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5" yWindow="-15" windowWidth="14520" windowHeight="789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TGak Agenda" sheetId="773" r:id="rId19"/>
    <sheet name="TGaq Agenda" sheetId="767" r:id="rId20"/>
    <sheet name="CAC Agenda" sheetId="754" r:id="rId21"/>
    <sheet name="Agenda links" sheetId="745" r:id="rId22"/>
    <sheet name="References" sheetId="429" r:id="rId23"/>
    <sheet name="Sheet1" sheetId="775" r:id="rId24"/>
  </sheets>
  <definedNames>
    <definedName name="_Parse_In" localSheetId="5" hidden="1">'802.11 WG Agenda'!$H$122:$H$196</definedName>
    <definedName name="_Parse_Out" localSheetId="5" hidden="1">'802.11 WG Agenda'!#REF!</definedName>
    <definedName name="all" localSheetId="3">#REF!</definedName>
    <definedName name="all" localSheetId="11">#REF!</definedName>
    <definedName name="all" localSheetId="18">#REF!</definedName>
    <definedName name="all" localSheetId="6">#REF!</definedName>
    <definedName name="all">#REF!</definedName>
    <definedName name="cc" localSheetId="11">#REF!</definedName>
    <definedName name="cc" localSheetId="18">#REF!</definedName>
    <definedName name="cc" localSheetId="6">#REF!</definedName>
    <definedName name="cc">#REF!</definedName>
    <definedName name="circular" localSheetId="3">#REF!</definedName>
    <definedName name="circular" localSheetId="11">#REF!</definedName>
    <definedName name="circular" localSheetId="18">#REF!</definedName>
    <definedName name="circular" localSheetId="6">#REF!</definedName>
    <definedName name="circular">#REF!</definedName>
    <definedName name="FridayClosingPlenary">'802.11 WG Agenda'!$A$190:$O$369</definedName>
    <definedName name="MondayOpeningPlenary">'802.11 WG Agenda'!$A$1:$O$114</definedName>
    <definedName name="_xlnm.Print_Area" localSheetId="3">' Agenda Graphic'!$E$1:$AH$44</definedName>
    <definedName name="_xlnm.Print_Area" localSheetId="1">'802.11 Cover'!$E$1:$S$38</definedName>
    <definedName name="_xlnm.Print_Area" localSheetId="5">'802.11 WG Agenda'!$A$1:$O$368</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8">#REF!</definedName>
    <definedName name="Print_Area_MI" localSheetId="6">#REF!</definedName>
    <definedName name="Print_Area_MI">#REF!</definedName>
    <definedName name="skipnav" localSheetId="1">'802.11 Cover'!#REF!</definedName>
    <definedName name="sm" localSheetId="11">#REF!</definedName>
    <definedName name="sm" localSheetId="18">#REF!</definedName>
    <definedName name="sm" localSheetId="6">#REF!</definedName>
    <definedName name="sm">#REF!</definedName>
    <definedName name="WednesdayMidWeekPlenary">'802.11 WG Agenda'!$A$115:$O$186</definedName>
    <definedName name="Z_00AABE15_45FB_42F7_A454_BE72949E7A28_.wvu.PrintArea" localSheetId="3" hidden="1">' Agenda Graphic'!#REF!</definedName>
    <definedName name="Z_00AABE15_45FB_42F7_A454_BE72949E7A28_.wvu.PrintArea" localSheetId="5" hidden="1">'802.11 WG Agenda'!$H$117:$N$196</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Agenda'!$H$117:$N$196</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Agenda'!$H$117:$N$196</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Agenda'!$H$117:$N$196</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Agenda'!$H$117:$N$196</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Agenda'!$H$117:$N$196</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Agenda'!$H$117:$N$196</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Agenda'!$H$117:$N$196</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53" i="724" l="1"/>
  <c r="N154" i="724"/>
  <c r="N107" i="724"/>
  <c r="N14" i="724"/>
  <c r="B4" i="770"/>
  <c r="B3" i="770"/>
  <c r="B4" i="20"/>
  <c r="B3" i="20"/>
  <c r="B4" i="21"/>
  <c r="B3" i="21"/>
  <c r="B4" i="654"/>
  <c r="B3" i="654"/>
  <c r="B4" i="724"/>
  <c r="B3" i="724"/>
  <c r="B4" i="736"/>
  <c r="B3" i="736"/>
  <c r="B4" i="746"/>
  <c r="B3" i="746"/>
  <c r="B4" i="747"/>
  <c r="B3" i="747"/>
  <c r="B4" i="758"/>
  <c r="B3" i="758"/>
  <c r="B4" i="762"/>
  <c r="B3" i="762"/>
  <c r="B4" i="756"/>
  <c r="B3" i="756"/>
  <c r="B4" i="755"/>
  <c r="B3" i="755"/>
  <c r="B4" i="757"/>
  <c r="B3" i="757"/>
  <c r="B4" i="763"/>
  <c r="B3" i="763"/>
  <c r="B4" i="764"/>
  <c r="B3" i="764"/>
  <c r="B4" i="772"/>
  <c r="B3" i="772"/>
  <c r="B4" i="773"/>
  <c r="B3" i="773"/>
  <c r="B4" i="767"/>
  <c r="B3" i="767"/>
  <c r="B4" i="754"/>
  <c r="B3" i="754"/>
  <c r="B4" i="429"/>
  <c r="B3" i="429"/>
  <c r="L46" i="767"/>
  <c r="L47" i="767"/>
  <c r="L48" i="767"/>
  <c r="L51" i="767"/>
  <c r="L52" i="767"/>
  <c r="L53" i="767"/>
  <c r="L54" i="767"/>
  <c r="L55" i="767"/>
  <c r="L49" i="767"/>
  <c r="L50" i="767"/>
  <c r="L35" i="767"/>
  <c r="L36" i="767"/>
  <c r="L37" i="767"/>
  <c r="L40" i="767"/>
  <c r="L41" i="767"/>
  <c r="L38" i="767"/>
  <c r="L39" i="767"/>
  <c r="L23" i="767"/>
  <c r="L24" i="767"/>
  <c r="L25" i="767"/>
  <c r="L28" i="767"/>
  <c r="L29" i="767"/>
  <c r="L26" i="767"/>
  <c r="L27" i="767"/>
  <c r="L11" i="767"/>
  <c r="L12" i="767"/>
  <c r="L13" i="767"/>
  <c r="L14" i="767"/>
  <c r="L15" i="767"/>
  <c r="L16" i="767"/>
  <c r="L17" i="767"/>
  <c r="L18" i="767"/>
  <c r="L50" i="773"/>
  <c r="L51" i="773"/>
  <c r="L52" i="773"/>
  <c r="L53" i="773"/>
  <c r="L54" i="773"/>
  <c r="L55" i="773"/>
  <c r="L56" i="773"/>
  <c r="L57" i="773"/>
  <c r="F13" i="773"/>
  <c r="F14" i="773"/>
  <c r="F15" i="773"/>
  <c r="F16" i="773"/>
  <c r="F17" i="773"/>
  <c r="F18" i="773"/>
  <c r="F19" i="773"/>
  <c r="F25" i="773"/>
  <c r="F26" i="773"/>
  <c r="F27" i="773"/>
  <c r="F28" i="773"/>
  <c r="F29" i="773"/>
  <c r="F30" i="773"/>
  <c r="F31" i="773"/>
  <c r="F37" i="773"/>
  <c r="F38" i="773"/>
  <c r="F39" i="773"/>
  <c r="F40" i="773"/>
  <c r="F41" i="773"/>
  <c r="F42" i="773"/>
  <c r="F43" i="773"/>
  <c r="F44" i="773"/>
  <c r="F50" i="773"/>
  <c r="F51" i="773"/>
  <c r="F52" i="773"/>
  <c r="F53" i="773"/>
  <c r="F54" i="773"/>
  <c r="F55" i="773"/>
  <c r="F56" i="773"/>
  <c r="F57" i="773"/>
  <c r="L37" i="773"/>
  <c r="L38" i="773"/>
  <c r="L39" i="773"/>
  <c r="L40" i="773"/>
  <c r="L41" i="773"/>
  <c r="L42" i="773"/>
  <c r="L43" i="773"/>
  <c r="L44" i="773"/>
  <c r="L25" i="773"/>
  <c r="L26" i="773"/>
  <c r="L27" i="773"/>
  <c r="L28" i="773"/>
  <c r="L29" i="773"/>
  <c r="L30" i="773"/>
  <c r="L31" i="773"/>
  <c r="L12" i="773"/>
  <c r="L13" i="773"/>
  <c r="L14" i="773"/>
  <c r="L15" i="773"/>
  <c r="L16" i="773"/>
  <c r="L17" i="773"/>
  <c r="L18" i="773"/>
  <c r="L19" i="773"/>
  <c r="M102" i="764"/>
  <c r="M103" i="764"/>
  <c r="M104" i="764"/>
  <c r="M105" i="764"/>
  <c r="M106" i="764"/>
  <c r="M107" i="764"/>
  <c r="G102" i="764"/>
  <c r="G103" i="764"/>
  <c r="G104" i="764"/>
  <c r="G105" i="764"/>
  <c r="G106" i="764"/>
  <c r="G107" i="764"/>
  <c r="M91" i="764"/>
  <c r="M92" i="764"/>
  <c r="M93" i="764"/>
  <c r="M94" i="764"/>
  <c r="M95" i="764"/>
  <c r="M96" i="764"/>
  <c r="G91" i="764"/>
  <c r="G92" i="764"/>
  <c r="G93" i="764"/>
  <c r="G94" i="764"/>
  <c r="M80" i="764"/>
  <c r="M81" i="764"/>
  <c r="M82" i="764"/>
  <c r="M83" i="764"/>
  <c r="M84" i="764"/>
  <c r="M85" i="764"/>
  <c r="G80" i="764"/>
  <c r="G81" i="764"/>
  <c r="G82" i="764"/>
  <c r="G83" i="764"/>
  <c r="M69" i="764"/>
  <c r="M70" i="764"/>
  <c r="M71" i="764"/>
  <c r="M72" i="764"/>
  <c r="G69" i="764"/>
  <c r="G70" i="764"/>
  <c r="G71" i="764"/>
  <c r="G72" i="764"/>
  <c r="M58" i="764"/>
  <c r="M59" i="764"/>
  <c r="M60" i="764"/>
  <c r="M61" i="764"/>
  <c r="G58" i="764"/>
  <c r="G59" i="764"/>
  <c r="G60" i="764"/>
  <c r="G61" i="764"/>
  <c r="M47" i="764"/>
  <c r="M48" i="764"/>
  <c r="M49" i="764"/>
  <c r="M50" i="764"/>
  <c r="M51" i="764"/>
  <c r="M52" i="764"/>
  <c r="G47" i="764"/>
  <c r="G48" i="764"/>
  <c r="G49" i="764"/>
  <c r="G50" i="764"/>
  <c r="M36" i="764"/>
  <c r="M37" i="764"/>
  <c r="M38" i="764"/>
  <c r="M39" i="764"/>
  <c r="M40" i="764"/>
  <c r="M41" i="764"/>
  <c r="G38" i="764"/>
  <c r="G36" i="764"/>
  <c r="M25" i="764"/>
  <c r="M26" i="764"/>
  <c r="M27" i="764"/>
  <c r="M28" i="764"/>
  <c r="M29" i="764"/>
  <c r="G25" i="764"/>
  <c r="G26" i="764"/>
  <c r="G27" i="764"/>
  <c r="G28"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M79" i="757"/>
  <c r="M80" i="757"/>
  <c r="M81" i="757"/>
  <c r="M82" i="757"/>
  <c r="M83" i="757"/>
  <c r="M84" i="757"/>
  <c r="M85" i="757"/>
  <c r="G79" i="757"/>
  <c r="G80" i="757"/>
  <c r="G81" i="757"/>
  <c r="G82" i="757"/>
  <c r="G83" i="757"/>
  <c r="G84" i="757"/>
  <c r="G85" i="757"/>
  <c r="M69" i="757"/>
  <c r="M70" i="757"/>
  <c r="M71" i="757"/>
  <c r="M72" i="757"/>
  <c r="M73" i="757"/>
  <c r="G69" i="757"/>
  <c r="G70" i="757"/>
  <c r="G71" i="757"/>
  <c r="G72" i="757"/>
  <c r="G73" i="757"/>
  <c r="M59" i="757"/>
  <c r="M60" i="757"/>
  <c r="M61" i="757"/>
  <c r="M62" i="757"/>
  <c r="M63" i="757"/>
  <c r="G59" i="757"/>
  <c r="G60" i="757"/>
  <c r="G61" i="757"/>
  <c r="G62" i="757"/>
  <c r="G63" i="757"/>
  <c r="M49" i="757"/>
  <c r="M50" i="757"/>
  <c r="M51" i="757"/>
  <c r="M52" i="757"/>
  <c r="M53" i="757"/>
  <c r="G49" i="757"/>
  <c r="G50" i="757"/>
  <c r="G51" i="757"/>
  <c r="G52" i="757"/>
  <c r="G53" i="757"/>
  <c r="M38" i="757"/>
  <c r="M39" i="757"/>
  <c r="M40" i="757"/>
  <c r="M41" i="757"/>
  <c r="M42" i="757"/>
  <c r="M43" i="757"/>
  <c r="G38" i="757"/>
  <c r="G39" i="757"/>
  <c r="G40" i="757"/>
  <c r="G41" i="757"/>
  <c r="G42" i="757"/>
  <c r="G43" i="757"/>
  <c r="M22" i="757"/>
  <c r="M23" i="757"/>
  <c r="M28" i="757"/>
  <c r="M29" i="757"/>
  <c r="M30" i="757"/>
  <c r="M31" i="757"/>
  <c r="M32" i="757"/>
  <c r="G22" i="757"/>
  <c r="G23" i="757"/>
  <c r="G24" i="757"/>
  <c r="G25" i="757"/>
  <c r="G26" i="757"/>
  <c r="G27" i="757"/>
  <c r="G28" i="757"/>
  <c r="G29" i="757"/>
  <c r="G30" i="757"/>
  <c r="G31" i="757"/>
  <c r="G32" i="757"/>
  <c r="M11" i="757"/>
  <c r="M12" i="757"/>
  <c r="M24" i="757"/>
  <c r="M25" i="757"/>
  <c r="M26" i="757"/>
  <c r="M27" i="757"/>
  <c r="M13" i="757"/>
  <c r="M14" i="757"/>
  <c r="M15" i="757"/>
  <c r="M16" i="757"/>
  <c r="G11" i="757"/>
  <c r="G12" i="757"/>
  <c r="G13" i="757"/>
  <c r="G14" i="757"/>
  <c r="G15" i="757"/>
  <c r="G16" i="757"/>
  <c r="M42" i="756"/>
  <c r="M43" i="756"/>
  <c r="M44" i="756"/>
  <c r="M45" i="756"/>
  <c r="M46" i="756"/>
  <c r="M47" i="756"/>
  <c r="M48" i="756"/>
  <c r="M36" i="756"/>
  <c r="M37" i="756"/>
  <c r="M39" i="756"/>
  <c r="M38" i="756"/>
  <c r="M30" i="756"/>
  <c r="M31" i="756"/>
  <c r="M32" i="756"/>
  <c r="M33" i="756"/>
  <c r="M24" i="756"/>
  <c r="M25" i="756"/>
  <c r="M26" i="756"/>
  <c r="M27" i="756"/>
  <c r="M16" i="756"/>
  <c r="M17" i="756"/>
  <c r="M18" i="756"/>
  <c r="M19" i="756"/>
  <c r="M20" i="756"/>
  <c r="M21" i="756"/>
  <c r="M10" i="756"/>
  <c r="M11" i="756"/>
  <c r="M12" i="756"/>
  <c r="M13" i="756"/>
  <c r="G11" i="756"/>
  <c r="M66" i="770"/>
  <c r="M67" i="770"/>
  <c r="M68" i="770"/>
  <c r="M69" i="770"/>
  <c r="M70" i="770"/>
  <c r="M71" i="770"/>
  <c r="M72" i="770"/>
  <c r="G17" i="770"/>
  <c r="G18" i="770"/>
  <c r="G19" i="770"/>
  <c r="G20" i="770"/>
  <c r="G21" i="770"/>
  <c r="G22" i="770"/>
  <c r="G23" i="770"/>
  <c r="G24" i="770"/>
  <c r="G30" i="770"/>
  <c r="G31" i="770"/>
  <c r="G32" i="770"/>
  <c r="G33" i="770"/>
  <c r="G38" i="770"/>
  <c r="G39" i="770"/>
  <c r="G40" i="770"/>
  <c r="G41" i="770"/>
  <c r="G45" i="770"/>
  <c r="G46" i="770"/>
  <c r="G47" i="770"/>
  <c r="G48" i="770"/>
  <c r="G52" i="770"/>
  <c r="G53" i="770"/>
  <c r="G54" i="770"/>
  <c r="G55" i="770"/>
  <c r="G59" i="770"/>
  <c r="G60" i="770"/>
  <c r="G61" i="770"/>
  <c r="G62" i="770"/>
  <c r="G66" i="770"/>
  <c r="G67" i="770"/>
  <c r="G68" i="770"/>
  <c r="G69" i="770"/>
  <c r="G70" i="770"/>
  <c r="G71" i="770"/>
  <c r="G72" i="770"/>
  <c r="M59" i="770"/>
  <c r="M60" i="770"/>
  <c r="M61" i="770"/>
  <c r="M62" i="770"/>
  <c r="M52" i="770"/>
  <c r="M53" i="770"/>
  <c r="M54" i="770"/>
  <c r="M55" i="770"/>
  <c r="M45" i="770"/>
  <c r="M46" i="770"/>
  <c r="M47" i="770"/>
  <c r="M48" i="770"/>
  <c r="M38" i="770"/>
  <c r="M39" i="770"/>
  <c r="M40" i="770"/>
  <c r="M41" i="770"/>
  <c r="M30" i="770"/>
  <c r="M31" i="770"/>
  <c r="M32" i="770"/>
  <c r="M33" i="770"/>
  <c r="M16" i="770"/>
  <c r="M17" i="770"/>
  <c r="M18" i="770"/>
  <c r="M19" i="770"/>
  <c r="M20" i="770"/>
  <c r="M21" i="770"/>
  <c r="M22" i="770"/>
  <c r="M23" i="770"/>
  <c r="M24" i="770"/>
  <c r="G8" i="770"/>
  <c r="M10" i="758"/>
  <c r="M11" i="758"/>
  <c r="M12" i="758"/>
  <c r="M13" i="758"/>
  <c r="M14" i="758"/>
  <c r="M15" i="758"/>
  <c r="M16" i="758"/>
  <c r="M17" i="758"/>
  <c r="G10" i="758"/>
  <c r="M11" i="746"/>
  <c r="M12" i="746"/>
  <c r="M13" i="746"/>
  <c r="M14" i="746"/>
  <c r="M15" i="746"/>
  <c r="M16" i="746"/>
  <c r="M17" i="746"/>
  <c r="G11" i="746"/>
  <c r="G12" i="746"/>
  <c r="G13" i="746"/>
  <c r="G14" i="746"/>
  <c r="G15" i="746"/>
  <c r="G16" i="746"/>
  <c r="M28" i="736"/>
  <c r="M29" i="736"/>
  <c r="M30" i="736"/>
  <c r="M12" i="736"/>
  <c r="M13" i="736"/>
  <c r="M14" i="736"/>
  <c r="M15" i="736"/>
  <c r="M16" i="736"/>
  <c r="M17" i="736"/>
  <c r="M18" i="736"/>
  <c r="M19" i="736"/>
  <c r="M20" i="736"/>
  <c r="M21" i="736"/>
  <c r="M22" i="736"/>
  <c r="N202" i="724"/>
  <c r="N203" i="724"/>
  <c r="N205" i="724"/>
  <c r="N213" i="724"/>
  <c r="N214" i="724"/>
  <c r="N215" i="724"/>
  <c r="N216" i="724"/>
  <c r="N217" i="724"/>
  <c r="N218" i="724"/>
  <c r="N222" i="724"/>
  <c r="N223" i="724"/>
  <c r="N224" i="724"/>
  <c r="N225" i="724"/>
  <c r="N226" i="724"/>
  <c r="N227" i="724"/>
  <c r="N228" i="724"/>
  <c r="N229" i="724"/>
  <c r="N230" i="724"/>
  <c r="N231" i="724"/>
  <c r="N232" i="724"/>
  <c r="N233" i="724"/>
  <c r="N235" i="724"/>
  <c r="N236" i="724"/>
  <c r="N237" i="724"/>
  <c r="N238" i="724"/>
  <c r="N239" i="724"/>
  <c r="N240" i="724"/>
  <c r="N241" i="724"/>
  <c r="N242" i="724"/>
  <c r="N243" i="724"/>
  <c r="N244" i="724"/>
  <c r="N245" i="724"/>
  <c r="N246" i="724"/>
  <c r="N247" i="724"/>
  <c r="N248" i="724"/>
  <c r="N249" i="724"/>
  <c r="N250" i="724"/>
  <c r="N251" i="724"/>
  <c r="N252" i="724"/>
  <c r="N253" i="724"/>
  <c r="N254" i="724"/>
  <c r="N255" i="724"/>
  <c r="N256" i="724"/>
  <c r="N260" i="724"/>
  <c r="G149" i="724"/>
  <c r="G150" i="724"/>
  <c r="G151" i="724"/>
  <c r="G152" i="724"/>
  <c r="G153" i="724"/>
  <c r="G154" i="724"/>
  <c r="N261" i="724"/>
  <c r="N262" i="724"/>
  <c r="N263" i="724"/>
  <c r="N264" i="724"/>
  <c r="N265" i="724"/>
  <c r="N266" i="724"/>
  <c r="N269" i="724"/>
  <c r="N272" i="724"/>
  <c r="N273"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7" i="724"/>
  <c r="N338" i="724"/>
  <c r="N339" i="724"/>
  <c r="N340" i="724"/>
  <c r="N341" i="724"/>
  <c r="N342" i="724"/>
  <c r="N343" i="724"/>
  <c r="G323" i="724"/>
  <c r="G324" i="724"/>
  <c r="G325" i="724"/>
  <c r="G326" i="724"/>
  <c r="G327" i="724"/>
  <c r="G328" i="724"/>
  <c r="G329" i="724"/>
  <c r="H326" i="724"/>
  <c r="H327" i="724"/>
  <c r="H328" i="724"/>
  <c r="H329" i="724"/>
  <c r="G330" i="724"/>
  <c r="H330" i="724"/>
  <c r="G288" i="724"/>
  <c r="G289" i="724"/>
  <c r="G290" i="724"/>
  <c r="G291" i="724"/>
  <c r="G292" i="724"/>
  <c r="G293" i="724"/>
  <c r="G294" i="724"/>
  <c r="G295" i="724"/>
  <c r="G245" i="724"/>
  <c r="G246" i="724"/>
  <c r="G247" i="724"/>
  <c r="G248" i="724"/>
  <c r="G249" i="724"/>
  <c r="G250" i="724"/>
  <c r="G251" i="724"/>
  <c r="G252" i="724"/>
  <c r="N128" i="724"/>
  <c r="N129" i="724"/>
  <c r="N131" i="724"/>
  <c r="N132" i="724"/>
  <c r="N133" i="724"/>
  <c r="N134" i="724"/>
  <c r="N135" i="724"/>
  <c r="N136" i="724"/>
  <c r="N137" i="724"/>
  <c r="N138" i="724"/>
  <c r="N143" i="724"/>
  <c r="N144" i="724"/>
  <c r="N145" i="724"/>
  <c r="N146" i="724"/>
  <c r="N147" i="724"/>
  <c r="N148" i="724"/>
  <c r="N149" i="724"/>
  <c r="N150" i="724"/>
  <c r="N151" i="724"/>
  <c r="N152"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5" i="724"/>
  <c r="N346" i="724"/>
  <c r="N347" i="724"/>
  <c r="N348" i="724"/>
  <c r="N157" i="724"/>
  <c r="N158" i="724"/>
  <c r="N159" i="724"/>
  <c r="N160" i="724"/>
  <c r="N161" i="724"/>
  <c r="N163" i="724"/>
  <c r="N164" i="724"/>
  <c r="N165" i="724"/>
  <c r="N166" i="724"/>
  <c r="N167" i="724"/>
  <c r="N168" i="724"/>
  <c r="N169" i="724"/>
  <c r="N170" i="724"/>
  <c r="N171" i="724"/>
  <c r="N109" i="724"/>
  <c r="N111" i="724"/>
  <c r="O369" i="724"/>
  <c r="G223" i="724"/>
  <c r="G224" i="724"/>
  <c r="G225" i="724"/>
  <c r="G226" i="724"/>
  <c r="G227" i="724"/>
  <c r="G228" i="724"/>
  <c r="G87" i="724"/>
  <c r="G88" i="724"/>
  <c r="G89" i="724"/>
  <c r="G90" i="724"/>
  <c r="G91" i="724"/>
  <c r="G92" i="724"/>
  <c r="G339" i="724"/>
  <c r="G340" i="724"/>
  <c r="G341" i="724"/>
  <c r="G342" i="724"/>
  <c r="G343" i="724"/>
  <c r="G274" i="724"/>
  <c r="G275" i="724"/>
  <c r="G276" i="724"/>
  <c r="G277" i="724"/>
  <c r="G278" i="724"/>
  <c r="G309" i="724"/>
  <c r="G310" i="724"/>
  <c r="G311" i="724"/>
  <c r="G312"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57" i="724"/>
  <c r="F347" i="724"/>
  <c r="F348" i="724"/>
  <c r="F349" i="724"/>
  <c r="G334" i="724"/>
  <c r="G316" i="724"/>
  <c r="G317" i="724"/>
  <c r="G318" i="724"/>
  <c r="G319" i="724"/>
  <c r="G303" i="724"/>
  <c r="G282" i="724"/>
  <c r="G283" i="724"/>
  <c r="G284" i="724"/>
  <c r="G255" i="724"/>
  <c r="G256" i="724"/>
  <c r="G237" i="724"/>
  <c r="G238" i="724"/>
  <c r="G239" i="724"/>
  <c r="G240" i="724"/>
  <c r="F206" i="724"/>
  <c r="F207" i="724"/>
  <c r="F208" i="724"/>
  <c r="F209" i="724"/>
  <c r="F210" i="724"/>
  <c r="F211" i="724"/>
  <c r="F212" i="724"/>
  <c r="F213" i="724"/>
  <c r="F214" i="724"/>
  <c r="F215" i="724"/>
  <c r="F216" i="724"/>
  <c r="F217" i="724"/>
  <c r="F218" i="724"/>
  <c r="E198" i="724"/>
  <c r="E197" i="724"/>
  <c r="E196" i="724"/>
  <c r="E193" i="724"/>
  <c r="E192" i="724"/>
  <c r="E191" i="724"/>
  <c r="N183" i="724"/>
  <c r="N185"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2" i="724"/>
  <c r="N173" i="724"/>
  <c r="N174" i="724"/>
  <c r="N175" i="724"/>
  <c r="N176" i="724"/>
  <c r="N178" i="724"/>
  <c r="N181" i="724"/>
  <c r="G229" i="724"/>
  <c r="G230" i="724"/>
  <c r="G231" i="724"/>
  <c r="G232" i="724"/>
  <c r="G233" i="724"/>
  <c r="N179" i="724"/>
  <c r="N180" i="724"/>
  <c r="N98" i="724"/>
  <c r="N99" i="724"/>
  <c r="N100" i="724"/>
  <c r="N101" i="724"/>
  <c r="N102" i="724"/>
  <c r="N103" i="724"/>
  <c r="N104" i="724"/>
  <c r="N105" i="724"/>
  <c r="N106" i="724"/>
  <c r="N349" i="724"/>
  <c r="N350" i="724"/>
  <c r="N351" i="724"/>
  <c r="N352" i="724"/>
  <c r="N353" i="724"/>
  <c r="N354" i="724"/>
  <c r="N355" i="724"/>
  <c r="N356" i="724"/>
  <c r="F9" i="654"/>
  <c r="T9" i="654"/>
  <c r="AD9" i="654"/>
  <c r="Y9" i="654"/>
  <c r="H9" i="654"/>
  <c r="J12" i="724"/>
  <c r="J126" i="724"/>
  <c r="J199" i="724"/>
  <c r="B4" i="745"/>
  <c r="B3" i="745"/>
</calcChain>
</file>

<file path=xl/sharedStrings.xml><?xml version="1.0" encoding="utf-8"?>
<sst xmlns="http://schemas.openxmlformats.org/spreadsheetml/2006/main" count="3464" uniqueCount="768">
  <si>
    <t>*</t>
  </si>
  <si>
    <t>Chair</t>
  </si>
  <si>
    <t>MI</t>
  </si>
  <si>
    <t>Modify and/or Approve Agenda</t>
  </si>
  <si>
    <t>All</t>
  </si>
  <si>
    <t>DT/MI</t>
  </si>
  <si>
    <t>-</t>
  </si>
  <si>
    <t xml:space="preserve"> </t>
  </si>
  <si>
    <t>Review progess</t>
  </si>
  <si>
    <t>Review progress</t>
  </si>
  <si>
    <t xml:space="preserve">OTHER ANNOUNCEMENTS - Social </t>
  </si>
  <si>
    <t>Other submissions to guide development of draft ammendment</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</si>
  <si>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</si>
  <si>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</si>
  <si>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</si>
  <si>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</si>
  <si>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</si>
  <si>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</si>
  <si>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</si>
  <si>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</si>
  <si>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</si>
  <si>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</si>
  <si>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</si>
  <si>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</si>
  <si>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</si>
  <si>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</si>
  <si>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</si>
  <si>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</si>
  <si>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</si>
  <si>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</si>
  <si>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</si>
  <si>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</si>
  <si>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</si>
  <si>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</si>
  <si>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</si>
  <si>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</si>
  <si>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</si>
  <si>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</si>
  <si>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</si>
  <si>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</si>
  <si>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</si>
  <si>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</si>
  <si>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</si>
  <si>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</si>
  <si>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</si>
  <si>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</si>
  <si>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(Continued)</t>
  </si>
  <si>
    <t>TG Motions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</si>
  <si>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</si>
  <si>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</si>
  <si>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</si>
  <si>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</si>
  <si>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</si>
  <si>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</si>
  <si>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</si>
  <si>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</si>
  <si>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</si>
  <si>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</si>
  <si>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</si>
  <si>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</si>
  <si>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</si>
  <si>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</si>
  <si>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</si>
  <si>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</si>
  <si>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</si>
  <si>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</si>
  <si>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</si>
  <si>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</si>
  <si>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</si>
  <si>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</si>
  <si>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</si>
  <si>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</si>
  <si>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</si>
  <si>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</si>
  <si>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</si>
  <si>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</si>
  <si>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</si>
  <si>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</si>
  <si>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</si>
  <si>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</si>
  <si>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</si>
  <si>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</si>
  <si>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</si>
  <si>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</si>
  <si>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</si>
  <si>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</si>
  <si>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</si>
  <si>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</si>
  <si>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</si>
  <si>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</si>
  <si>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</si>
  <si>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</si>
  <si>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</si>
  <si>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</si>
  <si>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</si>
  <si>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</si>
  <si>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</si>
  <si>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</si>
  <si>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</si>
  <si>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</si>
  <si>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</si>
  <si>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</si>
  <si>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</si>
  <si>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</si>
  <si>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</si>
  <si>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</si>
  <si>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</si>
  <si>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</si>
  <si>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</si>
  <si>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</si>
  <si>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</si>
  <si>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</si>
  <si>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</si>
  <si>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</si>
  <si>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</si>
  <si>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</si>
  <si>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</si>
  <si>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</si>
  <si>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</si>
  <si>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</si>
  <si>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</si>
  <si>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</si>
  <si>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</si>
  <si>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</si>
  <si>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</si>
  <si>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</si>
  <si>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</si>
  <si>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</si>
  <si>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</si>
  <si>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</si>
  <si>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</si>
  <si>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</si>
  <si>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</si>
  <si>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</si>
  <si>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</si>
  <si>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</si>
  <si>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</si>
  <si>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</si>
  <si>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</si>
  <si>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</si>
  <si>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</si>
  <si>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</si>
  <si>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</si>
  <si>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</si>
  <si>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</si>
  <si>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</si>
  <si>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</si>
  <si>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</si>
  <si>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</si>
  <si>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</si>
  <si>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</si>
  <si>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</si>
  <si>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</si>
  <si>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</si>
  <si>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</si>
  <si>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</si>
  <si>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</si>
  <si>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</si>
  <si>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</si>
  <si>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</si>
  <si>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</si>
  <si>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</si>
  <si>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</si>
  <si>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</si>
  <si>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</si>
  <si>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</si>
  <si>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</si>
  <si>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</si>
  <si>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</si>
  <si>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</si>
  <si>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</si>
  <si>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</si>
  <si>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</si>
  <si>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</si>
  <si>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</si>
  <si>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</si>
  <si>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</si>
  <si>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</si>
  <si>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</si>
  <si>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</si>
  <si>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</si>
  <si>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</si>
  <si>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</si>
  <si>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</si>
  <si>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</si>
  <si>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</si>
  <si>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</si>
  <si>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</si>
  <si>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</si>
  <si>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</si>
  <si>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</si>
  <si>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</si>
  <si>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</si>
  <si>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</si>
  <si>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</si>
  <si>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</si>
  <si>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</si>
  <si>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</si>
  <si>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</si>
  <si>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</si>
  <si>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</si>
  <si>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</si>
  <si>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</si>
  <si>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</si>
  <si>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</si>
  <si>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</si>
  <si>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</si>
  <si>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</si>
  <si>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</si>
  <si>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</si>
  <si>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</si>
  <si>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</si>
  <si>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</si>
  <si>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</si>
  <si>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</si>
  <si>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</si>
  <si>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</si>
  <si>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</si>
  <si>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</si>
  <si>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</si>
  <si>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</si>
  <si>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</si>
  <si>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</si>
  <si>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</si>
  <si>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</si>
  <si>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</si>
  <si>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</si>
  <si>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</si>
  <si>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</si>
  <si>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</si>
  <si>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</si>
  <si>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</si>
  <si>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</si>
  <si>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</si>
  <si>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</si>
  <si>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</si>
  <si>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</si>
  <si>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</si>
  <si>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</si>
  <si>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</si>
  <si>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</si>
  <si>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</si>
  <si>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</si>
  <si>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</si>
  <si>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</si>
  <si>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</si>
  <si>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</si>
  <si>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</si>
  <si>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</si>
  <si>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</si>
  <si>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</si>
  <si>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</si>
  <si>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</si>
  <si>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</si>
  <si>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</si>
  <si>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</si>
  <si>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</si>
  <si>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</si>
  <si>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</si>
  <si>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</si>
  <si>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</si>
  <si>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</si>
  <si>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</si>
  <si>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</si>
  <si>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</si>
  <si>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</si>
  <si>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</si>
  <si>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</si>
  <si>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</si>
  <si>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</si>
  <si>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</si>
  <si>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</si>
  <si>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</si>
  <si>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</si>
  <si>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</si>
  <si>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</si>
  <si>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</si>
  <si>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</si>
  <si>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</si>
  <si>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</si>
  <si>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</si>
  <si>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</si>
  <si>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</si>
  <si>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</si>
  <si>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</si>
  <si>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</si>
  <si>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</si>
  <si>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</si>
  <si>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</si>
  <si>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</si>
  <si>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</si>
  <si>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</si>
  <si>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</si>
  <si>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</si>
  <si>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</si>
  <si>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</si>
  <si>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</si>
  <si>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</si>
  <si>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</si>
  <si>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</si>
  <si>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</si>
  <si>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</si>
  <si>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</si>
  <si>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</si>
  <si>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</si>
  <si>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</si>
  <si>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</si>
  <si>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</si>
  <si>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</si>
  <si>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</si>
  <si>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</si>
  <si>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</si>
  <si>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</si>
  <si>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</si>
  <si>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</si>
  <si>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</si>
  <si>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</si>
  <si>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</si>
  <si>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</si>
  <si>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</si>
  <si>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</si>
  <si>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</si>
  <si>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</si>
  <si>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</si>
  <si>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</si>
  <si>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</si>
  <si>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</si>
  <si>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</si>
  <si>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</si>
  <si>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</si>
  <si>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</si>
  <si>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</si>
  <si>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</si>
  <si>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</si>
  <si>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</si>
  <si>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</si>
  <si>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</si>
  <si>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</si>
  <si>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</si>
  <si>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</si>
  <si>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</si>
  <si>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</si>
  <si>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</si>
  <si>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</si>
  <si>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</si>
  <si>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</si>
  <si>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</si>
  <si>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</si>
  <si>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</si>
  <si>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</si>
  <si>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</si>
  <si>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</si>
  <si>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</si>
  <si>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</si>
  <si>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</si>
  <si>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</si>
  <si>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</si>
  <si>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</si>
  <si>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</si>
  <si>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</si>
  <si>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</si>
  <si>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</si>
  <si>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</si>
  <si>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</si>
  <si>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</si>
  <si>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</si>
  <si>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</si>
  <si>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and Vote on Comment Resolutions</t>
  </si>
  <si>
    <t>Specification framework submissions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</si>
  <si>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</si>
  <si>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</si>
  <si>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</si>
  <si>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</si>
  <si>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</si>
  <si>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</si>
  <si>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</si>
  <si>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</si>
  <si>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</si>
  <si>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</si>
  <si>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</si>
  <si>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</si>
  <si>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</si>
  <si>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</si>
  <si>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</si>
  <si>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</si>
  <si>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</si>
  <si>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t>
  </si>
  <si>
    <t>Recess until Tuesday at 13:30</t>
  </si>
  <si>
    <t>Wednesday Topics</t>
  </si>
  <si>
    <t>5488 Marvell Lane, Santa Clara, CA, 95054</t>
  </si>
  <si>
    <t>O &amp; A</t>
  </si>
  <si>
    <t>CHAIR - James Gilb           Vice Chair - Tim Godfrey</t>
  </si>
  <si>
    <t>Review Smart Grid Requirements and implications to 802  standard specifications</t>
  </si>
  <si>
    <t>802
Activities</t>
  </si>
  <si>
    <t>Update on teleconfernce activities</t>
  </si>
  <si>
    <t>Other topics for future discussion</t>
  </si>
  <si>
    <t>EXCTING global regulatory summaries!</t>
  </si>
  <si>
    <t>Presentations and Straw Polls</t>
  </si>
  <si>
    <t>TG Meeting Call to Order</t>
  </si>
  <si>
    <t>Chair's Status Update &amp; Review of IEEE 802 &amp; 802.11 Policies and Procedures (IP, Voting, Robert's Rules, etc)</t>
  </si>
  <si>
    <t>Draft text submissions</t>
  </si>
  <si>
    <t>Recess until Tuesday at 16:00</t>
  </si>
  <si>
    <t>IEEE 802.11ah Ad Hoc MEETINGs CALLED TO ORDER</t>
  </si>
  <si>
    <t>Coffee Break</t>
  </si>
  <si>
    <t>ROSDAHL/ROLFE</t>
  </si>
  <si>
    <t>HAMILTON</t>
  </si>
  <si>
    <t>Verilan report</t>
  </si>
  <si>
    <t>ALFVIN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</si>
  <si>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</si>
  <si>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</si>
  <si>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</si>
  <si>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</si>
  <si>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</si>
  <si>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</si>
  <si>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</si>
  <si>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</si>
  <si>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</si>
  <si>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</si>
  <si>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</si>
  <si>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</si>
  <si>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</si>
  <si>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</si>
  <si>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</si>
  <si>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</si>
  <si>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</si>
  <si>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</si>
  <si>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</si>
  <si>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</si>
  <si>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</si>
  <si>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</si>
  <si>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</si>
  <si>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</si>
  <si>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</si>
  <si>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</si>
  <si>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</si>
  <si>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</si>
  <si>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</si>
  <si>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</si>
  <si>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</si>
  <si>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</si>
  <si>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</si>
  <si>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</si>
  <si>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</si>
  <si>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</si>
  <si>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</si>
  <si>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Submissions and Essential Patents</t>
  </si>
  <si>
    <t>Adjourn for the week</t>
  </si>
  <si>
    <t>CHAIR - Dave Halasz (Motorola Mobility)</t>
  </si>
  <si>
    <t xml:space="preserve">DT </t>
  </si>
  <si>
    <t>Discuss teleconferences &amp; Timeline</t>
  </si>
  <si>
    <t>TGAI (Fast Initial Link Setup)- AGENDA &amp; OBJECTIVES FOR THIS SESSION</t>
    <phoneticPr fontId="23" type="noConversion"/>
  </si>
  <si>
    <t>CHAIR  - Hiroshi Mano (ATRD Root,Lab)</t>
    <phoneticPr fontId="23" type="noConversion"/>
  </si>
  <si>
    <t>Modify and approve Agenda</t>
  </si>
  <si>
    <t>IEEE IP Statement and required notices</t>
  </si>
  <si>
    <t>Comment resolutions</t>
  </si>
  <si>
    <t>Continue comment resolutions</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</si>
  <si>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</si>
  <si>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</si>
  <si>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</si>
  <si>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</si>
  <si>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</si>
  <si>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</si>
  <si>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</si>
  <si>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</si>
  <si>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</si>
  <si>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EASTLAKE</t>
  </si>
  <si>
    <t>Plan for Awards for March 2013</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</si>
  <si>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</si>
  <si>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</si>
  <si>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</si>
  <si>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</si>
  <si>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</si>
  <si>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</si>
  <si>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</si>
  <si>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</si>
  <si>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</si>
  <si>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</si>
  <si>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</si>
  <si>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</si>
  <si>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</si>
  <si>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</si>
  <si>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</si>
  <si>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</si>
  <si>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</si>
  <si>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</si>
  <si>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Thursday 08:00</t>
  </si>
  <si>
    <t>Initial presentations</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</si>
  <si>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</si>
  <si>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</si>
  <si>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</si>
  <si>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</si>
  <si>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</si>
  <si>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</si>
  <si>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</si>
  <si>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</si>
  <si>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</si>
  <si>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</si>
  <si>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</si>
  <si>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</si>
  <si>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Robert Stacey</t>
  </si>
  <si>
    <t>Chair  - Dorothy Stanley (Aruba Networks)</t>
  </si>
  <si>
    <t>Vice Chair (Issues Tracker) - Mark Hamilton (Polycom)</t>
  </si>
  <si>
    <t>Vice Chair/Secretary - Jon Rosdahl (CSR)</t>
  </si>
  <si>
    <t>Announcements, Status</t>
  </si>
  <si>
    <t>Review and Approve the comment spreadsheet</t>
  </si>
  <si>
    <t>Review and Approve speculative draft D2.1</t>
  </si>
  <si>
    <t>Review of IEEE 802 &amp; 802.11 Policies and Procedures (IP, Voting, Previous minutes, etc)</t>
  </si>
  <si>
    <t>Status update on 802.11ak/802.1Qbz on "802.11 bridging"</t>
  </si>
  <si>
    <t>MEETING CALLED TO ORDER</t>
    <phoneticPr fontId="22" type="noConversion"/>
  </si>
  <si>
    <t>Modify and/or Approve Agenda</t>
    <phoneticPr fontId="22" type="noConversion"/>
  </si>
  <si>
    <t>DT/MI</t>
    <phoneticPr fontId="22" type="noConversion"/>
  </si>
  <si>
    <t>Presentation of submissions</t>
    <phoneticPr fontId="22" type="noConversion"/>
  </si>
  <si>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</si>
  <si>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</si>
  <si>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</si>
  <si>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</si>
  <si>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</si>
  <si>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</si>
  <si>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</si>
  <si>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</si>
  <si>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</si>
  <si>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Meeting Decorum</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</si>
  <si>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</si>
  <si>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</si>
  <si>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</si>
  <si>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</si>
  <si>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</si>
  <si>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AD</t>
  </si>
  <si>
    <t>AK</t>
  </si>
  <si>
    <t>AQ</t>
  </si>
  <si>
    <t>Task Group ak</t>
  </si>
  <si>
    <t>Task Group aq</t>
  </si>
  <si>
    <t>stds-802-11-tgak@listserv.ieee.org</t>
  </si>
  <si>
    <t>stds-802-11-tgaq@listserv.ieee.org</t>
  </si>
  <si>
    <t>1.2.1</t>
  </si>
  <si>
    <t>1.2.2</t>
  </si>
  <si>
    <t>TGak - General Link</t>
  </si>
  <si>
    <t>TGaq - Pre-Association Discovery</t>
  </si>
  <si>
    <t>IEEE 802.19 COEXISTENCE WG (11-12/xxxx)</t>
  </si>
  <si>
    <t>IEEE 802.24 Smartgrid TAG (  )</t>
  </si>
  <si>
    <t>March 2013 Tutorials</t>
  </si>
  <si>
    <t>Other special meeting notes</t>
  </si>
  <si>
    <t>802.11 Topics for EC Approval in March 2013</t>
  </si>
  <si>
    <t>SCHEDULED  BREAK</t>
  </si>
  <si>
    <t>No Meeting --Awaiting announcement of Publication.</t>
  </si>
  <si>
    <t>Problem statements, use cases, and other technical presentations</t>
  </si>
  <si>
    <t>Review timeline, amendment schedule and plan of record</t>
  </si>
  <si>
    <t>Presentation and discussion of Submissions</t>
  </si>
  <si>
    <t>Recess Until Tuesday 10:30</t>
  </si>
  <si>
    <t>Discuss establishment of timeline, Preparation for March 2013 Meeting</t>
  </si>
  <si>
    <t>Meeting (Joint with 802.1Qbz) Call To Order</t>
  </si>
  <si>
    <t>Chairs' Welcome, Status Update and Review of Objectives for the Session</t>
  </si>
  <si>
    <t>Schedule Teleconferences</t>
  </si>
  <si>
    <t>Chair - Mark Hamilton (SpectraLink)</t>
  </si>
  <si>
    <t>MI</t>
    <phoneticPr fontId="22" type="noConversion"/>
  </si>
  <si>
    <t>Recess until Tuesday AM2</t>
    <phoneticPr fontId="22" type="noConversion"/>
  </si>
  <si>
    <t>DT</t>
    <phoneticPr fontId="22" type="noConversion"/>
  </si>
  <si>
    <t>IEEE802.11ai MEETING CALLED TO ORDER</t>
    <phoneticPr fontId="22" type="noConversion"/>
  </si>
  <si>
    <t xml:space="preserve">  </t>
    <phoneticPr fontId="22" type="noConversion"/>
  </si>
  <si>
    <t>Recess until   PM2</t>
    <phoneticPr fontId="22" type="noConversion"/>
  </si>
  <si>
    <t>TIME line of task group</t>
    <phoneticPr fontId="22" type="noConversion"/>
  </si>
  <si>
    <t>Chair</t>
    <phoneticPr fontId="22" type="noConversion"/>
  </si>
  <si>
    <t>Review proposed mechanism for SC6 NBs to participate in revisions</t>
  </si>
  <si>
    <t>Discuss Swiss NB interpetation of Graz motion</t>
  </si>
  <si>
    <t>Review status of 802.1X and 802.1AE ballots</t>
  </si>
  <si>
    <t>Review and Approve the November Meeting and Teleconference Minutes</t>
  </si>
  <si>
    <t>Review the results of LB189 and Comment Collection</t>
  </si>
  <si>
    <t>Comment Resolution Spreadsheet review</t>
  </si>
  <si>
    <t>Editorial Review</t>
  </si>
  <si>
    <t>Review and Adjust as required the Purpose, Principles and Vision/Outcome</t>
  </si>
  <si>
    <t>Regulatory update</t>
  </si>
  <si>
    <t>Plan for March and teleconferences</t>
  </si>
  <si>
    <t>Review the week's work and plan WG motions</t>
  </si>
  <si>
    <t>IPR Policies</t>
  </si>
  <si>
    <t>Timelines</t>
  </si>
  <si>
    <t>Presentations, liaisons (if any)</t>
  </si>
  <si>
    <t xml:space="preserve">Motions, Presentations </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</si>
  <si>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</si>
  <si>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</si>
  <si>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</si>
  <si>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</si>
  <si>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</si>
  <si>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</si>
  <si>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</si>
  <si>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AF request for WG letter ballot</t>
  </si>
  <si>
    <t>Kennedy</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</si>
  <si>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</si>
  <si>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</si>
  <si>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</si>
  <si>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</si>
  <si>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</si>
  <si>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</si>
  <si>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</si>
  <si>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</si>
  <si>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</si>
  <si>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</si>
  <si>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</si>
  <si>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r>
      <t xml:space="preserve">OM   revision       </t>
    </r>
    <r>
      <rPr>
        <b/>
        <sz val="12"/>
        <color theme="3" tint="0.39997558519241921"/>
        <rFont val="Arial"/>
        <family val="2"/>
      </rPr>
      <t>11-13-00001r1</t>
    </r>
  </si>
  <si>
    <t>Interim</t>
  </si>
  <si>
    <t>doc.: IEEE 802.11-13/0166r0</t>
  </si>
  <si>
    <t>Tentative Agenda March 2013</t>
  </si>
  <si>
    <t>138th IEEE 802.11 WIRELESS LOCAL AREA NETWORKS SESSION</t>
  </si>
  <si>
    <t>March 17 - 22, 2013</t>
  </si>
  <si>
    <t xml:space="preserve"> March 17-22    2013</t>
  </si>
  <si>
    <t>SUNDAY (17th)</t>
  </si>
  <si>
    <t>Monday (18th)</t>
  </si>
  <si>
    <t>TUESDAY (19th)</t>
  </si>
  <si>
    <t>WEDNESDAY (20th)</t>
  </si>
  <si>
    <t>THURSDAY (21st)</t>
  </si>
  <si>
    <t>FRIDAY (22nd)</t>
  </si>
  <si>
    <t>Tutorials</t>
  </si>
  <si>
    <t>Please note:  Neither Lunch or Dinner is not provided under your registration fee at this WG Session. Please make your own personal arrangements.</t>
  </si>
  <si>
    <t>Caribe Royale,  Orlando,  Florida, US</t>
  </si>
  <si>
    <t>PAR</t>
  </si>
  <si>
    <t>O&amp;A</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</si>
  <si>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</si>
  <si>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</si>
  <si>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t>FINANCIALS / YTD SUMMARY - 802.11 &amp; 802.15 JOINT TREASURY (11-13-0186)</t>
  </si>
  <si>
    <r>
      <t>WG ANA - ASSIGNED NUMBERS AUTHORITY STATUS REPORT AND UPDATE</t>
    </r>
    <r>
      <rPr>
        <sz val="10"/>
        <rFont val="Arial"/>
        <family val="2"/>
      </rPr>
      <t/>
    </r>
  </si>
  <si>
    <t xml:space="preserve">802.11  Opening Plenary
11:00 - 12:30 </t>
  </si>
  <si>
    <t>Prepare for IEEE Wireless Interim May 2013</t>
  </si>
  <si>
    <t>WNG STANDING COMMITTEE AGENDA - Tuesday, March 19th,  2013 - 08:00-10:00</t>
  </si>
  <si>
    <t>WNG STANDING COMMITTEE AGENDA - Tuesday, March 19th,  2013 - 19:30-21:30</t>
  </si>
  <si>
    <t>Discuss general links and 802.1 bridging study groups</t>
  </si>
  <si>
    <t>ARC SC Agenda -  Wednesday Mar 20th 2013 - 8:00 - 10:00</t>
  </si>
  <si>
    <t>RFC 4441bis update</t>
  </si>
  <si>
    <t>802 Overview and Architecture Ballot update</t>
  </si>
  <si>
    <t>Architecture of APs, DS and Portals</t>
  </si>
  <si>
    <t>IEEE 802 JTC1 Standing Committee AGENDA - 19/20/21 March 2013 - PM1</t>
  </si>
  <si>
    <t>Review status of  802.11 WG liaisons previously sent to SC6</t>
  </si>
  <si>
    <t>Review status of liaison containing 802.11-2012 balot comment response</t>
  </si>
  <si>
    <t>Review status of 802.1aa/ad/ae ballots</t>
  </si>
  <si>
    <t>Review China NB response to 802.1X &amp; 802.1AE ballots</t>
  </si>
  <si>
    <t>Review response to Swiss NB paper comparing “TePAKA4 &amp; IEEE 802.1X"</t>
  </si>
  <si>
    <t>Review status of invitation to China NB to present to 802.1</t>
  </si>
  <si>
    <t>Review status of 802.3 submission</t>
  </si>
  <si>
    <t>Review status of WAPI, TEPA-AC, TLSec, TAAA, TISec in SC6</t>
  </si>
  <si>
    <t>Review status of UHT/EUHT in SC6</t>
  </si>
  <si>
    <t>Regulatory SC AGENDA - Tuesday, March 19, 2013 -16:00-18:00</t>
  </si>
  <si>
    <t>Review critical regulatory issues: 5 GHz NPRM response</t>
  </si>
  <si>
    <t>CHAIR - Rich Kennedy (Blackberry)</t>
  </si>
  <si>
    <t>Technical Advisory  Group   AGENDA -  -March  2013</t>
  </si>
  <si>
    <t>Comment resolution  of initial Letter Ballot comments</t>
  </si>
  <si>
    <t>Planning for March 2013 - May 2013</t>
  </si>
  <si>
    <t>TASK GROUP MC AGENDA - Monday March 18, 2013 - 13:30 - 15:30</t>
  </si>
  <si>
    <t>TASK GROUP MC AGENDA - Tuesday March 19, 2013 - 13:30 - 15:30</t>
  </si>
  <si>
    <t>TASK GROUP MC AGENDA - Tuesday March 19, 2013 - 16:00 - 18:00</t>
  </si>
  <si>
    <t>TASK GROUP MC AGENDA - Wednesday March 20, 2013 - 13:30 - 15:30</t>
  </si>
  <si>
    <t>TASK GROUP MC AGENDA - Wednesday March 20, 2013 - 16:00 - 18:00</t>
  </si>
  <si>
    <t>TASK GROUP MC AGENDA - Thursday March 21, 2013 - 13:30 - 15:30</t>
  </si>
  <si>
    <t>TASK GROUP MC AGENDA - Thursday March 21, 2013 - 16:00 - 18:00</t>
  </si>
  <si>
    <t>Plan for May 2013 session</t>
  </si>
  <si>
    <t>Complete LB 191 Comment Resolution on Draft D5.0</t>
  </si>
  <si>
    <t>TASK GROUP AC AGENDA -  Monday March 18th 2013 - 08:00am-10:00am</t>
  </si>
  <si>
    <t>Review IEEE 802 &amp; 802.11 Policies and Procedures</t>
  </si>
  <si>
    <t>Comment Resolutions and Straw Polls</t>
  </si>
  <si>
    <t>Adjourn Ad Hoc Meeting</t>
  </si>
  <si>
    <t>TASK GROUP AC AGENDA -  Monday March 18th 2013 - 04:00pm-06:00pm</t>
  </si>
  <si>
    <t>Review from last meeting</t>
  </si>
  <si>
    <t>Recess for Ad Hoc Meetings</t>
  </si>
  <si>
    <t>TASK GROUP AC AGENDA -  Tuesday March 19th, 2013 - 10:30am-12:30pm</t>
  </si>
  <si>
    <t>Ad Hoc Group Chair</t>
  </si>
  <si>
    <t>TGac Ad Hoc Group Meetings if necessary)</t>
  </si>
  <si>
    <t xml:space="preserve">Recess </t>
  </si>
  <si>
    <t xml:space="preserve"> TASK GROUP AC AGENDA -  Wednesday March 20th, 2013 08:00am-10:00am</t>
  </si>
  <si>
    <t xml:space="preserve"> TASK GROUP AC AGENDA -  Thursday March 21th, 2013 08:00am-10:00am</t>
  </si>
  <si>
    <t xml:space="preserve"> TGac ad hoc group meetings</t>
  </si>
  <si>
    <t xml:space="preserve"> TASK GROUP AC AGENDA -  Thursday March 21th, 2013 10:30am-12:30pm</t>
  </si>
  <si>
    <t>LB192 Comment resolutions</t>
  </si>
  <si>
    <t xml:space="preserve">TGaf AGENDA - Monday March 18, 2013 - 09:00 -11:00 (ad hoc) </t>
  </si>
  <si>
    <t>TGaf AGENDA - Monday March 18, 2013 - 13:30-15:30</t>
  </si>
  <si>
    <t>TGaf AGENDA - Tuesday March 19, 2013 - 8:00-12:30</t>
  </si>
  <si>
    <t>TGaf AGENDA - Wednesday March 20, 2013 - 08:00 -10:00</t>
  </si>
  <si>
    <t>TGaf AGENDA - Wednesday March 20, 2013 - 16:00 -18:00</t>
  </si>
  <si>
    <t>TGaf AGENDA - Thursday March 21, 2013 - 8:00 -10:00</t>
  </si>
  <si>
    <t>Completion of LB192 resolutions</t>
  </si>
  <si>
    <t>Plan for final meeting of the week (if possible)</t>
  </si>
  <si>
    <t>TGaf AGENDA - Thursday March 21, 2013 -13:30 -15:30</t>
  </si>
  <si>
    <t>Ask Editor to create D4.0 and plan for new letter ballot</t>
  </si>
  <si>
    <t>TASK GROUP AH AGENDA - Monday, March 18th,  2013 - 16:00-18:00</t>
  </si>
  <si>
    <t>TASK GROUP AH AGENDA - Tuesday, March 19th,  2013 - 13:30-15:30</t>
  </si>
  <si>
    <t>TASK GROUP AH AGENDA - Tuesday, March 19th,  2013 - 16:00-18:00</t>
  </si>
  <si>
    <t>Recess until Wednesday at 13:30</t>
  </si>
  <si>
    <t>TASK GROUP AH AGENDA - Wednesday, March 20th,  2013 - 13:30-15:30</t>
  </si>
  <si>
    <t>Recess until Thursday at 10:30</t>
  </si>
  <si>
    <t>TASK GROUP AH AGENDA - Thursday, March 21st,  2013 - 10:30-12:30</t>
  </si>
  <si>
    <t>Recess until Thursday at 16:00</t>
  </si>
  <si>
    <t>TASK GROUP AH AGENDA - Thursday, March 21st,  2013 - 16:00-18:00</t>
  </si>
  <si>
    <t>Discuss goals for May 2013</t>
  </si>
  <si>
    <t>Comment resolution for D0.4</t>
    <phoneticPr fontId="22" type="noConversion"/>
  </si>
  <si>
    <t>Creating D0.5</t>
    <phoneticPr fontId="22" type="noConversion"/>
  </si>
  <si>
    <t xml:space="preserve">TASK  GROUP AI AGENDA  - Monday,  Mar  18th,  2013 - 08:00-10:00 Joint Adhoc with TGaq </t>
    <phoneticPr fontId="22" type="noConversion"/>
  </si>
  <si>
    <t>Chairs</t>
    <phoneticPr fontId="22" type="noConversion"/>
  </si>
  <si>
    <t>All</t>
    <phoneticPr fontId="22" type="noConversion"/>
  </si>
  <si>
    <t>TGai overview</t>
    <phoneticPr fontId="22" type="noConversion"/>
  </si>
  <si>
    <t>Tgaq overviwe</t>
    <phoneticPr fontId="22" type="noConversion"/>
  </si>
  <si>
    <t>*</t>
    <phoneticPr fontId="22" type="noConversion"/>
  </si>
  <si>
    <t>Adhoc Adjorn</t>
    <phoneticPr fontId="22" type="noConversion"/>
  </si>
  <si>
    <t xml:space="preserve"> </t>
    <phoneticPr fontId="22" type="noConversion"/>
  </si>
  <si>
    <t>TASK  GROUP AI AGENDA - Monday,  Mar  18th,  2013 - 13:30-15:30</t>
    <phoneticPr fontId="22" type="noConversion"/>
  </si>
  <si>
    <t>IEE802.11ai MEETING CALLED TO ORDER</t>
    <phoneticPr fontId="22" type="noConversion"/>
  </si>
  <si>
    <t>Review and Approve the  Vancouver and Teleconference  meeting minutes</t>
    <phoneticPr fontId="22" type="noConversion"/>
  </si>
  <si>
    <t>Plan for the Week</t>
  </si>
  <si>
    <t>TASK  GROUP AI AGENDA  - Tuesday,  Mar  19th, 2013 - 10:30-12:30</t>
    <phoneticPr fontId="22" type="noConversion"/>
  </si>
  <si>
    <t>Recess until PM2</t>
    <phoneticPr fontId="22" type="noConversion"/>
  </si>
  <si>
    <t xml:space="preserve">TASK  GROUP AI AGENDA - Tuesday, Mar 19th,  2013 - 16:00-18:00 </t>
    <phoneticPr fontId="22" type="noConversion"/>
  </si>
  <si>
    <t>Recess until Wednesday AM1</t>
    <phoneticPr fontId="22" type="noConversion"/>
  </si>
  <si>
    <t>TASK  GROUP AI AGENDA - Wednesday, Mar 20th ,  2013 - 08:00-10:00</t>
    <phoneticPr fontId="22" type="noConversion"/>
  </si>
  <si>
    <t>TASK  GROUP AI AGENDA - Wednesday, Mar 20th,  2013 - 16:00-18:00</t>
    <phoneticPr fontId="22" type="noConversion"/>
  </si>
  <si>
    <t>Recess until Thursday AM1</t>
    <phoneticPr fontId="22" type="noConversion"/>
  </si>
  <si>
    <t>TASK  GROUP AI AGENDA - Thursday, Mar 21st,  2013 - 08:00-10:00</t>
    <phoneticPr fontId="22" type="noConversion"/>
  </si>
  <si>
    <t>Recess until   AM2</t>
    <phoneticPr fontId="22" type="noConversion"/>
  </si>
  <si>
    <t>TASK  GROUP AI AGENDA - Thursday, Mar 21st,  2013 - 10:30-12:30</t>
    <phoneticPr fontId="22" type="noConversion"/>
  </si>
  <si>
    <t>TASK  GROUP AI AGENDA - Thursday, Mar 21st,  2013 - 16:00-18:00</t>
    <phoneticPr fontId="22" type="noConversion"/>
  </si>
  <si>
    <t xml:space="preserve">Plan for May &amp; Teleconference </t>
    <phoneticPr fontId="22" type="noConversion"/>
  </si>
  <si>
    <t>Decide on a firm list of problems for 802.11ak to solve</t>
  </si>
  <si>
    <t>TASK GROUP AK AGENDA - Monday March 18, 2013 - 13:30 - 15:30</t>
  </si>
  <si>
    <t>Chair's Welcome</t>
  </si>
  <si>
    <t>Status Update and Review of Objectives for this meeting</t>
  </si>
  <si>
    <t>TASK GROUP AK AGENDA - Tuesday March 19, 2013 - 10:30 - 12:30</t>
  </si>
  <si>
    <t xml:space="preserve">Meeting Call To Order, Chair's Welcome, </t>
  </si>
  <si>
    <t>Status Update and Review of Objectives for the Session</t>
  </si>
  <si>
    <t>TASK GROUP AK AGENDA - Wednesday March 20, 2013 - 16:00 - 18:00</t>
  </si>
  <si>
    <t>TASK GROUP AK AGENDA - Thursday,March 21, 2013 - 08:00 - 10:00</t>
  </si>
  <si>
    <t>Joint meeting with Task Group AI</t>
  </si>
  <si>
    <t>AD-HOC JOINT MEETING TASK GROUP AI &amp; AQ AGENDA - Monday, March 18, 2013 - 09:00 - 11:00</t>
  </si>
  <si>
    <t>Ad-Hoc Meeting Call To Order</t>
  </si>
  <si>
    <t>Introduction to Ad Hoc meeting and Task Group AI</t>
  </si>
  <si>
    <t>Adjourn (Ad-Hoc meeting)</t>
  </si>
  <si>
    <t>TASK GROUP AQ AGENDA - Monday, March 18, 2013 - 16:00 - 18:00</t>
  </si>
  <si>
    <t>TASK GROUP AQ AGENDA - Tuesday, March 19, 2013 - 13:30 - 15:30</t>
  </si>
  <si>
    <t>TASK GROUP AQ AGENDA - Wednesday, March 20, 2013 - 13:30 - 15:30</t>
  </si>
  <si>
    <t>Presentations and timeline updates</t>
  </si>
  <si>
    <t>Discuss preparation for May 2013 meeting</t>
  </si>
  <si>
    <t>CAC AGENDA -  Sunday March 17, 2013 - 18:30 - 20:30</t>
  </si>
  <si>
    <t>CAC AGENDA -  Thursday March 21, 2013 - 19:30 - 21:00</t>
  </si>
  <si>
    <t>March '13</t>
  </si>
  <si>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</si>
  <si>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</si>
  <si>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</si>
  <si>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</si>
  <si>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</si>
  <si>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</si>
  <si>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REVIEW &amp; APPROVE WG MINUTES (DOC: 11-13-0031r1)  Vancouver,  (January 2013)</t>
  </si>
  <si>
    <t>Missing Chairs and Replacements (11-13-0167)</t>
  </si>
  <si>
    <t>Report on EXCOM  or Standards Board activities since November 2012   (11-13-0168)</t>
  </si>
  <si>
    <t>OTHER ANNOUNCEMENTS   (11-13-0168)</t>
  </si>
  <si>
    <t>LOAs received    (11-13-0168)</t>
  </si>
  <si>
    <t>Drafts for Sale in IEEE shop     (11-13-0168)</t>
  </si>
  <si>
    <t>Drafts to liaise with ISO/JTC1/SC6     (11-13-0168)</t>
  </si>
  <si>
    <t>March 2013 Tutorials   (11-13-0168)</t>
  </si>
  <si>
    <t>IEEE 802.11 WG OPENING PLENARY AGENDA - Monday, March 18th, 2013 - 11:00-12:30</t>
  </si>
  <si>
    <t>IEEE 802.11 WG MID-SESSION PLENARY AGENDA - Wednesday, March  20, 2013 - 10:30-12:30</t>
  </si>
  <si>
    <t xml:space="preserve">3GPP   </t>
  </si>
  <si>
    <t xml:space="preserve">IETF - INTERNET ENGINEERING TASK FORCE  </t>
  </si>
  <si>
    <t>IEEE 802.11 WG CLOSING PLENARY AGENDA - Friday, March 22, 2013 - 08:00-12:00</t>
  </si>
  <si>
    <t xml:space="preserve">#139.5: Hotel Nikko, Beijing China - April 24-25,  2013   802.11AJ Interim </t>
  </si>
  <si>
    <t xml:space="preserve">#139: Hilton Waikoloa, Waikoloa, Hawaii, US - May 12-17,  2012   802.11 Interim </t>
  </si>
  <si>
    <t>R1</t>
  </si>
  <si>
    <t>LANSFORD</t>
  </si>
  <si>
    <t>AC request for Sponsor Ballot</t>
  </si>
  <si>
    <t>Interest Groups - OM change</t>
  </si>
  <si>
    <t>Study Group Request</t>
  </si>
  <si>
    <t>802.11ad Awards &amp; Photos</t>
  </si>
  <si>
    <t>Call for interest in IOT</t>
  </si>
  <si>
    <t>PARS</t>
  </si>
  <si>
    <t>Room &amp;  WG meeting plans for the week  [18, 19, 20, 21, 22] (11-13-0168)</t>
  </si>
  <si>
    <t>2013-March 18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</si>
</sst>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12"/>
      <color theme="3" tint="0.39997558519241921"/>
      <name val="Arial"/>
      <family val="2"/>
    </font>
    <font>
      <b/>
      <sz val="72"/>
      <color indexed="8"/>
      <name val="Arial"/>
      <family val="2"/>
    </font>
    <font>
      <i/>
      <sz val="72"/>
      <name val="Algerian"/>
      <family val="5"/>
    </font>
    <font>
      <b/>
      <i/>
      <sz val="48"/>
      <color indexed="9"/>
      <name val="Castellar"/>
      <family val="1"/>
    </font>
    <font>
      <b/>
      <sz val="72"/>
      <color indexed="9"/>
      <name val="Arial"/>
      <family val="2"/>
    </font>
    <font>
      <sz val="48"/>
      <name val="Arial"/>
      <family val="2"/>
    </font>
    <font>
      <u/>
      <sz val="12"/>
      <color indexed="12"/>
      <name val="Arial"/>
      <family val="2"/>
    </font>
    <font>
      <b/>
      <sz val="40"/>
      <color theme="0"/>
      <name val="Arial"/>
      <family val="2"/>
    </font>
    <font>
      <sz val="10"/>
      <name val="Arial"/>
    </font>
    <font>
      <sz val="10"/>
      <color indexed="8"/>
      <name val="Arial"/>
    </font>
    <font>
      <b/>
      <sz val="12"/>
      <color indexed="8"/>
      <name val="Arial"/>
    </font>
    <font>
      <b/>
      <sz val="16"/>
      <color theme="0" tint="-0.34998626667073579"/>
      <name val="Arial"/>
      <family val="2"/>
    </font>
    <font>
      <b/>
      <sz val="14"/>
      <color theme="0" tint="-0.34998626667073579"/>
      <name val="Arial"/>
      <family val="2"/>
    </font>
    <font>
      <b/>
      <sz val="12"/>
      <color theme="2" tint="-0.499984740745262"/>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theme="4" tint="0.39997558519241921"/>
        <bgColor indexed="64"/>
      </patternFill>
    </fill>
    <fill>
      <patternFill patternType="solid">
        <fgColor rgb="FFCC66FF"/>
        <bgColor indexed="64"/>
      </patternFill>
    </fill>
    <fill>
      <patternFill patternType="solid">
        <fgColor theme="6" tint="-0.249977111117893"/>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ck">
        <color theme="3" tint="0.39994506668294322"/>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ck">
        <color theme="3" tint="0.39994506668294322"/>
      </left>
      <right style="thin">
        <color indexed="64"/>
      </right>
      <top style="thin">
        <color indexed="64"/>
      </top>
      <bottom style="thin">
        <color indexed="64"/>
      </bottom>
      <diagonal/>
    </border>
    <border>
      <left style="thin">
        <color indexed="64"/>
      </left>
      <right style="thick">
        <color theme="3" tint="0.39994506668294322"/>
      </right>
      <top style="thin">
        <color indexed="64"/>
      </top>
      <bottom style="thin">
        <color indexed="64"/>
      </bottom>
      <diagonal/>
    </border>
    <border>
      <left style="thick">
        <color theme="3" tint="0.39994506668294322"/>
      </left>
      <right style="thin">
        <color indexed="64"/>
      </right>
      <top style="thin">
        <color indexed="64"/>
      </top>
      <bottom style="thick">
        <color theme="3" tint="0.39994506668294322"/>
      </bottom>
      <diagonal/>
    </border>
    <border>
      <left style="thin">
        <color indexed="64"/>
      </left>
      <right style="thin">
        <color indexed="64"/>
      </right>
      <top style="thin">
        <color indexed="64"/>
      </top>
      <bottom style="thick">
        <color theme="3" tint="0.39994506668294322"/>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
      <left style="thin">
        <color indexed="64"/>
      </left>
      <right/>
      <top style="medium">
        <color indexed="64"/>
      </top>
      <bottom/>
      <diagonal/>
    </border>
    <border>
      <left style="thin">
        <color indexed="64"/>
      </left>
      <right/>
      <top/>
      <bottom style="medium">
        <color indexed="64"/>
      </bottom>
      <diagonal/>
    </border>
  </borders>
  <cellStyleXfs count="112">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60" borderId="0" applyNumberFormat="0" applyBorder="0" applyAlignment="0" applyProtection="0"/>
    <xf numFmtId="0" fontId="126" fillId="60" borderId="0" applyNumberFormat="0" applyBorder="0" applyAlignment="0" applyProtection="0"/>
    <xf numFmtId="0" fontId="3" fillId="0" borderId="0"/>
    <xf numFmtId="169" fontId="3" fillId="0" borderId="0"/>
    <xf numFmtId="164" fontId="10" fillId="0" borderId="0"/>
    <xf numFmtId="164" fontId="10" fillId="0" borderId="0"/>
    <xf numFmtId="0" fontId="2" fillId="0" borderId="0"/>
    <xf numFmtId="169" fontId="162" fillId="0" borderId="0"/>
    <xf numFmtId="169" fontId="1" fillId="0" borderId="0"/>
  </cellStyleXfs>
  <cellXfs count="1693">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8" fillId="0" borderId="31" xfId="61" applyNumberFormat="1" applyFont="1" applyFill="1" applyBorder="1" applyAlignment="1" applyProtection="1">
      <alignment horizontal="left" vertical="center" indent="2"/>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33" fillId="0" borderId="10" xfId="0" applyFont="1" applyBorder="1" applyAlignment="1">
      <alignmen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0" fontId="29" fillId="25" borderId="0" xfId="75" applyNumberFormat="1" applyFont="1" applyFill="1" applyAlignment="1" applyProtection="1">
      <alignment horizontal="left" vertical="center"/>
      <protection locked="0"/>
    </xf>
    <xf numFmtId="170" fontId="25" fillId="30" borderId="0" xfId="69" applyNumberFormat="1" applyFont="1" applyFill="1" applyAlignment="1">
      <alignment horizontal="center" vertical="center"/>
    </xf>
    <xf numFmtId="0" fontId="26" fillId="27" borderId="0" xfId="69" applyFont="1" applyFill="1" applyAlignment="1" applyProtection="1">
      <alignment vertical="center" wrapText="1"/>
      <protection locked="0"/>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170" fontId="6" fillId="26" borderId="0" xfId="69" applyNumberFormat="1" applyFill="1" applyAlignment="1">
      <alignment horizont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26" fillId="0" borderId="0" xfId="0" applyFont="1" applyFill="1" applyBorder="1" applyAlignment="1">
      <alignment vertical="center"/>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164" fontId="29" fillId="25" borderId="0" xfId="0" applyNumberFormat="1" applyFont="1" applyFill="1" applyAlignment="1" applyProtection="1">
      <alignment horizontal="left" vertical="center"/>
      <protection locked="0"/>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164" fontId="27" fillId="0" borderId="0" xfId="69" applyNumberFormat="1" applyFont="1" applyFill="1" applyBorder="1" applyAlignment="1" applyProtection="1">
      <alignment horizontal="left"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0" fontId="29" fillId="0" borderId="0" xfId="74" applyNumberFormat="1" applyFont="1" applyFill="1" applyAlignment="1" applyProtection="1">
      <alignment horizontal="left" vertical="center"/>
      <protection locked="0"/>
    </xf>
    <xf numFmtId="164" fontId="29" fillId="0" borderId="0" xfId="74" applyNumberFormat="1" applyFont="1" applyFill="1" applyAlignment="1" applyProtection="1">
      <alignment horizontal="left" vertical="center"/>
      <protection locked="0"/>
    </xf>
    <xf numFmtId="164" fontId="26" fillId="0" borderId="0" xfId="74" applyNumberFormat="1" applyFont="1" applyFill="1" applyAlignment="1" applyProtection="1">
      <alignment vertical="center"/>
      <protection locked="0"/>
    </xf>
    <xf numFmtId="20" fontId="26" fillId="0" borderId="0" xfId="74" applyNumberFormat="1" applyFont="1" applyFill="1" applyAlignment="1" applyProtection="1">
      <alignment horizontal="center" vertical="center"/>
      <protection locked="0"/>
    </xf>
    <xf numFmtId="0" fontId="29" fillId="26" borderId="0" xfId="74" applyNumberFormat="1" applyFont="1" applyFill="1" applyAlignment="1" applyProtection="1">
      <alignment horizontal="left" vertical="center"/>
      <protection locked="0"/>
    </xf>
    <xf numFmtId="164" fontId="29" fillId="26" borderId="0" xfId="74" applyNumberFormat="1" applyFont="1" applyFill="1" applyAlignment="1" applyProtection="1">
      <alignment horizontal="left" vertical="center"/>
      <protection locked="0"/>
    </xf>
    <xf numFmtId="164" fontId="26" fillId="26" borderId="0" xfId="74" applyNumberFormat="1" applyFont="1" applyFill="1" applyAlignment="1" applyProtection="1">
      <alignment vertical="center"/>
      <protection locked="0"/>
    </xf>
    <xf numFmtId="20" fontId="26" fillId="26" borderId="0" xfId="74" applyNumberFormat="1" applyFont="1" applyFill="1" applyAlignment="1" applyProtection="1">
      <alignment horizontal="center" vertical="center"/>
      <protection locked="0"/>
    </xf>
    <xf numFmtId="164" fontId="26" fillId="27" borderId="0" xfId="75" applyFont="1" applyFill="1" applyAlignment="1" applyProtection="1">
      <alignment horizontal="left" vertical="center"/>
      <protection locked="0"/>
    </xf>
    <xf numFmtId="0" fontId="15" fillId="25" borderId="0" xfId="69" applyFont="1" applyFill="1" applyBorder="1" applyAlignment="1">
      <alignment vertical="center"/>
    </xf>
    <xf numFmtId="20" fontId="6" fillId="25" borderId="0" xfId="69" applyNumberFormat="1" applyFill="1" applyAlignment="1">
      <alignment horizont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84" fillId="53" borderId="0" xfId="69" applyFont="1" applyFill="1" applyBorder="1" applyAlignment="1">
      <alignment vertical="center"/>
    </xf>
    <xf numFmtId="170" fontId="84" fillId="53" borderId="0" xfId="69" applyNumberFormat="1" applyFont="1" applyFill="1" applyBorder="1" applyAlignment="1">
      <alignment horizontal="center" vertical="center"/>
    </xf>
    <xf numFmtId="0" fontId="84" fillId="53" borderId="0" xfId="69" applyFont="1" applyFill="1" applyBorder="1" applyAlignment="1">
      <alignment horizontal="center" vertical="center"/>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7" fillId="54" borderId="42" xfId="0"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3" fillId="54" borderId="44"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8" borderId="46" xfId="0" applyFont="1" applyFill="1" applyBorder="1" applyAlignment="1">
      <alignment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9" fillId="27" borderId="0" xfId="75" quotePrefix="1" applyNumberFormat="1" applyFont="1" applyFill="1" applyAlignment="1" applyProtection="1">
      <alignment horizontal="left" vertical="center"/>
      <protection locked="0"/>
    </xf>
    <xf numFmtId="0" fontId="89" fillId="0" borderId="0" xfId="0" applyFont="1"/>
    <xf numFmtId="164" fontId="8" fillId="0" borderId="11" xfId="76" applyNumberFormat="1" applyFont="1" applyFill="1" applyBorder="1" applyAlignment="1" applyProtection="1">
      <alignment horizontal="right" vertical="center"/>
    </xf>
    <xf numFmtId="0" fontId="8" fillId="0" borderId="11" xfId="69" applyFont="1" applyFill="1" applyBorder="1" applyAlignment="1">
      <alignmen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85" fillId="0" borderId="0" xfId="0" applyFont="1" applyFill="1" applyBorder="1" applyAlignment="1">
      <alignment vertical="center"/>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9" fillId="0" borderId="0" xfId="73" applyNumberFormat="1" applyFont="1" applyFill="1" applyBorder="1" applyAlignment="1" applyProtection="1">
      <alignment horizontal="center" vertical="center"/>
    </xf>
    <xf numFmtId="164" fontId="26" fillId="0" borderId="0" xfId="73" applyNumberFormat="1" applyFont="1" applyFill="1" applyBorder="1" applyAlignment="1" applyProtection="1">
      <alignment vertical="center"/>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164" fontId="26" fillId="0" borderId="0" xfId="73" quotePrefix="1" applyFont="1" applyFill="1" applyAlignment="1" applyProtection="1">
      <alignment horizontal="left" vertical="center"/>
      <protection locked="0"/>
    </xf>
    <xf numFmtId="0" fontId="29" fillId="39" borderId="0" xfId="75" quotePrefix="1" applyNumberFormat="1" applyFont="1" applyFill="1" applyAlignment="1" applyProtection="1">
      <alignment horizontal="left" vertical="center"/>
      <protection locked="0"/>
    </xf>
    <xf numFmtId="164" fontId="26" fillId="39" borderId="0" xfId="75" applyFont="1" applyFill="1" applyAlignment="1" applyProtection="1">
      <alignment vertical="center"/>
      <protection locked="0"/>
    </xf>
    <xf numFmtId="164" fontId="26" fillId="39" borderId="0" xfId="75" applyNumberFormat="1" applyFont="1" applyFill="1" applyAlignment="1" applyProtection="1">
      <alignment horizontal="left" vertical="center"/>
      <protection locked="0"/>
    </xf>
    <xf numFmtId="164" fontId="29" fillId="39" borderId="0" xfId="75" applyNumberFormat="1" applyFont="1" applyFill="1" applyAlignment="1" applyProtection="1">
      <alignment horizontal="left" vertical="center"/>
      <protection locked="0"/>
    </xf>
    <xf numFmtId="164" fontId="26" fillId="39" borderId="0" xfId="75" applyNumberFormat="1" applyFont="1" applyFill="1" applyAlignment="1" applyProtection="1">
      <alignment vertical="center"/>
      <protection locked="0"/>
    </xf>
    <xf numFmtId="20" fontId="26" fillId="39" borderId="0" xfId="75" applyNumberFormat="1" applyFont="1" applyFill="1" applyAlignment="1" applyProtection="1">
      <alignment horizontal="center" vertical="center"/>
      <protection locked="0"/>
    </xf>
    <xf numFmtId="164" fontId="26" fillId="39" borderId="0" xfId="75" applyFont="1" applyFill="1" applyAlignment="1" applyProtection="1">
      <alignment horizontal="left" vertical="center"/>
      <protection locked="0"/>
    </xf>
    <xf numFmtId="0" fontId="111" fillId="0" borderId="0" xfId="0" applyFont="1"/>
    <xf numFmtId="0" fontId="19" fillId="30" borderId="0" xfId="0" applyFont="1" applyFill="1"/>
    <xf numFmtId="164" fontId="26" fillId="27" borderId="0" xfId="73" quotePrefix="1" applyFont="1" applyFill="1" applyAlignment="1" applyProtection="1">
      <alignment horizontal="left" vertical="center"/>
      <protection locked="0"/>
    </xf>
    <xf numFmtId="0" fontId="6" fillId="0" borderId="0" xfId="0" quotePrefix="1" applyFont="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0" fontId="26" fillId="27" borderId="0" xfId="69" applyFont="1" applyFill="1"/>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26" fillId="25"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vertical="center"/>
    </xf>
    <xf numFmtId="165" fontId="26" fillId="25" borderId="0" xfId="73" applyNumberFormat="1" applyFont="1" applyFill="1" applyBorder="1" applyAlignment="1" applyProtection="1">
      <alignmen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85" fillId="25"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164" fontId="29" fillId="27"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0" fontId="0" fillId="25" borderId="0" xfId="0" applyFill="1"/>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6" borderId="0" xfId="77" applyFont="1" applyFill="1" applyAlignment="1">
      <alignment vertical="center"/>
    </xf>
    <xf numFmtId="0" fontId="25" fillId="56" borderId="0" xfId="0" quotePrefix="1" applyFont="1" applyFill="1" applyAlignment="1">
      <alignment horizontal="center" vertical="center"/>
    </xf>
    <xf numFmtId="0" fontId="25" fillId="56" borderId="0" xfId="77" applyFont="1" applyFill="1" applyAlignment="1">
      <alignment horizontal="left" vertical="center"/>
    </xf>
    <xf numFmtId="0" fontId="25" fillId="56" borderId="0" xfId="77" applyFont="1" applyFill="1" applyAlignment="1">
      <alignment vertical="center"/>
    </xf>
    <xf numFmtId="0" fontId="91" fillId="56"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3" borderId="0" xfId="69" applyFont="1" applyFill="1" applyBorder="1" applyAlignment="1">
      <alignment vertical="center"/>
    </xf>
    <xf numFmtId="20" fontId="85" fillId="63" borderId="0" xfId="69" applyNumberFormat="1" applyFont="1" applyFill="1" applyBorder="1" applyAlignment="1">
      <alignment horizontal="center" vertical="center"/>
    </xf>
    <xf numFmtId="0" fontId="86" fillId="63"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173" fontId="6" fillId="0" borderId="0" xfId="69" applyNumberFormat="1"/>
    <xf numFmtId="0" fontId="6" fillId="37" borderId="0" xfId="69" applyFill="1"/>
    <xf numFmtId="0" fontId="6" fillId="30" borderId="0" xfId="69" applyFill="1"/>
    <xf numFmtId="0" fontId="6" fillId="26" borderId="0" xfId="69" applyFill="1" applyBorder="1" applyAlignment="1">
      <alignment vertical="center"/>
    </xf>
    <xf numFmtId="0" fontId="8" fillId="64" borderId="0" xfId="69" applyFont="1" applyFill="1" applyBorder="1" applyAlignment="1">
      <alignment vertical="center"/>
    </xf>
    <xf numFmtId="164" fontId="26" fillId="64" borderId="0" xfId="73"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0" fontId="6" fillId="64" borderId="0" xfId="69" applyFill="1"/>
    <xf numFmtId="164" fontId="26" fillId="65" borderId="0" xfId="73" applyNumberFormat="1" applyFont="1" applyFill="1" applyAlignment="1" applyProtection="1">
      <alignment vertical="center"/>
      <protection locked="0"/>
    </xf>
    <xf numFmtId="20" fontId="26" fillId="65" borderId="0" xfId="73" applyNumberFormat="1" applyFont="1" applyFill="1" applyAlignment="1" applyProtection="1">
      <alignment horizontal="center" vertical="center"/>
      <protection locked="0"/>
    </xf>
    <xf numFmtId="0" fontId="6" fillId="65" borderId="0" xfId="69" applyFill="1"/>
    <xf numFmtId="0" fontId="8" fillId="65" borderId="0" xfId="69" applyFont="1" applyFill="1" applyBorder="1" applyAlignment="1">
      <alignment vertical="center"/>
    </xf>
    <xf numFmtId="164" fontId="26" fillId="65"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164" fontId="29" fillId="67" borderId="0" xfId="73" applyNumberFormat="1" applyFont="1" applyFill="1" applyBorder="1" applyAlignment="1" applyProtection="1">
      <alignment horizontal="center" vertical="center"/>
    </xf>
    <xf numFmtId="164" fontId="26" fillId="67" borderId="0" xfId="73" applyNumberFormat="1" applyFont="1" applyFill="1" applyBorder="1" applyAlignment="1" applyProtection="1">
      <alignment vertical="center"/>
    </xf>
    <xf numFmtId="170" fontId="0" fillId="0" borderId="0" xfId="0" applyNumberFormat="1" applyAlignment="1">
      <alignment horizontal="center"/>
    </xf>
    <xf numFmtId="170" fontId="84" fillId="35" borderId="0" xfId="0" applyNumberFormat="1" applyFont="1" applyFill="1" applyBorder="1" applyAlignment="1">
      <alignment horizontal="center" vertical="center"/>
    </xf>
    <xf numFmtId="170" fontId="84" fillId="25" borderId="0" xfId="0"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7" fillId="41" borderId="0" xfId="69" applyFont="1" applyFill="1" applyBorder="1" applyAlignment="1">
      <alignment vertical="center"/>
    </xf>
    <xf numFmtId="164" fontId="7" fillId="41" borderId="0" xfId="69" applyNumberFormat="1" applyFont="1" applyFill="1" applyBorder="1" applyAlignment="1">
      <alignment vertical="center"/>
    </xf>
    <xf numFmtId="20" fontId="7" fillId="41" borderId="0" xfId="69" applyNumberFormat="1" applyFont="1" applyFill="1" applyBorder="1" applyAlignment="1">
      <alignment horizontal="center" vertical="center"/>
    </xf>
    <xf numFmtId="20" fontId="6" fillId="26" borderId="0" xfId="69" applyNumberFormat="1" applyFill="1" applyAlignment="1">
      <alignment horizontal="center"/>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20" fontId="26" fillId="25" borderId="0" xfId="74" applyNumberFormat="1" applyFont="1" applyFill="1" applyAlignment="1" applyProtection="1">
      <alignment horizontal="center" vertical="center"/>
      <protection locked="0"/>
    </xf>
    <xf numFmtId="0" fontId="26" fillId="67" borderId="0" xfId="0" applyFont="1" applyFill="1" applyBorder="1" applyAlignment="1">
      <alignment vertical="center"/>
    </xf>
    <xf numFmtId="164" fontId="26" fillId="67" borderId="0" xfId="73" applyFont="1" applyFill="1" applyBorder="1" applyAlignment="1">
      <alignment vertical="center"/>
    </xf>
    <xf numFmtId="164" fontId="29" fillId="67" borderId="0" xfId="73" applyNumberFormat="1" applyFont="1" applyFill="1" applyBorder="1" applyAlignment="1" applyProtection="1">
      <alignment horizontal="left" vertical="center"/>
    </xf>
    <xf numFmtId="0" fontId="7" fillId="66" borderId="0" xfId="0" applyFont="1" applyFill="1" applyBorder="1" applyAlignment="1">
      <alignment horizontal="center" vertical="center"/>
    </xf>
    <xf numFmtId="0" fontId="7" fillId="66" borderId="0" xfId="0" applyFont="1" applyFill="1" applyBorder="1" applyAlignment="1">
      <alignment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25"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6" fillId="25"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xf numFmtId="0" fontId="26" fillId="25" borderId="0" xfId="69" applyFont="1" applyFill="1" applyAlignment="1" applyProtection="1">
      <alignment vertical="center" wrapText="1"/>
      <protection locked="0"/>
    </xf>
    <xf numFmtId="165" fontId="26" fillId="67" borderId="0" xfId="73" applyNumberFormat="1" applyFont="1" applyFill="1" applyBorder="1" applyAlignment="1" applyProtection="1">
      <alignment vertical="center"/>
    </xf>
    <xf numFmtId="0" fontId="26" fillId="64" borderId="0" xfId="0" applyFont="1" applyFill="1" applyBorder="1" applyAlignment="1">
      <alignment vertical="center"/>
    </xf>
    <xf numFmtId="164" fontId="29" fillId="64" borderId="0" xfId="73" applyNumberFormat="1" applyFont="1" applyFill="1" applyBorder="1" applyAlignment="1" applyProtection="1">
      <alignment horizontal="left" vertical="center"/>
    </xf>
    <xf numFmtId="164" fontId="26" fillId="64" borderId="0" xfId="73" applyFont="1" applyFill="1" applyBorder="1" applyAlignment="1">
      <alignment vertical="center"/>
    </xf>
    <xf numFmtId="164" fontId="29" fillId="64" borderId="0" xfId="73" applyNumberFormat="1" applyFont="1" applyFill="1" applyBorder="1" applyAlignment="1" applyProtection="1">
      <alignment horizontal="center" vertical="center"/>
    </xf>
    <xf numFmtId="164" fontId="26" fillId="64" borderId="0" xfId="73" applyNumberFormat="1" applyFont="1" applyFill="1" applyBorder="1" applyAlignment="1" applyProtection="1">
      <alignment vertical="center"/>
    </xf>
    <xf numFmtId="165" fontId="26" fillId="64" borderId="0" xfId="73" applyNumberFormat="1" applyFont="1" applyFill="1" applyBorder="1" applyAlignment="1" applyProtection="1">
      <alignment vertical="center"/>
    </xf>
    <xf numFmtId="164" fontId="26" fillId="64" borderId="0" xfId="73" applyFont="1" applyFill="1" applyBorder="1" applyAlignment="1">
      <alignment horizontal="left" vertical="center"/>
    </xf>
    <xf numFmtId="0" fontId="26" fillId="67" borderId="0" xfId="0" applyFont="1" applyFill="1" applyBorder="1" applyAlignment="1">
      <alignment horizontal="left" vertical="center"/>
    </xf>
    <xf numFmtId="0" fontId="26" fillId="67" borderId="0" xfId="0" applyFont="1" applyFill="1" applyBorder="1" applyAlignment="1">
      <alignment horizontal="center" vertical="center"/>
    </xf>
    <xf numFmtId="165" fontId="26" fillId="68" borderId="0" xfId="73" applyNumberFormat="1" applyFont="1" applyFill="1" applyBorder="1" applyAlignment="1" applyProtection="1">
      <alignment vertical="center"/>
    </xf>
    <xf numFmtId="0" fontId="26" fillId="68" borderId="0" xfId="0" applyFont="1" applyFill="1" applyBorder="1"/>
    <xf numFmtId="0" fontId="26" fillId="68" borderId="0" xfId="0" applyFont="1" applyFill="1" applyBorder="1" applyAlignment="1">
      <alignment horizontal="left"/>
    </xf>
    <xf numFmtId="0" fontId="26" fillId="68" borderId="0" xfId="0" applyFont="1" applyFill="1" applyBorder="1" applyAlignment="1">
      <alignment horizontal="center"/>
    </xf>
    <xf numFmtId="0" fontId="26" fillId="67" borderId="0" xfId="0" applyFont="1" applyFill="1" applyBorder="1"/>
    <xf numFmtId="0" fontId="26" fillId="67" borderId="0" xfId="0" applyFont="1" applyFill="1" applyBorder="1" applyAlignment="1">
      <alignment horizontal="left"/>
    </xf>
    <xf numFmtId="0" fontId="26" fillId="67" borderId="0" xfId="0" applyFont="1" applyFill="1" applyBorder="1" applyAlignment="1">
      <alignment horizontal="center"/>
    </xf>
    <xf numFmtId="0" fontId="85" fillId="66" borderId="0" xfId="0" applyFont="1" applyFill="1" applyBorder="1" applyAlignment="1">
      <alignment horizontal="left"/>
    </xf>
    <xf numFmtId="0" fontId="85" fillId="66" borderId="0" xfId="0" applyFont="1" applyFill="1" applyBorder="1" applyAlignment="1">
      <alignment vertical="center"/>
    </xf>
    <xf numFmtId="0" fontId="85" fillId="64" borderId="0" xfId="0" applyFont="1" applyFill="1" applyBorder="1" applyAlignment="1">
      <alignment vertical="center"/>
    </xf>
    <xf numFmtId="0" fontId="85" fillId="67" borderId="0" xfId="0" applyFont="1" applyFill="1" applyBorder="1" applyAlignment="1">
      <alignment vertical="center"/>
    </xf>
    <xf numFmtId="0" fontId="7" fillId="64" borderId="0" xfId="0" applyFont="1" applyFill="1" applyBorder="1" applyAlignment="1">
      <alignment vertical="center"/>
    </xf>
    <xf numFmtId="164" fontId="23" fillId="67" borderId="0" xfId="73" applyFont="1" applyFill="1" applyBorder="1" applyAlignment="1">
      <alignment vertical="center"/>
    </xf>
    <xf numFmtId="0" fontId="85" fillId="64" borderId="0" xfId="0" applyFont="1" applyFill="1" applyBorder="1" applyAlignment="1">
      <alignment horizontal="left"/>
    </xf>
    <xf numFmtId="0" fontId="85" fillId="67" borderId="0" xfId="0" applyFont="1" applyFill="1" applyBorder="1" applyAlignment="1">
      <alignment horizontal="left"/>
    </xf>
    <xf numFmtId="0" fontId="85" fillId="68" borderId="0" xfId="0" applyFont="1" applyFill="1" applyBorder="1" applyAlignment="1">
      <alignment horizontal="left"/>
    </xf>
    <xf numFmtId="20" fontId="26" fillId="64" borderId="0" xfId="73" applyNumberFormat="1" applyFont="1" applyFill="1" applyAlignment="1" applyProtection="1">
      <alignment horizontal="center" vertical="center"/>
      <protection locked="0"/>
    </xf>
    <xf numFmtId="0" fontId="8" fillId="69" borderId="0" xfId="69" applyFont="1" applyFill="1" applyBorder="1" applyAlignment="1">
      <alignment vertical="center"/>
    </xf>
    <xf numFmtId="164" fontId="29" fillId="69" borderId="0" xfId="73" applyNumberFormat="1" applyFont="1" applyFill="1" applyBorder="1" applyAlignment="1" applyProtection="1">
      <alignment horizontal="left" vertical="center"/>
      <protection locked="0"/>
    </xf>
    <xf numFmtId="170" fontId="26" fillId="70" borderId="0" xfId="73" applyNumberFormat="1" applyFont="1" applyFill="1" applyAlignment="1" applyProtection="1">
      <alignment horizontal="center"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70" fontId="26" fillId="64" borderId="0" xfId="73" applyNumberFormat="1" applyFont="1" applyFill="1" applyAlignment="1" applyProtection="1">
      <alignment horizontal="center" vertical="center"/>
      <protection locked="0"/>
    </xf>
    <xf numFmtId="164" fontId="29" fillId="69" borderId="0" xfId="73" quotePrefix="1" applyNumberFormat="1" applyFont="1" applyFill="1" applyBorder="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129" fillId="27" borderId="0" xfId="73" applyFont="1" applyFill="1" applyAlignment="1" applyProtection="1">
      <alignment horizontal="left" vertical="center"/>
      <protection locked="0"/>
    </xf>
    <xf numFmtId="0" fontId="29" fillId="64" borderId="0" xfId="73" quotePrefix="1" applyNumberFormat="1" applyFont="1" applyFill="1" applyAlignment="1" applyProtection="1">
      <alignment horizontal="left" vertical="center"/>
      <protection locked="0"/>
    </xf>
    <xf numFmtId="164" fontId="26" fillId="71" borderId="0" xfId="73" applyFont="1" applyFill="1" applyAlignment="1" applyProtection="1">
      <alignment horizontal="left" vertical="center"/>
      <protection locked="0"/>
    </xf>
    <xf numFmtId="164" fontId="29" fillId="71" borderId="0" xfId="73" quotePrefix="1" applyNumberFormat="1" applyFont="1" applyFill="1" applyAlignment="1" applyProtection="1">
      <alignment horizontal="left" vertical="center"/>
      <protection locked="0"/>
    </xf>
    <xf numFmtId="164" fontId="129" fillId="39" borderId="0" xfId="73" applyFont="1" applyFill="1" applyAlignment="1" applyProtection="1">
      <alignment horizontal="left" vertical="center"/>
      <protection locked="0"/>
    </xf>
    <xf numFmtId="170" fontId="26" fillId="71" borderId="0" xfId="73" applyNumberFormat="1" applyFont="1" applyFill="1" applyAlignment="1" applyProtection="1">
      <alignment horizontal="center" vertical="center"/>
      <protection locked="0"/>
    </xf>
    <xf numFmtId="164" fontId="129" fillId="39" borderId="0" xfId="73" applyFont="1" applyFill="1" applyBorder="1" applyAlignment="1">
      <alignment vertical="center"/>
    </xf>
    <xf numFmtId="164" fontId="29" fillId="72" borderId="0" xfId="75"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171" fontId="26" fillId="65" borderId="0" xfId="73" applyNumberFormat="1" applyFont="1" applyFill="1" applyBorder="1" applyAlignment="1" applyProtection="1">
      <alignment horizontal="center" vertical="center"/>
    </xf>
    <xf numFmtId="0" fontId="27" fillId="56" borderId="0" xfId="0" applyFont="1" applyFill="1" applyAlignment="1">
      <alignment horizontal="left" vertical="center"/>
    </xf>
    <xf numFmtId="0" fontId="124" fillId="62" borderId="21" xfId="61" applyFont="1" applyFill="1" applyBorder="1" applyAlignment="1" applyProtection="1">
      <alignment horizontal="center" vertical="center"/>
    </xf>
    <xf numFmtId="164" fontId="26" fillId="27" borderId="0" xfId="73" applyFont="1" applyFill="1" applyBorder="1" applyAlignment="1">
      <alignment horizontal="center" vertical="center"/>
    </xf>
    <xf numFmtId="164" fontId="26" fillId="0" borderId="0" xfId="73" applyNumberFormat="1" applyFont="1" applyFill="1" applyBorder="1" applyAlignment="1" applyProtection="1">
      <alignment horizontal="right" vertical="center"/>
    </xf>
    <xf numFmtId="164" fontId="29" fillId="65" borderId="0" xfId="73" applyNumberFormat="1" applyFont="1" applyFill="1" applyBorder="1" applyAlignment="1" applyProtection="1">
      <alignment horizontal="left" vertical="center"/>
    </xf>
    <xf numFmtId="164" fontId="26" fillId="65" borderId="0" xfId="73" applyFont="1" applyFill="1" applyBorder="1" applyAlignment="1">
      <alignment vertical="center"/>
    </xf>
    <xf numFmtId="164" fontId="26" fillId="65" borderId="0" xfId="73" applyFont="1" applyFill="1" applyBorder="1" applyAlignment="1">
      <alignment horizontal="center" vertical="center"/>
    </xf>
    <xf numFmtId="164" fontId="26" fillId="65" borderId="0" xfId="73" applyNumberFormat="1" applyFont="1" applyFill="1" applyBorder="1" applyAlignment="1" applyProtection="1">
      <alignment horizontal="right" vertical="center"/>
    </xf>
    <xf numFmtId="0" fontId="0" fillId="65" borderId="0" xfId="0" applyFill="1"/>
    <xf numFmtId="0" fontId="26" fillId="65" borderId="0" xfId="0" applyFont="1" applyFill="1"/>
    <xf numFmtId="164" fontId="29" fillId="65" borderId="0" xfId="73" applyNumberFormat="1" applyFont="1" applyFill="1" applyBorder="1" applyAlignment="1" applyProtection="1">
      <alignment horizontal="center" vertical="center"/>
    </xf>
    <xf numFmtId="164" fontId="23" fillId="26" borderId="0" xfId="73" applyFont="1" applyFill="1" applyBorder="1" applyAlignment="1">
      <alignment vertical="center"/>
    </xf>
    <xf numFmtId="0" fontId="27" fillId="45" borderId="0" xfId="77" applyFont="1" applyFill="1" applyBorder="1" applyAlignment="1">
      <alignment vertical="center"/>
    </xf>
    <xf numFmtId="0" fontId="6" fillId="0" borderId="0" xfId="69"/>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5" borderId="0" xfId="73" applyNumberFormat="1" applyFont="1" applyFill="1" applyAlignment="1" applyProtection="1">
      <alignment horizontal="left" vertical="center"/>
      <protection locked="0"/>
    </xf>
    <xf numFmtId="164" fontId="29" fillId="66" borderId="0" xfId="73" applyNumberFormat="1" applyFont="1" applyFill="1" applyBorder="1" applyAlignment="1" applyProtection="1">
      <alignment horizontal="left" vertical="center"/>
    </xf>
    <xf numFmtId="0" fontId="26" fillId="66" borderId="0" xfId="0" applyFont="1" applyFill="1" applyBorder="1" applyAlignment="1">
      <alignment vertical="center"/>
    </xf>
    <xf numFmtId="164" fontId="29" fillId="25" borderId="0" xfId="0" applyNumberFormat="1" applyFont="1" applyFill="1" applyBorder="1" applyAlignment="1" applyProtection="1">
      <alignment horizontal="left" vertical="center" wrapText="1"/>
    </xf>
    <xf numFmtId="0" fontId="7" fillId="26" borderId="0" xfId="0" applyFont="1" applyFill="1" applyBorder="1" applyAlignment="1">
      <alignment horizontal="center" vertical="center"/>
    </xf>
    <xf numFmtId="0" fontId="31" fillId="30" borderId="0" xfId="0" applyFont="1" applyFill="1"/>
    <xf numFmtId="164" fontId="26" fillId="66" borderId="0" xfId="73" applyFont="1" applyFill="1" applyBorder="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66" borderId="0" xfId="73" applyNumberFormat="1" applyFont="1" applyFill="1" applyBorder="1" applyAlignment="1" applyProtection="1">
      <alignment horizontal="center" vertical="center"/>
    </xf>
    <xf numFmtId="164" fontId="26" fillId="66" borderId="0" xfId="73" applyNumberFormat="1" applyFont="1" applyFill="1" applyBorder="1" applyAlignment="1" applyProtection="1">
      <alignment vertical="center"/>
    </xf>
    <xf numFmtId="165" fontId="26" fillId="66" borderId="0" xfId="73" applyNumberFormat="1" applyFont="1" applyFill="1" applyBorder="1" applyAlignment="1" applyProtection="1">
      <alignment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4" borderId="0" xfId="73" applyNumberFormat="1" applyFont="1" applyFill="1" applyBorder="1" applyAlignment="1" applyProtection="1">
      <alignment horizontal="left" vertical="center"/>
      <protection locked="0"/>
    </xf>
    <xf numFmtId="164" fontId="29" fillId="64" borderId="0" xfId="73" quotePrefix="1" applyNumberFormat="1" applyFont="1" applyFill="1" applyBorder="1" applyAlignment="1" applyProtection="1">
      <alignment horizontal="left" vertical="center"/>
      <protection locked="0"/>
    </xf>
    <xf numFmtId="0" fontId="88" fillId="77" borderId="0" xfId="69" applyFont="1" applyFill="1" applyBorder="1" applyAlignment="1">
      <alignment vertical="center"/>
    </xf>
    <xf numFmtId="0" fontId="6" fillId="74" borderId="0" xfId="69" applyFill="1" applyBorder="1" applyAlignment="1">
      <alignment vertical="center"/>
    </xf>
    <xf numFmtId="164" fontId="23" fillId="77" borderId="0" xfId="73" applyNumberFormat="1" applyFont="1" applyFill="1" applyBorder="1" applyAlignment="1" applyProtection="1">
      <alignment horizontal="center" vertical="center" wrapText="1"/>
    </xf>
    <xf numFmtId="20" fontId="23" fillId="77" borderId="0" xfId="73" applyNumberFormat="1" applyFont="1" applyFill="1" applyBorder="1" applyAlignment="1" applyProtection="1">
      <alignment horizontal="center" vertical="center" wrapText="1"/>
    </xf>
    <xf numFmtId="0" fontId="8" fillId="74" borderId="0" xfId="69" applyFont="1" applyFill="1" applyBorder="1" applyAlignment="1">
      <alignment vertical="center"/>
    </xf>
    <xf numFmtId="0" fontId="29" fillId="74" borderId="0" xfId="73" quotePrefix="1" applyNumberFormat="1" applyFont="1" applyFill="1" applyAlignment="1" applyProtection="1">
      <alignment horizontal="left" vertical="center"/>
      <protection locked="0"/>
    </xf>
    <xf numFmtId="164" fontId="26" fillId="74" borderId="0" xfId="73" applyFont="1" applyFill="1" applyAlignment="1" applyProtection="1">
      <alignment vertical="center"/>
      <protection locked="0"/>
    </xf>
    <xf numFmtId="164" fontId="26" fillId="74" borderId="0" xfId="73" quotePrefix="1" applyNumberFormat="1" applyFont="1" applyFill="1" applyAlignment="1" applyProtection="1">
      <alignment horizontal="left" vertical="center"/>
      <protection locked="0"/>
    </xf>
    <xf numFmtId="164" fontId="29" fillId="74" borderId="0" xfId="73" applyNumberFormat="1" applyFont="1" applyFill="1" applyAlignment="1" applyProtection="1">
      <alignment horizontal="left" vertical="center"/>
      <protection locked="0"/>
    </xf>
    <xf numFmtId="164" fontId="26" fillId="74" borderId="0" xfId="73" applyNumberFormat="1" applyFont="1" applyFill="1" applyAlignment="1" applyProtection="1">
      <alignment vertical="center"/>
      <protection locked="0"/>
    </xf>
    <xf numFmtId="20" fontId="26" fillId="74" borderId="0" xfId="73" applyNumberFormat="1" applyFont="1" applyFill="1" applyAlignment="1" applyProtection="1">
      <alignment horizontal="center" vertical="center"/>
      <protection locked="0"/>
    </xf>
    <xf numFmtId="0" fontId="6" fillId="74" borderId="0" xfId="69" applyFill="1"/>
    <xf numFmtId="164" fontId="26" fillId="74" borderId="0" xfId="73" applyNumberFormat="1" applyFont="1" applyFill="1" applyAlignment="1" applyProtection="1">
      <alignment horizontal="left" vertical="center"/>
      <protection locked="0"/>
    </xf>
    <xf numFmtId="0" fontId="26" fillId="74" borderId="0" xfId="69" applyFont="1" applyFill="1" applyBorder="1" applyAlignment="1" applyProtection="1">
      <alignment vertical="center" wrapText="1"/>
      <protection locked="0"/>
    </xf>
    <xf numFmtId="164" fontId="26" fillId="74" borderId="0" xfId="73" applyFont="1" applyFill="1" applyAlignment="1" applyProtection="1">
      <alignment horizontal="left" vertical="center"/>
      <protection locked="0"/>
    </xf>
    <xf numFmtId="0" fontId="29" fillId="74" borderId="0" xfId="73" applyNumberFormat="1" applyFont="1" applyFill="1" applyBorder="1" applyAlignment="1" applyProtection="1">
      <alignment horizontal="left" vertical="center"/>
      <protection locked="0"/>
    </xf>
    <xf numFmtId="164" fontId="29" fillId="74" borderId="0" xfId="73" applyNumberFormat="1" applyFont="1" applyFill="1" applyBorder="1" applyAlignment="1" applyProtection="1">
      <alignment horizontal="left" vertical="center"/>
      <protection locked="0"/>
    </xf>
    <xf numFmtId="164" fontId="26" fillId="74" borderId="0" xfId="73" applyNumberFormat="1" applyFont="1" applyFill="1" applyBorder="1" applyAlignment="1" applyProtection="1">
      <alignment vertical="center"/>
      <protection locked="0"/>
    </xf>
    <xf numFmtId="164" fontId="29" fillId="78" borderId="0" xfId="73" applyNumberFormat="1" applyFont="1" applyFill="1" applyBorder="1" applyAlignment="1" applyProtection="1">
      <alignment horizontal="left" vertical="center"/>
    </xf>
    <xf numFmtId="164" fontId="29" fillId="78" borderId="0" xfId="73" applyNumberFormat="1" applyFont="1" applyFill="1" applyBorder="1" applyAlignment="1" applyProtection="1">
      <alignment horizontal="left" vertical="center"/>
      <protection locked="0"/>
    </xf>
    <xf numFmtId="164" fontId="26" fillId="78" borderId="0" xfId="73" applyNumberFormat="1" applyFont="1" applyFill="1" applyBorder="1" applyAlignment="1" applyProtection="1">
      <alignment vertical="center"/>
      <protection locked="0"/>
    </xf>
    <xf numFmtId="20" fontId="26" fillId="78" borderId="0" xfId="73" applyNumberFormat="1" applyFont="1" applyFill="1" applyBorder="1" applyAlignment="1" applyProtection="1">
      <alignment horizontal="center" vertical="center"/>
      <protection locked="0"/>
    </xf>
    <xf numFmtId="164" fontId="26" fillId="78" borderId="0" xfId="73" applyFont="1" applyFill="1" applyBorder="1" applyAlignment="1">
      <alignment vertical="center"/>
    </xf>
    <xf numFmtId="164" fontId="87" fillId="78" borderId="0" xfId="76" applyFont="1" applyFill="1" applyBorder="1" applyAlignment="1">
      <alignment horizontal="center" vertical="center"/>
    </xf>
    <xf numFmtId="20" fontId="87" fillId="78" borderId="0" xfId="76" applyNumberFormat="1" applyFont="1" applyFill="1" applyBorder="1" applyAlignment="1">
      <alignment horizontal="center" vertical="center"/>
    </xf>
    <xf numFmtId="164" fontId="6" fillId="78" borderId="0" xfId="73" applyFont="1" applyFill="1" applyBorder="1" applyAlignment="1">
      <alignment vertical="center"/>
    </xf>
    <xf numFmtId="164" fontId="87" fillId="78" borderId="0" xfId="76" applyFont="1" applyFill="1" applyBorder="1" applyAlignment="1">
      <alignment horizontal="left" vertical="center"/>
    </xf>
    <xf numFmtId="0" fontId="84" fillId="78" borderId="0" xfId="69" applyFont="1" applyFill="1" applyBorder="1" applyAlignment="1">
      <alignment vertical="center"/>
    </xf>
    <xf numFmtId="20" fontId="84"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0" fillId="0" borderId="0" xfId="0"/>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37" fillId="24" borderId="36" xfId="0" applyFont="1" applyFill="1" applyBorder="1" applyAlignment="1">
      <alignment horizontal="center" vertical="center"/>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3" borderId="23" xfId="61" applyNumberFormat="1" applyFont="1" applyFill="1" applyBorder="1" applyAlignment="1" applyProtection="1">
      <alignment horizontal="center" vertical="center"/>
    </xf>
    <xf numFmtId="0" fontId="135" fillId="83" borderId="0" xfId="69" applyFont="1" applyFill="1" applyBorder="1" applyAlignment="1">
      <alignment vertical="center"/>
    </xf>
    <xf numFmtId="20" fontId="135"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84"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19" fillId="30" borderId="0" xfId="69" applyFont="1" applyFill="1"/>
    <xf numFmtId="0" fontId="31" fillId="30" borderId="0" xfId="69" applyFont="1" applyFill="1" applyAlignment="1">
      <alignment horizontal="center" wrapText="1"/>
    </xf>
    <xf numFmtId="164" fontId="31" fillId="30" borderId="0" xfId="69" applyNumberFormat="1" applyFont="1" applyFill="1" applyAlignment="1">
      <alignment horizontal="left"/>
    </xf>
    <xf numFmtId="0" fontId="31" fillId="30" borderId="0" xfId="69" applyFont="1" applyFill="1" applyAlignment="1">
      <alignment horizontal="left" wrapText="1"/>
    </xf>
    <xf numFmtId="0" fontId="31" fillId="30" borderId="0" xfId="69" applyFont="1" applyFill="1" applyAlignment="1">
      <alignment wrapText="1"/>
    </xf>
    <xf numFmtId="0" fontId="27" fillId="30" borderId="0" xfId="69" applyFont="1" applyFill="1" applyAlignment="1">
      <alignment horizontal="center"/>
    </xf>
    <xf numFmtId="0" fontId="31" fillId="30" borderId="0" xfId="69" applyFont="1" applyFill="1" applyAlignment="1">
      <alignment horizontal="left"/>
    </xf>
    <xf numFmtId="0" fontId="13" fillId="30" borderId="0" xfId="69" applyFont="1" applyFill="1"/>
    <xf numFmtId="0" fontId="31" fillId="26" borderId="0" xfId="69" applyFont="1" applyFill="1" applyBorder="1" applyAlignment="1">
      <alignment vertical="center"/>
    </xf>
    <xf numFmtId="0" fontId="31" fillId="26" borderId="0" xfId="69" applyFont="1" applyFill="1" applyAlignment="1">
      <alignment wrapText="1"/>
    </xf>
    <xf numFmtId="0" fontId="31" fillId="26" borderId="0" xfId="69" applyFont="1" applyFill="1" applyAlignment="1">
      <alignment horizontal="left"/>
    </xf>
    <xf numFmtId="0" fontId="31" fillId="26" borderId="0" xfId="69" applyFont="1" applyFill="1" applyAlignment="1">
      <alignment horizontal="left" wrapText="1"/>
    </xf>
    <xf numFmtId="164" fontId="26" fillId="25" borderId="0" xfId="107" applyFont="1" applyFill="1" applyBorder="1" applyAlignment="1">
      <alignment horizontal="center" vertical="center"/>
    </xf>
    <xf numFmtId="0" fontId="85" fillId="27" borderId="0" xfId="69" applyFont="1" applyFill="1" applyBorder="1" applyAlignment="1">
      <alignment vertical="center"/>
    </xf>
    <xf numFmtId="0" fontId="26" fillId="27" borderId="0" xfId="69" applyFont="1" applyFill="1" applyAlignment="1">
      <alignment wrapText="1"/>
    </xf>
    <xf numFmtId="0" fontId="26" fillId="27" borderId="0" xfId="69" applyFont="1" applyFill="1" applyAlignment="1">
      <alignment horizontal="left" wrapText="1"/>
    </xf>
    <xf numFmtId="0" fontId="26" fillId="27" borderId="0" xfId="69" applyFont="1" applyFill="1" applyBorder="1" applyAlignment="1">
      <alignment horizontal="center" vertical="center"/>
    </xf>
    <xf numFmtId="165" fontId="26" fillId="27" borderId="0" xfId="107" applyNumberFormat="1" applyFont="1" applyFill="1" applyAlignment="1" applyProtection="1">
      <alignment vertical="center"/>
    </xf>
    <xf numFmtId="0" fontId="85" fillId="25" borderId="0" xfId="69" applyFont="1" applyFill="1" applyBorder="1" applyAlignment="1">
      <alignment vertical="center"/>
    </xf>
    <xf numFmtId="0" fontId="26" fillId="25" borderId="0" xfId="69" applyFont="1" applyFill="1" applyAlignment="1">
      <alignment horizontal="left" wrapText="1"/>
    </xf>
    <xf numFmtId="0" fontId="26" fillId="25" borderId="0" xfId="69" applyFont="1" applyFill="1" applyAlignment="1">
      <alignment wrapText="1"/>
    </xf>
    <xf numFmtId="0" fontId="26" fillId="25" borderId="0" xfId="69" applyFont="1" applyFill="1" applyBorder="1" applyAlignment="1">
      <alignment horizontal="center" vertical="center"/>
    </xf>
    <xf numFmtId="165" fontId="26" fillId="25" borderId="0" xfId="107" applyNumberFormat="1" applyFont="1" applyFill="1" applyAlignment="1" applyProtection="1">
      <alignment vertical="center"/>
    </xf>
    <xf numFmtId="0" fontId="29" fillId="27" borderId="0" xfId="69" applyFont="1" applyFill="1" applyBorder="1" applyAlignment="1">
      <alignment vertical="center"/>
    </xf>
    <xf numFmtId="0" fontId="29" fillId="27" borderId="0" xfId="69" applyFont="1" applyFill="1" applyBorder="1" applyAlignment="1">
      <alignment horizontal="center" vertical="center"/>
    </xf>
    <xf numFmtId="0" fontId="29" fillId="25" borderId="0" xfId="69" applyFont="1" applyFill="1" applyBorder="1" applyAlignment="1">
      <alignment vertical="center"/>
    </xf>
    <xf numFmtId="0" fontId="29" fillId="25" borderId="0" xfId="69" applyFont="1" applyFill="1" applyBorder="1" applyAlignment="1">
      <alignment horizontal="center" vertical="center"/>
    </xf>
    <xf numFmtId="165" fontId="29" fillId="27" borderId="0" xfId="107" applyNumberFormat="1" applyFont="1" applyFill="1" applyAlignment="1" applyProtection="1">
      <alignment vertical="center"/>
    </xf>
    <xf numFmtId="0" fontId="29" fillId="25" borderId="0" xfId="69" applyFont="1" applyFill="1" applyAlignment="1">
      <alignment vertical="center"/>
    </xf>
    <xf numFmtId="164" fontId="29" fillId="25" borderId="0" xfId="107" applyNumberFormat="1" applyFont="1" applyFill="1" applyAlignment="1" applyProtection="1">
      <alignment horizontal="left" vertical="center"/>
    </xf>
    <xf numFmtId="164" fontId="29" fillId="25" borderId="0" xfId="107" applyFont="1" applyFill="1" applyAlignment="1">
      <alignment horizontal="left" vertical="center"/>
    </xf>
    <xf numFmtId="164" fontId="29" fillId="25" borderId="0" xfId="107" applyFont="1" applyFill="1" applyAlignment="1">
      <alignment vertical="center"/>
    </xf>
    <xf numFmtId="165" fontId="29" fillId="25" borderId="0" xfId="107" applyNumberFormat="1" applyFont="1" applyFill="1" applyAlignment="1" applyProtection="1">
      <alignment vertical="center"/>
    </xf>
    <xf numFmtId="0" fontId="29" fillId="27" borderId="0" xfId="69" applyFont="1" applyFill="1" applyAlignment="1">
      <alignment vertical="center"/>
    </xf>
    <xf numFmtId="164" fontId="29" fillId="27" borderId="0" xfId="107" applyNumberFormat="1" applyFont="1" applyFill="1" applyAlignment="1" applyProtection="1">
      <alignment horizontal="left" vertical="center"/>
    </xf>
    <xf numFmtId="164" fontId="29" fillId="27" borderId="0" xfId="107" applyFont="1" applyFill="1" applyAlignment="1">
      <alignment horizontal="left" vertical="center"/>
    </xf>
    <xf numFmtId="164" fontId="29" fillId="27" borderId="0" xfId="107" applyFont="1" applyFill="1" applyAlignment="1">
      <alignment vertical="center"/>
    </xf>
    <xf numFmtId="0" fontId="26" fillId="0" borderId="0" xfId="69" applyFont="1" applyFill="1" applyAlignment="1">
      <alignment horizontal="left" wrapText="1"/>
    </xf>
    <xf numFmtId="0" fontId="26" fillId="65" borderId="0" xfId="69" applyFont="1" applyFill="1" applyAlignment="1">
      <alignment horizontal="left" wrapText="1"/>
    </xf>
    <xf numFmtId="165" fontId="26" fillId="65" borderId="0" xfId="107" applyNumberFormat="1" applyFont="1" applyFill="1" applyAlignment="1" applyProtection="1">
      <alignment vertical="center"/>
    </xf>
    <xf numFmtId="0" fontId="26" fillId="25" borderId="0" xfId="69" applyFont="1" applyFill="1" applyAlignment="1" applyProtection="1">
      <alignment wrapText="1"/>
      <protection locked="0"/>
    </xf>
    <xf numFmtId="164" fontId="29" fillId="35" borderId="0" xfId="107" applyNumberFormat="1" applyFont="1" applyFill="1" applyBorder="1" applyAlignment="1" applyProtection="1">
      <alignment horizontal="left" vertical="center"/>
    </xf>
    <xf numFmtId="164" fontId="26" fillId="35" borderId="0" xfId="107" applyFont="1" applyFill="1" applyBorder="1" applyAlignment="1">
      <alignment vertical="center"/>
    </xf>
    <xf numFmtId="170" fontId="87" fillId="35" borderId="0" xfId="108" applyNumberFormat="1" applyFont="1" applyFill="1" applyBorder="1" applyAlignment="1">
      <alignment horizontal="center" vertical="center"/>
    </xf>
    <xf numFmtId="0" fontId="29" fillId="35" borderId="0" xfId="108" applyNumberFormat="1" applyFont="1" applyFill="1" applyBorder="1" applyAlignment="1" applyProtection="1">
      <alignment horizontal="left" vertical="center"/>
    </xf>
    <xf numFmtId="164" fontId="87" fillId="35" borderId="0" xfId="108" applyFont="1" applyFill="1" applyBorder="1" applyAlignment="1">
      <alignment horizontal="left" vertical="center"/>
    </xf>
    <xf numFmtId="164" fontId="26" fillId="39" borderId="0" xfId="107" applyFont="1" applyFill="1" applyBorder="1" applyAlignment="1">
      <alignment vertical="center"/>
    </xf>
    <xf numFmtId="170" fontId="84" fillId="35" borderId="0" xfId="69" applyNumberFormat="1" applyFont="1" applyFill="1" applyBorder="1" applyAlignment="1">
      <alignment horizontal="center" vertical="center"/>
    </xf>
    <xf numFmtId="164" fontId="23" fillId="0" borderId="63" xfId="73" applyFont="1" applyFill="1" applyBorder="1" applyAlignment="1">
      <alignment horizontal="center" vertical="center"/>
    </xf>
    <xf numFmtId="0" fontId="29" fillId="0" borderId="63" xfId="73" applyNumberFormat="1" applyFont="1" applyFill="1" applyBorder="1" applyAlignment="1" applyProtection="1">
      <alignment horizontal="left" vertical="center"/>
      <protection locked="0"/>
    </xf>
    <xf numFmtId="164" fontId="26" fillId="0" borderId="63" xfId="73" applyFont="1" applyFill="1" applyBorder="1" applyAlignment="1" applyProtection="1">
      <alignment vertical="center"/>
      <protection locked="0"/>
    </xf>
    <xf numFmtId="164" fontId="29" fillId="0" borderId="63" xfId="73" applyNumberFormat="1" applyFont="1" applyFill="1" applyBorder="1" applyAlignment="1" applyProtection="1">
      <alignment horizontal="left" vertical="center"/>
      <protection locked="0"/>
    </xf>
    <xf numFmtId="164" fontId="26" fillId="0" borderId="63" xfId="73" applyNumberFormat="1" applyFont="1" applyFill="1" applyBorder="1" applyAlignment="1" applyProtection="1">
      <alignment vertical="center"/>
      <protection locked="0"/>
    </xf>
    <xf numFmtId="20" fontId="26" fillId="0" borderId="63" xfId="73" applyNumberFormat="1" applyFont="1" applyFill="1" applyBorder="1" applyAlignment="1" applyProtection="1">
      <alignment horizontal="center" vertical="center"/>
      <protection locked="0"/>
    </xf>
    <xf numFmtId="0" fontId="6" fillId="0" borderId="63" xfId="69" applyFill="1" applyBorder="1"/>
    <xf numFmtId="164" fontId="23" fillId="74" borderId="63" xfId="73" applyFont="1" applyFill="1" applyBorder="1" applyAlignment="1">
      <alignment horizontal="center" vertical="center"/>
    </xf>
    <xf numFmtId="0" fontId="29" fillId="74" borderId="63" xfId="73" applyNumberFormat="1" applyFont="1" applyFill="1" applyBorder="1" applyAlignment="1" applyProtection="1">
      <alignment horizontal="left" vertical="center"/>
      <protection locked="0"/>
    </xf>
    <xf numFmtId="164" fontId="26" fillId="74" borderId="63" xfId="73" applyFont="1" applyFill="1" applyBorder="1" applyAlignment="1" applyProtection="1">
      <alignment vertical="center"/>
      <protection locked="0"/>
    </xf>
    <xf numFmtId="164" fontId="29" fillId="74" borderId="63" xfId="73" applyNumberFormat="1" applyFont="1" applyFill="1" applyBorder="1" applyAlignment="1" applyProtection="1">
      <alignment horizontal="left" vertical="center"/>
      <protection locked="0"/>
    </xf>
    <xf numFmtId="164" fontId="26" fillId="74" borderId="63" xfId="73" applyNumberFormat="1" applyFont="1" applyFill="1" applyBorder="1" applyAlignment="1" applyProtection="1">
      <alignment vertical="center"/>
      <protection locked="0"/>
    </xf>
    <xf numFmtId="20" fontId="26" fillId="74" borderId="63" xfId="73" applyNumberFormat="1" applyFont="1" applyFill="1" applyBorder="1" applyAlignment="1" applyProtection="1">
      <alignment horizontal="center" vertical="center"/>
      <protection locked="0"/>
    </xf>
    <xf numFmtId="0" fontId="6" fillId="74" borderId="63" xfId="69" applyFill="1" applyBorder="1"/>
    <xf numFmtId="0" fontId="8" fillId="64" borderId="63" xfId="69" applyFont="1" applyFill="1" applyBorder="1" applyAlignment="1">
      <alignment vertical="center"/>
    </xf>
    <xf numFmtId="0" fontId="29" fillId="64" borderId="63" xfId="73" applyNumberFormat="1" applyFont="1" applyFill="1" applyBorder="1" applyAlignment="1" applyProtection="1">
      <alignment horizontal="left" vertical="center"/>
      <protection locked="0"/>
    </xf>
    <xf numFmtId="164" fontId="26" fillId="64" borderId="63" xfId="73" applyFont="1" applyFill="1" applyBorder="1" applyAlignment="1" applyProtection="1">
      <alignment vertical="center"/>
      <protection locked="0"/>
    </xf>
    <xf numFmtId="164" fontId="26" fillId="64" borderId="63" xfId="73" quotePrefix="1" applyNumberFormat="1" applyFont="1" applyFill="1" applyBorder="1" applyAlignment="1" applyProtection="1">
      <alignment horizontal="left" vertical="center"/>
      <protection locked="0"/>
    </xf>
    <xf numFmtId="164" fontId="29" fillId="64" borderId="63" xfId="73" applyNumberFormat="1" applyFont="1" applyFill="1" applyBorder="1" applyAlignment="1" applyProtection="1">
      <alignment horizontal="left" vertical="center"/>
      <protection locked="0"/>
    </xf>
    <xf numFmtId="164" fontId="26" fillId="64" borderId="63" xfId="73" applyNumberFormat="1" applyFont="1" applyFill="1" applyBorder="1" applyAlignment="1" applyProtection="1">
      <alignment vertical="center"/>
      <protection locked="0"/>
    </xf>
    <xf numFmtId="20" fontId="26" fillId="64" borderId="63" xfId="73" applyNumberFormat="1" applyFont="1" applyFill="1" applyBorder="1" applyAlignment="1" applyProtection="1">
      <alignment horizontal="center" vertical="center"/>
      <protection locked="0"/>
    </xf>
    <xf numFmtId="0" fontId="6" fillId="64" borderId="63" xfId="69" applyFill="1" applyBorder="1"/>
    <xf numFmtId="0" fontId="8" fillId="74" borderId="63" xfId="69" applyFont="1" applyFill="1" applyBorder="1" applyAlignment="1">
      <alignment vertical="center"/>
    </xf>
    <xf numFmtId="164" fontId="26" fillId="74" borderId="63" xfId="73" applyNumberFormat="1" applyFont="1" applyFill="1" applyBorder="1" applyAlignment="1" applyProtection="1">
      <alignment horizontal="left" vertical="center"/>
      <protection locked="0"/>
    </xf>
    <xf numFmtId="0" fontId="26" fillId="74" borderId="63" xfId="69" applyFont="1" applyFill="1" applyBorder="1" applyAlignment="1" applyProtection="1">
      <alignment vertical="center" wrapText="1"/>
      <protection locked="0"/>
    </xf>
    <xf numFmtId="164" fontId="26" fillId="64" borderId="63" xfId="73" applyNumberFormat="1" applyFont="1" applyFill="1" applyBorder="1" applyAlignment="1" applyProtection="1">
      <alignment horizontal="left" vertical="center"/>
      <protection locked="0"/>
    </xf>
    <xf numFmtId="0" fontId="29" fillId="74" borderId="63" xfId="73" quotePrefix="1" applyNumberFormat="1" applyFont="1" applyFill="1" applyBorder="1" applyAlignment="1" applyProtection="1">
      <alignment horizontal="left" vertical="center"/>
      <protection locked="0"/>
    </xf>
    <xf numFmtId="164" fontId="26" fillId="74" borderId="63" xfId="73" quotePrefix="1" applyNumberFormat="1" applyFont="1" applyFill="1" applyBorder="1" applyAlignment="1" applyProtection="1">
      <alignment horizontal="left" vertical="center"/>
      <protection locked="0"/>
    </xf>
    <xf numFmtId="0" fontId="29" fillId="64" borderId="63" xfId="73" quotePrefix="1" applyNumberFormat="1" applyFont="1" applyFill="1" applyBorder="1" applyAlignment="1" applyProtection="1">
      <alignment horizontal="left" vertical="center"/>
      <protection locked="0"/>
    </xf>
    <xf numFmtId="0" fontId="26" fillId="64" borderId="63" xfId="69" applyFont="1" applyFill="1" applyBorder="1" applyAlignment="1" applyProtection="1">
      <alignment vertical="center" wrapText="1"/>
      <protection locked="0"/>
    </xf>
    <xf numFmtId="0" fontId="26" fillId="0" borderId="63" xfId="69" applyFont="1" applyFill="1" applyBorder="1" applyAlignment="1" applyProtection="1">
      <alignment vertical="center" wrapText="1"/>
      <protection locked="0"/>
    </xf>
    <xf numFmtId="0" fontId="85" fillId="85" borderId="32" xfId="69" applyFont="1" applyFill="1" applyBorder="1" applyAlignment="1">
      <alignment vertical="center"/>
    </xf>
    <xf numFmtId="0" fontId="85" fillId="85" borderId="11" xfId="69" applyFont="1" applyFill="1" applyBorder="1" applyAlignment="1">
      <alignment vertical="center"/>
    </xf>
    <xf numFmtId="170" fontId="85" fillId="85" borderId="33" xfId="69" applyNumberFormat="1" applyFont="1" applyFill="1" applyBorder="1" applyAlignment="1">
      <alignment horizontal="center" vertical="center"/>
    </xf>
    <xf numFmtId="0" fontId="85" fillId="85"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0" fontId="6" fillId="25" borderId="0" xfId="0" applyFont="1" applyFill="1" applyBorder="1" applyAlignment="1">
      <alignment vertical="center"/>
    </xf>
    <xf numFmtId="164" fontId="6" fillId="64" borderId="0" xfId="73" applyFont="1" applyFill="1" applyBorder="1" applyAlignment="1">
      <alignment vertical="center"/>
    </xf>
    <xf numFmtId="164" fontId="29" fillId="64"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0" fontId="84" fillId="25" borderId="0" xfId="69" applyFont="1" applyFill="1" applyBorder="1" applyAlignment="1">
      <alignment vertical="center"/>
    </xf>
    <xf numFmtId="164" fontId="6" fillId="25" borderId="0" xfId="73" applyFont="1" applyFill="1" applyBorder="1" applyAlignment="1">
      <alignment vertical="center"/>
    </xf>
    <xf numFmtId="0" fontId="84" fillId="35" borderId="0" xfId="69"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164" fontId="145" fillId="27" borderId="0" xfId="73" applyNumberFormat="1" applyFont="1" applyFill="1" applyAlignment="1" applyProtection="1">
      <alignment horizontal="left" vertical="center"/>
      <protection locked="0"/>
    </xf>
    <xf numFmtId="164" fontId="29" fillId="25" borderId="0" xfId="0" applyNumberFormat="1" applyFont="1" applyFill="1" applyBorder="1" applyAlignment="1" applyProtection="1">
      <alignment horizontal="right" vertical="center"/>
    </xf>
    <xf numFmtId="164" fontId="26" fillId="0" borderId="0" xfId="73" applyFont="1" applyFill="1" applyBorder="1" applyAlignment="1">
      <alignment horizontal="center" vertical="center"/>
    </xf>
    <xf numFmtId="170" fontId="26" fillId="0" borderId="0" xfId="73" applyNumberFormat="1" applyFont="1" applyFill="1" applyBorder="1" applyAlignment="1" applyProtection="1">
      <alignment horizontal="center" vertical="center"/>
    </xf>
    <xf numFmtId="164" fontId="26" fillId="0" borderId="0" xfId="73" applyFont="1" applyFill="1" applyBorder="1" applyAlignment="1">
      <alignment vertical="center" wrapText="1"/>
    </xf>
    <xf numFmtId="0" fontId="85" fillId="87" borderId="0" xfId="69" applyFont="1" applyFill="1" applyBorder="1" applyAlignment="1">
      <alignment vertical="center"/>
    </xf>
    <xf numFmtId="20" fontId="85" fillId="87" borderId="0" xfId="69" applyNumberFormat="1" applyFont="1" applyFill="1" applyBorder="1" applyAlignment="1">
      <alignment horizontal="center" vertical="center"/>
    </xf>
    <xf numFmtId="0" fontId="85" fillId="87"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164" fontId="148" fillId="0" borderId="0" xfId="73" applyFont="1" applyBorder="1" applyAlignment="1">
      <alignment horizontal="left" vertical="center"/>
    </xf>
    <xf numFmtId="0" fontId="149" fillId="0" borderId="0" xfId="0" applyFont="1" applyAlignment="1">
      <alignment vertical="center"/>
    </xf>
    <xf numFmtId="0" fontId="0" fillId="0" borderId="0" xfId="0"/>
    <xf numFmtId="164" fontId="29" fillId="74" borderId="0" xfId="75" applyNumberFormat="1" applyFont="1" applyFill="1" applyAlignment="1" applyProtection="1">
      <alignment horizontal="left" vertical="center"/>
      <protection locked="0"/>
    </xf>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4" borderId="0" xfId="69" applyFont="1" applyFill="1" applyBorder="1" applyAlignment="1">
      <alignment vertical="center"/>
    </xf>
    <xf numFmtId="164" fontId="29" fillId="69" borderId="0" xfId="73" applyNumberFormat="1" applyFont="1" applyFill="1" applyAlignment="1" applyProtection="1">
      <alignment horizontal="left" vertical="center"/>
      <protection locked="0"/>
    </xf>
    <xf numFmtId="164" fontId="26" fillId="69" borderId="0" xfId="73" applyNumberFormat="1" applyFont="1" applyFill="1" applyAlignment="1" applyProtection="1">
      <alignment horizontal="left" vertical="center"/>
      <protection locked="0"/>
    </xf>
    <xf numFmtId="164" fontId="29" fillId="69" borderId="0" xfId="73" quotePrefix="1" applyNumberFormat="1" applyFont="1" applyFill="1" applyAlignment="1" applyProtection="1">
      <alignment horizontal="left" vertical="center"/>
      <protection locked="0"/>
    </xf>
    <xf numFmtId="0" fontId="29" fillId="69" borderId="0" xfId="73" applyNumberFormat="1" applyFont="1" applyFill="1" applyAlignment="1" applyProtection="1">
      <alignment horizontal="left" vertical="center"/>
      <protection locked="0"/>
    </xf>
    <xf numFmtId="0" fontId="122" fillId="79" borderId="23" xfId="61" applyFont="1" applyFill="1" applyBorder="1" applyAlignment="1" applyProtection="1">
      <alignment horizontal="center" vertical="center"/>
    </xf>
    <xf numFmtId="164" fontId="8" fillId="0" borderId="0" xfId="73" applyFont="1" applyBorder="1" applyAlignment="1">
      <alignment horizontal="left" vertical="center" wrapText="1"/>
    </xf>
    <xf numFmtId="164" fontId="26" fillId="0" borderId="10" xfId="73" applyFont="1" applyBorder="1" applyAlignment="1">
      <alignment horizontal="left" vertical="center"/>
    </xf>
    <xf numFmtId="0" fontId="34" fillId="65" borderId="44" xfId="0" quotePrefix="1" applyFont="1" applyFill="1" applyBorder="1" applyAlignment="1">
      <alignment horizontal="center" vertical="center" wrapText="1"/>
    </xf>
    <xf numFmtId="0" fontId="159" fillId="28" borderId="0" xfId="0" applyFont="1" applyFill="1"/>
    <xf numFmtId="0" fontId="159" fillId="28" borderId="0" xfId="0" applyFont="1" applyFill="1" applyBorder="1" applyAlignment="1"/>
    <xf numFmtId="0" fontId="152" fillId="28" borderId="0" xfId="0" applyFont="1" applyFill="1" applyBorder="1" applyAlignment="1">
      <alignment vertical="center" wrapText="1"/>
    </xf>
    <xf numFmtId="164" fontId="160" fillId="0" borderId="0" xfId="61" applyNumberFormat="1" applyFont="1" applyFill="1" applyBorder="1" applyAlignment="1" applyProtection="1">
      <alignment horizontal="left" vertical="center" indent="3"/>
    </xf>
    <xf numFmtId="164" fontId="160" fillId="0" borderId="0" xfId="61" applyNumberFormat="1" applyFont="1" applyFill="1" applyBorder="1" applyAlignment="1" applyProtection="1">
      <alignment horizontal="left" vertical="center" indent="2"/>
    </xf>
    <xf numFmtId="0" fontId="9" fillId="46" borderId="38" xfId="61" applyFill="1" applyBorder="1" applyAlignment="1" applyProtection="1">
      <alignment horizontal="center"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164" fontId="29" fillId="25" borderId="0" xfId="0" applyNumberFormat="1" applyFont="1" applyFill="1" applyBorder="1" applyAlignment="1" applyProtection="1">
      <alignment horizontal="center" vertical="center" wrapText="1"/>
    </xf>
    <xf numFmtId="0" fontId="129" fillId="0" borderId="0" xfId="0" applyFont="1" applyFill="1" applyBorder="1" applyAlignment="1">
      <alignment horizontal="left" vertical="center"/>
    </xf>
    <xf numFmtId="164" fontId="129" fillId="0" borderId="0" xfId="73" applyFont="1" applyFill="1" applyBorder="1" applyAlignment="1">
      <alignment horizontal="left" vertical="center"/>
    </xf>
    <xf numFmtId="164" fontId="129" fillId="0" borderId="0" xfId="73" applyFont="1" applyFill="1" applyBorder="1" applyAlignment="1">
      <alignment horizontal="center" vertical="center"/>
    </xf>
    <xf numFmtId="0" fontId="129" fillId="0" borderId="0" xfId="0" applyFont="1" applyFill="1" applyAlignment="1">
      <alignment horizontal="left" vertical="center"/>
    </xf>
    <xf numFmtId="170" fontId="129" fillId="0" borderId="0" xfId="0" applyNumberFormat="1" applyFont="1" applyFill="1" applyBorder="1" applyAlignment="1">
      <alignment horizontal="center" vertical="center"/>
    </xf>
    <xf numFmtId="164" fontId="129" fillId="0" borderId="0" xfId="73" applyFont="1" applyFill="1" applyBorder="1" applyAlignment="1">
      <alignment horizontal="right" vertical="center"/>
    </xf>
    <xf numFmtId="0" fontId="163" fillId="30" borderId="0" xfId="77" applyFont="1" applyFill="1" applyAlignment="1">
      <alignment vertical="center"/>
    </xf>
    <xf numFmtId="0" fontId="25" fillId="30" borderId="0" xfId="77" applyFont="1" applyFill="1" applyAlignment="1">
      <alignment horizontal="left" vertical="center"/>
    </xf>
    <xf numFmtId="0" fontId="25" fillId="30" borderId="0" xfId="77" applyFont="1" applyFill="1" applyAlignment="1">
      <alignment vertical="center"/>
    </xf>
    <xf numFmtId="0" fontId="164" fillId="30" borderId="0" xfId="77" applyFont="1" applyFill="1" applyAlignment="1">
      <alignment horizontal="center" vertical="center"/>
    </xf>
    <xf numFmtId="164" fontId="6" fillId="26" borderId="28" xfId="73" applyFont="1" applyFill="1" applyBorder="1" applyAlignment="1">
      <alignment horizontal="left" vertical="center"/>
    </xf>
    <xf numFmtId="0" fontId="8" fillId="27" borderId="0" xfId="77" applyFont="1" applyFill="1" applyBorder="1" applyAlignment="1">
      <alignment vertical="center"/>
    </xf>
    <xf numFmtId="0" fontId="8" fillId="25" borderId="0" xfId="77" applyFont="1" applyFill="1" applyBorder="1" applyAlignment="1">
      <alignment vertical="center"/>
    </xf>
    <xf numFmtId="0" fontId="26" fillId="25" borderId="0" xfId="77" applyFont="1" applyFill="1" applyAlignment="1" applyProtection="1">
      <alignment vertical="center" wrapText="1"/>
      <protection locked="0"/>
    </xf>
    <xf numFmtId="0" fontId="8" fillId="0" borderId="0" xfId="77" applyFont="1" applyFill="1" applyBorder="1" applyAlignment="1">
      <alignment vertical="center"/>
    </xf>
    <xf numFmtId="0" fontId="26" fillId="0" borderId="0" xfId="77" applyFont="1" applyFill="1" applyBorder="1" applyAlignment="1">
      <alignment vertical="center"/>
    </xf>
    <xf numFmtId="0" fontId="26" fillId="0" borderId="0" xfId="77" applyFont="1" applyFill="1" applyBorder="1" applyAlignment="1">
      <alignment horizontal="center" vertical="center"/>
    </xf>
    <xf numFmtId="0" fontId="79" fillId="65" borderId="0" xfId="77" applyFont="1" applyFill="1" applyBorder="1" applyAlignment="1">
      <alignment vertical="center"/>
    </xf>
    <xf numFmtId="164" fontId="6" fillId="26" borderId="0" xfId="73" applyFont="1" applyFill="1" applyBorder="1" applyAlignment="1">
      <alignment horizontal="left" vertical="center"/>
    </xf>
    <xf numFmtId="0" fontId="6" fillId="64" borderId="0" xfId="0" applyFont="1" applyFill="1" applyBorder="1" applyAlignment="1">
      <alignment vertical="center"/>
    </xf>
    <xf numFmtId="164" fontId="162" fillId="39" borderId="0" xfId="107" applyFont="1" applyFill="1" applyBorder="1" applyAlignment="1">
      <alignment vertical="center"/>
    </xf>
    <xf numFmtId="164" fontId="162" fillId="35" borderId="0" xfId="107" applyFont="1" applyFill="1" applyBorder="1" applyAlignment="1">
      <alignment vertical="center"/>
    </xf>
    <xf numFmtId="0" fontId="162" fillId="27" borderId="0" xfId="69" applyFont="1" applyFill="1" applyAlignment="1">
      <alignment wrapText="1"/>
    </xf>
    <xf numFmtId="0" fontId="162" fillId="25" borderId="0" xfId="69" applyFont="1" applyFill="1" applyAlignment="1">
      <alignment wrapText="1"/>
    </xf>
    <xf numFmtId="18" fontId="162" fillId="25" borderId="0" xfId="107" applyNumberFormat="1" applyFont="1" applyFill="1" applyBorder="1" applyAlignment="1">
      <alignment vertical="center"/>
    </xf>
    <xf numFmtId="164" fontId="162" fillId="25" borderId="0" xfId="107" applyFont="1" applyFill="1" applyBorder="1" applyAlignment="1">
      <alignment vertical="center" wrapText="1"/>
    </xf>
    <xf numFmtId="164" fontId="162" fillId="25" borderId="0" xfId="107" applyFont="1" applyFill="1" applyBorder="1" applyAlignment="1">
      <alignment horizontal="left" vertical="center"/>
    </xf>
    <xf numFmtId="164" fontId="162" fillId="25" borderId="0" xfId="107" applyFont="1" applyFill="1" applyBorder="1" applyAlignment="1">
      <alignment vertical="center"/>
    </xf>
    <xf numFmtId="164" fontId="162" fillId="26" borderId="28" xfId="107" applyFont="1" applyFill="1" applyBorder="1" applyAlignment="1">
      <alignment horizontal="left" vertical="center"/>
    </xf>
    <xf numFmtId="164" fontId="29" fillId="64" borderId="0" xfId="0" applyNumberFormat="1" applyFont="1" applyFill="1" applyBorder="1" applyAlignment="1" applyProtection="1">
      <alignment horizontal="left" vertical="center" wrapText="1"/>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5" borderId="0" xfId="104" applyNumberFormat="1" applyFont="1" applyFill="1" applyAlignment="1" applyProtection="1">
      <alignment horizontal="center" vertical="center"/>
      <protection locked="0"/>
    </xf>
    <xf numFmtId="0" fontId="165" fillId="67" borderId="0" xfId="0" applyFont="1" applyFill="1" applyBorder="1" applyAlignment="1">
      <alignment vertical="center"/>
    </xf>
    <xf numFmtId="164" fontId="166" fillId="64" borderId="0" xfId="73" applyFont="1" applyFill="1" applyBorder="1" applyAlignment="1">
      <alignment vertical="center"/>
    </xf>
    <xf numFmtId="164" fontId="26" fillId="25" borderId="0" xfId="73" applyNumberFormat="1" applyFont="1" applyFill="1" applyBorder="1" applyAlignment="1" applyProtection="1">
      <alignment horizontal="left" vertical="center"/>
    </xf>
    <xf numFmtId="164" fontId="26" fillId="25" borderId="0" xfId="73" applyNumberFormat="1" applyFont="1" applyFill="1" applyBorder="1" applyAlignment="1" applyProtection="1">
      <alignment horizontal="center" vertical="center"/>
    </xf>
    <xf numFmtId="0" fontId="26" fillId="64" borderId="0" xfId="0" applyFont="1" applyFill="1" applyBorder="1"/>
    <xf numFmtId="0" fontId="26" fillId="64" borderId="0" xfId="0" applyFont="1" applyFill="1" applyBorder="1" applyAlignment="1">
      <alignment horizontal="left"/>
    </xf>
    <xf numFmtId="0" fontId="26" fillId="64" borderId="0" xfId="0" applyFont="1" applyFill="1" applyBorder="1" applyAlignment="1">
      <alignment horizontal="center"/>
    </xf>
    <xf numFmtId="164" fontId="162" fillId="26" borderId="28" xfId="75" applyFont="1" applyFill="1" applyBorder="1" applyAlignment="1">
      <alignment horizontal="left" vertical="center"/>
    </xf>
    <xf numFmtId="164" fontId="162" fillId="25" borderId="0" xfId="75" applyFont="1" applyFill="1" applyBorder="1" applyAlignment="1">
      <alignment horizontal="left" vertical="center"/>
    </xf>
    <xf numFmtId="0" fontId="162" fillId="25" borderId="0" xfId="69" applyFont="1" applyFill="1"/>
    <xf numFmtId="0" fontId="29" fillId="74" borderId="0" xfId="73" quotePrefix="1" applyNumberFormat="1" applyFont="1" applyFill="1" applyBorder="1" applyAlignment="1" applyProtection="1">
      <alignment horizontal="left" vertical="center"/>
      <protection locked="0"/>
    </xf>
    <xf numFmtId="20" fontId="26" fillId="74" borderId="0" xfId="73" applyNumberFormat="1" applyFont="1" applyFill="1" applyBorder="1" applyAlignment="1" applyProtection="1">
      <alignment horizontal="center" vertical="center"/>
      <protection locked="0"/>
    </xf>
    <xf numFmtId="0" fontId="6" fillId="74" borderId="0" xfId="69" applyFill="1" applyBorder="1"/>
    <xf numFmtId="164" fontId="23" fillId="64" borderId="63" xfId="73" applyFont="1" applyFill="1" applyBorder="1" applyAlignment="1">
      <alignment horizontal="center" vertical="center"/>
    </xf>
    <xf numFmtId="0" fontId="69" fillId="79" borderId="0" xfId="0" applyFont="1" applyFill="1" applyBorder="1"/>
    <xf numFmtId="17" fontId="122" fillId="79" borderId="0" xfId="0" quotePrefix="1" applyNumberFormat="1" applyFont="1" applyFill="1" applyBorder="1" applyAlignment="1">
      <alignment horizontal="center" vertical="center"/>
    </xf>
    <xf numFmtId="0" fontId="0" fillId="79" borderId="0" xfId="0" applyFill="1" applyBorder="1" applyAlignment="1">
      <alignment vertical="center"/>
    </xf>
    <xf numFmtId="0" fontId="28" fillId="79" borderId="0" xfId="63" applyFont="1" applyFill="1" applyAlignment="1" applyProtection="1">
      <alignment vertical="center"/>
    </xf>
    <xf numFmtId="0" fontId="84" fillId="79" borderId="0" xfId="69" applyFont="1" applyFill="1" applyBorder="1" applyAlignment="1">
      <alignment horizontal="left" vertical="center"/>
    </xf>
    <xf numFmtId="0" fontId="84" fillId="79" borderId="0" xfId="69" applyFont="1" applyFill="1" applyBorder="1" applyAlignment="1">
      <alignment vertical="center"/>
    </xf>
    <xf numFmtId="0" fontId="84" fillId="79" borderId="0" xfId="69" applyFont="1" applyFill="1" applyBorder="1" applyAlignment="1">
      <alignment horizontal="center" vertical="center"/>
    </xf>
    <xf numFmtId="18" fontId="84" fillId="79" borderId="0" xfId="69" applyNumberFormat="1" applyFont="1" applyFill="1" applyBorder="1" applyAlignment="1">
      <alignment vertical="center"/>
    </xf>
    <xf numFmtId="0" fontId="0" fillId="0" borderId="0" xfId="0"/>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6" borderId="70" xfId="61" applyFont="1" applyFill="1" applyBorder="1" applyAlignment="1" applyProtection="1">
      <alignment horizontal="center" vertical="center" wrapText="1"/>
    </xf>
    <xf numFmtId="0" fontId="20" fillId="56" borderId="64"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161" fillId="75" borderId="21" xfId="61" applyFont="1" applyFill="1" applyBorder="1" applyAlignment="1" applyProtection="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25" borderId="4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46" xfId="0" applyFont="1" applyFill="1" applyBorder="1" applyAlignment="1">
      <alignment horizontal="center" vertical="center" wrapText="1"/>
    </xf>
    <xf numFmtId="0" fontId="151" fillId="81" borderId="23" xfId="61" applyFont="1" applyFill="1" applyBorder="1" applyAlignment="1" applyProtection="1">
      <alignment horizontal="center" vertical="center" wrapText="1"/>
    </xf>
    <xf numFmtId="0" fontId="151" fillId="81" borderId="64" xfId="61" applyFont="1" applyFill="1" applyBorder="1" applyAlignment="1" applyProtection="1">
      <alignment horizontal="center" vertical="center" wrapText="1"/>
    </xf>
    <xf numFmtId="0" fontId="151" fillId="81" borderId="65"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4"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37" fillId="54" borderId="35" xfId="0" applyFont="1" applyFill="1" applyBorder="1" applyAlignment="1">
      <alignment horizontal="center" vertical="center" wrapText="1"/>
    </xf>
    <xf numFmtId="0" fontId="37" fillId="54" borderId="10" xfId="0" applyFont="1" applyFill="1" applyBorder="1" applyAlignment="1">
      <alignment horizontal="center" vertical="center" wrapText="1"/>
    </xf>
    <xf numFmtId="0" fontId="37" fillId="54" borderId="34" xfId="0" applyFont="1" applyFill="1" applyBorder="1" applyAlignment="1">
      <alignment horizontal="center" vertical="center" wrapText="1"/>
    </xf>
    <xf numFmtId="0" fontId="32" fillId="31" borderId="22" xfId="61" applyFont="1" applyFill="1" applyBorder="1" applyAlignment="1" applyProtection="1">
      <alignment horizontal="center" vertical="center" wrapText="1"/>
    </xf>
    <xf numFmtId="0" fontId="150" fillId="80" borderId="52" xfId="61" applyFont="1" applyFill="1" applyBorder="1" applyAlignment="1" applyProtection="1">
      <alignment horizontal="center" vertical="center" wrapText="1"/>
    </xf>
    <xf numFmtId="0" fontId="150" fillId="80" borderId="66" xfId="61" applyFont="1" applyFill="1" applyBorder="1" applyAlignment="1" applyProtection="1">
      <alignment horizontal="center" vertical="center" wrapText="1"/>
    </xf>
    <xf numFmtId="0" fontId="150" fillId="80" borderId="67" xfId="61" applyFont="1" applyFill="1" applyBorder="1" applyAlignment="1" applyProtection="1">
      <alignment horizontal="center" vertical="center" wrapText="1"/>
    </xf>
    <xf numFmtId="0" fontId="136" fillId="75"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20" fillId="86" borderId="70" xfId="61" applyFont="1" applyFill="1" applyBorder="1" applyAlignment="1" applyProtection="1">
      <alignment horizontal="center" vertical="center" wrapText="1"/>
    </xf>
    <xf numFmtId="0" fontId="20" fillId="86" borderId="64"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152" fillId="33" borderId="23" xfId="61" applyFont="1" applyFill="1" applyBorder="1" applyAlignment="1" applyProtection="1">
      <alignment horizontal="center" vertical="center" wrapText="1"/>
    </xf>
    <xf numFmtId="0" fontId="152" fillId="33" borderId="64" xfId="61" applyFont="1" applyFill="1" applyBorder="1" applyAlignment="1" applyProtection="1">
      <alignment horizontal="center" vertical="center" wrapText="1"/>
    </xf>
    <xf numFmtId="0" fontId="152" fillId="33" borderId="49" xfId="61" applyFont="1" applyFill="1" applyBorder="1" applyAlignment="1" applyProtection="1">
      <alignment horizontal="center" vertical="center" wrapText="1"/>
    </xf>
    <xf numFmtId="0" fontId="20" fillId="79" borderId="71" xfId="0" applyFont="1" applyFill="1" applyBorder="1" applyAlignment="1">
      <alignment horizontal="center" vertical="center"/>
    </xf>
    <xf numFmtId="0" fontId="20" fillId="79" borderId="68" xfId="0" applyFont="1" applyFill="1" applyBorder="1" applyAlignment="1">
      <alignment horizontal="center" vertical="center"/>
    </xf>
    <xf numFmtId="0" fontId="20" fillId="79" borderId="50" xfId="0" applyFont="1" applyFill="1" applyBorder="1" applyAlignment="1">
      <alignment horizontal="center" vertical="center"/>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3" xfId="0" applyFont="1" applyFill="1" applyBorder="1" applyAlignment="1">
      <alignment horizontal="center" vertical="center" wrapText="1"/>
    </xf>
    <xf numFmtId="0" fontId="156" fillId="0" borderId="14" xfId="0" applyFont="1" applyBorder="1" applyAlignment="1">
      <alignment horizontal="center" vertical="center"/>
    </xf>
    <xf numFmtId="0" fontId="156" fillId="0" borderId="0" xfId="0" applyFont="1" applyBorder="1" applyAlignment="1">
      <alignment horizontal="center" vertical="center"/>
    </xf>
    <xf numFmtId="0" fontId="156" fillId="0" borderId="25" xfId="0" applyFont="1" applyBorder="1" applyAlignment="1">
      <alignment horizontal="center" vertical="center"/>
    </xf>
    <xf numFmtId="0" fontId="156" fillId="0" borderId="12" xfId="0" applyFont="1" applyBorder="1" applyAlignment="1">
      <alignment horizontal="center" vertical="center"/>
    </xf>
    <xf numFmtId="0" fontId="44" fillId="36" borderId="21" xfId="61" applyFont="1" applyFill="1" applyBorder="1" applyAlignment="1" applyProtection="1">
      <alignment horizontal="center" vertical="center" wrapText="1"/>
    </xf>
    <xf numFmtId="0" fontId="33" fillId="69" borderId="70" xfId="0" applyFont="1" applyFill="1" applyBorder="1" applyAlignment="1">
      <alignment vertical="center"/>
    </xf>
    <xf numFmtId="0" fontId="33" fillId="69" borderId="64" xfId="0" applyFont="1" applyFill="1" applyBorder="1" applyAlignment="1">
      <alignment vertical="center"/>
    </xf>
    <xf numFmtId="0" fontId="33" fillId="69" borderId="65" xfId="0" applyFont="1" applyFill="1" applyBorder="1" applyAlignment="1">
      <alignment vertical="center"/>
    </xf>
    <xf numFmtId="0" fontId="37" fillId="69" borderId="71" xfId="0" applyFont="1" applyFill="1" applyBorder="1" applyAlignment="1">
      <alignment horizontal="center" vertical="center" textRotation="145"/>
    </xf>
    <xf numFmtId="0" fontId="37" fillId="69" borderId="68" xfId="0" applyFont="1" applyFill="1" applyBorder="1" applyAlignment="1">
      <alignment horizontal="center" vertical="center" textRotation="145"/>
    </xf>
    <xf numFmtId="0" fontId="37" fillId="69" borderId="69" xfId="0" applyFont="1" applyFill="1" applyBorder="1" applyAlignment="1">
      <alignment horizontal="center" vertical="center" textRotation="145"/>
    </xf>
    <xf numFmtId="0" fontId="37" fillId="54" borderId="45" xfId="0" applyFont="1" applyFill="1" applyBorder="1" applyAlignment="1">
      <alignment horizontal="center" vertical="center" wrapText="1"/>
    </xf>
    <xf numFmtId="0" fontId="37" fillId="54" borderId="30" xfId="0" applyFont="1" applyFill="1" applyBorder="1" applyAlignment="1">
      <alignment horizontal="center" vertical="center" wrapText="1"/>
    </xf>
    <xf numFmtId="0" fontId="37" fillId="54" borderId="72"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3" fillId="88" borderId="23" xfId="61" applyFont="1" applyFill="1" applyBorder="1" applyAlignment="1" applyProtection="1">
      <alignment horizontal="center" vertical="center" wrapText="1"/>
    </xf>
    <xf numFmtId="0" fontId="153" fillId="88" borderId="64" xfId="61" applyFont="1" applyFill="1" applyBorder="1" applyAlignment="1" applyProtection="1">
      <alignment horizontal="center" vertical="center" wrapText="1"/>
    </xf>
    <xf numFmtId="0" fontId="153" fillId="88" borderId="49" xfId="61" applyFont="1" applyFill="1" applyBorder="1" applyAlignment="1" applyProtection="1">
      <alignment horizontal="center" vertical="center" wrapText="1"/>
    </xf>
    <xf numFmtId="0" fontId="21" fillId="84" borderId="28" xfId="61" applyFont="1" applyFill="1" applyBorder="1" applyAlignment="1" applyProtection="1">
      <alignment horizontal="center" vertical="center" wrapText="1"/>
    </xf>
    <xf numFmtId="169" fontId="132" fillId="46" borderId="21" xfId="61" applyNumberFormat="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158" fillId="89" borderId="27" xfId="0" applyFont="1" applyFill="1" applyBorder="1" applyAlignment="1">
      <alignment horizontal="center" vertical="center" wrapText="1"/>
    </xf>
    <xf numFmtId="0" fontId="158" fillId="89" borderId="13" xfId="0" applyFont="1" applyFill="1" applyBorder="1" applyAlignment="1">
      <alignment horizontal="center" vertical="center" wrapText="1"/>
    </xf>
    <xf numFmtId="0" fontId="158" fillId="89" borderId="0" xfId="0" applyFont="1" applyFill="1" applyBorder="1" applyAlignment="1">
      <alignment horizontal="center" vertical="center" wrapText="1"/>
    </xf>
    <xf numFmtId="0" fontId="158" fillId="89" borderId="15" xfId="0" applyFont="1" applyFill="1" applyBorder="1" applyAlignment="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9" borderId="21"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2" fillId="33" borderId="77" xfId="61" applyFont="1" applyFill="1" applyBorder="1" applyAlignment="1" applyProtection="1">
      <alignment horizontal="center" vertical="center" wrapText="1"/>
    </xf>
    <xf numFmtId="0" fontId="152" fillId="33" borderId="83" xfId="61" applyFont="1" applyFill="1" applyBorder="1" applyAlignment="1" applyProtection="1">
      <alignment horizontal="center" vertical="center" wrapText="1"/>
    </xf>
    <xf numFmtId="0" fontId="20" fillId="69" borderId="78" xfId="0" applyFont="1" applyFill="1" applyBorder="1" applyAlignment="1">
      <alignment vertical="center"/>
    </xf>
    <xf numFmtId="0" fontId="20" fillId="69" borderId="80" xfId="0" applyFont="1" applyFill="1" applyBorder="1" applyAlignment="1">
      <alignment vertical="center"/>
    </xf>
    <xf numFmtId="0" fontId="20" fillId="69" borderId="84" xfId="0" applyFont="1" applyFill="1" applyBorder="1" applyAlignment="1">
      <alignment vertical="center"/>
    </xf>
    <xf numFmtId="0" fontId="20" fillId="69" borderId="75" xfId="0" applyFont="1" applyFill="1" applyBorder="1" applyAlignment="1">
      <alignment vertical="center"/>
    </xf>
    <xf numFmtId="0" fontId="20" fillId="69" borderId="79" xfId="0" applyFont="1" applyFill="1" applyBorder="1" applyAlignment="1">
      <alignment vertical="center"/>
    </xf>
    <xf numFmtId="0" fontId="20" fillId="69" borderId="81" xfId="0" applyFont="1" applyFill="1" applyBorder="1" applyAlignment="1">
      <alignment vertical="center"/>
    </xf>
    <xf numFmtId="0" fontId="42" fillId="31" borderId="11" xfId="61" applyFont="1" applyFill="1" applyBorder="1" applyAlignment="1" applyProtection="1">
      <alignment horizontal="center" vertical="center" wrapText="1"/>
    </xf>
    <xf numFmtId="0" fontId="42" fillId="31" borderId="73"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20" fillId="86" borderId="76"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0" fontId="20" fillId="86" borderId="82"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22" fillId="54" borderId="11" xfId="0" applyFont="1" applyFill="1" applyBorder="1" applyAlignment="1">
      <alignment horizontal="center" vertical="center" wrapText="1"/>
    </xf>
    <xf numFmtId="0" fontId="22" fillId="54" borderId="73"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7" fillId="24" borderId="43" xfId="0" applyFont="1" applyFill="1" applyBorder="1" applyAlignment="1">
      <alignment horizontal="center" vertical="center" wrapText="1"/>
    </xf>
    <xf numFmtId="0" fontId="37" fillId="24" borderId="54"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5" fillId="31" borderId="10" xfId="0" applyFont="1" applyFill="1" applyBorder="1" applyAlignment="1">
      <alignment horizontal="center" vertical="center"/>
    </xf>
    <xf numFmtId="0" fontId="37" fillId="24" borderId="43" xfId="0" applyFont="1" applyFill="1" applyBorder="1" applyAlignment="1">
      <alignment horizontal="center" vertical="center"/>
    </xf>
    <xf numFmtId="0" fontId="37" fillId="24" borderId="54" xfId="0" applyFont="1" applyFill="1" applyBorder="1" applyAlignment="1">
      <alignment horizontal="center" vertical="center"/>
    </xf>
    <xf numFmtId="0" fontId="37" fillId="24" borderId="55" xfId="0" applyFont="1" applyFill="1" applyBorder="1" applyAlignment="1">
      <alignment horizontal="center" vertical="center"/>
    </xf>
    <xf numFmtId="0" fontId="37" fillId="24" borderId="57" xfId="0" applyFont="1" applyFill="1" applyBorder="1" applyAlignment="1">
      <alignment horizontal="center" vertical="center" wrapText="1"/>
    </xf>
    <xf numFmtId="0" fontId="37" fillId="24" borderId="59" xfId="0" applyFont="1" applyFill="1" applyBorder="1" applyAlignment="1">
      <alignment horizontal="center" vertical="center" wrapText="1"/>
    </xf>
    <xf numFmtId="0" fontId="37" fillId="24" borderId="60"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72" xfId="61" applyFont="1" applyFill="1" applyBorder="1" applyAlignment="1" applyProtection="1">
      <alignment horizontal="center" vertical="center" wrapText="1"/>
    </xf>
    <xf numFmtId="0" fontId="153" fillId="51" borderId="74" xfId="61" applyFont="1" applyFill="1" applyBorder="1" applyAlignment="1" applyProtection="1">
      <alignment horizontal="center" vertical="center" wrapText="1"/>
    </xf>
    <xf numFmtId="0" fontId="153" fillId="51" borderId="19" xfId="61" applyFont="1" applyFill="1" applyBorder="1" applyAlignment="1" applyProtection="1">
      <alignment horizontal="center" vertical="center" wrapText="1"/>
    </xf>
    <xf numFmtId="0" fontId="153" fillId="5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69" borderId="71" xfId="0" applyFont="1" applyFill="1" applyBorder="1" applyAlignment="1">
      <alignment vertical="center"/>
    </xf>
    <xf numFmtId="0" fontId="20" fillId="69" borderId="68" xfId="0" applyFont="1" applyFill="1" applyBorder="1" applyAlignment="1">
      <alignment vertical="center"/>
    </xf>
    <xf numFmtId="0" fontId="20" fillId="69" borderId="50" xfId="0" applyFont="1" applyFill="1" applyBorder="1" applyAlignment="1">
      <alignment vertical="center"/>
    </xf>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2" fillId="31" borderId="44" xfId="0" applyFont="1" applyFill="1" applyBorder="1" applyAlignment="1">
      <alignment horizontal="center" vertical="center" wrapText="1"/>
    </xf>
    <xf numFmtId="0" fontId="152" fillId="31" borderId="11" xfId="0" applyFont="1" applyFill="1" applyBorder="1" applyAlignment="1">
      <alignment horizontal="center" vertical="center" wrapText="1"/>
    </xf>
    <xf numFmtId="0" fontId="152" fillId="31" borderId="73" xfId="0" applyFont="1" applyFill="1" applyBorder="1" applyAlignment="1">
      <alignment horizontal="center" vertical="center" wrapText="1"/>
    </xf>
    <xf numFmtId="0" fontId="152" fillId="31" borderId="25" xfId="0" applyFont="1" applyFill="1" applyBorder="1" applyAlignment="1">
      <alignment horizontal="center" vertical="center" wrapText="1"/>
    </xf>
    <xf numFmtId="0" fontId="152" fillId="31" borderId="12" xfId="0" applyFont="1" applyFill="1" applyBorder="1" applyAlignment="1">
      <alignment horizontal="center" vertical="center" wrapText="1"/>
    </xf>
    <xf numFmtId="0" fontId="152"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4" borderId="25" xfId="0" applyFont="1" applyFill="1" applyBorder="1" applyAlignment="1">
      <alignment horizontal="center" vertical="center" wrapText="1"/>
    </xf>
    <xf numFmtId="0" fontId="42" fillId="54" borderId="12" xfId="0" applyFont="1" applyFill="1" applyBorder="1" applyAlignment="1">
      <alignment horizontal="center" vertical="center" wrapText="1"/>
    </xf>
    <xf numFmtId="0" fontId="42" fillId="54"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4" borderId="53" xfId="0" applyFont="1" applyFill="1" applyBorder="1" applyAlignment="1">
      <alignment horizontal="center" vertical="center" wrapText="1"/>
    </xf>
    <xf numFmtId="0" fontId="37" fillId="54" borderId="49" xfId="0" applyFont="1" applyFill="1" applyBorder="1" applyAlignment="1">
      <alignment horizontal="center" vertical="center" wrapText="1"/>
    </xf>
    <xf numFmtId="0" fontId="37" fillId="54" borderId="29" xfId="0" applyFont="1" applyFill="1" applyBorder="1" applyAlignment="1">
      <alignment horizontal="center" vertical="center" wrapText="1"/>
    </xf>
    <xf numFmtId="0" fontId="20" fillId="56" borderId="77" xfId="61" applyFont="1" applyFill="1" applyBorder="1" applyAlignment="1" applyProtection="1">
      <alignment horizontal="center" vertical="center" wrapText="1"/>
    </xf>
    <xf numFmtId="0" fontId="20" fillId="56" borderId="83"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72" xfId="61" applyFont="1" applyFill="1" applyBorder="1" applyAlignment="1" applyProtection="1">
      <alignment horizontal="center" vertical="center" wrapText="1"/>
    </xf>
    <xf numFmtId="0" fontId="20" fillId="82" borderId="3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3"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34" fillId="31" borderId="48" xfId="0" applyFont="1" applyFill="1" applyBorder="1" applyAlignment="1">
      <alignment horizontal="center" vertical="center" wrapText="1"/>
    </xf>
    <xf numFmtId="0" fontId="34" fillId="31" borderId="39" xfId="0" applyFont="1" applyFill="1" applyBorder="1" applyAlignment="1">
      <alignment horizontal="center" vertical="center" wrapText="1"/>
    </xf>
    <xf numFmtId="0" fontId="33" fillId="28" borderId="39" xfId="0" applyFont="1" applyFill="1" applyBorder="1" applyAlignment="1">
      <alignment horizontal="center"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57" fillId="57" borderId="14" xfId="0" applyFont="1" applyFill="1" applyBorder="1" applyAlignment="1">
      <alignment horizontal="center" vertical="center" wrapText="1"/>
    </xf>
    <xf numFmtId="0" fontId="157" fillId="57" borderId="0" xfId="0" applyFont="1" applyFill="1" applyBorder="1" applyAlignment="1">
      <alignment horizontal="center" vertical="center" wrapText="1"/>
    </xf>
    <xf numFmtId="0" fontId="157" fillId="57" borderId="15" xfId="0" applyFont="1" applyFill="1" applyBorder="1" applyAlignment="1">
      <alignment horizontal="center" vertical="center" wrapText="1"/>
    </xf>
    <xf numFmtId="0" fontId="157" fillId="57" borderId="25" xfId="0" applyFont="1" applyFill="1" applyBorder="1" applyAlignment="1">
      <alignment horizontal="center" vertical="center" wrapText="1"/>
    </xf>
    <xf numFmtId="0" fontId="157" fillId="57" borderId="12" xfId="0" applyFont="1" applyFill="1" applyBorder="1" applyAlignment="1">
      <alignment horizontal="center" vertical="center" wrapText="1"/>
    </xf>
    <xf numFmtId="0" fontId="157" fillId="57" borderId="26" xfId="0" applyFont="1" applyFill="1" applyBorder="1" applyAlignment="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8" borderId="28" xfId="73" applyNumberFormat="1" applyFont="1" applyFill="1" applyBorder="1" applyAlignment="1" applyProtection="1">
      <alignment horizontal="center" vertical="center" wrapText="1"/>
    </xf>
    <xf numFmtId="164" fontId="25" fillId="58" borderId="0" xfId="73" applyNumberFormat="1" applyFont="1" applyFill="1" applyBorder="1" applyAlignment="1" applyProtection="1">
      <alignment horizontal="center" vertical="center" wrapText="1"/>
    </xf>
    <xf numFmtId="164" fontId="25" fillId="58"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23" fillId="51" borderId="0" xfId="0"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26" borderId="0" xfId="0" applyFont="1" applyFill="1" applyAlignment="1">
      <alignment horizont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164" fontId="23" fillId="26" borderId="0" xfId="107" applyFont="1" applyFill="1" applyBorder="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164" fontId="23" fillId="66" borderId="0" xfId="73" applyFont="1" applyFill="1" applyBorder="1" applyAlignment="1">
      <alignment horizontal="center" vertical="center"/>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164" fontId="23" fillId="66" borderId="0" xfId="73" quotePrefix="1" applyFont="1" applyFill="1" applyBorder="1" applyAlignment="1">
      <alignment horizontal="center" vertical="center"/>
    </xf>
    <xf numFmtId="0" fontId="23" fillId="53"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15" fillId="85" borderId="10" xfId="69" applyFont="1" applyFill="1" applyBorder="1" applyAlignment="1">
      <alignment horizontal="center" vertical="center"/>
    </xf>
    <xf numFmtId="0" fontId="15" fillId="85" borderId="20" xfId="69" applyFont="1" applyFill="1" applyBorder="1" applyAlignment="1">
      <alignment horizontal="center" vertical="center"/>
    </xf>
    <xf numFmtId="164" fontId="23" fillId="26" borderId="0" xfId="74" applyFont="1" applyFill="1" applyBorder="1" applyAlignment="1">
      <alignment horizontal="center" vertical="center"/>
    </xf>
    <xf numFmtId="0" fontId="23" fillId="52" borderId="0" xfId="69" applyFont="1" applyFill="1" applyBorder="1" applyAlignment="1">
      <alignment horizontal="center" vertical="center"/>
    </xf>
    <xf numFmtId="164" fontId="23" fillId="26" borderId="28" xfId="75" applyFont="1" applyFill="1" applyBorder="1" applyAlignment="1">
      <alignment horizontal="center" vertical="center"/>
    </xf>
    <xf numFmtId="0" fontId="23" fillId="87" borderId="0" xfId="69" applyFont="1" applyFill="1" applyBorder="1" applyAlignment="1">
      <alignment horizontal="center" vertical="center"/>
    </xf>
    <xf numFmtId="0" fontId="23" fillId="63" borderId="0" xfId="69" applyFont="1" applyFill="1" applyBorder="1" applyAlignment="1">
      <alignment horizontal="center" vertical="center"/>
    </xf>
    <xf numFmtId="0" fontId="27" fillId="63"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9"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9" borderId="0" xfId="69" applyFont="1" applyFill="1" applyBorder="1" applyAlignment="1">
      <alignment horizontal="center" vertical="center"/>
    </xf>
    <xf numFmtId="0" fontId="127" fillId="83" borderId="0" xfId="69" applyFont="1" applyFill="1" applyBorder="1" applyAlignment="1">
      <alignment horizontal="center" vertical="center"/>
    </xf>
    <xf numFmtId="0" fontId="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24" fillId="55"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5" borderId="0" xfId="0" applyFont="1" applyFill="1" applyBorder="1" applyAlignment="1">
      <alignment horizontal="center" vertical="center" wrapText="1"/>
    </xf>
    <xf numFmtId="0" fontId="167" fillId="0" borderId="0" xfId="0" applyFont="1" applyAlignment="1">
      <alignment wrapText="1"/>
    </xf>
    <xf numFmtId="0" fontId="33" fillId="69" borderId="85" xfId="0" applyFont="1" applyFill="1" applyBorder="1" applyAlignment="1">
      <alignment vertical="center"/>
    </xf>
    <xf numFmtId="0" fontId="33" fillId="69" borderId="28" xfId="0" applyFont="1" applyFill="1" applyBorder="1" applyAlignment="1">
      <alignment vertical="center"/>
    </xf>
    <xf numFmtId="0" fontId="33" fillId="69" borderId="86" xfId="0" applyFont="1" applyFill="1" applyBorder="1" applyAlignment="1">
      <alignment vertical="center"/>
    </xf>
    <xf numFmtId="0" fontId="20" fillId="69" borderId="31" xfId="0" applyFont="1" applyFill="1" applyBorder="1" applyAlignment="1">
      <alignment vertical="center"/>
    </xf>
    <xf numFmtId="0" fontId="20" fillId="69" borderId="22" xfId="0" applyFont="1" applyFill="1" applyBorder="1" applyAlignment="1">
      <alignment vertical="center"/>
    </xf>
    <xf numFmtId="0" fontId="22" fillId="54" borderId="0" xfId="0" applyFont="1" applyFill="1" applyBorder="1" applyAlignment="1">
      <alignment horizontal="center" vertical="center" wrapText="1"/>
    </xf>
    <xf numFmtId="0" fontId="20" fillId="69" borderId="23" xfId="0" applyFont="1" applyFill="1" applyBorder="1" applyAlignment="1">
      <alignment horizontal="center" vertical="center"/>
    </xf>
    <xf numFmtId="0" fontId="20" fillId="69" borderId="64" xfId="0" applyFont="1" applyFill="1" applyBorder="1" applyAlignment="1">
      <alignment horizontal="center" vertical="center"/>
    </xf>
    <xf numFmtId="0" fontId="20" fillId="69" borderId="49" xfId="0" applyFont="1" applyFill="1" applyBorder="1" applyAlignment="1">
      <alignment horizontal="center" vertical="center"/>
    </xf>
    <xf numFmtId="0" fontId="167" fillId="0" borderId="0" xfId="69" applyFont="1" applyFill="1" applyBorder="1" applyAlignment="1">
      <alignment horizontal="left" vertical="center"/>
    </xf>
    <xf numFmtId="164" fontId="167" fillId="0" borderId="0" xfId="76" applyFont="1" applyFill="1" applyBorder="1" applyAlignment="1">
      <alignment horizontal="center" vertical="center"/>
    </xf>
    <xf numFmtId="0" fontId="167" fillId="0" borderId="0" xfId="69" applyFont="1" applyFill="1" applyBorder="1" applyAlignment="1">
      <alignment vertical="center"/>
    </xf>
    <xf numFmtId="164" fontId="167" fillId="0" borderId="0" xfId="73" applyNumberFormat="1" applyFont="1" applyFill="1" applyBorder="1" applyAlignment="1" applyProtection="1">
      <alignment horizontal="right" vertical="center"/>
    </xf>
  </cellXfs>
  <cellStyles count="11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3 8" xfId="111"/>
    <cellStyle name="Normal 4" xfId="94"/>
    <cellStyle name="Normal 5" xfId="110"/>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622300</xdr:colOff>
      <xdr:row>8</xdr:row>
      <xdr:rowOff>101600</xdr:rowOff>
    </xdr:from>
    <xdr:to>
      <xdr:col>10</xdr:col>
      <xdr:colOff>495300</xdr:colOff>
      <xdr:row>23</xdr:row>
      <xdr:rowOff>54422</xdr:rowOff>
    </xdr:to>
    <xdr:pic>
      <xdr:nvPicPr>
        <xdr:cNvPr id="57" name="Picture 2" descr="Header Image"/>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28800" y="1790700"/>
          <a:ext cx="4724400" cy="3000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29</xdr:row>
      <xdr:rowOff>442750</xdr:rowOff>
    </xdr:from>
    <xdr:to>
      <xdr:col>29</xdr:col>
      <xdr:colOff>108437</xdr:colOff>
      <xdr:row>30</xdr:row>
      <xdr:rowOff>24740</xdr:rowOff>
    </xdr:to>
    <xdr:sp macro="" textlink="">
      <xdr:nvSpPr>
        <xdr:cNvPr id="5122" name="Line 35"/>
        <xdr:cNvSpPr>
          <a:spLocks noChangeShapeType="1"/>
        </xdr:cNvSpPr>
      </xdr:nvSpPr>
      <xdr:spPr bwMode="auto">
        <a:xfrm>
          <a:off x="7799004" y="15035050"/>
          <a:ext cx="31400033" cy="3919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73270</xdr:colOff>
      <xdr:row>9</xdr:row>
      <xdr:rowOff>401513</xdr:rowOff>
    </xdr:from>
    <xdr:to>
      <xdr:col>34</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13</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30</xdr:col>
      <xdr:colOff>193431</xdr:colOff>
      <xdr:row>32</xdr:row>
      <xdr:rowOff>120161</xdr:rowOff>
    </xdr:from>
    <xdr:to>
      <xdr:col>34</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23</xdr:col>
      <xdr:colOff>842141</xdr:colOff>
      <xdr:row>5</xdr:row>
      <xdr:rowOff>419100</xdr:rowOff>
    </xdr:from>
    <xdr:to>
      <xdr:col>27</xdr:col>
      <xdr:colOff>228600</xdr:colOff>
      <xdr:row>5</xdr:row>
      <xdr:rowOff>1028700</xdr:rowOff>
    </xdr:to>
    <xdr:sp macro="" textlink="">
      <xdr:nvSpPr>
        <xdr:cNvPr id="48" name="AutoShape 62"/>
        <xdr:cNvSpPr>
          <a:spLocks noChangeArrowheads="1"/>
        </xdr:cNvSpPr>
      </xdr:nvSpPr>
      <xdr:spPr bwMode="auto">
        <a:xfrm>
          <a:off x="28426541" y="3390900"/>
          <a:ext cx="540625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13</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0</xdr:colOff>
      <xdr:row>9</xdr:row>
      <xdr:rowOff>381480</xdr:rowOff>
    </xdr:from>
    <xdr:to>
      <xdr:col>13</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70185</xdr:colOff>
      <xdr:row>16</xdr:row>
      <xdr:rowOff>76199</xdr:rowOff>
    </xdr:from>
    <xdr:to>
      <xdr:col>7</xdr:col>
      <xdr:colOff>70185</xdr:colOff>
      <xdr:row>30</xdr:row>
      <xdr:rowOff>0</xdr:rowOff>
    </xdr:to>
    <xdr:sp macro="" textlink="">
      <xdr:nvSpPr>
        <xdr:cNvPr id="55" name="Line 60"/>
        <xdr:cNvSpPr>
          <a:spLocks noChangeShapeType="1"/>
        </xdr:cNvSpPr>
      </xdr:nvSpPr>
      <xdr:spPr bwMode="auto">
        <a:xfrm flipH="1">
          <a:off x="7918785" y="8724899"/>
          <a:ext cx="0" cy="6324601"/>
        </a:xfrm>
        <a:prstGeom prst="line">
          <a:avLst/>
        </a:prstGeom>
        <a:noFill/>
        <a:ln w="228600">
          <a:solidFill>
            <a:srgbClr val="FF0000"/>
          </a:solidFill>
          <a:round/>
          <a:headEnd/>
          <a:tailEnd/>
        </a:ln>
      </xdr:spPr>
    </xdr:sp>
    <xdr:clientData/>
  </xdr:twoCellAnchor>
  <xdr:twoCellAnchor>
    <xdr:from>
      <xdr:col>7</xdr:col>
      <xdr:colOff>114300</xdr:colOff>
      <xdr:row>16</xdr:row>
      <xdr:rowOff>38100</xdr:rowOff>
    </xdr:from>
    <xdr:to>
      <xdr:col>13</xdr:col>
      <xdr:colOff>84083</xdr:colOff>
      <xdr:row>16</xdr:row>
      <xdr:rowOff>38101</xdr:rowOff>
    </xdr:to>
    <xdr:sp macro="" textlink="">
      <xdr:nvSpPr>
        <xdr:cNvPr id="38" name="Line 35"/>
        <xdr:cNvSpPr>
          <a:spLocks noChangeShapeType="1"/>
        </xdr:cNvSpPr>
      </xdr:nvSpPr>
      <xdr:spPr bwMode="auto">
        <a:xfrm flipV="1">
          <a:off x="7962900" y="8305800"/>
          <a:ext cx="7018283" cy="1"/>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8</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8</xdr:col>
      <xdr:colOff>1066800</xdr:colOff>
      <xdr:row>5</xdr:row>
      <xdr:rowOff>266700</xdr:rowOff>
    </xdr:from>
    <xdr:to>
      <xdr:col>13</xdr:col>
      <xdr:colOff>304800</xdr:colOff>
      <xdr:row>5</xdr:row>
      <xdr:rowOff>907300</xdr:rowOff>
    </xdr:to>
    <xdr:sp macro="" textlink="">
      <xdr:nvSpPr>
        <xdr:cNvPr id="40" name="AutoShape 62"/>
        <xdr:cNvSpPr>
          <a:spLocks noChangeArrowheads="1"/>
        </xdr:cNvSpPr>
      </xdr:nvSpPr>
      <xdr:spPr bwMode="auto">
        <a:xfrm>
          <a:off x="10325100" y="3238500"/>
          <a:ext cx="4876800"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121921</xdr:colOff>
      <xdr:row>13</xdr:row>
      <xdr:rowOff>71120</xdr:rowOff>
    </xdr:from>
    <xdr:ext cx="6204583" cy="4711574"/>
    <xdr:sp macro="" textlink="">
      <xdr:nvSpPr>
        <xdr:cNvPr id="2" name="Rectangle 1"/>
        <xdr:cNvSpPr/>
      </xdr:nvSpPr>
      <xdr:spPr>
        <a:xfrm rot="19888915">
          <a:off x="2265681" y="2773680"/>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No meeting</a:t>
          </a:r>
        </a:p>
        <a:p>
          <a:pPr algn="ctr"/>
          <a:r>
            <a:rPr lang="en-US" sz="5400" b="1" cap="none" spc="150">
              <a:ln w="11430"/>
              <a:solidFill>
                <a:srgbClr val="FF0000"/>
              </a:solidFill>
              <a:effectLst>
                <a:outerShdw blurRad="25400" algn="tl" rotWithShape="0">
                  <a:srgbClr val="000000">
                    <a:alpha val="43000"/>
                  </a:srgbClr>
                </a:outerShdw>
              </a:effectLst>
            </a:rPr>
            <a:t>Published</a:t>
          </a:r>
        </a:p>
        <a:p>
          <a:pPr algn="ctr"/>
          <a:endParaRPr lang="en-US" sz="5400" b="1" cap="none" spc="150">
            <a:ln w="11430"/>
            <a:solidFill>
              <a:srgbClr val="FF0000"/>
            </a:solidFill>
            <a:effectLst>
              <a:outerShdw blurRad="25400" algn="tl" rotWithShape="0">
                <a:srgbClr val="000000">
                  <a:alpha val="43000"/>
                </a:srgbClr>
              </a:outerShdw>
            </a:effectLst>
          </a:endParaRPr>
        </a:p>
        <a:p>
          <a:pPr algn="ctr"/>
          <a:r>
            <a:rPr lang="en-US" sz="5400" b="1" cap="none" spc="150">
              <a:ln w="11430"/>
              <a:solidFill>
                <a:srgbClr val="FF0000"/>
              </a:solidFill>
              <a:effectLst>
                <a:outerShdw blurRad="25400" algn="tl" rotWithShape="0">
                  <a:srgbClr val="000000">
                    <a:alpha val="43000"/>
                  </a:srgbClr>
                </a:outerShdw>
              </a:effectLst>
            </a:rPr>
            <a:t>Awards</a:t>
          </a:r>
          <a:r>
            <a:rPr lang="en-US" sz="5400" b="1" cap="none" spc="150" baseline="0">
              <a:ln w="11430"/>
              <a:solidFill>
                <a:srgbClr val="FF0000"/>
              </a:solidFill>
              <a:effectLst>
                <a:outerShdw blurRad="25400" algn="tl" rotWithShape="0">
                  <a:srgbClr val="000000">
                    <a:alpha val="43000"/>
                  </a:srgbClr>
                </a:outerShdw>
              </a:effectLst>
            </a:rPr>
            <a:t> March</a:t>
          </a:r>
          <a:r>
            <a:rPr lang="en-US" sz="5400" b="1" cap="none" spc="150">
              <a:ln w="11430"/>
              <a:solidFill>
                <a:srgbClr val="FF0000"/>
              </a:solidFill>
              <a:effectLst>
                <a:outerShdw blurRad="25400" algn="tl" rotWithShape="0">
                  <a:srgbClr val="000000">
                    <a:alpha val="43000"/>
                  </a:srgbClr>
                </a:outerShdw>
              </a:effectLst>
            </a:rPr>
            <a:t> 2013</a:t>
          </a:r>
        </a:p>
        <a:p>
          <a:pPr algn="ctr"/>
          <a:r>
            <a:rPr lang="en-US" sz="5400" b="1" cap="none" spc="150">
              <a:ln w="11430"/>
              <a:solidFill>
                <a:srgbClr val="FF0000"/>
              </a:solidFill>
              <a:effectLst>
                <a:outerShdw blurRad="25400" algn="tl" rotWithShape="0">
                  <a:srgbClr val="000000">
                    <a:alpha val="43000"/>
                  </a:srgbClr>
                </a:outerShdw>
              </a:effectLst>
            </a:rPr>
            <a:t>Orlando, Florida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about/sasb/patcom/materials.html"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about/sasb/patcom/materials.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about/sasb/patcom/materials.html"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resources/antitrust-guidelines.pdf" TargetMode="External"/><Relationship Id="rId13" Type="http://schemas.openxmlformats.org/officeDocument/2006/relationships/hyperlink" Target="http://standards.ieee.org/faqs/affiliationFAQ.html" TargetMode="External"/><Relationship Id="rId1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21" Type="http://schemas.openxmlformats.org/officeDocument/2006/relationships/drawing" Target="../drawings/drawing3.xml"/><Relationship Id="rId7" Type="http://schemas.openxmlformats.org/officeDocument/2006/relationships/hyperlink" Target="http://www.ieee.org/web/membership/ethics/code_ethics.html" TargetMode="External"/><Relationship Id="rId12" Type="http://schemas.openxmlformats.org/officeDocument/2006/relationships/hyperlink" Target="http://standards.ieee.org/board/pat/faq.pdf" TargetMode="External"/><Relationship Id="rId1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grouper.ieee.org/groups/802/11" TargetMode="External"/><Relationship Id="rId20" Type="http://schemas.openxmlformats.org/officeDocument/2006/relationships/printerSettings" Target="../printerSettings/printerSettings20.bin"/><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about/sasb/patcom/materials.html"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grouper.ieee.org/groups/802/11/" TargetMode="External"/><Relationship Id="rId10" Type="http://schemas.openxmlformats.org/officeDocument/2006/relationships/hyperlink" Target="http://grouper.ieee.org/groups/802/11/Photographs/officers.htm" TargetMode="External"/><Relationship Id="rId19" Type="http://schemas.openxmlformats.org/officeDocument/2006/relationships/hyperlink" Target="http://grouper.ieee.org/groups/802/24/index.shtml" TargetMode="External"/><Relationship Id="rId4" Type="http://schemas.openxmlformats.org/officeDocument/2006/relationships/hyperlink" Target="http://grouper.ieee.org/groups/802/OmniRANsg/index.html" TargetMode="External"/><Relationship Id="rId9" Type="http://schemas.openxmlformats.org/officeDocument/2006/relationships/hyperlink" Target="http://standards.ieee.org/board/pat/index.html" TargetMode="External"/><Relationship Id="rId14" Type="http://schemas.openxmlformats.org/officeDocument/2006/relationships/hyperlink" Target="http://standards.ieee.org/board/pat/loa.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about/sasb/patcom/materials.html"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F31" sqref="F31"/>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253"/>
      <c r="B1" s="1254" t="s">
        <v>736</v>
      </c>
      <c r="C1" s="1255"/>
      <c r="D1" s="58"/>
      <c r="E1" s="964"/>
      <c r="F1" s="964"/>
      <c r="G1" s="964"/>
      <c r="H1" s="964"/>
      <c r="I1" s="964"/>
      <c r="J1" s="964"/>
      <c r="K1" s="964"/>
      <c r="L1" s="964"/>
      <c r="M1" s="964"/>
      <c r="N1" s="964"/>
      <c r="O1" s="964"/>
      <c r="P1" s="964"/>
      <c r="Q1" s="964"/>
      <c r="R1" s="964"/>
    </row>
    <row r="2" spans="1:18" ht="20.100000000000001" customHeight="1" thickBot="1" x14ac:dyDescent="0.35">
      <c r="A2" s="601"/>
      <c r="B2" s="837"/>
      <c r="E2" s="965"/>
      <c r="F2" s="971" t="s">
        <v>176</v>
      </c>
      <c r="G2" s="966"/>
      <c r="H2" s="966"/>
      <c r="I2" s="966"/>
      <c r="J2" s="966"/>
      <c r="K2" s="966"/>
      <c r="L2" s="966"/>
      <c r="M2" s="966"/>
      <c r="N2" s="966"/>
      <c r="O2" s="966"/>
      <c r="P2" s="966"/>
    </row>
    <row r="3" spans="1:18" ht="20.100000000000001" customHeight="1" thickBot="1" x14ac:dyDescent="0.35">
      <c r="A3" s="601"/>
      <c r="B3" s="370" t="s">
        <v>598</v>
      </c>
      <c r="E3" s="965"/>
      <c r="F3" s="958" t="s">
        <v>177</v>
      </c>
      <c r="G3" s="966"/>
      <c r="H3" s="966"/>
      <c r="I3" s="966"/>
      <c r="J3" s="966"/>
      <c r="K3" s="966"/>
      <c r="L3" s="966"/>
      <c r="M3" s="966"/>
      <c r="N3" s="966"/>
      <c r="O3" s="966"/>
      <c r="P3" s="966"/>
    </row>
    <row r="4" spans="1:18" ht="20.100000000000001" customHeight="1" x14ac:dyDescent="0.3">
      <c r="A4" s="601"/>
      <c r="B4" s="1264" t="s">
        <v>758</v>
      </c>
      <c r="E4" s="973" t="s">
        <v>178</v>
      </c>
      <c r="F4" s="958" t="s">
        <v>599</v>
      </c>
      <c r="G4" s="966"/>
      <c r="H4" s="966"/>
      <c r="I4" s="966"/>
      <c r="J4" s="966"/>
      <c r="K4" s="966"/>
      <c r="L4" s="966"/>
      <c r="M4" s="966"/>
      <c r="N4" s="966"/>
      <c r="O4" s="966"/>
      <c r="P4" s="966"/>
    </row>
    <row r="5" spans="1:18" ht="20.100000000000001" customHeight="1" x14ac:dyDescent="0.3">
      <c r="A5" s="601"/>
      <c r="B5" s="1265"/>
      <c r="E5" s="973" t="s">
        <v>179</v>
      </c>
      <c r="F5" s="960" t="s">
        <v>603</v>
      </c>
      <c r="G5" s="966"/>
      <c r="H5" s="966"/>
      <c r="I5" s="966"/>
      <c r="J5" s="967"/>
      <c r="K5" s="966"/>
      <c r="L5" s="966"/>
      <c r="M5" s="966"/>
      <c r="N5" s="966"/>
      <c r="O5" s="966"/>
      <c r="P5" s="966"/>
    </row>
    <row r="6" spans="1:18" ht="20.100000000000001" customHeight="1" thickBot="1" x14ac:dyDescent="0.35">
      <c r="A6" s="601"/>
      <c r="B6" s="1266"/>
      <c r="E6" s="973" t="s">
        <v>180</v>
      </c>
      <c r="F6" s="961" t="s">
        <v>275</v>
      </c>
      <c r="G6" s="966"/>
      <c r="H6" s="966"/>
      <c r="I6" s="966"/>
      <c r="J6" s="966"/>
      <c r="K6" s="966"/>
      <c r="L6" s="966"/>
      <c r="M6" s="966"/>
      <c r="N6" s="966"/>
      <c r="O6" s="966"/>
      <c r="P6" s="966"/>
    </row>
    <row r="7" spans="1:18" s="41" customFormat="1" ht="20.100000000000001" customHeight="1" thickBot="1" x14ac:dyDescent="0.35">
      <c r="A7" s="601"/>
      <c r="B7" s="54"/>
      <c r="C7" s="538"/>
      <c r="D7" s="60"/>
      <c r="E7" s="974"/>
      <c r="F7" s="969"/>
      <c r="G7" s="969"/>
      <c r="H7" s="969"/>
      <c r="I7" s="969"/>
      <c r="J7" s="969"/>
      <c r="K7" s="969"/>
      <c r="L7" s="969"/>
      <c r="M7" s="969"/>
      <c r="N7" s="969"/>
      <c r="O7" s="969"/>
      <c r="P7" s="969"/>
    </row>
    <row r="8" spans="1:18" s="42" customFormat="1" ht="20.100000000000001" customHeight="1" x14ac:dyDescent="0.3">
      <c r="A8" s="601"/>
      <c r="B8" s="939" t="s">
        <v>96</v>
      </c>
      <c r="C8" s="497"/>
      <c r="D8" s="59"/>
      <c r="E8" s="975" t="s">
        <v>181</v>
      </c>
      <c r="F8" s="962" t="s">
        <v>600</v>
      </c>
      <c r="G8" s="963"/>
      <c r="H8" s="963"/>
      <c r="I8" s="963"/>
      <c r="J8" s="963"/>
      <c r="K8" s="970"/>
      <c r="L8" s="970"/>
      <c r="M8" s="970"/>
      <c r="N8" s="970"/>
      <c r="O8" s="970"/>
      <c r="P8" s="970"/>
    </row>
    <row r="9" spans="1:18" ht="20.100000000000001" customHeight="1" x14ac:dyDescent="0.3">
      <c r="A9" s="601"/>
      <c r="B9" s="660" t="s">
        <v>123</v>
      </c>
      <c r="C9" s="497"/>
      <c r="E9" s="973" t="s">
        <v>182</v>
      </c>
      <c r="F9" s="1074" t="s">
        <v>767</v>
      </c>
      <c r="G9" s="959"/>
      <c r="H9" s="959"/>
      <c r="I9" s="959"/>
      <c r="J9" s="959"/>
      <c r="K9" s="966"/>
      <c r="L9" s="966"/>
      <c r="M9" s="966"/>
      <c r="N9" s="966"/>
      <c r="O9" s="966"/>
      <c r="P9" s="966"/>
    </row>
    <row r="10" spans="1:18" ht="20.100000000000001" customHeight="1" x14ac:dyDescent="0.3">
      <c r="A10" s="601"/>
      <c r="B10" s="661"/>
      <c r="C10" s="662"/>
      <c r="E10" s="973" t="s">
        <v>183</v>
      </c>
      <c r="F10" s="961" t="s">
        <v>276</v>
      </c>
      <c r="G10" s="961"/>
      <c r="H10" s="961"/>
      <c r="I10" s="961"/>
      <c r="J10" s="961"/>
      <c r="K10" s="968"/>
      <c r="L10" s="961" t="s">
        <v>74</v>
      </c>
      <c r="M10" s="961"/>
      <c r="N10" s="959"/>
      <c r="O10" s="959"/>
      <c r="P10" s="959"/>
    </row>
    <row r="11" spans="1:18" ht="20.100000000000001" customHeight="1" x14ac:dyDescent="0.3">
      <c r="A11" s="601"/>
      <c r="B11" s="663" t="s">
        <v>375</v>
      </c>
      <c r="C11" s="497"/>
      <c r="E11" s="957"/>
      <c r="F11" s="961" t="s">
        <v>184</v>
      </c>
      <c r="G11" s="961"/>
      <c r="H11" s="961"/>
      <c r="I11" s="961"/>
      <c r="J11" s="961"/>
      <c r="K11" s="968"/>
      <c r="L11" s="961" t="s">
        <v>75</v>
      </c>
      <c r="M11" s="961"/>
      <c r="N11" s="959"/>
      <c r="O11" s="959"/>
      <c r="P11" s="959"/>
    </row>
    <row r="12" spans="1:18" ht="20.100000000000001" customHeight="1" x14ac:dyDescent="0.3">
      <c r="B12" s="664" t="s">
        <v>376</v>
      </c>
      <c r="E12" s="957"/>
      <c r="F12" s="961" t="s">
        <v>187</v>
      </c>
      <c r="G12" s="961" t="s">
        <v>389</v>
      </c>
      <c r="H12" s="961"/>
      <c r="I12" s="961"/>
      <c r="J12" s="961"/>
      <c r="K12" s="968"/>
      <c r="L12" s="961" t="s">
        <v>408</v>
      </c>
      <c r="M12" s="961"/>
      <c r="N12" s="959"/>
      <c r="O12" s="959"/>
      <c r="P12" s="959"/>
    </row>
    <row r="13" spans="1:18" ht="20.100000000000001" customHeight="1" x14ac:dyDescent="0.3">
      <c r="A13" s="601"/>
      <c r="B13" s="665" t="s">
        <v>149</v>
      </c>
      <c r="C13" s="497"/>
      <c r="E13" s="957"/>
      <c r="F13" s="961" t="s">
        <v>188</v>
      </c>
      <c r="G13" s="961" t="s">
        <v>277</v>
      </c>
      <c r="H13" s="961"/>
      <c r="I13" s="961"/>
      <c r="J13" s="961"/>
      <c r="K13" s="968"/>
      <c r="L13" s="959" t="s">
        <v>409</v>
      </c>
      <c r="M13" s="961"/>
      <c r="N13" s="959"/>
      <c r="O13" s="959"/>
      <c r="P13" s="959"/>
    </row>
    <row r="14" spans="1:18" ht="20.100000000000001" customHeight="1" x14ac:dyDescent="0.3">
      <c r="B14" s="666" t="s">
        <v>246</v>
      </c>
      <c r="C14" s="497"/>
      <c r="E14" s="957"/>
      <c r="F14" s="961" t="s">
        <v>189</v>
      </c>
      <c r="G14" s="961" t="s">
        <v>277</v>
      </c>
      <c r="H14" s="961"/>
      <c r="I14" s="961"/>
      <c r="J14" s="961"/>
      <c r="K14" s="968"/>
      <c r="L14" s="961" t="s">
        <v>76</v>
      </c>
      <c r="M14" s="961"/>
      <c r="N14" s="959"/>
      <c r="O14" s="959"/>
      <c r="P14" s="959"/>
    </row>
    <row r="15" spans="1:18" ht="20.100000000000001" customHeight="1" x14ac:dyDescent="0.3">
      <c r="B15" s="498" t="s">
        <v>273</v>
      </c>
      <c r="C15" s="497"/>
      <c r="E15" s="957"/>
      <c r="F15" s="961" t="s">
        <v>247</v>
      </c>
      <c r="G15" s="961"/>
      <c r="H15" s="961"/>
      <c r="I15" s="961"/>
      <c r="J15" s="961"/>
      <c r="K15" s="968"/>
      <c r="L15" s="968"/>
      <c r="M15" s="968"/>
      <c r="N15" s="966"/>
      <c r="O15" s="966"/>
      <c r="P15" s="966"/>
    </row>
    <row r="16" spans="1:18" ht="20.100000000000001" customHeight="1" x14ac:dyDescent="0.25">
      <c r="B16" s="499" t="s">
        <v>334</v>
      </c>
      <c r="C16" s="500"/>
      <c r="F16" s="966"/>
      <c r="G16" s="966"/>
      <c r="H16" s="966"/>
      <c r="I16" s="966"/>
      <c r="J16" s="966"/>
      <c r="K16" s="966"/>
      <c r="L16" s="966"/>
      <c r="M16" s="966"/>
      <c r="N16" s="966"/>
      <c r="O16" s="966"/>
      <c r="P16" s="966"/>
    </row>
    <row r="17" spans="1:17" ht="20.100000000000001" customHeight="1" x14ac:dyDescent="0.3">
      <c r="C17" s="459"/>
      <c r="E17" s="957"/>
      <c r="F17" s="966"/>
      <c r="G17" s="966"/>
      <c r="H17" s="966"/>
      <c r="I17" s="966"/>
      <c r="J17" s="966"/>
      <c r="K17" s="966"/>
      <c r="L17" s="966"/>
      <c r="M17" s="966"/>
      <c r="N17" s="966"/>
      <c r="O17" s="966"/>
      <c r="P17" s="966"/>
    </row>
    <row r="18" spans="1:17" ht="20.100000000000001" customHeight="1" x14ac:dyDescent="0.3">
      <c r="E18" s="972" t="s">
        <v>190</v>
      </c>
      <c r="F18" s="1269" t="s">
        <v>526</v>
      </c>
      <c r="G18" s="1270"/>
      <c r="H18" s="1270"/>
      <c r="I18" s="1270"/>
      <c r="J18" s="1270"/>
      <c r="K18" s="1270"/>
      <c r="L18" s="1270"/>
      <c r="M18" s="1270"/>
      <c r="N18" s="1270"/>
      <c r="O18" s="1270"/>
      <c r="P18" s="1270"/>
      <c r="Q18" s="1270"/>
    </row>
    <row r="19" spans="1:17" ht="20.100000000000001" customHeight="1" x14ac:dyDescent="0.25">
      <c r="A19" s="601"/>
      <c r="B19" s="899" t="s">
        <v>377</v>
      </c>
      <c r="C19" s="497"/>
      <c r="F19" s="1271"/>
      <c r="G19" s="1271"/>
      <c r="H19" s="1271"/>
      <c r="I19" s="1271"/>
      <c r="J19" s="1271"/>
      <c r="K19" s="1271"/>
      <c r="L19" s="1271"/>
      <c r="M19" s="1271"/>
      <c r="N19" s="1271"/>
      <c r="O19" s="1271"/>
      <c r="P19" s="1271"/>
      <c r="Q19" s="1271"/>
    </row>
    <row r="20" spans="1:17" ht="20.100000000000001" customHeight="1" x14ac:dyDescent="0.25">
      <c r="B20" s="664" t="s">
        <v>378</v>
      </c>
      <c r="F20" s="1272"/>
      <c r="G20" s="1272"/>
      <c r="H20" s="1272"/>
      <c r="I20" s="1272"/>
      <c r="J20" s="1272"/>
      <c r="K20" s="1272"/>
      <c r="L20" s="1272"/>
      <c r="M20" s="1272"/>
      <c r="N20" s="1272"/>
      <c r="O20" s="1272"/>
      <c r="P20" s="1272"/>
      <c r="Q20" s="1272"/>
    </row>
    <row r="21" spans="1:17" ht="20.100000000000001" customHeight="1" x14ac:dyDescent="0.25">
      <c r="A21" s="601"/>
      <c r="B21" s="940" t="s">
        <v>415</v>
      </c>
      <c r="C21" s="497"/>
    </row>
    <row r="22" spans="1:17" ht="20.100000000000001" customHeight="1" x14ac:dyDescent="0.25">
      <c r="B22" s="900" t="s">
        <v>333</v>
      </c>
      <c r="C22" s="497"/>
    </row>
    <row r="23" spans="1:17" ht="20.100000000000001" customHeight="1" x14ac:dyDescent="0.25">
      <c r="B23" s="941" t="s">
        <v>527</v>
      </c>
      <c r="C23" s="497"/>
    </row>
    <row r="24" spans="1:17" ht="20.100000000000001" customHeight="1" x14ac:dyDescent="0.25">
      <c r="B24" s="901" t="s">
        <v>349</v>
      </c>
      <c r="C24" s="497"/>
    </row>
    <row r="25" spans="1:17" ht="20.100000000000001" customHeight="1" x14ac:dyDescent="0.25">
      <c r="B25" s="942" t="s">
        <v>17</v>
      </c>
      <c r="C25" s="497"/>
    </row>
    <row r="26" spans="1:17" ht="20.100000000000001" customHeight="1" x14ac:dyDescent="0.25">
      <c r="B26" s="943" t="s">
        <v>16</v>
      </c>
      <c r="C26" s="497"/>
    </row>
    <row r="27" spans="1:17" ht="20.100000000000001" customHeight="1" x14ac:dyDescent="0.25">
      <c r="B27" s="944" t="s">
        <v>481</v>
      </c>
      <c r="C27" s="497"/>
    </row>
    <row r="28" spans="1:17" ht="20.100000000000001" customHeight="1" x14ac:dyDescent="0.25">
      <c r="B28" s="1149" t="s">
        <v>528</v>
      </c>
      <c r="E28" s="51"/>
      <c r="F28" s="1268"/>
      <c r="G28" s="1268"/>
      <c r="H28" s="1268"/>
      <c r="I28" s="1268"/>
    </row>
    <row r="29" spans="1:17" ht="20.100000000000001" customHeight="1" x14ac:dyDescent="0.25">
      <c r="A29" s="601"/>
      <c r="B29" s="947" t="s">
        <v>529</v>
      </c>
      <c r="C29" s="497"/>
      <c r="E29" s="50"/>
      <c r="F29" s="43"/>
      <c r="G29" s="43"/>
      <c r="H29" s="43"/>
      <c r="I29" s="43"/>
    </row>
    <row r="30" spans="1:17" ht="20.100000000000001" customHeight="1" x14ac:dyDescent="0.25">
      <c r="C30" s="497"/>
      <c r="E30" s="50"/>
      <c r="F30" s="1267"/>
      <c r="G30" s="1267"/>
      <c r="H30" s="1267"/>
      <c r="I30" s="1267"/>
    </row>
    <row r="31" spans="1:17" ht="20.100000000000001" customHeight="1" x14ac:dyDescent="0.25">
      <c r="C31" s="497"/>
      <c r="E31" s="50"/>
      <c r="F31" s="43"/>
      <c r="G31" s="43"/>
      <c r="H31" s="43"/>
      <c r="I31" s="43"/>
    </row>
    <row r="32" spans="1:17" ht="20.100000000000001" customHeight="1" x14ac:dyDescent="0.25">
      <c r="E32" s="50"/>
      <c r="F32" s="1267"/>
      <c r="G32" s="1267"/>
      <c r="H32" s="1267"/>
      <c r="I32" s="1267"/>
    </row>
    <row r="33" spans="1:9" ht="20.100000000000001" customHeight="1" x14ac:dyDescent="0.25">
      <c r="B33" s="663" t="s">
        <v>379</v>
      </c>
      <c r="F33" s="1267"/>
      <c r="G33" s="1267"/>
      <c r="H33" s="1267"/>
      <c r="I33" s="1267"/>
    </row>
    <row r="34" spans="1:9" ht="20.100000000000001" customHeight="1" x14ac:dyDescent="0.25">
      <c r="B34" s="664" t="s">
        <v>380</v>
      </c>
    </row>
    <row r="36" spans="1:9" ht="20.100000000000001" customHeight="1" x14ac:dyDescent="0.25">
      <c r="A36" s="601"/>
      <c r="C36" s="497"/>
    </row>
    <row r="38" spans="1:9" ht="20.100000000000001" customHeight="1" x14ac:dyDescent="0.25">
      <c r="C38" s="497"/>
    </row>
    <row r="39" spans="1:9" ht="20.100000000000001" customHeight="1" x14ac:dyDescent="0.25">
      <c r="B39" s="1262" t="s">
        <v>393</v>
      </c>
      <c r="C39" s="497"/>
    </row>
    <row r="40" spans="1:9" ht="20.100000000000001" customHeight="1" x14ac:dyDescent="0.25">
      <c r="A40" s="54"/>
      <c r="B40" s="1263"/>
      <c r="C40" s="54"/>
    </row>
    <row r="41" spans="1:9" ht="20.100000000000001" customHeight="1" x14ac:dyDescent="0.25">
      <c r="A41" s="54"/>
      <c r="B41" s="822" t="s">
        <v>390</v>
      </c>
      <c r="C41" s="54"/>
    </row>
    <row r="42" spans="1:9" ht="20.100000000000001" customHeight="1" x14ac:dyDescent="0.25">
      <c r="A42" s="54"/>
      <c r="B42" s="950" t="s">
        <v>348</v>
      </c>
      <c r="C42" s="54"/>
    </row>
    <row r="43" spans="1:9" ht="20.100000000000001" customHeight="1" thickBot="1" x14ac:dyDescent="0.3">
      <c r="A43" s="54"/>
      <c r="C43" s="54"/>
    </row>
    <row r="44" spans="1:9" ht="20.100000000000001" customHeight="1" x14ac:dyDescent="0.25">
      <c r="B44" s="588" t="s">
        <v>289</v>
      </c>
    </row>
    <row r="45" spans="1:9" ht="20.100000000000001" customHeight="1" x14ac:dyDescent="0.25">
      <c r="B45" s="589" t="s">
        <v>253</v>
      </c>
    </row>
    <row r="46" spans="1:9" ht="20.100000000000001" customHeight="1" x14ac:dyDescent="0.25">
      <c r="B46" s="502" t="s">
        <v>240</v>
      </c>
      <c r="C46" s="501"/>
    </row>
    <row r="47" spans="1:9" ht="20.100000000000001" customHeight="1" x14ac:dyDescent="0.25">
      <c r="B47" s="503" t="s">
        <v>97</v>
      </c>
      <c r="C47" s="501"/>
    </row>
    <row r="48" spans="1:9" ht="20.100000000000001" customHeight="1" x14ac:dyDescent="0.25">
      <c r="B48" s="504" t="s">
        <v>98</v>
      </c>
      <c r="C48" s="501"/>
    </row>
    <row r="49" spans="1:3" ht="20.100000000000001" customHeight="1" x14ac:dyDescent="0.25">
      <c r="B49" s="948" t="s">
        <v>95</v>
      </c>
      <c r="C49" s="501"/>
    </row>
    <row r="50" spans="1:3" ht="20.100000000000001" customHeight="1" x14ac:dyDescent="0.25">
      <c r="B50" s="505" t="s">
        <v>249</v>
      </c>
      <c r="C50" s="501"/>
    </row>
    <row r="51" spans="1:3" ht="20.100000000000001" customHeight="1" x14ac:dyDescent="0.25">
      <c r="B51" s="505" t="s">
        <v>250</v>
      </c>
      <c r="C51" s="501"/>
    </row>
    <row r="52" spans="1:3" ht="20.100000000000001" customHeight="1" x14ac:dyDescent="0.25">
      <c r="B52" s="505" t="s">
        <v>127</v>
      </c>
      <c r="C52" s="501"/>
    </row>
    <row r="53" spans="1:3" ht="20.100000000000001" customHeight="1" x14ac:dyDescent="0.25">
      <c r="B53" s="505" t="s">
        <v>255</v>
      </c>
      <c r="C53" s="501"/>
    </row>
    <row r="54" spans="1:3" ht="20.100000000000001" customHeight="1" x14ac:dyDescent="0.25">
      <c r="B54" s="505" t="s">
        <v>251</v>
      </c>
      <c r="C54" s="501"/>
    </row>
    <row r="55" spans="1:3" ht="20.100000000000001" customHeight="1" x14ac:dyDescent="0.25">
      <c r="B55" s="1158" t="s">
        <v>126</v>
      </c>
      <c r="C55" s="501"/>
    </row>
    <row r="56" spans="1:3" ht="20.100000000000001" customHeight="1" x14ac:dyDescent="0.25">
      <c r="B56" s="505" t="s">
        <v>252</v>
      </c>
      <c r="C56" s="501"/>
    </row>
    <row r="57" spans="1:3" ht="20.100000000000001" customHeight="1" x14ac:dyDescent="0.25">
      <c r="B57" s="667" t="s">
        <v>99</v>
      </c>
      <c r="C57" s="501"/>
    </row>
    <row r="58" spans="1:3" ht="20.100000000000001" customHeight="1" x14ac:dyDescent="0.25">
      <c r="C58" s="501"/>
    </row>
    <row r="59" spans="1:3" ht="20.100000000000001" customHeight="1" x14ac:dyDescent="0.25">
      <c r="C59" s="501"/>
    </row>
    <row r="61" spans="1:3" ht="20.100000000000001" customHeight="1" x14ac:dyDescent="0.25">
      <c r="A61" s="1253"/>
      <c r="B61" s="1254" t="s">
        <v>736</v>
      </c>
      <c r="C61" s="1255"/>
    </row>
    <row r="62" spans="1:3" ht="20.100000000000001" customHeight="1" x14ac:dyDescent="0.25">
      <c r="A62" s="1159"/>
      <c r="B62" s="1159"/>
      <c r="C62" s="1159"/>
    </row>
    <row r="63" spans="1:3" ht="20.100000000000001" customHeight="1" x14ac:dyDescent="0.25">
      <c r="A63" s="1159"/>
      <c r="B63" s="1159"/>
      <c r="C63" s="1159"/>
    </row>
    <row r="64" spans="1:3" ht="20.100000000000001" customHeight="1" x14ac:dyDescent="0.25">
      <c r="A64" s="1159"/>
      <c r="B64" s="1159"/>
      <c r="C64" s="1159"/>
    </row>
    <row r="65" spans="1:3" ht="20.100000000000001" customHeight="1" x14ac:dyDescent="0.25">
      <c r="A65" s="1159"/>
      <c r="B65" s="1159"/>
      <c r="C65" s="1159"/>
    </row>
    <row r="66" spans="1:3" ht="20.100000000000001" customHeight="1" x14ac:dyDescent="0.25">
      <c r="A66" s="1159"/>
      <c r="B66" s="1159"/>
      <c r="C66" s="1159"/>
    </row>
    <row r="67" spans="1:3" ht="20.100000000000001" customHeight="1" x14ac:dyDescent="0.25">
      <c r="A67" s="1159"/>
      <c r="B67" s="1159"/>
      <c r="C67" s="1159"/>
    </row>
    <row r="68" spans="1:3" ht="20.100000000000001" customHeight="1" x14ac:dyDescent="0.25">
      <c r="A68" s="1131"/>
      <c r="B68" s="1131"/>
      <c r="C68" s="1131"/>
    </row>
    <row r="69" spans="1:3" ht="20.100000000000001" customHeight="1" x14ac:dyDescent="0.25">
      <c r="A69" s="1131"/>
      <c r="B69" s="1131"/>
      <c r="C69" s="1131"/>
    </row>
    <row r="70" spans="1:3" ht="20.100000000000001" customHeight="1" x14ac:dyDescent="0.25">
      <c r="A70" s="1131"/>
      <c r="B70" s="1131"/>
      <c r="C70" s="1131"/>
    </row>
    <row r="71" spans="1:3" ht="20.100000000000001" customHeight="1" x14ac:dyDescent="0.25">
      <c r="A71" s="1131"/>
      <c r="B71" s="1131"/>
      <c r="C71" s="1131"/>
    </row>
    <row r="72" spans="1:3" ht="20.100000000000001" customHeight="1" x14ac:dyDescent="0.25">
      <c r="A72" s="1131"/>
      <c r="B72" s="1131"/>
      <c r="C72" s="1131"/>
    </row>
    <row r="73" spans="1:3" ht="20.100000000000001" customHeight="1" x14ac:dyDescent="0.25">
      <c r="A73" s="1131"/>
      <c r="B73" s="1131"/>
      <c r="C73" s="1131"/>
    </row>
    <row r="74" spans="1:3" ht="20.100000000000001" customHeight="1" x14ac:dyDescent="0.25">
      <c r="A74" s="1131"/>
      <c r="B74" s="1131"/>
      <c r="C74" s="1131"/>
    </row>
    <row r="75" spans="1:3" ht="20.100000000000001" customHeight="1" x14ac:dyDescent="0.25">
      <c r="A75" s="1131"/>
      <c r="B75" s="1131"/>
      <c r="C75" s="1131"/>
    </row>
    <row r="76" spans="1:3" ht="20.100000000000001" customHeight="1" x14ac:dyDescent="0.25">
      <c r="A76" s="1131"/>
      <c r="B76" s="1131"/>
      <c r="C76" s="1131"/>
    </row>
    <row r="77" spans="1:3" ht="20.100000000000001" customHeight="1" x14ac:dyDescent="0.25">
      <c r="A77" s="1131"/>
      <c r="B77" s="1131"/>
      <c r="C77" s="1131"/>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1"/>
  <sheetViews>
    <sheetView zoomScale="66" zoomScaleNormal="66" workbookViewId="0">
      <selection activeCell="B13" sqref="B13"/>
    </sheetView>
  </sheetViews>
  <sheetFormatPr defaultRowHeight="12.75" x14ac:dyDescent="0.2"/>
  <cols>
    <col min="1" max="1" width="1.42578125" style="1159" customWidth="1"/>
    <col min="2" max="2" width="13.5703125" style="1159" customWidth="1"/>
    <col min="3" max="3" width="1.42578125" style="1159"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253"/>
      <c r="B1" s="1254" t="s">
        <v>736</v>
      </c>
      <c r="C1" s="1255"/>
      <c r="E1" s="468"/>
      <c r="F1" s="468"/>
      <c r="G1" s="468"/>
      <c r="H1" s="468"/>
      <c r="I1" s="468"/>
      <c r="J1" s="468"/>
      <c r="K1" s="468"/>
      <c r="L1" s="468"/>
      <c r="M1" s="469"/>
    </row>
    <row r="2" spans="1:14" ht="18.75" thickBot="1" x14ac:dyDescent="0.25">
      <c r="A2" s="601"/>
      <c r="B2" s="837"/>
      <c r="C2" s="53"/>
      <c r="E2" s="470"/>
      <c r="F2" s="1615" t="s">
        <v>373</v>
      </c>
      <c r="G2" s="1615"/>
      <c r="H2" s="1615"/>
      <c r="I2" s="1615"/>
      <c r="J2" s="1615"/>
      <c r="K2" s="1615"/>
      <c r="L2" s="1615"/>
      <c r="M2" s="1615"/>
    </row>
    <row r="3" spans="1:14" ht="18.75" thickBot="1" x14ac:dyDescent="0.25">
      <c r="A3" s="601"/>
      <c r="B3" s="370" t="str">
        <f>Title!B3</f>
        <v>Interim</v>
      </c>
      <c r="C3" s="53"/>
      <c r="E3" s="1065"/>
      <c r="F3" s="1616"/>
      <c r="G3" s="1616"/>
      <c r="H3" s="1616"/>
      <c r="I3" s="1616"/>
      <c r="J3" s="1616"/>
      <c r="K3" s="1616"/>
      <c r="L3" s="1616"/>
      <c r="M3" s="1616"/>
    </row>
    <row r="4" spans="1:14" ht="15.75" customHeight="1" x14ac:dyDescent="0.2">
      <c r="A4" s="601"/>
      <c r="B4" s="1264" t="str">
        <f>Title!B4</f>
        <v>R1</v>
      </c>
      <c r="C4" s="53"/>
      <c r="E4" s="1066"/>
      <c r="F4" s="1617" t="s">
        <v>640</v>
      </c>
      <c r="G4" s="1617"/>
      <c r="H4" s="1617"/>
      <c r="I4" s="1617"/>
      <c r="J4" s="1617"/>
      <c r="K4" s="1617"/>
      <c r="L4" s="1617"/>
      <c r="M4" s="1617"/>
    </row>
    <row r="5" spans="1:14" ht="15.75" x14ac:dyDescent="0.2">
      <c r="A5" s="601"/>
      <c r="B5" s="1265"/>
      <c r="C5" s="53"/>
      <c r="E5" s="1200"/>
      <c r="F5" s="1193"/>
      <c r="G5" s="1237" t="s">
        <v>44</v>
      </c>
      <c r="H5" s="1196"/>
      <c r="I5" s="1197"/>
      <c r="J5" s="1197"/>
      <c r="K5" s="1197"/>
      <c r="L5" s="1197"/>
      <c r="M5" s="1199"/>
    </row>
    <row r="6" spans="1:14" ht="16.5" thickBot="1" x14ac:dyDescent="0.25">
      <c r="A6" s="601"/>
      <c r="B6" s="1266"/>
      <c r="C6" s="53"/>
      <c r="E6" s="1200"/>
      <c r="F6" s="1193"/>
      <c r="G6" s="1237" t="s">
        <v>456</v>
      </c>
      <c r="H6" s="1197"/>
      <c r="I6" s="1197"/>
      <c r="J6" s="1197"/>
      <c r="K6" s="1197"/>
      <c r="L6" s="1197"/>
      <c r="M6" s="1199"/>
    </row>
    <row r="7" spans="1:14" ht="13.5" customHeight="1" thickBot="1" x14ac:dyDescent="0.25">
      <c r="A7" s="601"/>
      <c r="B7" s="54"/>
      <c r="C7" s="538"/>
      <c r="E7" s="1618" t="s">
        <v>638</v>
      </c>
      <c r="F7" s="1618"/>
      <c r="G7" s="1618"/>
      <c r="H7" s="1618"/>
      <c r="I7" s="1618"/>
      <c r="J7" s="1618"/>
      <c r="K7" s="1618"/>
      <c r="L7" s="1618"/>
      <c r="M7" s="1618"/>
      <c r="N7" s="1618"/>
    </row>
    <row r="8" spans="1:14" ht="15.75" customHeight="1" x14ac:dyDescent="0.2">
      <c r="A8" s="601"/>
      <c r="B8" s="939" t="s">
        <v>96</v>
      </c>
      <c r="C8" s="497"/>
      <c r="E8" s="1618"/>
      <c r="F8" s="1618"/>
      <c r="G8" s="1618"/>
      <c r="H8" s="1618"/>
      <c r="I8" s="1618"/>
      <c r="J8" s="1618"/>
      <c r="K8" s="1618"/>
      <c r="L8" s="1618"/>
      <c r="M8" s="1618"/>
      <c r="N8" s="1618"/>
    </row>
    <row r="9" spans="1:14" ht="15.75" customHeight="1" x14ac:dyDescent="0.2">
      <c r="A9" s="601"/>
      <c r="B9" s="660" t="s">
        <v>123</v>
      </c>
      <c r="C9" s="497"/>
      <c r="E9" s="1194"/>
      <c r="F9" s="1194"/>
      <c r="G9" s="1202">
        <v>6</v>
      </c>
      <c r="H9" s="1201" t="s">
        <v>0</v>
      </c>
      <c r="I9" s="1202" t="s">
        <v>45</v>
      </c>
      <c r="J9" s="1202" t="s">
        <v>165</v>
      </c>
      <c r="K9" s="1202" t="s">
        <v>1</v>
      </c>
      <c r="L9" s="1203">
        <v>1</v>
      </c>
      <c r="M9" s="1204">
        <v>0.66666666666666663</v>
      </c>
    </row>
    <row r="10" spans="1:14" ht="15.75" x14ac:dyDescent="0.2">
      <c r="A10" s="601"/>
      <c r="B10" s="661"/>
      <c r="C10" s="662"/>
      <c r="E10" s="1195"/>
      <c r="F10" s="1195"/>
      <c r="G10" s="1214">
        <f>G9+1</f>
        <v>7</v>
      </c>
      <c r="H10" s="1205" t="s">
        <v>0</v>
      </c>
      <c r="I10" s="1205" t="s">
        <v>295</v>
      </c>
      <c r="J10" s="1206" t="s">
        <v>165</v>
      </c>
      <c r="K10" s="1206" t="s">
        <v>1</v>
      </c>
      <c r="L10" s="1207">
        <v>1</v>
      </c>
      <c r="M10" s="1238">
        <f t="shared" ref="M10:M17" si="0">M9+TIME(0,L9,0)</f>
        <v>0.66736111111111107</v>
      </c>
    </row>
    <row r="11" spans="1:14" ht="15.75" x14ac:dyDescent="0.2">
      <c r="A11" s="601"/>
      <c r="B11" s="663" t="s">
        <v>375</v>
      </c>
      <c r="C11" s="497"/>
      <c r="E11" s="1198"/>
      <c r="F11" s="1198"/>
      <c r="G11" s="1219">
        <v>3</v>
      </c>
      <c r="H11" s="1209" t="s">
        <v>2</v>
      </c>
      <c r="I11" s="1210" t="s">
        <v>65</v>
      </c>
      <c r="J11" s="1211" t="s">
        <v>165</v>
      </c>
      <c r="K11" s="1202" t="s">
        <v>4</v>
      </c>
      <c r="L11" s="1212">
        <v>3</v>
      </c>
      <c r="M11" s="1213">
        <f t="shared" si="0"/>
        <v>0.66805555555555551</v>
      </c>
    </row>
    <row r="12" spans="1:14" ht="15.75" x14ac:dyDescent="0.2">
      <c r="A12" s="52"/>
      <c r="B12" s="664" t="s">
        <v>376</v>
      </c>
      <c r="C12" s="53"/>
      <c r="E12" s="1195"/>
      <c r="F12" s="1195"/>
      <c r="G12" s="1214">
        <v>4</v>
      </c>
      <c r="H12" s="1205" t="s">
        <v>0</v>
      </c>
      <c r="I12" s="1215" t="s">
        <v>297</v>
      </c>
      <c r="J12" s="1206" t="s">
        <v>165</v>
      </c>
      <c r="K12" s="1206" t="s">
        <v>1</v>
      </c>
      <c r="L12" s="1207">
        <v>3</v>
      </c>
      <c r="M12" s="1208">
        <f t="shared" si="0"/>
        <v>0.67013888888888884</v>
      </c>
    </row>
    <row r="13" spans="1:14" ht="15.75" x14ac:dyDescent="0.2">
      <c r="A13" s="601"/>
      <c r="B13" s="665" t="s">
        <v>149</v>
      </c>
      <c r="C13" s="497"/>
      <c r="E13" s="1198"/>
      <c r="F13" s="1198"/>
      <c r="G13" s="1219">
        <v>4.0999999999999996</v>
      </c>
      <c r="H13" s="1209" t="s">
        <v>0</v>
      </c>
      <c r="I13" s="1216" t="s">
        <v>384</v>
      </c>
      <c r="J13" s="1211" t="s">
        <v>165</v>
      </c>
      <c r="K13" s="1202" t="s">
        <v>1</v>
      </c>
      <c r="L13" s="1212">
        <v>2</v>
      </c>
      <c r="M13" s="1213">
        <f t="shared" si="0"/>
        <v>0.67222222222222217</v>
      </c>
    </row>
    <row r="14" spans="1:14" ht="15.75" x14ac:dyDescent="0.2">
      <c r="A14" s="52"/>
      <c r="B14" s="666" t="s">
        <v>246</v>
      </c>
      <c r="C14" s="497"/>
      <c r="E14" s="1195"/>
      <c r="F14" s="1195"/>
      <c r="G14" s="1217">
        <v>5</v>
      </c>
      <c r="H14" s="1206" t="s">
        <v>31</v>
      </c>
      <c r="I14" s="1206" t="s">
        <v>396</v>
      </c>
      <c r="J14" s="1206" t="s">
        <v>165</v>
      </c>
      <c r="K14" s="1206" t="s">
        <v>1</v>
      </c>
      <c r="L14" s="1207">
        <v>40</v>
      </c>
      <c r="M14" s="1208">
        <f t="shared" si="0"/>
        <v>0.67361111111111105</v>
      </c>
    </row>
    <row r="15" spans="1:14" ht="15.75" x14ac:dyDescent="0.2">
      <c r="A15" s="52"/>
      <c r="B15" s="498" t="s">
        <v>273</v>
      </c>
      <c r="C15" s="497"/>
      <c r="E15" s="1198"/>
      <c r="F15" s="1198"/>
      <c r="G15" s="1218">
        <v>6</v>
      </c>
      <c r="H15" s="1211" t="s">
        <v>41</v>
      </c>
      <c r="I15" s="1210" t="s">
        <v>639</v>
      </c>
      <c r="J15" s="1211" t="s">
        <v>165</v>
      </c>
      <c r="K15" s="1211" t="s">
        <v>4</v>
      </c>
      <c r="L15" s="1212">
        <v>30</v>
      </c>
      <c r="M15" s="1213">
        <f t="shared" si="0"/>
        <v>0.70138888888888884</v>
      </c>
    </row>
    <row r="16" spans="1:14" ht="15.75" x14ac:dyDescent="0.2">
      <c r="A16" s="52"/>
      <c r="B16" s="499" t="s">
        <v>334</v>
      </c>
      <c r="C16" s="500"/>
      <c r="E16" s="1195"/>
      <c r="F16" s="1195"/>
      <c r="G16" s="1217">
        <v>7</v>
      </c>
      <c r="H16" s="1206" t="s">
        <v>2</v>
      </c>
      <c r="I16" s="1215" t="s">
        <v>66</v>
      </c>
      <c r="J16" s="1206" t="s">
        <v>165</v>
      </c>
      <c r="K16" s="1206" t="s">
        <v>4</v>
      </c>
      <c r="L16" s="1207">
        <v>40</v>
      </c>
      <c r="M16" s="1208">
        <f t="shared" si="0"/>
        <v>0.72222222222222221</v>
      </c>
    </row>
    <row r="17" spans="1:14" ht="12.75" customHeight="1" x14ac:dyDescent="0.2">
      <c r="A17" s="52"/>
      <c r="B17" s="54"/>
      <c r="C17" s="459"/>
      <c r="E17" s="1198"/>
      <c r="F17" s="1198"/>
      <c r="G17" s="1218">
        <v>8</v>
      </c>
      <c r="H17" s="1219" t="s">
        <v>48</v>
      </c>
      <c r="I17" s="1211" t="s">
        <v>168</v>
      </c>
      <c r="J17" s="1211"/>
      <c r="K17" s="1211"/>
      <c r="L17" s="1212"/>
      <c r="M17" s="1213">
        <f t="shared" si="0"/>
        <v>0.75</v>
      </c>
    </row>
    <row r="18" spans="1:14" ht="15.75" customHeight="1" x14ac:dyDescent="0.2">
      <c r="A18" s="52"/>
      <c r="B18" s="54"/>
      <c r="C18" s="53"/>
      <c r="E18" s="1195"/>
      <c r="F18" s="1195"/>
      <c r="G18" s="1217"/>
      <c r="H18" s="1206"/>
      <c r="I18" s="1206"/>
      <c r="J18" s="1206"/>
      <c r="K18" s="1206"/>
      <c r="L18" s="1207"/>
      <c r="M18" s="1208"/>
    </row>
    <row r="19" spans="1:14" ht="15.75" x14ac:dyDescent="0.2">
      <c r="A19" s="601"/>
      <c r="B19" s="899" t="s">
        <v>377</v>
      </c>
      <c r="C19" s="497"/>
      <c r="E19" s="1220"/>
      <c r="F19" s="1221"/>
      <c r="G19" s="1222" t="s">
        <v>7</v>
      </c>
      <c r="H19" s="1222"/>
      <c r="I19" s="1223" t="s">
        <v>308</v>
      </c>
      <c r="J19" s="1224"/>
      <c r="K19" s="1224"/>
      <c r="L19" s="1224"/>
      <c r="M19" s="1225"/>
    </row>
    <row r="20" spans="1:14" ht="15.75" x14ac:dyDescent="0.2">
      <c r="A20" s="52"/>
      <c r="B20" s="664" t="s">
        <v>378</v>
      </c>
      <c r="C20" s="53"/>
      <c r="E20" s="1226"/>
      <c r="F20" s="1227"/>
      <c r="G20" s="1228"/>
      <c r="H20" s="1228"/>
      <c r="I20" s="1228" t="s">
        <v>309</v>
      </c>
      <c r="J20" s="1229"/>
      <c r="K20" s="1229"/>
      <c r="L20" s="1229"/>
      <c r="M20" s="1230"/>
    </row>
    <row r="21" spans="1:14" ht="15.75" x14ac:dyDescent="0.2">
      <c r="A21" s="601"/>
      <c r="B21" s="940" t="s">
        <v>415</v>
      </c>
      <c r="C21" s="497"/>
      <c r="E21" s="1220"/>
      <c r="F21" s="1231"/>
      <c r="G21" s="1232"/>
      <c r="H21" s="1232"/>
      <c r="I21" s="1223"/>
      <c r="J21" s="1224"/>
      <c r="K21" s="1224"/>
      <c r="L21" s="1224"/>
      <c r="M21" s="1225"/>
    </row>
    <row r="22" spans="1:14" ht="15.75" x14ac:dyDescent="0.25">
      <c r="A22" s="52"/>
      <c r="B22" s="900" t="s">
        <v>333</v>
      </c>
      <c r="C22" s="497"/>
      <c r="E22" s="466"/>
      <c r="F22" s="466"/>
      <c r="G22" s="1233"/>
      <c r="H22" s="1233"/>
      <c r="I22" s="1228" t="s">
        <v>292</v>
      </c>
      <c r="J22" s="1229"/>
      <c r="K22" s="1229"/>
      <c r="L22" s="1229"/>
      <c r="M22" s="1230"/>
    </row>
    <row r="23" spans="1:14" ht="15.75" x14ac:dyDescent="0.25">
      <c r="A23" s="52"/>
      <c r="B23" s="941" t="s">
        <v>527</v>
      </c>
      <c r="C23" s="497"/>
      <c r="E23" s="467"/>
      <c r="F23" s="467"/>
      <c r="G23" s="1232"/>
      <c r="H23" s="1232"/>
      <c r="I23" s="1223" t="s">
        <v>293</v>
      </c>
      <c r="J23" s="1224"/>
      <c r="K23" s="1224"/>
      <c r="L23" s="1224"/>
      <c r="M23" s="1225"/>
    </row>
    <row r="24" spans="1:14" ht="18" x14ac:dyDescent="0.25">
      <c r="A24" s="52"/>
      <c r="B24" s="901" t="s">
        <v>349</v>
      </c>
      <c r="C24" s="497"/>
      <c r="E24" s="1229"/>
      <c r="F24" s="1229"/>
      <c r="G24" s="1234"/>
      <c r="H24" s="1229"/>
      <c r="I24" s="1229"/>
      <c r="J24" s="1229"/>
      <c r="K24" s="1229"/>
      <c r="L24" s="1229"/>
      <c r="M24" s="1230"/>
    </row>
    <row r="25" spans="1:14" ht="15.75" x14ac:dyDescent="0.2">
      <c r="A25" s="52"/>
      <c r="B25" s="942" t="s">
        <v>17</v>
      </c>
      <c r="C25" s="497"/>
      <c r="E25" s="1235"/>
      <c r="F25" s="1619"/>
      <c r="G25" s="1619"/>
      <c r="H25" s="1619"/>
      <c r="I25" s="1619"/>
      <c r="J25" s="1619"/>
      <c r="K25" s="1619"/>
      <c r="L25" s="1619"/>
      <c r="M25" s="1619"/>
      <c r="N25" s="1619"/>
    </row>
    <row r="26" spans="1:14" ht="12.75" customHeight="1" x14ac:dyDescent="0.2">
      <c r="A26" s="52"/>
      <c r="B26" s="943" t="s">
        <v>16</v>
      </c>
      <c r="C26" s="497"/>
      <c r="E26" s="1236"/>
      <c r="F26" s="1619"/>
      <c r="G26" s="1619"/>
      <c r="H26" s="1619"/>
      <c r="I26" s="1619"/>
      <c r="J26" s="1619"/>
      <c r="K26" s="1619"/>
      <c r="L26" s="1619"/>
      <c r="M26" s="1619"/>
      <c r="N26" s="1619"/>
    </row>
    <row r="27" spans="1:14" ht="15.75" x14ac:dyDescent="0.2">
      <c r="A27" s="52"/>
      <c r="B27" s="944" t="s">
        <v>481</v>
      </c>
      <c r="C27" s="497"/>
      <c r="E27" s="1159"/>
      <c r="F27" s="1159"/>
      <c r="G27" s="1159"/>
      <c r="H27" s="1159"/>
      <c r="I27" s="1159"/>
      <c r="J27" s="1159"/>
      <c r="K27" s="1159"/>
      <c r="L27" s="1159"/>
      <c r="M27" s="1159"/>
      <c r="N27" s="1159"/>
    </row>
    <row r="28" spans="1:14" ht="15.75" x14ac:dyDescent="0.2">
      <c r="A28" s="52"/>
      <c r="B28" s="1149" t="s">
        <v>528</v>
      </c>
      <c r="C28" s="53"/>
      <c r="E28" s="1159"/>
      <c r="F28" s="1159"/>
      <c r="G28" s="1159"/>
      <c r="H28" s="1159"/>
      <c r="I28" s="1159"/>
      <c r="J28" s="1159"/>
      <c r="K28" s="1159"/>
      <c r="L28" s="1159"/>
      <c r="M28" s="1159"/>
      <c r="N28" s="1159"/>
    </row>
    <row r="29" spans="1:14" ht="15.75" x14ac:dyDescent="0.2">
      <c r="A29" s="601"/>
      <c r="B29" s="947" t="s">
        <v>529</v>
      </c>
      <c r="C29" s="497"/>
      <c r="E29" s="1159"/>
      <c r="F29" s="1159"/>
      <c r="G29" s="1159"/>
      <c r="H29" s="1159"/>
      <c r="I29" s="1159"/>
      <c r="J29" s="1159"/>
      <c r="K29" s="1159"/>
      <c r="L29" s="1159"/>
      <c r="M29" s="1159"/>
      <c r="N29" s="1159"/>
    </row>
    <row r="30" spans="1:14" ht="15.75" x14ac:dyDescent="0.2">
      <c r="A30" s="52"/>
      <c r="B30" s="54"/>
      <c r="C30" s="497"/>
      <c r="E30" s="1159"/>
      <c r="F30" s="1159"/>
      <c r="G30" s="1159"/>
      <c r="H30" s="1159"/>
      <c r="I30" s="1159"/>
      <c r="J30" s="1159"/>
      <c r="K30" s="1159"/>
      <c r="L30" s="1159"/>
      <c r="M30" s="1159"/>
      <c r="N30" s="1159"/>
    </row>
    <row r="31" spans="1:14" ht="15.75" x14ac:dyDescent="0.2">
      <c r="A31" s="52"/>
      <c r="B31" s="54"/>
      <c r="C31" s="497"/>
      <c r="E31" s="1159"/>
      <c r="F31" s="1159"/>
      <c r="G31" s="1159"/>
      <c r="H31" s="1159"/>
      <c r="I31" s="1159"/>
      <c r="J31" s="1159"/>
      <c r="K31" s="1159"/>
      <c r="L31" s="1159"/>
      <c r="M31" s="1159"/>
      <c r="N31" s="1159"/>
    </row>
    <row r="32" spans="1:14" x14ac:dyDescent="0.2">
      <c r="A32" s="52"/>
      <c r="B32" s="54"/>
      <c r="C32" s="53"/>
      <c r="E32" s="1159"/>
      <c r="F32" s="1159"/>
      <c r="G32" s="1159"/>
      <c r="H32" s="1159"/>
      <c r="I32" s="1159"/>
      <c r="J32" s="1159"/>
      <c r="K32" s="1159"/>
      <c r="L32" s="1159"/>
      <c r="M32" s="1159"/>
      <c r="N32" s="1159"/>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4.25" customHeight="1" x14ac:dyDescent="0.2">
      <c r="A36" s="601"/>
      <c r="B36" s="54"/>
      <c r="C36" s="497"/>
      <c r="E36" s="1159"/>
      <c r="F36" s="1159"/>
      <c r="G36" s="1159"/>
      <c r="H36" s="1159"/>
      <c r="I36" s="1159"/>
      <c r="J36" s="1159"/>
      <c r="K36" s="1159"/>
      <c r="L36" s="1159"/>
      <c r="M36" s="1159"/>
      <c r="N36" s="1159"/>
    </row>
    <row r="37" spans="1:14" ht="12.75" customHeight="1" x14ac:dyDescent="0.2">
      <c r="A37" s="52"/>
      <c r="B37" s="54"/>
      <c r="C37" s="53"/>
      <c r="E37" s="1159"/>
      <c r="F37" s="1159"/>
      <c r="G37" s="1159"/>
      <c r="H37" s="1159"/>
      <c r="I37" s="1159"/>
      <c r="J37" s="1159"/>
      <c r="K37" s="1159"/>
      <c r="L37" s="1159"/>
      <c r="M37" s="1159"/>
      <c r="N37" s="1159"/>
    </row>
    <row r="38" spans="1:14" ht="12.75" customHeight="1" x14ac:dyDescent="0.2">
      <c r="A38" s="52"/>
      <c r="B38" s="54"/>
      <c r="C38" s="497"/>
      <c r="E38" s="1159"/>
      <c r="F38" s="1159"/>
      <c r="G38" s="1159"/>
      <c r="H38" s="1159"/>
      <c r="I38" s="1159"/>
      <c r="J38" s="1159"/>
      <c r="K38" s="1159"/>
      <c r="L38" s="1159"/>
      <c r="M38" s="1159"/>
      <c r="N38" s="1159"/>
    </row>
    <row r="39" spans="1:14" ht="21" customHeight="1" x14ac:dyDescent="0.2">
      <c r="A39" s="52"/>
      <c r="B39" s="1262" t="s">
        <v>393</v>
      </c>
      <c r="C39" s="497"/>
      <c r="E39" s="1159"/>
      <c r="F39" s="1159"/>
      <c r="G39" s="1159"/>
      <c r="H39" s="1159"/>
      <c r="I39" s="1159"/>
      <c r="J39" s="1159"/>
      <c r="K39" s="1159"/>
      <c r="L39" s="1159"/>
      <c r="M39" s="1159"/>
      <c r="N39" s="1159"/>
    </row>
    <row r="40" spans="1:14" ht="12.75" customHeight="1" x14ac:dyDescent="0.2">
      <c r="A40" s="54"/>
      <c r="B40" s="1263"/>
      <c r="C40" s="54"/>
      <c r="E40" s="1159"/>
      <c r="F40" s="1159"/>
      <c r="G40" s="1159"/>
      <c r="H40" s="1159"/>
      <c r="I40" s="1159"/>
      <c r="J40" s="1159"/>
      <c r="K40" s="1159"/>
      <c r="L40" s="1159"/>
      <c r="M40" s="1159"/>
      <c r="N40" s="1159"/>
    </row>
    <row r="41" spans="1:14" ht="18" x14ac:dyDescent="0.2">
      <c r="A41" s="54"/>
      <c r="B41" s="822" t="s">
        <v>390</v>
      </c>
      <c r="C41" s="54"/>
      <c r="E41" s="1159"/>
      <c r="F41" s="1159"/>
      <c r="G41" s="1159"/>
      <c r="H41" s="1159"/>
      <c r="I41" s="1159"/>
      <c r="J41" s="1159"/>
      <c r="K41" s="1159"/>
      <c r="L41" s="1159"/>
      <c r="M41" s="1159"/>
      <c r="N41" s="1159"/>
    </row>
    <row r="42" spans="1:14" ht="15.75" x14ac:dyDescent="0.2">
      <c r="A42" s="54"/>
      <c r="B42" s="950" t="s">
        <v>348</v>
      </c>
      <c r="C42" s="54"/>
      <c r="E42" s="1159"/>
      <c r="F42" s="1159"/>
      <c r="G42" s="1159"/>
      <c r="H42" s="1159"/>
      <c r="I42" s="1159"/>
      <c r="J42" s="1159"/>
      <c r="K42" s="1159"/>
      <c r="L42" s="1159"/>
      <c r="M42" s="1159"/>
      <c r="N42" s="1159"/>
    </row>
    <row r="43" spans="1:14" ht="13.5" thickBot="1" x14ac:dyDescent="0.25">
      <c r="A43" s="54"/>
      <c r="B43" s="54"/>
      <c r="C43" s="54"/>
      <c r="E43" s="1159"/>
      <c r="F43" s="1159"/>
      <c r="G43" s="1159"/>
      <c r="H43" s="1159"/>
      <c r="I43" s="1159"/>
      <c r="J43" s="1159"/>
      <c r="K43" s="1159"/>
      <c r="L43" s="1159"/>
      <c r="M43" s="1159"/>
      <c r="N43" s="1159"/>
    </row>
    <row r="44" spans="1:14" ht="15" x14ac:dyDescent="0.2">
      <c r="A44" s="52"/>
      <c r="B44" s="588" t="s">
        <v>289</v>
      </c>
      <c r="C44" s="53"/>
      <c r="E44" s="1159"/>
      <c r="F44" s="1159"/>
      <c r="G44" s="1159"/>
      <c r="H44" s="1159"/>
      <c r="I44" s="1159"/>
      <c r="J44" s="1159"/>
      <c r="K44" s="1159"/>
      <c r="L44" s="1159"/>
      <c r="M44" s="1159"/>
      <c r="N44" s="1159"/>
    </row>
    <row r="45" spans="1:14" ht="15" x14ac:dyDescent="0.2">
      <c r="A45" s="52"/>
      <c r="B45" s="589" t="s">
        <v>253</v>
      </c>
      <c r="C45" s="53"/>
      <c r="E45" s="1159"/>
      <c r="F45" s="1159"/>
      <c r="G45" s="1159"/>
      <c r="H45" s="1159"/>
      <c r="I45" s="1159"/>
      <c r="J45" s="1159"/>
      <c r="K45" s="1159"/>
      <c r="L45" s="1159"/>
      <c r="M45" s="1159"/>
      <c r="N45" s="1159"/>
    </row>
    <row r="46" spans="1:14" ht="14.25" x14ac:dyDescent="0.2">
      <c r="A46" s="52"/>
      <c r="B46" s="502" t="s">
        <v>240</v>
      </c>
      <c r="C46" s="501"/>
      <c r="E46" s="1159"/>
      <c r="F46" s="1159"/>
      <c r="G46" s="1159"/>
      <c r="H46" s="1159"/>
      <c r="I46" s="1159"/>
      <c r="J46" s="1159"/>
      <c r="K46" s="1159"/>
      <c r="L46" s="1159"/>
      <c r="M46" s="1159"/>
      <c r="N46" s="1159"/>
    </row>
    <row r="47" spans="1:14" ht="14.25" x14ac:dyDescent="0.2">
      <c r="A47" s="52"/>
      <c r="B47" s="503" t="s">
        <v>97</v>
      </c>
      <c r="C47" s="501"/>
      <c r="E47" s="1159"/>
      <c r="F47" s="1159"/>
      <c r="G47" s="1159"/>
      <c r="H47" s="1159"/>
      <c r="I47" s="1159"/>
      <c r="J47" s="1159"/>
      <c r="K47" s="1159"/>
      <c r="L47" s="1159"/>
      <c r="M47" s="1159"/>
      <c r="N47" s="1159"/>
    </row>
    <row r="48" spans="1:14" ht="14.25" x14ac:dyDescent="0.2">
      <c r="A48" s="52"/>
      <c r="B48" s="504" t="s">
        <v>98</v>
      </c>
      <c r="C48" s="501"/>
      <c r="E48" s="1159"/>
      <c r="F48" s="1159"/>
      <c r="G48" s="1159"/>
      <c r="H48" s="1159"/>
      <c r="I48" s="1159"/>
      <c r="J48" s="1159"/>
      <c r="K48" s="1159"/>
      <c r="L48" s="1159"/>
      <c r="M48" s="1159"/>
      <c r="N48" s="1159"/>
    </row>
    <row r="49" spans="1:14" ht="15.75" x14ac:dyDescent="0.2">
      <c r="A49" s="52"/>
      <c r="B49" s="948" t="s">
        <v>95</v>
      </c>
      <c r="C49" s="501"/>
      <c r="E49" s="1159"/>
      <c r="F49" s="1159"/>
      <c r="G49" s="1159"/>
      <c r="H49" s="1159"/>
      <c r="I49" s="1159"/>
      <c r="J49" s="1159"/>
      <c r="K49" s="1159"/>
      <c r="L49" s="1159"/>
      <c r="M49" s="1159"/>
      <c r="N49" s="1159"/>
    </row>
    <row r="50" spans="1:14" ht="14.25" x14ac:dyDescent="0.2">
      <c r="A50" s="52"/>
      <c r="B50" s="505" t="s">
        <v>249</v>
      </c>
      <c r="C50" s="501"/>
      <c r="E50" s="1159"/>
      <c r="F50" s="1159"/>
      <c r="G50" s="1159"/>
      <c r="H50" s="1159"/>
      <c r="I50" s="1159"/>
      <c r="J50" s="1159"/>
      <c r="K50" s="1159"/>
      <c r="L50" s="1159"/>
      <c r="M50" s="1159"/>
      <c r="N50" s="1159"/>
    </row>
    <row r="51" spans="1:14" ht="14.25" x14ac:dyDescent="0.2">
      <c r="A51" s="52"/>
      <c r="B51" s="505" t="s">
        <v>250</v>
      </c>
      <c r="C51" s="501"/>
      <c r="E51" s="1159"/>
      <c r="F51" s="1159"/>
      <c r="G51" s="1159"/>
      <c r="H51" s="1159"/>
      <c r="I51" s="1159"/>
      <c r="J51" s="1159"/>
      <c r="K51" s="1159"/>
      <c r="L51" s="1159"/>
      <c r="M51" s="1159"/>
      <c r="N51" s="1159"/>
    </row>
    <row r="52" spans="1:14" ht="14.25" x14ac:dyDescent="0.2">
      <c r="A52" s="52"/>
      <c r="B52" s="505" t="s">
        <v>127</v>
      </c>
      <c r="C52" s="501"/>
      <c r="E52" s="1159"/>
      <c r="F52" s="1159"/>
      <c r="G52" s="1159"/>
      <c r="H52" s="1159"/>
      <c r="I52" s="1159"/>
      <c r="J52" s="1159"/>
      <c r="K52" s="1159"/>
      <c r="L52" s="1159"/>
      <c r="M52" s="1159"/>
      <c r="N52" s="1159"/>
    </row>
    <row r="53" spans="1:14" ht="14.25" x14ac:dyDescent="0.2">
      <c r="A53" s="52"/>
      <c r="B53" s="505" t="s">
        <v>255</v>
      </c>
      <c r="C53" s="501"/>
      <c r="E53" s="1159"/>
      <c r="F53" s="1159"/>
      <c r="G53" s="1159"/>
      <c r="H53" s="1159"/>
      <c r="I53" s="1159"/>
      <c r="J53" s="1159"/>
      <c r="K53" s="1159"/>
      <c r="L53" s="1159"/>
      <c r="M53" s="1159"/>
      <c r="N53" s="1159"/>
    </row>
    <row r="54" spans="1:14" ht="14.25" x14ac:dyDescent="0.2">
      <c r="A54" s="52"/>
      <c r="B54" s="505" t="s">
        <v>251</v>
      </c>
      <c r="C54" s="501"/>
      <c r="E54" s="1159"/>
      <c r="F54" s="1159"/>
      <c r="G54" s="1159"/>
      <c r="H54" s="1159"/>
      <c r="I54" s="1159"/>
      <c r="J54" s="1159"/>
      <c r="K54" s="1159"/>
      <c r="L54" s="1159"/>
      <c r="M54" s="1159"/>
      <c r="N54" s="1159"/>
    </row>
    <row r="55" spans="1:14" ht="14.25" x14ac:dyDescent="0.2">
      <c r="A55" s="52"/>
      <c r="B55" s="1158" t="s">
        <v>126</v>
      </c>
      <c r="C55" s="501"/>
      <c r="E55" s="1159"/>
      <c r="F55" s="1159"/>
      <c r="G55" s="1159"/>
      <c r="H55" s="1159"/>
      <c r="I55" s="1159"/>
      <c r="J55" s="1159"/>
      <c r="K55" s="1159"/>
      <c r="L55" s="1159"/>
      <c r="M55" s="1159"/>
      <c r="N55" s="1159"/>
    </row>
    <row r="56" spans="1:14" ht="14.25" x14ac:dyDescent="0.2">
      <c r="A56" s="52"/>
      <c r="B56" s="505" t="s">
        <v>252</v>
      </c>
      <c r="C56" s="501"/>
      <c r="E56" s="1159"/>
      <c r="F56" s="1159"/>
      <c r="G56" s="1159"/>
      <c r="H56" s="1159"/>
      <c r="I56" s="1159"/>
      <c r="J56" s="1159"/>
      <c r="K56" s="1159"/>
      <c r="L56" s="1159"/>
      <c r="M56" s="1159"/>
      <c r="N56" s="1159"/>
    </row>
    <row r="57" spans="1:14" ht="14.25" x14ac:dyDescent="0.2">
      <c r="A57" s="52"/>
      <c r="B57" s="667" t="s">
        <v>99</v>
      </c>
      <c r="C57" s="501"/>
    </row>
    <row r="58" spans="1:14" ht="14.25" x14ac:dyDescent="0.2">
      <c r="A58" s="52"/>
      <c r="B58" s="54"/>
      <c r="C58" s="501"/>
    </row>
    <row r="59" spans="1:14" ht="14.25" x14ac:dyDescent="0.2">
      <c r="A59" s="52"/>
      <c r="B59" s="54"/>
      <c r="C59" s="501"/>
    </row>
    <row r="60" spans="1:14" x14ac:dyDescent="0.2">
      <c r="A60" s="52"/>
      <c r="B60" s="54"/>
      <c r="C60" s="53"/>
    </row>
    <row r="61" spans="1:14" ht="15.75" x14ac:dyDescent="0.2">
      <c r="A61" s="1253"/>
      <c r="B61" s="1254" t="s">
        <v>736</v>
      </c>
      <c r="C61" s="1255"/>
    </row>
  </sheetData>
  <mergeCells count="7">
    <mergeCell ref="B39:B40"/>
    <mergeCell ref="F2:M2"/>
    <mergeCell ref="B4:B6"/>
    <mergeCell ref="F3:M3"/>
    <mergeCell ref="F4:M4"/>
    <mergeCell ref="E7:N8"/>
    <mergeCell ref="F25:N2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1"/>
  <sheetViews>
    <sheetView zoomScale="75" zoomScaleNormal="75" workbookViewId="0">
      <selection activeCell="B27" sqref="B27"/>
    </sheetView>
  </sheetViews>
  <sheetFormatPr defaultRowHeight="15.75" x14ac:dyDescent="0.2"/>
  <cols>
    <col min="1" max="1" width="1.42578125" style="1159" customWidth="1"/>
    <col min="2" max="2" width="13.5703125" style="1159" customWidth="1"/>
    <col min="3" max="3" width="1.42578125" style="1159" customWidth="1"/>
    <col min="5" max="5" width="1.42578125" style="451" customWidth="1"/>
    <col min="6" max="6" width="3.7109375" style="451" customWidth="1"/>
    <col min="7" max="7" width="5.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s>
  <sheetData>
    <row r="1" spans="1:13" x14ac:dyDescent="0.2">
      <c r="A1" s="1253"/>
      <c r="B1" s="1254" t="s">
        <v>736</v>
      </c>
      <c r="C1" s="1255"/>
      <c r="E1" s="492"/>
      <c r="F1" s="492"/>
      <c r="G1" s="492"/>
      <c r="H1" s="492"/>
      <c r="I1" s="492"/>
      <c r="J1" s="492"/>
      <c r="K1" s="492"/>
      <c r="L1" s="492"/>
      <c r="M1" s="493"/>
    </row>
    <row r="2" spans="1:13" ht="18.75" thickBot="1" x14ac:dyDescent="0.25">
      <c r="A2" s="601"/>
      <c r="B2" s="837"/>
      <c r="C2" s="53"/>
      <c r="E2" s="494"/>
      <c r="F2" s="1620" t="s">
        <v>411</v>
      </c>
      <c r="G2" s="1620"/>
      <c r="H2" s="1620"/>
      <c r="I2" s="1620"/>
      <c r="J2" s="1620"/>
      <c r="K2" s="1620"/>
      <c r="L2" s="1620"/>
      <c r="M2" s="1620"/>
    </row>
    <row r="3" spans="1:13" ht="18.75" thickBot="1" x14ac:dyDescent="0.25">
      <c r="A3" s="601"/>
      <c r="B3" s="370" t="str">
        <f>Title!B3</f>
        <v>Interim</v>
      </c>
      <c r="C3" s="53"/>
      <c r="E3" s="495"/>
      <c r="F3" s="1621" t="s">
        <v>577</v>
      </c>
      <c r="G3" s="1621"/>
      <c r="H3" s="1621"/>
      <c r="I3" s="1621"/>
      <c r="J3" s="1621"/>
      <c r="K3" s="1621"/>
      <c r="L3" s="1621"/>
      <c r="M3" s="1621"/>
    </row>
    <row r="4" spans="1:13" ht="15.6" customHeight="1" x14ac:dyDescent="0.2">
      <c r="A4" s="601"/>
      <c r="B4" s="1264" t="str">
        <f>Title!B4</f>
        <v>R1</v>
      </c>
      <c r="C4" s="53"/>
      <c r="E4" s="496"/>
      <c r="F4" s="1622" t="s">
        <v>391</v>
      </c>
      <c r="G4" s="1622"/>
      <c r="H4" s="1622"/>
      <c r="I4" s="1622"/>
      <c r="J4" s="1622"/>
      <c r="K4" s="1622"/>
      <c r="L4" s="1622"/>
      <c r="M4" s="1622"/>
    </row>
    <row r="5" spans="1:13" x14ac:dyDescent="0.2">
      <c r="A5" s="601"/>
      <c r="B5" s="1265"/>
      <c r="C5" s="53"/>
      <c r="E5" s="654"/>
      <c r="F5" s="655" t="s">
        <v>166</v>
      </c>
      <c r="G5" s="821" t="s">
        <v>392</v>
      </c>
      <c r="H5" s="656"/>
      <c r="I5" s="657"/>
      <c r="J5" s="658"/>
      <c r="K5" s="658"/>
      <c r="L5" s="658"/>
      <c r="M5" s="658"/>
    </row>
    <row r="6" spans="1:13" s="815" customFormat="1" ht="16.5" thickBot="1" x14ac:dyDescent="0.25">
      <c r="A6" s="601"/>
      <c r="B6" s="1266"/>
      <c r="C6" s="53"/>
      <c r="E6" s="654"/>
      <c r="F6" s="655"/>
      <c r="G6" s="821"/>
      <c r="H6" s="656"/>
      <c r="I6" s="657"/>
      <c r="J6" s="658"/>
      <c r="K6" s="658"/>
      <c r="L6" s="658"/>
      <c r="M6" s="658"/>
    </row>
    <row r="7" spans="1:13" s="815" customFormat="1" ht="21" thickBot="1" x14ac:dyDescent="0.25">
      <c r="A7" s="601"/>
      <c r="B7" s="54"/>
      <c r="C7" s="538"/>
      <c r="E7" s="418"/>
      <c r="F7" s="418"/>
      <c r="G7" s="418"/>
      <c r="H7" s="418"/>
      <c r="I7" s="418"/>
      <c r="J7" s="418"/>
      <c r="K7" s="419"/>
      <c r="L7" s="418"/>
      <c r="M7" s="420"/>
    </row>
    <row r="8" spans="1:13" ht="18" x14ac:dyDescent="0.2">
      <c r="A8" s="601"/>
      <c r="B8" s="939" t="s">
        <v>96</v>
      </c>
      <c r="C8" s="497"/>
      <c r="E8" s="1543" t="s">
        <v>641</v>
      </c>
      <c r="F8" s="1544"/>
      <c r="G8" s="1544"/>
      <c r="H8" s="1544"/>
      <c r="I8" s="1544"/>
      <c r="J8" s="1544"/>
      <c r="K8" s="1544"/>
      <c r="L8" s="506"/>
      <c r="M8" s="506"/>
    </row>
    <row r="9" spans="1:13" ht="18" x14ac:dyDescent="0.2">
      <c r="A9" s="601"/>
      <c r="B9" s="660" t="s">
        <v>123</v>
      </c>
      <c r="C9" s="497"/>
      <c r="E9" s="98"/>
      <c r="F9" s="21"/>
      <c r="G9" s="390"/>
      <c r="H9" s="390"/>
      <c r="I9" s="390"/>
      <c r="J9" s="390"/>
      <c r="K9" s="390"/>
      <c r="L9" s="390"/>
      <c r="M9" s="391"/>
    </row>
    <row r="10" spans="1:13" ht="18" x14ac:dyDescent="0.2">
      <c r="A10" s="601"/>
      <c r="B10" s="661"/>
      <c r="C10" s="662"/>
      <c r="G10" s="452"/>
      <c r="I10" s="451" t="s">
        <v>458</v>
      </c>
    </row>
    <row r="11" spans="1:13" ht="18" x14ac:dyDescent="0.2">
      <c r="A11" s="601"/>
      <c r="B11" s="663" t="s">
        <v>375</v>
      </c>
      <c r="C11" s="497"/>
      <c r="G11" s="452"/>
    </row>
    <row r="12" spans="1:13" x14ac:dyDescent="0.2">
      <c r="A12" s="52"/>
      <c r="B12" s="664" t="s">
        <v>376</v>
      </c>
      <c r="C12" s="53"/>
      <c r="F12" s="426"/>
      <c r="G12" s="399"/>
      <c r="H12" s="399"/>
      <c r="I12" s="399" t="s">
        <v>306</v>
      </c>
      <c r="J12" s="421"/>
      <c r="K12" s="421"/>
      <c r="L12" s="421"/>
      <c r="M12" s="423"/>
    </row>
    <row r="13" spans="1:13" x14ac:dyDescent="0.2">
      <c r="A13" s="601"/>
      <c r="B13" s="665" t="s">
        <v>149</v>
      </c>
      <c r="C13" s="497"/>
      <c r="F13" s="427"/>
      <c r="G13" s="19"/>
      <c r="H13" s="19"/>
      <c r="I13" s="392" t="s">
        <v>307</v>
      </c>
      <c r="J13" s="424"/>
      <c r="K13" s="424"/>
      <c r="L13" s="424"/>
      <c r="M13" s="425"/>
    </row>
    <row r="14" spans="1:13" x14ac:dyDescent="0.2">
      <c r="A14" s="52"/>
      <c r="B14" s="666" t="s">
        <v>246</v>
      </c>
      <c r="C14" s="497"/>
      <c r="F14" s="428"/>
      <c r="G14" s="2"/>
      <c r="H14" s="2"/>
      <c r="I14" s="429"/>
      <c r="J14" s="421"/>
      <c r="K14" s="421"/>
      <c r="L14" s="421"/>
      <c r="M14" s="423"/>
    </row>
    <row r="15" spans="1:13" x14ac:dyDescent="0.2">
      <c r="A15" s="52"/>
      <c r="B15" s="498" t="s">
        <v>273</v>
      </c>
      <c r="C15" s="497"/>
      <c r="F15" s="393"/>
      <c r="G15" s="394" t="s">
        <v>164</v>
      </c>
      <c r="H15" s="394"/>
      <c r="I15" s="381" t="s">
        <v>308</v>
      </c>
      <c r="J15" s="424"/>
      <c r="K15" s="424"/>
      <c r="L15" s="424"/>
      <c r="M15" s="425"/>
    </row>
    <row r="16" spans="1:13" x14ac:dyDescent="0.2">
      <c r="A16" s="52"/>
      <c r="B16" s="499" t="s">
        <v>334</v>
      </c>
      <c r="C16" s="500"/>
      <c r="F16" s="430"/>
      <c r="G16" s="24"/>
      <c r="H16" s="24"/>
      <c r="I16" s="24" t="s">
        <v>309</v>
      </c>
      <c r="J16" s="421"/>
      <c r="K16" s="421"/>
      <c r="L16" s="421"/>
      <c r="M16" s="423"/>
    </row>
    <row r="17" spans="1:17" x14ac:dyDescent="0.2">
      <c r="A17" s="52"/>
      <c r="B17" s="54"/>
      <c r="C17" s="459"/>
      <c r="F17" s="395"/>
      <c r="G17" s="380"/>
      <c r="H17" s="381"/>
      <c r="I17" s="381"/>
      <c r="J17" s="424"/>
      <c r="K17" s="424"/>
      <c r="L17" s="424"/>
      <c r="M17" s="425"/>
    </row>
    <row r="18" spans="1:17" x14ac:dyDescent="0.2">
      <c r="A18" s="52"/>
      <c r="B18" s="54"/>
      <c r="C18" s="53"/>
      <c r="F18" s="377"/>
      <c r="G18" s="378"/>
      <c r="H18" s="24"/>
      <c r="I18" s="24" t="s">
        <v>292</v>
      </c>
      <c r="J18" s="421"/>
      <c r="K18" s="421"/>
      <c r="L18" s="421"/>
      <c r="M18" s="423"/>
    </row>
    <row r="19" spans="1:17" x14ac:dyDescent="0.2">
      <c r="A19" s="601"/>
      <c r="B19" s="899" t="s">
        <v>377</v>
      </c>
      <c r="C19" s="497"/>
      <c r="F19" s="379"/>
      <c r="G19" s="380"/>
      <c r="H19" s="381"/>
      <c r="I19" s="381" t="s">
        <v>293</v>
      </c>
      <c r="J19" s="424"/>
      <c r="K19" s="424"/>
      <c r="L19" s="424"/>
      <c r="M19" s="425"/>
    </row>
    <row r="20" spans="1:17" ht="18" x14ac:dyDescent="0.2">
      <c r="A20" s="52"/>
      <c r="B20" s="664" t="s">
        <v>378</v>
      </c>
      <c r="C20" s="53"/>
      <c r="F20" s="421"/>
      <c r="G20" s="422"/>
      <c r="H20" s="421"/>
      <c r="I20" s="421"/>
      <c r="J20" s="421"/>
      <c r="K20" s="421"/>
      <c r="L20" s="421"/>
      <c r="M20" s="423"/>
      <c r="Q20" s="653"/>
    </row>
    <row r="21" spans="1:17" x14ac:dyDescent="0.2">
      <c r="A21" s="601"/>
      <c r="B21" s="940" t="s">
        <v>415</v>
      </c>
      <c r="C21" s="497"/>
      <c r="F21" s="431"/>
      <c r="G21" s="432"/>
      <c r="H21" s="433"/>
      <c r="I21" s="434"/>
      <c r="J21" s="433"/>
      <c r="K21" s="433"/>
      <c r="L21" s="435"/>
      <c r="M21" s="436"/>
    </row>
    <row r="22" spans="1:17" ht="18" x14ac:dyDescent="0.25">
      <c r="A22" s="52"/>
      <c r="B22" s="900" t="s">
        <v>333</v>
      </c>
      <c r="C22" s="497"/>
      <c r="F22" s="506"/>
      <c r="G22" s="507"/>
      <c r="H22" s="507"/>
      <c r="I22" s="507"/>
      <c r="J22" s="507"/>
      <c r="K22" s="507"/>
      <c r="L22" s="507"/>
      <c r="M22" s="507"/>
    </row>
    <row r="23" spans="1:17" x14ac:dyDescent="0.25">
      <c r="A23" s="52"/>
      <c r="B23" s="941" t="s">
        <v>527</v>
      </c>
      <c r="C23" s="497"/>
      <c r="F23"/>
      <c r="G23"/>
      <c r="H23" s="591"/>
      <c r="I23"/>
      <c r="J23"/>
      <c r="K23"/>
      <c r="L23"/>
      <c r="M23"/>
    </row>
    <row r="24" spans="1:17" x14ac:dyDescent="0.25">
      <c r="A24" s="52"/>
      <c r="B24" s="901" t="s">
        <v>349</v>
      </c>
      <c r="C24" s="497"/>
    </row>
    <row r="25" spans="1:17" x14ac:dyDescent="0.2">
      <c r="A25" s="52"/>
      <c r="B25" s="942" t="s">
        <v>17</v>
      </c>
      <c r="C25" s="497"/>
    </row>
    <row r="26" spans="1:17" x14ac:dyDescent="0.2">
      <c r="A26" s="52"/>
      <c r="B26" s="943" t="s">
        <v>16</v>
      </c>
      <c r="C26" s="497"/>
    </row>
    <row r="27" spans="1:17" x14ac:dyDescent="0.2">
      <c r="A27" s="52"/>
      <c r="B27" s="944" t="s">
        <v>481</v>
      </c>
      <c r="C27" s="497"/>
    </row>
    <row r="28" spans="1:17" x14ac:dyDescent="0.2">
      <c r="A28" s="52"/>
      <c r="B28" s="1149" t="s">
        <v>528</v>
      </c>
      <c r="C28" s="53"/>
    </row>
    <row r="29" spans="1:17" x14ac:dyDescent="0.2">
      <c r="A29" s="601"/>
      <c r="B29" s="947" t="s">
        <v>529</v>
      </c>
      <c r="C29" s="497"/>
    </row>
    <row r="30" spans="1:17" x14ac:dyDescent="0.2">
      <c r="A30" s="52"/>
      <c r="B30" s="54"/>
      <c r="C30" s="497"/>
    </row>
    <row r="31" spans="1:17" x14ac:dyDescent="0.2">
      <c r="A31" s="52"/>
      <c r="B31" s="54"/>
      <c r="C31" s="497"/>
    </row>
    <row r="32" spans="1:17" x14ac:dyDescent="0.2">
      <c r="A32" s="52"/>
      <c r="B32" s="54"/>
      <c r="C32" s="53"/>
    </row>
    <row r="33" spans="1:3" x14ac:dyDescent="0.2">
      <c r="A33" s="52"/>
      <c r="B33" s="663" t="s">
        <v>379</v>
      </c>
      <c r="C33" s="53"/>
    </row>
    <row r="34" spans="1:3" x14ac:dyDescent="0.2">
      <c r="A34" s="52"/>
      <c r="B34" s="664" t="s">
        <v>380</v>
      </c>
      <c r="C34" s="53"/>
    </row>
    <row r="35" spans="1:3" x14ac:dyDescent="0.2">
      <c r="A35" s="52"/>
      <c r="B35" s="54"/>
      <c r="C35" s="53"/>
    </row>
    <row r="36" spans="1:3" ht="15.6" customHeight="1" x14ac:dyDescent="0.2">
      <c r="A36" s="601"/>
      <c r="B36" s="54"/>
      <c r="C36" s="497"/>
    </row>
    <row r="37" spans="1:3" x14ac:dyDescent="0.2">
      <c r="A37" s="52"/>
      <c r="B37" s="54"/>
      <c r="C37" s="53"/>
    </row>
    <row r="38" spans="1:3" x14ac:dyDescent="0.2">
      <c r="A38" s="52"/>
      <c r="B38" s="54"/>
      <c r="C38" s="497"/>
    </row>
    <row r="39" spans="1:3" ht="15.75" customHeight="1" x14ac:dyDescent="0.2">
      <c r="A39" s="52"/>
      <c r="B39" s="1262" t="s">
        <v>393</v>
      </c>
      <c r="C39" s="497"/>
    </row>
    <row r="40" spans="1:3" x14ac:dyDescent="0.2">
      <c r="A40" s="54"/>
      <c r="B40" s="1263"/>
      <c r="C40" s="54"/>
    </row>
    <row r="41" spans="1:3" ht="18" x14ac:dyDescent="0.2">
      <c r="A41" s="54"/>
      <c r="B41" s="822" t="s">
        <v>390</v>
      </c>
      <c r="C41" s="54"/>
    </row>
    <row r="42" spans="1:3" x14ac:dyDescent="0.2">
      <c r="A42" s="54"/>
      <c r="B42" s="950" t="s">
        <v>348</v>
      </c>
      <c r="C42" s="54"/>
    </row>
    <row r="43" spans="1:3" ht="16.5" thickBot="1" x14ac:dyDescent="0.25">
      <c r="A43" s="54"/>
      <c r="B43" s="54"/>
      <c r="C43" s="54"/>
    </row>
    <row r="44" spans="1:3" x14ac:dyDescent="0.2">
      <c r="A44" s="52"/>
      <c r="B44" s="588" t="s">
        <v>289</v>
      </c>
      <c r="C44" s="53"/>
    </row>
    <row r="45" spans="1:3" x14ac:dyDescent="0.2">
      <c r="A45" s="52"/>
      <c r="B45" s="589" t="s">
        <v>253</v>
      </c>
      <c r="C45" s="53"/>
    </row>
    <row r="46" spans="1:3" x14ac:dyDescent="0.2">
      <c r="A46" s="52"/>
      <c r="B46" s="502" t="s">
        <v>240</v>
      </c>
      <c r="C46" s="501"/>
    </row>
    <row r="47" spans="1:3" x14ac:dyDescent="0.2">
      <c r="A47" s="52"/>
      <c r="B47" s="503" t="s">
        <v>97</v>
      </c>
      <c r="C47" s="501"/>
    </row>
    <row r="48" spans="1:3" x14ac:dyDescent="0.2">
      <c r="A48" s="52"/>
      <c r="B48" s="504" t="s">
        <v>98</v>
      </c>
      <c r="C48" s="501"/>
    </row>
    <row r="49" spans="1:3" x14ac:dyDescent="0.2">
      <c r="A49" s="52"/>
      <c r="B49" s="948" t="s">
        <v>95</v>
      </c>
      <c r="C49" s="501"/>
    </row>
    <row r="50" spans="1:3" x14ac:dyDescent="0.2">
      <c r="A50" s="52"/>
      <c r="B50" s="505" t="s">
        <v>249</v>
      </c>
      <c r="C50" s="501"/>
    </row>
    <row r="51" spans="1:3" x14ac:dyDescent="0.2">
      <c r="A51" s="52"/>
      <c r="B51" s="505" t="s">
        <v>250</v>
      </c>
      <c r="C51" s="501"/>
    </row>
    <row r="52" spans="1:3" x14ac:dyDescent="0.2">
      <c r="A52" s="52"/>
      <c r="B52" s="505" t="s">
        <v>127</v>
      </c>
      <c r="C52" s="501"/>
    </row>
    <row r="53" spans="1:3" x14ac:dyDescent="0.2">
      <c r="A53" s="52"/>
      <c r="B53" s="505" t="s">
        <v>255</v>
      </c>
      <c r="C53" s="501"/>
    </row>
    <row r="54" spans="1:3" x14ac:dyDescent="0.2">
      <c r="A54" s="52"/>
      <c r="B54" s="505" t="s">
        <v>251</v>
      </c>
      <c r="C54" s="501"/>
    </row>
    <row r="55" spans="1:3" x14ac:dyDescent="0.2">
      <c r="A55" s="52"/>
      <c r="B55" s="1158" t="s">
        <v>126</v>
      </c>
      <c r="C55" s="501"/>
    </row>
    <row r="56" spans="1:3" x14ac:dyDescent="0.2">
      <c r="A56" s="52"/>
      <c r="B56" s="505" t="s">
        <v>252</v>
      </c>
      <c r="C56" s="501"/>
    </row>
    <row r="57" spans="1:3" x14ac:dyDescent="0.2">
      <c r="A57" s="52"/>
      <c r="B57" s="667" t="s">
        <v>99</v>
      </c>
      <c r="C57" s="501"/>
    </row>
    <row r="58" spans="1:3" x14ac:dyDescent="0.2">
      <c r="A58" s="52"/>
      <c r="B58" s="54"/>
      <c r="C58" s="501"/>
    </row>
    <row r="59" spans="1:3" x14ac:dyDescent="0.2">
      <c r="A59" s="52"/>
      <c r="B59" s="54"/>
      <c r="C59" s="501"/>
    </row>
    <row r="60" spans="1:3" x14ac:dyDescent="0.2">
      <c r="A60" s="52"/>
      <c r="B60" s="54"/>
      <c r="C60" s="53"/>
    </row>
    <row r="61" spans="1:3" x14ac:dyDescent="0.2">
      <c r="A61" s="1253"/>
      <c r="B61" s="1254" t="s">
        <v>736</v>
      </c>
      <c r="C61" s="1255"/>
    </row>
  </sheetData>
  <mergeCells count="6">
    <mergeCell ref="B39:B40"/>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50" zoomScaleNormal="50" workbookViewId="0">
      <selection sqref="A1:C1048576"/>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920" customWidth="1"/>
    <col min="5" max="5" width="2.5703125" style="920" customWidth="1"/>
    <col min="6" max="6" width="3.5703125" style="920" customWidth="1"/>
    <col min="7" max="7" width="4.85546875" style="920" customWidth="1"/>
    <col min="8" max="8" width="6.5703125" style="920" customWidth="1"/>
    <col min="9" max="9" width="64.28515625" style="920" customWidth="1"/>
    <col min="10" max="10" width="4.28515625" style="920" customWidth="1"/>
    <col min="11" max="11" width="14" style="920" customWidth="1"/>
    <col min="12" max="12" width="5" style="920" customWidth="1"/>
    <col min="13" max="13" width="14.28515625" style="920" customWidth="1"/>
    <col min="14" max="16384" width="9.140625" style="920"/>
  </cols>
  <sheetData>
    <row r="1" spans="1:13" ht="15.75" x14ac:dyDescent="0.2">
      <c r="A1" s="1253"/>
      <c r="B1" s="1254" t="s">
        <v>736</v>
      </c>
      <c r="C1" s="1255"/>
      <c r="E1" s="976"/>
      <c r="F1" s="976"/>
      <c r="G1" s="976"/>
      <c r="H1" s="977"/>
      <c r="I1" s="978"/>
      <c r="J1" s="978"/>
      <c r="K1" s="978"/>
      <c r="L1" s="979"/>
      <c r="M1" s="980"/>
    </row>
    <row r="2" spans="1:13" ht="18.75" thickBot="1" x14ac:dyDescent="0.25">
      <c r="A2" s="601"/>
      <c r="B2" s="837"/>
      <c r="C2" s="53"/>
      <c r="E2" s="979"/>
      <c r="F2" s="1625" t="s">
        <v>469</v>
      </c>
      <c r="G2" s="1625"/>
      <c r="H2" s="1625"/>
      <c r="I2" s="1625"/>
      <c r="J2" s="1625"/>
      <c r="K2" s="1625"/>
      <c r="L2" s="1625"/>
      <c r="M2" s="1625"/>
    </row>
    <row r="3" spans="1:13" ht="18.75" customHeight="1" thickBot="1" x14ac:dyDescent="0.25">
      <c r="A3" s="601"/>
      <c r="B3" s="370" t="str">
        <f>Title!B3</f>
        <v>Interim</v>
      </c>
      <c r="C3" s="53"/>
      <c r="E3" s="384"/>
      <c r="F3" s="1626" t="s">
        <v>470</v>
      </c>
      <c r="G3" s="1603"/>
      <c r="H3" s="1603"/>
      <c r="I3" s="1603"/>
      <c r="J3" s="1603"/>
      <c r="K3" s="1603"/>
      <c r="L3" s="1603"/>
      <c r="M3" s="1603"/>
    </row>
    <row r="4" spans="1:13" ht="15.6" customHeight="1" x14ac:dyDescent="0.25">
      <c r="A4" s="601"/>
      <c r="B4" s="1264" t="str">
        <f>Title!B4</f>
        <v>R1</v>
      </c>
      <c r="C4" s="53"/>
      <c r="E4" s="981"/>
      <c r="F4" s="1624" t="s">
        <v>500</v>
      </c>
      <c r="G4" s="1624"/>
      <c r="H4" s="1624"/>
      <c r="I4" s="1624"/>
      <c r="J4" s="1624"/>
      <c r="K4" s="1624"/>
      <c r="L4" s="1624"/>
      <c r="M4" s="1624"/>
    </row>
    <row r="5" spans="1:13" ht="15.75" x14ac:dyDescent="0.25">
      <c r="A5" s="601"/>
      <c r="B5" s="1265"/>
      <c r="C5" s="53"/>
      <c r="E5" s="981"/>
      <c r="F5" s="1624" t="s">
        <v>501</v>
      </c>
      <c r="G5" s="1624"/>
      <c r="H5" s="1624"/>
      <c r="I5" s="1624"/>
      <c r="J5" s="1624"/>
      <c r="K5" s="1624"/>
      <c r="L5" s="1624"/>
      <c r="M5" s="1624"/>
    </row>
    <row r="6" spans="1:13" ht="16.5" thickBot="1" x14ac:dyDescent="0.3">
      <c r="A6" s="601"/>
      <c r="B6" s="1266"/>
      <c r="C6" s="53"/>
      <c r="E6" s="981"/>
      <c r="F6" s="1624" t="s">
        <v>502</v>
      </c>
      <c r="G6" s="1624"/>
      <c r="H6" s="1624"/>
      <c r="I6" s="1624"/>
      <c r="J6" s="1624"/>
      <c r="K6" s="1624"/>
      <c r="L6" s="1624"/>
      <c r="M6" s="1624"/>
    </row>
    <row r="7" spans="1:13" ht="16.5" thickBot="1" x14ac:dyDescent="0.3">
      <c r="A7" s="601"/>
      <c r="B7" s="54"/>
      <c r="C7" s="538"/>
      <c r="E7" s="981"/>
      <c r="F7" s="1624" t="s">
        <v>435</v>
      </c>
      <c r="G7" s="1624"/>
      <c r="H7" s="1624"/>
      <c r="I7" s="1624"/>
      <c r="J7" s="1624"/>
      <c r="K7" s="1624"/>
      <c r="L7" s="1624"/>
      <c r="M7" s="1624"/>
    </row>
    <row r="8" spans="1:13" ht="18" x14ac:dyDescent="0.25">
      <c r="A8" s="601"/>
      <c r="B8" s="939" t="s">
        <v>96</v>
      </c>
      <c r="C8" s="497"/>
      <c r="E8" s="982"/>
      <c r="F8" s="983" t="s">
        <v>6</v>
      </c>
      <c r="G8" s="984" t="str">
        <f ca="1">CONCATENATE("Number of sessions: ",COUNTIF(F13:M203,"*MC AGENDA*"))</f>
        <v>Number of sessions: 7</v>
      </c>
      <c r="H8" s="985"/>
      <c r="I8" s="986"/>
      <c r="J8" s="987"/>
      <c r="K8" s="987"/>
      <c r="L8" s="987"/>
      <c r="M8" s="987"/>
    </row>
    <row r="9" spans="1:13" ht="15.75" x14ac:dyDescent="0.25">
      <c r="A9" s="601"/>
      <c r="B9" s="660" t="s">
        <v>123</v>
      </c>
      <c r="C9" s="497"/>
      <c r="E9" s="982"/>
      <c r="F9" s="983" t="s">
        <v>6</v>
      </c>
      <c r="G9" s="988" t="s">
        <v>436</v>
      </c>
      <c r="H9" s="985"/>
      <c r="I9" s="986"/>
      <c r="J9" s="987"/>
      <c r="K9" s="987"/>
      <c r="L9" s="987"/>
      <c r="M9" s="987"/>
    </row>
    <row r="10" spans="1:13" ht="15.75" x14ac:dyDescent="0.25">
      <c r="A10" s="601"/>
      <c r="B10" s="661"/>
      <c r="C10" s="662"/>
      <c r="E10" s="982"/>
      <c r="F10" s="983" t="s">
        <v>6</v>
      </c>
      <c r="G10" s="988" t="s">
        <v>642</v>
      </c>
      <c r="H10" s="985"/>
      <c r="I10" s="986"/>
      <c r="J10" s="987"/>
      <c r="K10" s="987"/>
      <c r="L10" s="987"/>
      <c r="M10" s="987"/>
    </row>
    <row r="11" spans="1:13" ht="15.75" x14ac:dyDescent="0.25">
      <c r="A11" s="601"/>
      <c r="B11" s="663" t="s">
        <v>375</v>
      </c>
      <c r="C11" s="497"/>
      <c r="E11" s="989"/>
      <c r="F11" s="983" t="s">
        <v>6</v>
      </c>
      <c r="G11" s="988" t="s">
        <v>546</v>
      </c>
      <c r="H11" s="985"/>
      <c r="I11" s="986"/>
      <c r="J11" s="987"/>
      <c r="K11" s="986"/>
      <c r="L11" s="986"/>
      <c r="M11" s="986"/>
    </row>
    <row r="12" spans="1:13" ht="15.75" x14ac:dyDescent="0.25">
      <c r="A12" s="52"/>
      <c r="B12" s="664" t="s">
        <v>376</v>
      </c>
      <c r="C12" s="53"/>
      <c r="E12" s="989"/>
      <c r="F12" s="983" t="s">
        <v>6</v>
      </c>
      <c r="G12" s="988" t="s">
        <v>643</v>
      </c>
      <c r="H12" s="985"/>
      <c r="I12" s="986"/>
      <c r="J12" s="987"/>
      <c r="K12" s="986"/>
      <c r="L12" s="986"/>
      <c r="M12" s="986"/>
    </row>
    <row r="13" spans="1:13" ht="15.75" x14ac:dyDescent="0.25">
      <c r="A13" s="601"/>
      <c r="B13" s="665" t="s">
        <v>149</v>
      </c>
      <c r="C13" s="497"/>
      <c r="E13" s="990"/>
      <c r="F13" s="991"/>
      <c r="G13" s="992"/>
      <c r="H13" s="993"/>
      <c r="I13" s="991"/>
      <c r="J13" s="991"/>
      <c r="K13" s="991"/>
      <c r="L13" s="991"/>
      <c r="M13" s="991"/>
    </row>
    <row r="14" spans="1:13" ht="18" x14ac:dyDescent="0.2">
      <c r="A14" s="52"/>
      <c r="B14" s="666" t="s">
        <v>246</v>
      </c>
      <c r="C14" s="497"/>
      <c r="E14" s="1191"/>
      <c r="F14" s="1623" t="s">
        <v>644</v>
      </c>
      <c r="G14" s="1623"/>
      <c r="H14" s="1623"/>
      <c r="I14" s="1623"/>
      <c r="J14" s="1623"/>
      <c r="K14" s="1623"/>
      <c r="L14" s="1623"/>
      <c r="M14" s="1623"/>
    </row>
    <row r="15" spans="1:13" ht="15.75" x14ac:dyDescent="0.2">
      <c r="A15" s="52"/>
      <c r="B15" s="498" t="s">
        <v>273</v>
      </c>
      <c r="C15" s="497"/>
      <c r="E15" s="1190"/>
      <c r="F15" s="1190"/>
      <c r="G15" s="1189"/>
      <c r="H15" s="1189"/>
      <c r="I15" s="1190"/>
      <c r="J15" s="1190"/>
      <c r="K15" s="1188"/>
      <c r="L15" s="994"/>
      <c r="M15" s="1187"/>
    </row>
    <row r="16" spans="1:13" ht="15.75" x14ac:dyDescent="0.2">
      <c r="A16" s="52"/>
      <c r="B16" s="499" t="s">
        <v>334</v>
      </c>
      <c r="C16" s="500"/>
      <c r="E16" s="995"/>
      <c r="F16" s="996"/>
      <c r="G16" s="997">
        <v>1</v>
      </c>
      <c r="H16" s="997" t="s">
        <v>31</v>
      </c>
      <c r="I16" s="996" t="s">
        <v>102</v>
      </c>
      <c r="J16" s="996" t="s">
        <v>165</v>
      </c>
      <c r="K16" s="996" t="s">
        <v>1</v>
      </c>
      <c r="L16" s="998">
        <v>1</v>
      </c>
      <c r="M16" s="999">
        <f>TIME(MID(F14,SEARCH(":",F14)-2,2),MID(F14,SEARCH(":",F14)+1,2),0)</f>
        <v>0.5625</v>
      </c>
    </row>
    <row r="17" spans="1:13" ht="15.75" x14ac:dyDescent="0.2">
      <c r="A17" s="52"/>
      <c r="B17" s="54"/>
      <c r="C17" s="459"/>
      <c r="E17" s="1000"/>
      <c r="F17" s="1186"/>
      <c r="G17" s="1001">
        <f t="shared" ref="G17:G24" si="0">G16+1</f>
        <v>2</v>
      </c>
      <c r="H17" s="1001" t="s">
        <v>31</v>
      </c>
      <c r="I17" s="1002" t="s">
        <v>298</v>
      </c>
      <c r="J17" s="1002" t="s">
        <v>165</v>
      </c>
      <c r="K17" s="1002" t="s">
        <v>1</v>
      </c>
      <c r="L17" s="1003">
        <v>4</v>
      </c>
      <c r="M17" s="1004">
        <f t="shared" ref="M17:M24" si="1">M16+TIME(0,L16,0)</f>
        <v>0.56319444444444444</v>
      </c>
    </row>
    <row r="18" spans="1:13" ht="15.75" x14ac:dyDescent="0.2">
      <c r="A18" s="52"/>
      <c r="B18" s="54"/>
      <c r="C18" s="53"/>
      <c r="E18" s="995"/>
      <c r="F18" s="1185"/>
      <c r="G18" s="997">
        <f t="shared" si="0"/>
        <v>3</v>
      </c>
      <c r="H18" s="997" t="s">
        <v>2</v>
      </c>
      <c r="I18" s="996" t="s">
        <v>437</v>
      </c>
      <c r="J18" s="996" t="s">
        <v>165</v>
      </c>
      <c r="K18" s="996" t="s">
        <v>1</v>
      </c>
      <c r="L18" s="998">
        <v>10</v>
      </c>
      <c r="M18" s="999">
        <f t="shared" si="1"/>
        <v>0.56597222222222221</v>
      </c>
    </row>
    <row r="19" spans="1:13" ht="15.75" x14ac:dyDescent="0.2">
      <c r="A19" s="601"/>
      <c r="B19" s="899" t="s">
        <v>377</v>
      </c>
      <c r="C19" s="497"/>
      <c r="E19" s="1000"/>
      <c r="F19" s="1002"/>
      <c r="G19" s="1001">
        <f t="shared" si="0"/>
        <v>4</v>
      </c>
      <c r="H19" s="1001" t="s">
        <v>2</v>
      </c>
      <c r="I19" s="1002" t="s">
        <v>503</v>
      </c>
      <c r="J19" s="1002" t="s">
        <v>165</v>
      </c>
      <c r="K19" s="1002" t="s">
        <v>4</v>
      </c>
      <c r="L19" s="1003">
        <v>15</v>
      </c>
      <c r="M19" s="1004">
        <f t="shared" si="1"/>
        <v>0.57291666666666663</v>
      </c>
    </row>
    <row r="20" spans="1:13" ht="15.75" x14ac:dyDescent="0.2">
      <c r="A20" s="52"/>
      <c r="B20" s="664" t="s">
        <v>378</v>
      </c>
      <c r="C20" s="53"/>
      <c r="E20" s="995"/>
      <c r="F20" s="1185"/>
      <c r="G20" s="997">
        <f t="shared" si="0"/>
        <v>5</v>
      </c>
      <c r="H20" s="997" t="s">
        <v>2</v>
      </c>
      <c r="I20" s="996" t="s">
        <v>438</v>
      </c>
      <c r="J20" s="996" t="s">
        <v>165</v>
      </c>
      <c r="K20" s="996" t="s">
        <v>4</v>
      </c>
      <c r="L20" s="998">
        <v>15</v>
      </c>
      <c r="M20" s="999">
        <f t="shared" si="1"/>
        <v>0.58333333333333326</v>
      </c>
    </row>
    <row r="21" spans="1:13" ht="15.75" x14ac:dyDescent="0.2">
      <c r="A21" s="601"/>
      <c r="B21" s="940" t="s">
        <v>415</v>
      </c>
      <c r="C21" s="497"/>
      <c r="E21" s="1000"/>
      <c r="F21" s="1002"/>
      <c r="G21" s="1001">
        <f t="shared" si="0"/>
        <v>6</v>
      </c>
      <c r="H21" s="1001" t="s">
        <v>31</v>
      </c>
      <c r="I21" s="1002" t="s">
        <v>439</v>
      </c>
      <c r="J21" s="1002" t="s">
        <v>165</v>
      </c>
      <c r="K21" s="1002" t="s">
        <v>1</v>
      </c>
      <c r="L21" s="1003">
        <v>10</v>
      </c>
      <c r="M21" s="1004">
        <f t="shared" si="1"/>
        <v>0.59374999999999989</v>
      </c>
    </row>
    <row r="22" spans="1:13" ht="15.75" x14ac:dyDescent="0.25">
      <c r="A22" s="52"/>
      <c r="B22" s="900" t="s">
        <v>333</v>
      </c>
      <c r="C22" s="497"/>
      <c r="E22" s="1005"/>
      <c r="F22" s="996"/>
      <c r="G22" s="997">
        <f t="shared" si="0"/>
        <v>7</v>
      </c>
      <c r="H22" s="997" t="s">
        <v>41</v>
      </c>
      <c r="I22" s="996" t="s">
        <v>440</v>
      </c>
      <c r="J22" s="630" t="s">
        <v>165</v>
      </c>
      <c r="K22" s="996" t="s">
        <v>417</v>
      </c>
      <c r="L22" s="1006">
        <v>10</v>
      </c>
      <c r="M22" s="999">
        <f t="shared" si="1"/>
        <v>0.60069444444444431</v>
      </c>
    </row>
    <row r="23" spans="1:13" ht="15.75" x14ac:dyDescent="0.25">
      <c r="A23" s="52"/>
      <c r="B23" s="941" t="s">
        <v>527</v>
      </c>
      <c r="C23" s="497"/>
      <c r="E23" s="1007"/>
      <c r="F23" s="1002"/>
      <c r="G23" s="1001">
        <f t="shared" si="0"/>
        <v>8</v>
      </c>
      <c r="H23" s="1001" t="s">
        <v>41</v>
      </c>
      <c r="I23" s="1002" t="s">
        <v>441</v>
      </c>
      <c r="J23" s="1002" t="s">
        <v>165</v>
      </c>
      <c r="K23" s="1002" t="s">
        <v>4</v>
      </c>
      <c r="L23" s="1008">
        <v>55</v>
      </c>
      <c r="M23" s="1004">
        <f t="shared" si="1"/>
        <v>0.60763888888888873</v>
      </c>
    </row>
    <row r="24" spans="1:13" ht="15.75" x14ac:dyDescent="0.25">
      <c r="A24" s="52"/>
      <c r="B24" s="901" t="s">
        <v>349</v>
      </c>
      <c r="C24" s="497"/>
      <c r="E24" s="1005"/>
      <c r="F24" s="996"/>
      <c r="G24" s="997">
        <f t="shared" si="0"/>
        <v>9</v>
      </c>
      <c r="H24" s="997" t="s">
        <v>2</v>
      </c>
      <c r="I24" s="996" t="s">
        <v>303</v>
      </c>
      <c r="J24" s="996" t="s">
        <v>165</v>
      </c>
      <c r="K24" s="996" t="s">
        <v>1</v>
      </c>
      <c r="L24" s="1006"/>
      <c r="M24" s="1009">
        <f t="shared" si="1"/>
        <v>0.64583333333333315</v>
      </c>
    </row>
    <row r="25" spans="1:13" ht="15.75" x14ac:dyDescent="0.2">
      <c r="A25" s="52"/>
      <c r="B25" s="942" t="s">
        <v>17</v>
      </c>
      <c r="C25" s="497"/>
      <c r="E25" s="1090"/>
      <c r="F25" s="1010"/>
      <c r="G25" s="1011"/>
      <c r="H25" s="1012"/>
      <c r="I25" s="1013"/>
      <c r="J25" s="1011"/>
      <c r="K25" s="1011"/>
      <c r="L25" s="1008"/>
      <c r="M25" s="1014"/>
    </row>
    <row r="26" spans="1:13" ht="15.75" x14ac:dyDescent="0.25">
      <c r="A26" s="52"/>
      <c r="B26" s="943" t="s">
        <v>16</v>
      </c>
      <c r="C26" s="497"/>
      <c r="E26" s="990"/>
      <c r="F26" s="991"/>
      <c r="G26" s="992"/>
      <c r="H26" s="993"/>
      <c r="I26" s="991"/>
      <c r="J26" s="991"/>
      <c r="K26" s="991"/>
      <c r="L26" s="991"/>
      <c r="M26" s="991"/>
    </row>
    <row r="27" spans="1:13" ht="15.75" x14ac:dyDescent="0.25">
      <c r="A27" s="52"/>
      <c r="B27" s="944" t="s">
        <v>481</v>
      </c>
      <c r="C27" s="497"/>
      <c r="E27" s="990"/>
      <c r="F27" s="991"/>
      <c r="G27" s="992"/>
      <c r="H27" s="993"/>
      <c r="I27" s="991"/>
      <c r="J27" s="991"/>
      <c r="K27" s="991"/>
      <c r="L27" s="991"/>
      <c r="M27" s="991"/>
    </row>
    <row r="28" spans="1:13" ht="18" x14ac:dyDescent="0.2">
      <c r="A28" s="52"/>
      <c r="B28" s="1149" t="s">
        <v>528</v>
      </c>
      <c r="C28" s="53"/>
      <c r="E28" s="1191"/>
      <c r="F28" s="1623" t="s">
        <v>645</v>
      </c>
      <c r="G28" s="1623"/>
      <c r="H28" s="1623"/>
      <c r="I28" s="1623"/>
      <c r="J28" s="1623"/>
      <c r="K28" s="1623"/>
      <c r="L28" s="1623"/>
      <c r="M28" s="1623"/>
    </row>
    <row r="29" spans="1:13" ht="15.75" x14ac:dyDescent="0.2">
      <c r="A29" s="601"/>
      <c r="B29" s="947" t="s">
        <v>529</v>
      </c>
      <c r="C29" s="497"/>
      <c r="E29" s="1190"/>
      <c r="F29" s="1190"/>
      <c r="G29" s="1189"/>
      <c r="H29" s="1189"/>
      <c r="I29" s="1190"/>
      <c r="J29" s="1190"/>
      <c r="K29" s="1188"/>
      <c r="L29" s="994"/>
      <c r="M29" s="1187"/>
    </row>
    <row r="30" spans="1:13" ht="15.75" x14ac:dyDescent="0.2">
      <c r="A30" s="52"/>
      <c r="B30" s="54"/>
      <c r="C30" s="497"/>
      <c r="E30" s="995"/>
      <c r="F30" s="996"/>
      <c r="G30" s="997">
        <f ca="1">MAX(G9:INDIRECT(ADDRESS(ROW()-1,1)))+1</f>
        <v>10</v>
      </c>
      <c r="H30" s="997" t="s">
        <v>31</v>
      </c>
      <c r="I30" s="996" t="s">
        <v>102</v>
      </c>
      <c r="J30" s="996" t="s">
        <v>165</v>
      </c>
      <c r="K30" s="996" t="s">
        <v>1</v>
      </c>
      <c r="L30" s="998">
        <v>5</v>
      </c>
      <c r="M30" s="999">
        <f>TIME(MID(F28,SEARCH(":",F28)-2,2),MID(F28,SEARCH(":",F28)+1,2),0)</f>
        <v>0.5625</v>
      </c>
    </row>
    <row r="31" spans="1:13" ht="15.75" x14ac:dyDescent="0.2">
      <c r="A31" s="52"/>
      <c r="B31" s="54"/>
      <c r="C31" s="497"/>
      <c r="E31" s="1000"/>
      <c r="F31" s="1186"/>
      <c r="G31" s="1001">
        <f ca="1">G30+1</f>
        <v>11</v>
      </c>
      <c r="H31" s="1001" t="s">
        <v>41</v>
      </c>
      <c r="I31" s="1002" t="s">
        <v>441</v>
      </c>
      <c r="J31" s="1002" t="s">
        <v>165</v>
      </c>
      <c r="K31" s="1002" t="s">
        <v>4</v>
      </c>
      <c r="L31" s="1003">
        <v>75</v>
      </c>
      <c r="M31" s="1004">
        <f>M30+TIME(0,L30,0)</f>
        <v>0.56597222222222221</v>
      </c>
    </row>
    <row r="32" spans="1:13" ht="15.75" x14ac:dyDescent="0.2">
      <c r="A32" s="52"/>
      <c r="B32" s="54"/>
      <c r="C32" s="53"/>
      <c r="E32" s="995"/>
      <c r="F32" s="1185"/>
      <c r="G32" s="997">
        <f ca="1">G31+1</f>
        <v>12</v>
      </c>
      <c r="H32" s="997" t="s">
        <v>41</v>
      </c>
      <c r="I32" s="996" t="s">
        <v>442</v>
      </c>
      <c r="J32" s="996" t="s">
        <v>165</v>
      </c>
      <c r="K32" s="996" t="s">
        <v>4</v>
      </c>
      <c r="L32" s="998">
        <v>40</v>
      </c>
      <c r="M32" s="999">
        <f>M31+TIME(0,L31,0)</f>
        <v>0.61805555555555558</v>
      </c>
    </row>
    <row r="33" spans="1:13" ht="15.75" x14ac:dyDescent="0.2">
      <c r="A33" s="52"/>
      <c r="B33" s="663" t="s">
        <v>379</v>
      </c>
      <c r="C33" s="53"/>
      <c r="E33" s="1000"/>
      <c r="F33" s="1002"/>
      <c r="G33" s="1001">
        <f ca="1">G32+1</f>
        <v>13</v>
      </c>
      <c r="H33" s="1001" t="s">
        <v>2</v>
      </c>
      <c r="I33" s="1002" t="s">
        <v>303</v>
      </c>
      <c r="J33" s="1002" t="s">
        <v>165</v>
      </c>
      <c r="K33" s="1002" t="s">
        <v>1</v>
      </c>
      <c r="L33" s="1003"/>
      <c r="M33" s="1004">
        <f>M32+TIME(0,L32,0)</f>
        <v>0.64583333333333337</v>
      </c>
    </row>
    <row r="34" spans="1:13" ht="15.75" x14ac:dyDescent="0.2">
      <c r="A34" s="52"/>
      <c r="B34" s="664" t="s">
        <v>380</v>
      </c>
      <c r="C34" s="53"/>
      <c r="E34" s="758"/>
      <c r="F34" s="1015"/>
      <c r="G34" s="1016"/>
      <c r="H34" s="1017"/>
      <c r="I34" s="1018"/>
      <c r="J34" s="1016"/>
      <c r="K34" s="1016"/>
      <c r="L34" s="1006"/>
      <c r="M34" s="1009"/>
    </row>
    <row r="35" spans="1:13" ht="15.75" x14ac:dyDescent="0.25">
      <c r="A35" s="52"/>
      <c r="B35" s="54"/>
      <c r="C35" s="53"/>
      <c r="E35" s="990"/>
      <c r="F35" s="991"/>
      <c r="G35" s="992"/>
      <c r="H35" s="993"/>
      <c r="I35" s="991"/>
      <c r="J35" s="991"/>
      <c r="K35" s="991"/>
      <c r="L35" s="991"/>
      <c r="M35" s="991"/>
    </row>
    <row r="36" spans="1:13" ht="17.45" customHeight="1" x14ac:dyDescent="0.2">
      <c r="A36" s="601"/>
      <c r="B36" s="54"/>
      <c r="C36" s="497"/>
      <c r="E36" s="1191"/>
      <c r="F36" s="1623" t="s">
        <v>646</v>
      </c>
      <c r="G36" s="1623"/>
      <c r="H36" s="1623"/>
      <c r="I36" s="1623"/>
      <c r="J36" s="1623"/>
      <c r="K36" s="1623"/>
      <c r="L36" s="1623"/>
      <c r="M36" s="1623"/>
    </row>
    <row r="37" spans="1:13" ht="13.15" customHeight="1" x14ac:dyDescent="0.2">
      <c r="A37" s="52"/>
      <c r="B37" s="54"/>
      <c r="C37" s="53"/>
      <c r="E37" s="1190"/>
      <c r="F37" s="1190"/>
      <c r="G37" s="1189"/>
      <c r="H37" s="1189"/>
      <c r="I37" s="1190"/>
      <c r="J37" s="1190"/>
      <c r="K37" s="1188"/>
      <c r="L37" s="994"/>
      <c r="M37" s="1187"/>
    </row>
    <row r="38" spans="1:13" ht="15.75" x14ac:dyDescent="0.2">
      <c r="A38" s="52"/>
      <c r="B38" s="54"/>
      <c r="C38" s="497"/>
      <c r="E38" s="995"/>
      <c r="F38" s="996"/>
      <c r="G38" s="1019">
        <f ca="1">G33+1</f>
        <v>14</v>
      </c>
      <c r="H38" s="997" t="s">
        <v>31</v>
      </c>
      <c r="I38" s="996" t="s">
        <v>102</v>
      </c>
      <c r="J38" s="996" t="s">
        <v>165</v>
      </c>
      <c r="K38" s="996" t="s">
        <v>1</v>
      </c>
      <c r="L38" s="998">
        <v>5</v>
      </c>
      <c r="M38" s="999">
        <f>TIME(MID(F36,SEARCH(":",F36)-2,2),MID(F36,SEARCH(":",F36)+1,2),0)</f>
        <v>0.66666666666666663</v>
      </c>
    </row>
    <row r="39" spans="1:13" ht="15.75" customHeight="1" x14ac:dyDescent="0.2">
      <c r="A39" s="52"/>
      <c r="B39" s="1262" t="s">
        <v>393</v>
      </c>
      <c r="C39" s="497"/>
      <c r="E39" s="1000"/>
      <c r="F39" s="1186"/>
      <c r="G39" s="1001">
        <f ca="1">G38+1</f>
        <v>15</v>
      </c>
      <c r="H39" s="1001" t="s">
        <v>41</v>
      </c>
      <c r="I39" s="1002" t="s">
        <v>441</v>
      </c>
      <c r="J39" s="1002" t="s">
        <v>165</v>
      </c>
      <c r="K39" s="1002" t="s">
        <v>4</v>
      </c>
      <c r="L39" s="1003">
        <v>90</v>
      </c>
      <c r="M39" s="1004">
        <f>M38+TIME(0,L38,0)</f>
        <v>0.67013888888888884</v>
      </c>
    </row>
    <row r="40" spans="1:13" ht="15.75" x14ac:dyDescent="0.2">
      <c r="A40" s="54"/>
      <c r="B40" s="1263"/>
      <c r="C40" s="54"/>
      <c r="E40" s="995"/>
      <c r="F40" s="1185"/>
      <c r="G40" s="997">
        <f ca="1">G39+1</f>
        <v>16</v>
      </c>
      <c r="H40" s="997" t="s">
        <v>41</v>
      </c>
      <c r="I40" s="996" t="s">
        <v>442</v>
      </c>
      <c r="J40" s="996" t="s">
        <v>165</v>
      </c>
      <c r="K40" s="996" t="s">
        <v>4</v>
      </c>
      <c r="L40" s="998">
        <v>25</v>
      </c>
      <c r="M40" s="999">
        <f>M39+TIME(0,L39,0)</f>
        <v>0.73263888888888884</v>
      </c>
    </row>
    <row r="41" spans="1:13" ht="18" x14ac:dyDescent="0.2">
      <c r="A41" s="54"/>
      <c r="B41" s="822" t="s">
        <v>390</v>
      </c>
      <c r="C41" s="54"/>
      <c r="E41" s="758"/>
      <c r="F41" s="996"/>
      <c r="G41" s="997">
        <f ca="1">G40+1</f>
        <v>17</v>
      </c>
      <c r="H41" s="997" t="s">
        <v>2</v>
      </c>
      <c r="I41" s="996" t="s">
        <v>303</v>
      </c>
      <c r="J41" s="630" t="s">
        <v>165</v>
      </c>
      <c r="K41" s="996" t="s">
        <v>1</v>
      </c>
      <c r="L41" s="1006"/>
      <c r="M41" s="999">
        <f>M40+TIME(0,L40,0)</f>
        <v>0.75</v>
      </c>
    </row>
    <row r="42" spans="1:13" ht="15.75" x14ac:dyDescent="0.25">
      <c r="A42" s="54"/>
      <c r="B42" s="950" t="s">
        <v>348</v>
      </c>
      <c r="C42" s="54"/>
      <c r="E42" s="990"/>
      <c r="F42" s="991"/>
      <c r="G42" s="992"/>
      <c r="H42" s="993"/>
      <c r="I42" s="991"/>
      <c r="J42" s="991"/>
      <c r="K42" s="991"/>
      <c r="L42" s="991"/>
      <c r="M42" s="991"/>
    </row>
    <row r="43" spans="1:13" ht="18.75" thickBot="1" x14ac:dyDescent="0.25">
      <c r="A43" s="54"/>
      <c r="B43" s="54"/>
      <c r="C43" s="54"/>
      <c r="E43" s="1191"/>
      <c r="F43" s="1623" t="s">
        <v>647</v>
      </c>
      <c r="G43" s="1623"/>
      <c r="H43" s="1623"/>
      <c r="I43" s="1623"/>
      <c r="J43" s="1623"/>
      <c r="K43" s="1623"/>
      <c r="L43" s="1623"/>
      <c r="M43" s="1623"/>
    </row>
    <row r="44" spans="1:13" ht="15" x14ac:dyDescent="0.2">
      <c r="A44" s="52"/>
      <c r="B44" s="588" t="s">
        <v>289</v>
      </c>
      <c r="C44" s="53"/>
      <c r="E44" s="1190"/>
      <c r="F44" s="1190"/>
      <c r="G44" s="1189"/>
      <c r="H44" s="1189"/>
      <c r="I44" s="1190"/>
      <c r="J44" s="1190"/>
      <c r="K44" s="1188"/>
      <c r="L44" s="994"/>
      <c r="M44" s="1187"/>
    </row>
    <row r="45" spans="1:13" ht="15.75" x14ac:dyDescent="0.2">
      <c r="A45" s="52"/>
      <c r="B45" s="589" t="s">
        <v>253</v>
      </c>
      <c r="C45" s="53"/>
      <c r="E45" s="995"/>
      <c r="F45" s="996"/>
      <c r="G45" s="997">
        <f ca="1">MAX(G21:INDIRECT(ADDRESS(ROW()-1,1)))+1</f>
        <v>18</v>
      </c>
      <c r="H45" s="997" t="s">
        <v>31</v>
      </c>
      <c r="I45" s="996" t="s">
        <v>102</v>
      </c>
      <c r="J45" s="996" t="s">
        <v>165</v>
      </c>
      <c r="K45" s="996" t="s">
        <v>1</v>
      </c>
      <c r="L45" s="998">
        <v>5</v>
      </c>
      <c r="M45" s="999">
        <f>TIME(MID(F43,SEARCH(":",F43)-2,2),MID(F43,SEARCH(":",F43)+1,2),0)</f>
        <v>0.5625</v>
      </c>
    </row>
    <row r="46" spans="1:13" ht="15.75" x14ac:dyDescent="0.2">
      <c r="A46" s="52"/>
      <c r="B46" s="502" t="s">
        <v>240</v>
      </c>
      <c r="C46" s="501"/>
      <c r="E46" s="1000"/>
      <c r="F46" s="1186"/>
      <c r="G46" s="1001">
        <f ca="1">G45+1</f>
        <v>19</v>
      </c>
      <c r="H46" s="1001" t="s">
        <v>41</v>
      </c>
      <c r="I46" s="1002" t="s">
        <v>441</v>
      </c>
      <c r="J46" s="1002" t="s">
        <v>165</v>
      </c>
      <c r="K46" s="1002" t="s">
        <v>4</v>
      </c>
      <c r="L46" s="1003">
        <v>90</v>
      </c>
      <c r="M46" s="1004">
        <f>M45+TIME(0,L45,0)</f>
        <v>0.56597222222222221</v>
      </c>
    </row>
    <row r="47" spans="1:13" ht="15.75" x14ac:dyDescent="0.2">
      <c r="A47" s="52"/>
      <c r="B47" s="503" t="s">
        <v>97</v>
      </c>
      <c r="C47" s="501"/>
      <c r="E47" s="995"/>
      <c r="F47" s="1185"/>
      <c r="G47" s="997">
        <f ca="1">G46+1</f>
        <v>20</v>
      </c>
      <c r="H47" s="997" t="s">
        <v>2</v>
      </c>
      <c r="I47" s="996" t="s">
        <v>576</v>
      </c>
      <c r="J47" s="996" t="s">
        <v>165</v>
      </c>
      <c r="K47" s="996" t="s">
        <v>4</v>
      </c>
      <c r="L47" s="998">
        <v>25</v>
      </c>
      <c r="M47" s="999">
        <f>M46+TIME(0,L46,0)</f>
        <v>0.62847222222222221</v>
      </c>
    </row>
    <row r="48" spans="1:13" ht="15.75" x14ac:dyDescent="0.2">
      <c r="A48" s="52"/>
      <c r="B48" s="504" t="s">
        <v>98</v>
      </c>
      <c r="C48" s="501"/>
      <c r="E48" s="758"/>
      <c r="F48" s="996"/>
      <c r="G48" s="997">
        <f ca="1">G47+1</f>
        <v>21</v>
      </c>
      <c r="H48" s="997" t="s">
        <v>2</v>
      </c>
      <c r="I48" s="996" t="s">
        <v>303</v>
      </c>
      <c r="J48" s="630" t="s">
        <v>165</v>
      </c>
      <c r="K48" s="996" t="s">
        <v>1</v>
      </c>
      <c r="L48" s="1006"/>
      <c r="M48" s="999">
        <f>M47+TIME(0,L47,0)</f>
        <v>0.64583333333333337</v>
      </c>
    </row>
    <row r="49" spans="1:13" ht="15.75" x14ac:dyDescent="0.25">
      <c r="A49" s="52"/>
      <c r="B49" s="948" t="s">
        <v>95</v>
      </c>
      <c r="C49" s="501"/>
      <c r="E49" s="990"/>
      <c r="F49" s="991"/>
      <c r="G49" s="992"/>
      <c r="H49" s="993"/>
      <c r="I49" s="991"/>
      <c r="J49" s="991"/>
      <c r="K49" s="991"/>
      <c r="L49" s="991"/>
      <c r="M49" s="991"/>
    </row>
    <row r="50" spans="1:13" ht="18" x14ac:dyDescent="0.2">
      <c r="A50" s="52"/>
      <c r="B50" s="505" t="s">
        <v>249</v>
      </c>
      <c r="C50" s="501"/>
      <c r="E50" s="1191"/>
      <c r="F50" s="1623" t="s">
        <v>648</v>
      </c>
      <c r="G50" s="1623"/>
      <c r="H50" s="1623"/>
      <c r="I50" s="1623"/>
      <c r="J50" s="1623"/>
      <c r="K50" s="1623"/>
      <c r="L50" s="1623"/>
      <c r="M50" s="1623"/>
    </row>
    <row r="51" spans="1:13" ht="14.25" x14ac:dyDescent="0.2">
      <c r="A51" s="52"/>
      <c r="B51" s="505" t="s">
        <v>250</v>
      </c>
      <c r="C51" s="501"/>
      <c r="E51" s="1190"/>
      <c r="F51" s="1190"/>
      <c r="G51" s="1189"/>
      <c r="H51" s="1189"/>
      <c r="I51" s="1190"/>
      <c r="J51" s="1190"/>
      <c r="K51" s="1188"/>
      <c r="L51" s="994"/>
      <c r="M51" s="1187"/>
    </row>
    <row r="52" spans="1:13" ht="15.75" x14ac:dyDescent="0.2">
      <c r="A52" s="52"/>
      <c r="B52" s="505" t="s">
        <v>127</v>
      </c>
      <c r="C52" s="501"/>
      <c r="E52" s="995"/>
      <c r="F52" s="996"/>
      <c r="G52" s="997">
        <f ca="1">MAX(G28:INDIRECT(ADDRESS(ROW()-1,1)))+1</f>
        <v>22</v>
      </c>
      <c r="H52" s="997" t="s">
        <v>31</v>
      </c>
      <c r="I52" s="996" t="s">
        <v>102</v>
      </c>
      <c r="J52" s="996" t="s">
        <v>165</v>
      </c>
      <c r="K52" s="996" t="s">
        <v>1</v>
      </c>
      <c r="L52" s="998">
        <v>5</v>
      </c>
      <c r="M52" s="999">
        <f>TIME(MID(F50,SEARCH(":",F50)-2,2),MID(F50,SEARCH(":",F50)+1,2),0)</f>
        <v>0.66666666666666663</v>
      </c>
    </row>
    <row r="53" spans="1:13" ht="15.75" x14ac:dyDescent="0.2">
      <c r="A53" s="52"/>
      <c r="B53" s="505" t="s">
        <v>255</v>
      </c>
      <c r="C53" s="501"/>
      <c r="E53" s="1000"/>
      <c r="F53" s="1186"/>
      <c r="G53" s="1001">
        <f ca="1">G52+1</f>
        <v>23</v>
      </c>
      <c r="H53" s="1001" t="s">
        <v>41</v>
      </c>
      <c r="I53" s="1002" t="s">
        <v>441</v>
      </c>
      <c r="J53" s="1002" t="s">
        <v>165</v>
      </c>
      <c r="K53" s="1002" t="s">
        <v>4</v>
      </c>
      <c r="L53" s="1003">
        <v>90</v>
      </c>
      <c r="M53" s="1004">
        <f>M52+TIME(0,L52,0)</f>
        <v>0.67013888888888884</v>
      </c>
    </row>
    <row r="54" spans="1:13" ht="15.75" x14ac:dyDescent="0.2">
      <c r="A54" s="52"/>
      <c r="B54" s="505" t="s">
        <v>251</v>
      </c>
      <c r="C54" s="501"/>
      <c r="E54" s="995"/>
      <c r="F54" s="1185"/>
      <c r="G54" s="997">
        <f ca="1">G53+1</f>
        <v>24</v>
      </c>
      <c r="H54" s="997" t="s">
        <v>41</v>
      </c>
      <c r="I54" s="996" t="s">
        <v>442</v>
      </c>
      <c r="J54" s="996" t="s">
        <v>165</v>
      </c>
      <c r="K54" s="996" t="s">
        <v>4</v>
      </c>
      <c r="L54" s="998">
        <v>25</v>
      </c>
      <c r="M54" s="999">
        <f>M53+TIME(0,L53,0)</f>
        <v>0.73263888888888884</v>
      </c>
    </row>
    <row r="55" spans="1:13" ht="15.75" x14ac:dyDescent="0.2">
      <c r="A55" s="52"/>
      <c r="B55" s="1158" t="s">
        <v>126</v>
      </c>
      <c r="C55" s="501"/>
      <c r="E55" s="758"/>
      <c r="F55" s="996"/>
      <c r="G55" s="997">
        <f ca="1">G54+1</f>
        <v>25</v>
      </c>
      <c r="H55" s="997" t="s">
        <v>2</v>
      </c>
      <c r="I55" s="996" t="s">
        <v>303</v>
      </c>
      <c r="J55" s="630" t="s">
        <v>165</v>
      </c>
      <c r="K55" s="996" t="s">
        <v>1</v>
      </c>
      <c r="L55" s="1006"/>
      <c r="M55" s="999">
        <f>M54+TIME(0,L54,0)</f>
        <v>0.75</v>
      </c>
    </row>
    <row r="56" spans="1:13" ht="15.75" x14ac:dyDescent="0.25">
      <c r="A56" s="52"/>
      <c r="B56" s="505" t="s">
        <v>252</v>
      </c>
      <c r="C56" s="501"/>
      <c r="E56" s="990"/>
      <c r="F56" s="991"/>
      <c r="G56" s="992"/>
      <c r="H56" s="993"/>
      <c r="I56" s="991"/>
      <c r="J56" s="991"/>
      <c r="K56" s="991"/>
      <c r="L56" s="991"/>
      <c r="M56" s="991"/>
    </row>
    <row r="57" spans="1:13" ht="18" x14ac:dyDescent="0.2">
      <c r="A57" s="52"/>
      <c r="B57" s="667" t="s">
        <v>99</v>
      </c>
      <c r="C57" s="501"/>
      <c r="E57" s="1191"/>
      <c r="F57" s="1623" t="s">
        <v>649</v>
      </c>
      <c r="G57" s="1623"/>
      <c r="H57" s="1623"/>
      <c r="I57" s="1623"/>
      <c r="J57" s="1623"/>
      <c r="K57" s="1623"/>
      <c r="L57" s="1623"/>
      <c r="M57" s="1623"/>
    </row>
    <row r="58" spans="1:13" ht="14.25" x14ac:dyDescent="0.2">
      <c r="A58" s="52"/>
      <c r="B58" s="54"/>
      <c r="C58" s="501"/>
      <c r="E58" s="1190"/>
      <c r="F58" s="1190"/>
      <c r="G58" s="1189"/>
      <c r="H58" s="1189"/>
      <c r="I58" s="1190"/>
      <c r="J58" s="1190"/>
      <c r="K58" s="1188"/>
      <c r="L58" s="994"/>
      <c r="M58" s="1187"/>
    </row>
    <row r="59" spans="1:13" ht="15.75" x14ac:dyDescent="0.2">
      <c r="A59" s="52"/>
      <c r="B59" s="54"/>
      <c r="C59" s="501"/>
      <c r="E59" s="995"/>
      <c r="F59" s="996"/>
      <c r="G59" s="997">
        <f ca="1">MAX(G35:INDIRECT(ADDRESS(ROW()-1,1)))+1</f>
        <v>26</v>
      </c>
      <c r="H59" s="997" t="s">
        <v>31</v>
      </c>
      <c r="I59" s="996" t="s">
        <v>102</v>
      </c>
      <c r="J59" s="996" t="s">
        <v>165</v>
      </c>
      <c r="K59" s="996" t="s">
        <v>1</v>
      </c>
      <c r="L59" s="998">
        <v>5</v>
      </c>
      <c r="M59" s="999">
        <f>TIME(MID(F57,SEARCH(":",F57)-2,2),MID(F57,SEARCH(":",F57)+1,2),0)</f>
        <v>0.5625</v>
      </c>
    </row>
    <row r="60" spans="1:13" ht="15.75" x14ac:dyDescent="0.2">
      <c r="A60" s="52"/>
      <c r="B60" s="54"/>
      <c r="C60" s="53"/>
      <c r="E60" s="1000"/>
      <c r="F60" s="1186"/>
      <c r="G60" s="1001">
        <f ca="1">G59+1</f>
        <v>27</v>
      </c>
      <c r="H60" s="1001" t="s">
        <v>41</v>
      </c>
      <c r="I60" s="1002" t="s">
        <v>441</v>
      </c>
      <c r="J60" s="1002" t="s">
        <v>165</v>
      </c>
      <c r="K60" s="1002" t="s">
        <v>4</v>
      </c>
      <c r="L60" s="1003">
        <v>90</v>
      </c>
      <c r="M60" s="1004">
        <f>M59+TIME(0,L59,0)</f>
        <v>0.56597222222222221</v>
      </c>
    </row>
    <row r="61" spans="1:13" ht="15.75" x14ac:dyDescent="0.2">
      <c r="A61" s="1253"/>
      <c r="B61" s="1254" t="s">
        <v>736</v>
      </c>
      <c r="C61" s="1255"/>
      <c r="E61" s="995"/>
      <c r="F61" s="1185"/>
      <c r="G61" s="997">
        <f ca="1">G60+1</f>
        <v>28</v>
      </c>
      <c r="H61" s="997" t="s">
        <v>41</v>
      </c>
      <c r="I61" s="996" t="s">
        <v>442</v>
      </c>
      <c r="J61" s="996" t="s">
        <v>165</v>
      </c>
      <c r="K61" s="996" t="s">
        <v>4</v>
      </c>
      <c r="L61" s="998">
        <v>25</v>
      </c>
      <c r="M61" s="999">
        <f>M60+TIME(0,L60,0)</f>
        <v>0.62847222222222221</v>
      </c>
    </row>
    <row r="62" spans="1:13" ht="15.75" x14ac:dyDescent="0.2">
      <c r="E62" s="758"/>
      <c r="F62" s="996"/>
      <c r="G62" s="997">
        <f ca="1">G61+1</f>
        <v>29</v>
      </c>
      <c r="H62" s="997" t="s">
        <v>2</v>
      </c>
      <c r="I62" s="996" t="s">
        <v>303</v>
      </c>
      <c r="J62" s="630" t="s">
        <v>165</v>
      </c>
      <c r="K62" s="996" t="s">
        <v>1</v>
      </c>
      <c r="L62" s="1006"/>
      <c r="M62" s="999">
        <f>M61+TIME(0,L61,0)</f>
        <v>0.64583333333333337</v>
      </c>
    </row>
    <row r="63" spans="1:13" ht="15.75" x14ac:dyDescent="0.25">
      <c r="E63" s="990"/>
      <c r="F63" s="991"/>
      <c r="G63" s="992"/>
      <c r="H63" s="993"/>
      <c r="I63" s="991"/>
      <c r="J63" s="991"/>
      <c r="K63" s="991"/>
      <c r="L63" s="991"/>
      <c r="M63" s="991"/>
    </row>
    <row r="64" spans="1:13" ht="18" x14ac:dyDescent="0.2">
      <c r="E64" s="1191"/>
      <c r="F64" s="1623" t="s">
        <v>650</v>
      </c>
      <c r="G64" s="1623"/>
      <c r="H64" s="1623"/>
      <c r="I64" s="1623"/>
      <c r="J64" s="1623"/>
      <c r="K64" s="1623"/>
      <c r="L64" s="1623"/>
      <c r="M64" s="1623"/>
    </row>
    <row r="65" spans="5:13" x14ac:dyDescent="0.2">
      <c r="E65" s="1190"/>
      <c r="F65" s="1190"/>
      <c r="G65" s="1189"/>
      <c r="H65" s="1189"/>
      <c r="I65" s="1190"/>
      <c r="J65" s="1190"/>
      <c r="K65" s="1188"/>
      <c r="L65" s="994"/>
      <c r="M65" s="1187"/>
    </row>
    <row r="66" spans="5:13" ht="15.75" x14ac:dyDescent="0.2">
      <c r="E66" s="995"/>
      <c r="F66" s="996"/>
      <c r="G66" s="997">
        <f ca="1">MAX(G31:INDIRECT(ADDRESS(ROW()-1,1)))+1</f>
        <v>30</v>
      </c>
      <c r="H66" s="997" t="s">
        <v>31</v>
      </c>
      <c r="I66" s="996" t="s">
        <v>102</v>
      </c>
      <c r="J66" s="996" t="s">
        <v>165</v>
      </c>
      <c r="K66" s="996" t="s">
        <v>1</v>
      </c>
      <c r="L66" s="998">
        <v>5</v>
      </c>
      <c r="M66" s="999">
        <f>TIME(MID(F64,SEARCH(":",F64)-2,2),MID(F64,SEARCH(":",F64)+1,2),0)</f>
        <v>0.66666666666666663</v>
      </c>
    </row>
    <row r="67" spans="5:13" ht="15.75" x14ac:dyDescent="0.2">
      <c r="E67" s="1000"/>
      <c r="F67" s="1186"/>
      <c r="G67" s="1001">
        <f t="shared" ref="G67:G72" ca="1" si="2">G66+1</f>
        <v>31</v>
      </c>
      <c r="H67" s="1001" t="s">
        <v>41</v>
      </c>
      <c r="I67" s="1002" t="s">
        <v>441</v>
      </c>
      <c r="J67" s="1002" t="s">
        <v>165</v>
      </c>
      <c r="K67" s="1002" t="s">
        <v>4</v>
      </c>
      <c r="L67" s="1003">
        <v>60</v>
      </c>
      <c r="M67" s="1004">
        <f t="shared" ref="M67:M72" si="3">M66+TIME(0,L66,0)</f>
        <v>0.67013888888888884</v>
      </c>
    </row>
    <row r="68" spans="5:13" ht="15.75" x14ac:dyDescent="0.2">
      <c r="E68" s="995"/>
      <c r="F68" s="1185"/>
      <c r="G68" s="997">
        <f t="shared" ca="1" si="2"/>
        <v>32</v>
      </c>
      <c r="H68" s="997" t="s">
        <v>41</v>
      </c>
      <c r="I68" s="996" t="s">
        <v>56</v>
      </c>
      <c r="J68" s="996" t="s">
        <v>165</v>
      </c>
      <c r="K68" s="996" t="s">
        <v>4</v>
      </c>
      <c r="L68" s="998">
        <v>25</v>
      </c>
      <c r="M68" s="999">
        <f t="shared" si="3"/>
        <v>0.71180555555555547</v>
      </c>
    </row>
    <row r="69" spans="5:13" ht="15.75" x14ac:dyDescent="0.2">
      <c r="E69" s="1000"/>
      <c r="F69" s="1002"/>
      <c r="G69" s="1020">
        <f t="shared" ca="1" si="2"/>
        <v>33</v>
      </c>
      <c r="H69" s="1001" t="s">
        <v>41</v>
      </c>
      <c r="I69" s="1002" t="s">
        <v>443</v>
      </c>
      <c r="J69" s="1002" t="s">
        <v>165</v>
      </c>
      <c r="K69" s="1002" t="s">
        <v>1</v>
      </c>
      <c r="L69" s="1003">
        <v>15</v>
      </c>
      <c r="M69" s="1021">
        <f t="shared" si="3"/>
        <v>0.72916666666666663</v>
      </c>
    </row>
    <row r="70" spans="5:13" ht="15.75" x14ac:dyDescent="0.2">
      <c r="E70" s="995"/>
      <c r="F70" s="1185"/>
      <c r="G70" s="997">
        <f t="shared" ca="1" si="2"/>
        <v>34</v>
      </c>
      <c r="H70" s="997" t="s">
        <v>41</v>
      </c>
      <c r="I70" s="996" t="s">
        <v>651</v>
      </c>
      <c r="J70" s="996" t="s">
        <v>165</v>
      </c>
      <c r="K70" s="996" t="s">
        <v>1</v>
      </c>
      <c r="L70" s="998">
        <v>10</v>
      </c>
      <c r="M70" s="999">
        <f t="shared" si="3"/>
        <v>0.73958333333333326</v>
      </c>
    </row>
    <row r="71" spans="5:13" ht="15.75" x14ac:dyDescent="0.2">
      <c r="E71" s="1090"/>
      <c r="F71" s="1002"/>
      <c r="G71" s="1001">
        <f t="shared" ca="1" si="2"/>
        <v>35</v>
      </c>
      <c r="H71" s="1001" t="s">
        <v>304</v>
      </c>
      <c r="I71" s="1022" t="s">
        <v>444</v>
      </c>
      <c r="J71" s="1002" t="s">
        <v>165</v>
      </c>
      <c r="K71" s="1002" t="s">
        <v>4</v>
      </c>
      <c r="L71" s="1003">
        <v>5</v>
      </c>
      <c r="M71" s="1004">
        <f t="shared" si="3"/>
        <v>0.74652777777777768</v>
      </c>
    </row>
    <row r="72" spans="5:13" ht="15.75" x14ac:dyDescent="0.2">
      <c r="E72" s="758"/>
      <c r="F72" s="996"/>
      <c r="G72" s="997">
        <f t="shared" ca="1" si="2"/>
        <v>36</v>
      </c>
      <c r="H72" s="997" t="s">
        <v>2</v>
      </c>
      <c r="I72" s="996" t="s">
        <v>168</v>
      </c>
      <c r="J72" s="630" t="s">
        <v>165</v>
      </c>
      <c r="K72" s="996" t="s">
        <v>1</v>
      </c>
      <c r="L72" s="1006"/>
      <c r="M72" s="1009">
        <f t="shared" si="3"/>
        <v>0.74999999999999989</v>
      </c>
    </row>
    <row r="73" spans="5:13" ht="15.75" x14ac:dyDescent="0.2">
      <c r="E73" s="758"/>
      <c r="F73" s="1026"/>
      <c r="G73" s="1184"/>
      <c r="H73" s="1184"/>
      <c r="I73" s="1024" t="s">
        <v>292</v>
      </c>
      <c r="J73" s="1023"/>
      <c r="K73" s="1024"/>
      <c r="L73" s="1027"/>
      <c r="M73" s="1025"/>
    </row>
    <row r="74" spans="5:13" ht="15.75" x14ac:dyDescent="0.2">
      <c r="E74" s="756"/>
      <c r="F74" s="756"/>
      <c r="G74" s="1183"/>
      <c r="H74" s="1183"/>
      <c r="I74" s="1028" t="s">
        <v>293</v>
      </c>
      <c r="J74" s="1028"/>
      <c r="K74" s="1028"/>
      <c r="L74" s="756"/>
      <c r="M74" s="631"/>
    </row>
    <row r="75" spans="5:13" ht="15.75" x14ac:dyDescent="0.2">
      <c r="E75" s="995"/>
      <c r="F75" s="1092"/>
      <c r="G75" s="1184"/>
      <c r="H75" s="1184"/>
      <c r="I75" s="1024"/>
      <c r="J75" s="1184"/>
      <c r="K75" s="1024"/>
      <c r="L75" s="1092"/>
      <c r="M75" s="1029"/>
    </row>
    <row r="76" spans="5:13" ht="15.75" x14ac:dyDescent="0.25">
      <c r="E76" s="990"/>
      <c r="F76" s="991"/>
      <c r="G76" s="992"/>
      <c r="H76" s="993"/>
      <c r="I76" s="991"/>
      <c r="J76" s="991"/>
      <c r="K76" s="991"/>
      <c r="L76" s="991"/>
      <c r="M76" s="991"/>
    </row>
    <row r="77" spans="5:13" ht="18" x14ac:dyDescent="0.2">
      <c r="E77" s="1191"/>
      <c r="F77" s="1623"/>
      <c r="G77" s="1623"/>
      <c r="H77" s="1623"/>
      <c r="I77" s="1623"/>
      <c r="J77" s="1623"/>
      <c r="K77" s="1623"/>
      <c r="L77" s="1623"/>
      <c r="M77" s="1623"/>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59"/>
      <c r="F80" s="1159"/>
      <c r="G80" s="1159"/>
      <c r="H80" s="1159"/>
      <c r="I80" s="1159"/>
      <c r="J80" s="1159"/>
      <c r="K80" s="1159"/>
      <c r="L80" s="1159"/>
      <c r="M80" s="1159"/>
    </row>
    <row r="81" spans="5:13" x14ac:dyDescent="0.2">
      <c r="E81" s="1159"/>
      <c r="F81" s="1159"/>
      <c r="G81" s="1159"/>
      <c r="H81" s="1159"/>
      <c r="I81" s="1159"/>
      <c r="J81" s="1159"/>
      <c r="K81" s="1159"/>
      <c r="L81" s="1159"/>
      <c r="M81" s="1159"/>
    </row>
    <row r="82" spans="5:13" x14ac:dyDescent="0.2">
      <c r="E82" s="1159"/>
      <c r="F82" s="1159"/>
      <c r="G82" s="1159"/>
      <c r="H82" s="1159"/>
      <c r="I82" s="1159"/>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row r="88" spans="5:13" x14ac:dyDescent="0.2">
      <c r="E88" s="1159"/>
      <c r="F88" s="1159"/>
      <c r="G88" s="1159"/>
      <c r="H88" s="1159"/>
      <c r="I88" s="1159"/>
      <c r="J88" s="1159"/>
      <c r="K88" s="1159"/>
      <c r="L88" s="1159"/>
      <c r="M88" s="1159"/>
    </row>
    <row r="89" spans="5:13" x14ac:dyDescent="0.2">
      <c r="E89" s="1159"/>
      <c r="F89" s="1159"/>
      <c r="G89" s="1159"/>
      <c r="H89" s="1159"/>
      <c r="I89" s="1159"/>
      <c r="J89" s="1159"/>
      <c r="K89" s="1159"/>
      <c r="L89" s="1159"/>
      <c r="M89" s="1159"/>
    </row>
    <row r="90" spans="5:13" x14ac:dyDescent="0.2">
      <c r="E90" s="1159"/>
      <c r="F90" s="1159"/>
      <c r="G90" s="1159"/>
      <c r="H90" s="1159"/>
      <c r="I90" s="1159"/>
      <c r="J90" s="1159"/>
      <c r="K90" s="1159"/>
      <c r="L90" s="1159"/>
      <c r="M90" s="1159"/>
    </row>
    <row r="91" spans="5:13" x14ac:dyDescent="0.2">
      <c r="E91" s="1159"/>
      <c r="F91" s="1159"/>
      <c r="G91" s="1159"/>
      <c r="H91" s="1159"/>
      <c r="I91" s="1159"/>
      <c r="J91" s="1159"/>
      <c r="K91" s="1159"/>
      <c r="L91" s="1159"/>
      <c r="M91" s="1159"/>
    </row>
    <row r="92" spans="5:13" x14ac:dyDescent="0.2">
      <c r="E92" s="1159"/>
      <c r="F92" s="1159"/>
      <c r="G92" s="1159"/>
      <c r="H92" s="1159"/>
      <c r="I92" s="1159"/>
      <c r="J92" s="1159"/>
      <c r="K92" s="1159"/>
      <c r="L92" s="1159"/>
      <c r="M92" s="1159"/>
    </row>
    <row r="93" spans="5:13" x14ac:dyDescent="0.2">
      <c r="E93" s="1159"/>
      <c r="F93" s="1159"/>
      <c r="G93" s="1159"/>
      <c r="H93" s="1159"/>
      <c r="I93" s="1159"/>
      <c r="J93" s="1159"/>
      <c r="K93" s="1159"/>
      <c r="L93" s="1159"/>
      <c r="M93" s="1159"/>
    </row>
    <row r="94" spans="5:13" x14ac:dyDescent="0.2">
      <c r="E94" s="1159"/>
      <c r="F94" s="1159"/>
      <c r="G94" s="1159"/>
      <c r="H94" s="1159"/>
      <c r="I94" s="1159"/>
      <c r="J94" s="1159"/>
      <c r="K94" s="1159"/>
      <c r="L94" s="1159"/>
      <c r="M94" s="1159"/>
    </row>
    <row r="95" spans="5:13" x14ac:dyDescent="0.2">
      <c r="E95" s="1159"/>
      <c r="F95" s="1159"/>
      <c r="G95" s="1159"/>
      <c r="H95" s="1159"/>
      <c r="I95" s="1159"/>
      <c r="J95" s="1159"/>
      <c r="K95" s="1159"/>
      <c r="L95" s="1159"/>
      <c r="M95" s="1159"/>
    </row>
    <row r="96" spans="5:13" x14ac:dyDescent="0.2">
      <c r="E96" s="1159"/>
      <c r="F96" s="1159"/>
      <c r="G96" s="1159"/>
      <c r="H96" s="1159"/>
      <c r="I96" s="1159"/>
      <c r="J96" s="1159"/>
      <c r="K96" s="1159"/>
      <c r="L96" s="1159"/>
      <c r="M96" s="1159"/>
    </row>
    <row r="97" spans="5:13" x14ac:dyDescent="0.2">
      <c r="E97" s="1159"/>
      <c r="F97" s="1159"/>
      <c r="G97" s="1159"/>
      <c r="H97" s="1159"/>
      <c r="I97" s="1159"/>
      <c r="J97" s="1159"/>
      <c r="K97" s="1159"/>
      <c r="L97" s="1159"/>
      <c r="M97" s="1159"/>
    </row>
    <row r="98" spans="5:13" x14ac:dyDescent="0.2">
      <c r="E98" s="1159"/>
      <c r="F98" s="1159"/>
      <c r="G98" s="1159"/>
      <c r="H98" s="1159"/>
      <c r="I98" s="1159"/>
      <c r="J98" s="1159"/>
      <c r="K98" s="1159"/>
      <c r="L98" s="1159"/>
      <c r="M98" s="1159"/>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sheetData>
  <mergeCells count="16">
    <mergeCell ref="F2:M2"/>
    <mergeCell ref="F3:M3"/>
    <mergeCell ref="F4:M4"/>
    <mergeCell ref="F5:M5"/>
    <mergeCell ref="F6:M6"/>
    <mergeCell ref="F77:M77"/>
    <mergeCell ref="F64:M64"/>
    <mergeCell ref="B39:B40"/>
    <mergeCell ref="B4:B6"/>
    <mergeCell ref="F7:M7"/>
    <mergeCell ref="F14:M14"/>
    <mergeCell ref="F28:M28"/>
    <mergeCell ref="F36:M36"/>
    <mergeCell ref="F43:M43"/>
    <mergeCell ref="F50:M50"/>
    <mergeCell ref="F57:M5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159" customWidth="1"/>
    <col min="2" max="2" width="13.5703125" style="1159" customWidth="1"/>
    <col min="3" max="3" width="1.42578125" style="1159" customWidth="1"/>
    <col min="4" max="4" width="2.140625" customWidth="1"/>
    <col min="5" max="5" width="1.42578125" style="439" customWidth="1"/>
    <col min="6" max="6" width="3.7109375" style="439" customWidth="1"/>
    <col min="7" max="7" width="6" style="439" customWidth="1"/>
    <col min="8" max="8" width="2.42578125" style="439" customWidth="1"/>
    <col min="9" max="9" width="94.7109375" style="439" customWidth="1"/>
    <col min="10" max="10" width="3.140625" style="439" customWidth="1"/>
    <col min="11" max="11" width="18.42578125" style="439" customWidth="1"/>
    <col min="12" max="12" width="12.85546875" style="439" customWidth="1"/>
    <col min="13" max="13" width="15.42578125" style="439" customWidth="1"/>
  </cols>
  <sheetData>
    <row r="1" spans="1:13" x14ac:dyDescent="0.2">
      <c r="A1" s="1253"/>
      <c r="B1" s="1254" t="s">
        <v>736</v>
      </c>
      <c r="C1" s="1255"/>
      <c r="E1" s="519"/>
      <c r="F1" s="519"/>
      <c r="G1" s="519"/>
      <c r="H1" s="519"/>
      <c r="I1" s="519"/>
      <c r="J1" s="519"/>
      <c r="K1" s="519"/>
      <c r="L1" s="519"/>
      <c r="M1" s="520"/>
    </row>
    <row r="2" spans="1:13" ht="18.75" thickBot="1" x14ac:dyDescent="0.25">
      <c r="A2" s="601"/>
      <c r="B2" s="837"/>
      <c r="C2" s="53"/>
      <c r="E2" s="521"/>
      <c r="F2" s="1628" t="s">
        <v>321</v>
      </c>
      <c r="G2" s="1628"/>
      <c r="H2" s="1628"/>
      <c r="I2" s="1628"/>
      <c r="J2" s="1628"/>
      <c r="K2" s="1628"/>
      <c r="L2" s="1628"/>
      <c r="M2" s="1628"/>
    </row>
    <row r="3" spans="1:13" ht="18.75" thickBot="1" x14ac:dyDescent="0.25">
      <c r="A3" s="601"/>
      <c r="B3" s="370" t="str">
        <f>Title!B3</f>
        <v>Interim</v>
      </c>
      <c r="C3" s="53"/>
      <c r="E3" s="522"/>
      <c r="F3" s="1629" t="s">
        <v>62</v>
      </c>
      <c r="G3" s="1629"/>
      <c r="H3" s="1629"/>
      <c r="I3" s="1629"/>
      <c r="J3" s="1629"/>
      <c r="K3" s="1629"/>
      <c r="L3" s="1629"/>
      <c r="M3" s="1629"/>
    </row>
    <row r="4" spans="1:13" ht="15.6" customHeight="1" x14ac:dyDescent="0.25">
      <c r="A4" s="601"/>
      <c r="B4" s="1264" t="str">
        <f>Title!B4</f>
        <v>R1</v>
      </c>
      <c r="C4" s="53"/>
      <c r="E4" s="1083"/>
      <c r="F4" s="1630" t="s">
        <v>322</v>
      </c>
      <c r="G4" s="1630"/>
      <c r="H4" s="1630"/>
      <c r="I4" s="1630"/>
      <c r="J4" s="1630"/>
      <c r="K4" s="1630"/>
      <c r="L4" s="1630"/>
      <c r="M4" s="1630"/>
    </row>
    <row r="5" spans="1:13" x14ac:dyDescent="0.25">
      <c r="A5" s="601"/>
      <c r="B5" s="1265"/>
      <c r="C5" s="53"/>
      <c r="E5" s="491"/>
      <c r="F5" s="376" t="s">
        <v>6</v>
      </c>
      <c r="G5" s="843" t="s">
        <v>652</v>
      </c>
      <c r="H5" s="843"/>
      <c r="I5" s="843"/>
      <c r="J5" s="843"/>
      <c r="K5" s="843"/>
      <c r="L5" s="843"/>
      <c r="M5" s="843"/>
    </row>
    <row r="6" spans="1:13" ht="16.5" thickBot="1" x14ac:dyDescent="0.3">
      <c r="A6" s="601"/>
      <c r="B6" s="1266"/>
      <c r="C6" s="53"/>
      <c r="E6" s="491"/>
      <c r="F6" s="376" t="s">
        <v>6</v>
      </c>
      <c r="G6" s="843" t="s">
        <v>397</v>
      </c>
      <c r="H6" s="843"/>
      <c r="I6" s="843"/>
      <c r="J6" s="843"/>
      <c r="K6" s="843"/>
      <c r="L6" s="843"/>
      <c r="M6" s="843"/>
    </row>
    <row r="7" spans="1:13" ht="16.5" thickBot="1" x14ac:dyDescent="0.3">
      <c r="A7" s="601"/>
      <c r="B7" s="54"/>
      <c r="C7" s="538"/>
      <c r="E7" s="491"/>
      <c r="F7" s="376" t="s">
        <v>6</v>
      </c>
      <c r="G7" s="843" t="s">
        <v>47</v>
      </c>
      <c r="H7" s="843"/>
      <c r="I7" s="843"/>
      <c r="J7" s="843"/>
      <c r="K7" s="843"/>
      <c r="L7" s="843"/>
      <c r="M7" s="843"/>
    </row>
    <row r="8" spans="1:13" ht="20.25" x14ac:dyDescent="0.2">
      <c r="A8" s="601"/>
      <c r="B8" s="939" t="s">
        <v>96</v>
      </c>
      <c r="C8" s="497"/>
      <c r="E8" s="632"/>
      <c r="F8" s="632"/>
      <c r="G8" s="632"/>
      <c r="H8" s="632"/>
      <c r="I8" s="632"/>
      <c r="J8" s="632"/>
      <c r="K8" s="842"/>
      <c r="L8" s="632"/>
      <c r="M8" s="632"/>
    </row>
    <row r="9" spans="1:13" ht="18" x14ac:dyDescent="0.2">
      <c r="A9" s="601"/>
      <c r="B9" s="660" t="s">
        <v>123</v>
      </c>
      <c r="C9" s="497"/>
      <c r="E9" s="832"/>
      <c r="F9" s="1627" t="s">
        <v>653</v>
      </c>
      <c r="G9" s="1627"/>
      <c r="H9" s="1627"/>
      <c r="I9" s="1627"/>
      <c r="J9" s="1627"/>
      <c r="K9" s="1627"/>
      <c r="L9" s="1627"/>
      <c r="M9" s="1627"/>
    </row>
    <row r="10" spans="1:13" x14ac:dyDescent="0.2">
      <c r="A10" s="601"/>
      <c r="B10" s="661"/>
      <c r="C10" s="662"/>
      <c r="E10" s="600"/>
      <c r="F10" s="438"/>
      <c r="G10" s="151">
        <v>1</v>
      </c>
      <c r="H10" s="400"/>
      <c r="I10" s="400" t="s">
        <v>102</v>
      </c>
      <c r="J10" s="605" t="s">
        <v>165</v>
      </c>
      <c r="K10" s="9" t="s">
        <v>63</v>
      </c>
      <c r="L10" s="606">
        <v>0</v>
      </c>
      <c r="M10" s="607">
        <f>TIME(8+0,0,0)</f>
        <v>0.33333333333333331</v>
      </c>
    </row>
    <row r="11" spans="1:13" x14ac:dyDescent="0.2">
      <c r="A11" s="601"/>
      <c r="B11" s="663" t="s">
        <v>375</v>
      </c>
      <c r="C11" s="497"/>
      <c r="E11" s="639"/>
      <c r="F11" s="1080"/>
      <c r="G11" s="1084">
        <f>G10+1</f>
        <v>2</v>
      </c>
      <c r="H11" s="1084"/>
      <c r="I11" s="841" t="s">
        <v>654</v>
      </c>
      <c r="J11" s="634" t="s">
        <v>165</v>
      </c>
      <c r="K11" s="1084" t="s">
        <v>63</v>
      </c>
      <c r="L11" s="635">
        <v>15</v>
      </c>
      <c r="M11" s="636">
        <f>M10+TIME(0,L10,0)</f>
        <v>0.33333333333333331</v>
      </c>
    </row>
    <row r="12" spans="1:13" x14ac:dyDescent="0.2">
      <c r="A12" s="52"/>
      <c r="B12" s="664" t="s">
        <v>376</v>
      </c>
      <c r="C12" s="53"/>
      <c r="E12" s="783"/>
      <c r="F12" s="1182"/>
      <c r="G12" s="766">
        <v>3</v>
      </c>
      <c r="H12" s="766"/>
      <c r="I12" s="1192" t="s">
        <v>655</v>
      </c>
      <c r="J12" s="768" t="s">
        <v>6</v>
      </c>
      <c r="K12" s="766" t="s">
        <v>4</v>
      </c>
      <c r="L12" s="769">
        <v>105</v>
      </c>
      <c r="M12" s="770">
        <f>M11+TIME(0,L11,0)</f>
        <v>0.34375</v>
      </c>
    </row>
    <row r="13" spans="1:13" x14ac:dyDescent="0.2">
      <c r="A13" s="601"/>
      <c r="B13" s="665" t="s">
        <v>149</v>
      </c>
      <c r="C13" s="497"/>
      <c r="E13" s="784"/>
      <c r="F13" s="718"/>
      <c r="G13" s="720">
        <v>4</v>
      </c>
      <c r="H13" s="719"/>
      <c r="I13" s="719" t="s">
        <v>656</v>
      </c>
      <c r="J13" s="691" t="s">
        <v>165</v>
      </c>
      <c r="K13" s="720" t="s">
        <v>63</v>
      </c>
      <c r="L13" s="692">
        <v>0</v>
      </c>
      <c r="M13" s="764">
        <f>M12+TIME(0,L12,0)</f>
        <v>0.41666666666666669</v>
      </c>
    </row>
    <row r="14" spans="1:13" x14ac:dyDescent="0.2">
      <c r="A14" s="52"/>
      <c r="B14" s="666" t="s">
        <v>246</v>
      </c>
      <c r="C14" s="497"/>
      <c r="E14" s="782"/>
      <c r="F14" s="840"/>
      <c r="G14" s="839"/>
      <c r="H14" s="844"/>
      <c r="I14" s="844"/>
      <c r="J14" s="863"/>
      <c r="K14" s="839"/>
      <c r="L14" s="864"/>
      <c r="M14" s="865"/>
    </row>
    <row r="15" spans="1:13" ht="18" x14ac:dyDescent="0.2">
      <c r="A15" s="52"/>
      <c r="B15" s="498" t="s">
        <v>273</v>
      </c>
      <c r="C15" s="497"/>
      <c r="E15" s="782"/>
      <c r="F15" s="1627" t="s">
        <v>657</v>
      </c>
      <c r="G15" s="1627"/>
      <c r="H15" s="1627"/>
      <c r="I15" s="1627"/>
      <c r="J15" s="1627"/>
      <c r="K15" s="1627"/>
      <c r="L15" s="1627"/>
      <c r="M15" s="1627"/>
    </row>
    <row r="16" spans="1:13" x14ac:dyDescent="0.2">
      <c r="A16" s="52"/>
      <c r="B16" s="499" t="s">
        <v>334</v>
      </c>
      <c r="C16" s="500"/>
      <c r="E16" s="783"/>
      <c r="F16" s="765"/>
      <c r="G16" s="766">
        <v>5</v>
      </c>
      <c r="H16" s="767"/>
      <c r="I16" s="767" t="s">
        <v>398</v>
      </c>
      <c r="J16" s="768" t="s">
        <v>6</v>
      </c>
      <c r="K16" s="766" t="s">
        <v>63</v>
      </c>
      <c r="L16" s="769">
        <v>0</v>
      </c>
      <c r="M16" s="770">
        <f>TIME(4+12,0,0)</f>
        <v>0.66666666666666663</v>
      </c>
    </row>
    <row r="17" spans="1:13" ht="25.5" x14ac:dyDescent="0.2">
      <c r="A17" s="52"/>
      <c r="B17" s="54"/>
      <c r="C17" s="459"/>
      <c r="E17" s="639"/>
      <c r="F17" s="1080"/>
      <c r="G17" s="1084">
        <v>6</v>
      </c>
      <c r="H17" s="1084"/>
      <c r="I17" s="841" t="s">
        <v>399</v>
      </c>
      <c r="J17" s="634" t="s">
        <v>165</v>
      </c>
      <c r="K17" s="1084" t="s">
        <v>63</v>
      </c>
      <c r="L17" s="635">
        <v>15</v>
      </c>
      <c r="M17" s="636">
        <f>M16+TIME(0,L16,0)</f>
        <v>0.66666666666666663</v>
      </c>
    </row>
    <row r="18" spans="1:13" x14ac:dyDescent="0.2">
      <c r="A18" s="52"/>
      <c r="B18" s="54"/>
      <c r="C18" s="53"/>
      <c r="E18" s="783"/>
      <c r="F18" s="765"/>
      <c r="G18" s="766">
        <v>7</v>
      </c>
      <c r="H18" s="767"/>
      <c r="I18" s="767" t="s">
        <v>658</v>
      </c>
      <c r="J18" s="768" t="s">
        <v>6</v>
      </c>
      <c r="K18" s="766" t="s">
        <v>63</v>
      </c>
      <c r="L18" s="769">
        <v>10</v>
      </c>
      <c r="M18" s="770">
        <f>M17+TIME(0,L17,0)</f>
        <v>0.67708333333333326</v>
      </c>
    </row>
    <row r="19" spans="1:13" x14ac:dyDescent="0.2">
      <c r="A19" s="601"/>
      <c r="B19" s="899" t="s">
        <v>377</v>
      </c>
      <c r="C19" s="497"/>
      <c r="E19" s="784"/>
      <c r="F19" s="718"/>
      <c r="G19" s="720">
        <v>8</v>
      </c>
      <c r="H19" s="719"/>
      <c r="I19" s="719" t="s">
        <v>362</v>
      </c>
      <c r="J19" s="691" t="s">
        <v>6</v>
      </c>
      <c r="K19" s="720" t="s">
        <v>499</v>
      </c>
      <c r="L19" s="692">
        <v>10</v>
      </c>
      <c r="M19" s="764">
        <f>M18+TIME(0,L18,0)</f>
        <v>0.68402777777777768</v>
      </c>
    </row>
    <row r="20" spans="1:13" x14ac:dyDescent="0.2">
      <c r="A20" s="52"/>
      <c r="B20" s="664" t="s">
        <v>378</v>
      </c>
      <c r="C20" s="53"/>
      <c r="E20" s="783"/>
      <c r="F20" s="765"/>
      <c r="G20" s="766">
        <v>9</v>
      </c>
      <c r="H20" s="767"/>
      <c r="I20" s="767" t="s">
        <v>363</v>
      </c>
      <c r="J20" s="768" t="s">
        <v>6</v>
      </c>
      <c r="K20" s="766" t="s">
        <v>4</v>
      </c>
      <c r="L20" s="769">
        <v>85</v>
      </c>
      <c r="M20" s="770">
        <f>M19+TIME(0,L19,0)</f>
        <v>0.6909722222222221</v>
      </c>
    </row>
    <row r="21" spans="1:13" x14ac:dyDescent="0.2">
      <c r="A21" s="601"/>
      <c r="B21" s="940" t="s">
        <v>415</v>
      </c>
      <c r="C21" s="497"/>
      <c r="E21" s="784"/>
      <c r="F21" s="718"/>
      <c r="G21" s="720">
        <v>10</v>
      </c>
      <c r="H21" s="719"/>
      <c r="I21" s="719" t="s">
        <v>659</v>
      </c>
      <c r="J21" s="691" t="s">
        <v>6</v>
      </c>
      <c r="K21" s="720" t="s">
        <v>63</v>
      </c>
      <c r="L21" s="692">
        <v>0</v>
      </c>
      <c r="M21" s="764">
        <f>M20+TIME(0,L20,0)</f>
        <v>0.74999999999999989</v>
      </c>
    </row>
    <row r="22" spans="1:13" ht="20.25" x14ac:dyDescent="0.25">
      <c r="A22" s="52"/>
      <c r="B22" s="900" t="s">
        <v>333</v>
      </c>
      <c r="C22" s="497"/>
      <c r="E22" s="782"/>
      <c r="F22" s="722"/>
      <c r="G22" s="722"/>
      <c r="H22" s="722"/>
      <c r="I22" s="722"/>
      <c r="J22" s="722"/>
      <c r="K22" s="721"/>
      <c r="L22" s="722"/>
      <c r="M22" s="722"/>
    </row>
    <row r="23" spans="1:13" ht="18" x14ac:dyDescent="0.25">
      <c r="A23" s="52"/>
      <c r="B23" s="941" t="s">
        <v>527</v>
      </c>
      <c r="C23" s="497"/>
      <c r="E23" s="782"/>
      <c r="F23" s="1627" t="s">
        <v>660</v>
      </c>
      <c r="G23" s="1627"/>
      <c r="H23" s="1627"/>
      <c r="I23" s="1627"/>
      <c r="J23" s="1627"/>
      <c r="K23" s="1627"/>
      <c r="L23" s="1627"/>
      <c r="M23" s="1627"/>
    </row>
    <row r="24" spans="1:13" x14ac:dyDescent="0.25">
      <c r="A24" s="52"/>
      <c r="B24" s="901" t="s">
        <v>349</v>
      </c>
      <c r="C24" s="497"/>
      <c r="E24" s="600"/>
      <c r="F24" s="438"/>
      <c r="G24" s="151">
        <v>16</v>
      </c>
      <c r="H24" s="400"/>
      <c r="I24" s="400" t="s">
        <v>102</v>
      </c>
      <c r="J24" s="605" t="s">
        <v>165</v>
      </c>
      <c r="K24" s="9" t="s">
        <v>661</v>
      </c>
      <c r="L24" s="606">
        <v>0</v>
      </c>
      <c r="M24" s="607">
        <f>TIME(10+0,30,0)</f>
        <v>0.4375</v>
      </c>
    </row>
    <row r="25" spans="1:13" ht="20.25" x14ac:dyDescent="0.2">
      <c r="A25" s="52"/>
      <c r="B25" s="942" t="s">
        <v>17</v>
      </c>
      <c r="C25" s="497"/>
      <c r="E25" s="1239"/>
      <c r="F25" s="718"/>
      <c r="G25" s="720">
        <v>17</v>
      </c>
      <c r="H25" s="719"/>
      <c r="I25" s="719" t="s">
        <v>662</v>
      </c>
      <c r="J25" s="691" t="s">
        <v>6</v>
      </c>
      <c r="K25" s="720" t="s">
        <v>661</v>
      </c>
      <c r="L25" s="692">
        <v>0</v>
      </c>
      <c r="M25" s="764">
        <f>M24+TIME(0,L24,0)</f>
        <v>0.4375</v>
      </c>
    </row>
    <row r="26" spans="1:13" ht="18" x14ac:dyDescent="0.2">
      <c r="A26" s="52"/>
      <c r="B26" s="943" t="s">
        <v>16</v>
      </c>
      <c r="C26" s="497"/>
      <c r="E26" s="1240"/>
      <c r="F26" s="765"/>
      <c r="G26" s="766">
        <v>18</v>
      </c>
      <c r="H26" s="767"/>
      <c r="I26" s="767" t="s">
        <v>385</v>
      </c>
      <c r="J26" s="768" t="s">
        <v>6</v>
      </c>
      <c r="K26" s="766" t="s">
        <v>4</v>
      </c>
      <c r="L26" s="769">
        <v>120</v>
      </c>
      <c r="M26" s="770">
        <f>M25+TIME(0,L25,0)</f>
        <v>0.4375</v>
      </c>
    </row>
    <row r="27" spans="1:13" x14ac:dyDescent="0.2">
      <c r="A27" s="52"/>
      <c r="B27" s="944" t="s">
        <v>481</v>
      </c>
      <c r="C27" s="497"/>
      <c r="E27" s="639"/>
      <c r="F27" s="1091"/>
      <c r="G27" s="1084">
        <v>19</v>
      </c>
      <c r="H27" s="1084"/>
      <c r="I27" s="1241" t="s">
        <v>663</v>
      </c>
      <c r="J27" s="1242" t="s">
        <v>6</v>
      </c>
      <c r="K27" s="1084" t="s">
        <v>661</v>
      </c>
      <c r="L27" s="635">
        <v>0</v>
      </c>
      <c r="M27" s="636">
        <f>M26+TIME(0,L26,0)</f>
        <v>0.52083333333333337</v>
      </c>
    </row>
    <row r="28" spans="1:13" ht="20.25" x14ac:dyDescent="0.2">
      <c r="A28" s="52"/>
      <c r="B28" s="1149" t="s">
        <v>528</v>
      </c>
      <c r="C28" s="53"/>
      <c r="E28" s="782"/>
      <c r="F28" s="722"/>
      <c r="G28" s="722"/>
      <c r="H28" s="722"/>
      <c r="I28" s="722"/>
      <c r="J28" s="722"/>
      <c r="K28" s="721"/>
      <c r="L28" s="722"/>
      <c r="M28" s="722"/>
    </row>
    <row r="29" spans="1:13" ht="18" x14ac:dyDescent="0.2">
      <c r="A29" s="601"/>
      <c r="B29" s="947" t="s">
        <v>529</v>
      </c>
      <c r="C29" s="497"/>
      <c r="E29" s="782"/>
      <c r="F29" s="1631" t="s">
        <v>664</v>
      </c>
      <c r="G29" s="1631"/>
      <c r="H29" s="1631"/>
      <c r="I29" s="1631"/>
      <c r="J29" s="1631"/>
      <c r="K29" s="1631"/>
      <c r="L29" s="1631"/>
      <c r="M29" s="1631"/>
    </row>
    <row r="30" spans="1:13" ht="20.25" x14ac:dyDescent="0.2">
      <c r="A30" s="52"/>
      <c r="B30" s="54"/>
      <c r="C30" s="497"/>
      <c r="E30" s="785"/>
      <c r="F30" s="765"/>
      <c r="G30" s="771">
        <v>33</v>
      </c>
      <c r="H30" s="767"/>
      <c r="I30" s="767" t="s">
        <v>102</v>
      </c>
      <c r="J30" s="768" t="s">
        <v>165</v>
      </c>
      <c r="K30" s="766" t="s">
        <v>63</v>
      </c>
      <c r="L30" s="769">
        <v>0</v>
      </c>
      <c r="M30" s="770">
        <f>TIME(4+12,0,0)</f>
        <v>0.66666666666666663</v>
      </c>
    </row>
    <row r="31" spans="1:13" ht="18" x14ac:dyDescent="0.2">
      <c r="A31" s="52"/>
      <c r="B31" s="54"/>
      <c r="C31" s="497"/>
      <c r="E31" s="786"/>
      <c r="F31" s="718"/>
      <c r="G31" s="772">
        <v>34</v>
      </c>
      <c r="H31" s="718"/>
      <c r="I31" s="719" t="s">
        <v>573</v>
      </c>
      <c r="J31" s="773" t="s">
        <v>6</v>
      </c>
      <c r="K31" s="718" t="s">
        <v>4</v>
      </c>
      <c r="L31" s="692">
        <v>0</v>
      </c>
      <c r="M31" s="764">
        <f>M30+TIME(0,L30,0)</f>
        <v>0.66666666666666663</v>
      </c>
    </row>
    <row r="32" spans="1:13" x14ac:dyDescent="0.25">
      <c r="A32" s="52"/>
      <c r="B32" s="54"/>
      <c r="C32" s="53"/>
      <c r="E32" s="787"/>
      <c r="F32" s="1243"/>
      <c r="G32" s="1244">
        <v>35</v>
      </c>
      <c r="H32" s="1243"/>
      <c r="I32" s="1243" t="s">
        <v>385</v>
      </c>
      <c r="J32" s="1245" t="s">
        <v>6</v>
      </c>
      <c r="K32" s="1243" t="s">
        <v>4</v>
      </c>
      <c r="L32" s="1243">
        <v>120</v>
      </c>
      <c r="M32" s="770">
        <f>M31+TIME(0,L31, 0)</f>
        <v>0.66666666666666663</v>
      </c>
    </row>
    <row r="33" spans="1:13" x14ac:dyDescent="0.25">
      <c r="A33" s="52"/>
      <c r="B33" s="663" t="s">
        <v>379</v>
      </c>
      <c r="C33" s="53"/>
      <c r="E33" s="788"/>
      <c r="F33" s="718"/>
      <c r="G33" s="720">
        <v>36</v>
      </c>
      <c r="H33" s="719"/>
      <c r="I33" s="719" t="s">
        <v>303</v>
      </c>
      <c r="J33" s="691" t="s">
        <v>6</v>
      </c>
      <c r="K33" s="720" t="s">
        <v>63</v>
      </c>
      <c r="L33" s="692">
        <v>0</v>
      </c>
      <c r="M33" s="764">
        <f>M32+TIME(0,L32,0)</f>
        <v>0.75</v>
      </c>
    </row>
    <row r="34" spans="1:13" ht="20.25" x14ac:dyDescent="0.25">
      <c r="A34" s="52"/>
      <c r="B34" s="664" t="s">
        <v>380</v>
      </c>
      <c r="C34" s="53"/>
      <c r="E34" s="781"/>
      <c r="F34" s="722"/>
      <c r="G34" s="722"/>
      <c r="H34" s="722"/>
      <c r="I34" s="722"/>
      <c r="J34" s="722"/>
      <c r="K34" s="721"/>
      <c r="L34" s="722"/>
      <c r="M34" s="722"/>
    </row>
    <row r="35" spans="1:13" ht="15.6" customHeight="1" x14ac:dyDescent="0.25">
      <c r="A35" s="52"/>
      <c r="B35" s="54"/>
      <c r="C35" s="53"/>
      <c r="E35" s="781"/>
      <c r="F35" s="1631" t="s">
        <v>665</v>
      </c>
      <c r="G35" s="1631"/>
      <c r="H35" s="1631"/>
      <c r="I35" s="1631"/>
      <c r="J35" s="1631"/>
      <c r="K35" s="1631"/>
      <c r="L35" s="1631"/>
      <c r="M35" s="1631"/>
    </row>
    <row r="36" spans="1:13" ht="15.6" customHeight="1" x14ac:dyDescent="0.2">
      <c r="A36" s="601"/>
      <c r="B36" s="54"/>
      <c r="C36" s="497"/>
      <c r="E36" s="785"/>
      <c r="F36" s="765"/>
      <c r="G36" s="771">
        <v>37</v>
      </c>
      <c r="H36" s="767"/>
      <c r="I36" s="767" t="s">
        <v>102</v>
      </c>
      <c r="J36" s="768" t="s">
        <v>165</v>
      </c>
      <c r="K36" s="766" t="s">
        <v>63</v>
      </c>
      <c r="L36" s="769">
        <v>0</v>
      </c>
      <c r="M36" s="770">
        <f>TIME(10+0,30,0)</f>
        <v>0.4375</v>
      </c>
    </row>
    <row r="37" spans="1:13" ht="18" x14ac:dyDescent="0.2">
      <c r="A37" s="52"/>
      <c r="B37" s="54"/>
      <c r="C37" s="53"/>
      <c r="E37" s="786"/>
      <c r="F37" s="718"/>
      <c r="G37" s="772">
        <v>38</v>
      </c>
      <c r="H37" s="718"/>
      <c r="I37" s="719" t="s">
        <v>666</v>
      </c>
      <c r="J37" s="773" t="s">
        <v>6</v>
      </c>
      <c r="K37" s="718" t="s">
        <v>4</v>
      </c>
      <c r="L37" s="692">
        <v>0</v>
      </c>
      <c r="M37" s="764">
        <f>M36+TIME(0,L36,0)</f>
        <v>0.4375</v>
      </c>
    </row>
    <row r="38" spans="1:13" x14ac:dyDescent="0.2">
      <c r="A38" s="52"/>
      <c r="B38" s="54"/>
      <c r="C38" s="497"/>
      <c r="E38" s="783"/>
      <c r="F38" s="765"/>
      <c r="G38" s="766">
        <v>39</v>
      </c>
      <c r="H38" s="767"/>
      <c r="I38" s="767" t="s">
        <v>385</v>
      </c>
      <c r="J38" s="768" t="s">
        <v>6</v>
      </c>
      <c r="K38" s="766" t="s">
        <v>4</v>
      </c>
      <c r="L38" s="769">
        <v>120</v>
      </c>
      <c r="M38" s="770">
        <f>M37+TIME(0,L37,0)</f>
        <v>0.4375</v>
      </c>
    </row>
    <row r="39" spans="1:13" ht="15.75" customHeight="1" x14ac:dyDescent="0.2">
      <c r="A39" s="52"/>
      <c r="B39" s="1262" t="s">
        <v>393</v>
      </c>
      <c r="C39" s="497"/>
      <c r="E39" s="784"/>
      <c r="F39" s="718"/>
      <c r="G39" s="720">
        <v>40</v>
      </c>
      <c r="H39" s="719"/>
      <c r="I39" s="719" t="s">
        <v>303</v>
      </c>
      <c r="J39" s="691" t="s">
        <v>6</v>
      </c>
      <c r="K39" s="720" t="s">
        <v>63</v>
      </c>
      <c r="L39" s="692">
        <v>0</v>
      </c>
      <c r="M39" s="764">
        <f>M37+TIME(0,L38,0)</f>
        <v>0.52083333333333337</v>
      </c>
    </row>
    <row r="40" spans="1:13" ht="20.25" x14ac:dyDescent="0.25">
      <c r="A40" s="54"/>
      <c r="B40" s="1263"/>
      <c r="C40" s="54"/>
      <c r="E40" s="781"/>
      <c r="F40" s="722"/>
      <c r="G40" s="722"/>
      <c r="H40" s="722"/>
      <c r="I40" s="722"/>
      <c r="J40" s="722"/>
      <c r="K40" s="721"/>
      <c r="L40" s="722"/>
      <c r="M40" s="722"/>
    </row>
    <row r="41" spans="1:13" ht="18" x14ac:dyDescent="0.25">
      <c r="A41" s="54"/>
      <c r="B41" s="822" t="s">
        <v>390</v>
      </c>
      <c r="C41" s="54"/>
      <c r="E41" s="781"/>
      <c r="F41" s="1631" t="s">
        <v>667</v>
      </c>
      <c r="G41" s="1631"/>
      <c r="H41" s="1631"/>
      <c r="I41" s="1631"/>
      <c r="J41" s="1631"/>
      <c r="K41" s="1631"/>
      <c r="L41" s="1631"/>
      <c r="M41" s="1631"/>
    </row>
    <row r="42" spans="1:13" ht="20.25" x14ac:dyDescent="0.2">
      <c r="A42" s="54"/>
      <c r="B42" s="950" t="s">
        <v>348</v>
      </c>
      <c r="C42" s="54"/>
      <c r="E42" s="785"/>
      <c r="F42" s="765"/>
      <c r="G42" s="771">
        <v>41</v>
      </c>
      <c r="H42" s="767"/>
      <c r="I42" s="767" t="s">
        <v>102</v>
      </c>
      <c r="J42" s="768" t="s">
        <v>165</v>
      </c>
      <c r="K42" s="766" t="s">
        <v>63</v>
      </c>
      <c r="L42" s="769">
        <v>0</v>
      </c>
      <c r="M42" s="770">
        <f>TIME(4+12,0,0)</f>
        <v>0.66666666666666663</v>
      </c>
    </row>
    <row r="43" spans="1:13" ht="18.75" thickBot="1" x14ac:dyDescent="0.25">
      <c r="A43" s="54"/>
      <c r="B43" s="54"/>
      <c r="C43" s="54"/>
      <c r="E43" s="786"/>
      <c r="F43" s="718"/>
      <c r="G43" s="772">
        <v>42</v>
      </c>
      <c r="H43" s="718"/>
      <c r="I43" s="719" t="s">
        <v>364</v>
      </c>
      <c r="J43" s="773" t="s">
        <v>6</v>
      </c>
      <c r="K43" s="718" t="s">
        <v>63</v>
      </c>
      <c r="L43" s="692">
        <v>5</v>
      </c>
      <c r="M43" s="764">
        <f>M42+TIME(0,L42,0)</f>
        <v>0.66666666666666663</v>
      </c>
    </row>
    <row r="44" spans="1:13" x14ac:dyDescent="0.2">
      <c r="A44" s="52"/>
      <c r="B44" s="588" t="s">
        <v>289</v>
      </c>
      <c r="C44" s="53"/>
      <c r="E44" s="783"/>
      <c r="F44" s="765"/>
      <c r="G44" s="766">
        <v>43</v>
      </c>
      <c r="H44" s="767"/>
      <c r="I44" s="767" t="s">
        <v>365</v>
      </c>
      <c r="J44" s="768" t="s">
        <v>6</v>
      </c>
      <c r="K44" s="766" t="s">
        <v>4</v>
      </c>
      <c r="L44" s="769">
        <v>10</v>
      </c>
      <c r="M44" s="770">
        <f>M43+TIME(0,L43,0)</f>
        <v>0.67013888888888884</v>
      </c>
    </row>
    <row r="45" spans="1:13" x14ac:dyDescent="0.2">
      <c r="A45" s="52"/>
      <c r="B45" s="589" t="s">
        <v>253</v>
      </c>
      <c r="C45" s="53"/>
      <c r="E45" s="784"/>
      <c r="F45" s="718"/>
      <c r="G45" s="720">
        <v>44</v>
      </c>
      <c r="H45" s="719"/>
      <c r="I45" s="719" t="s">
        <v>47</v>
      </c>
      <c r="J45" s="691" t="s">
        <v>6</v>
      </c>
      <c r="K45" s="720" t="s">
        <v>4</v>
      </c>
      <c r="L45" s="692">
        <v>75</v>
      </c>
      <c r="M45" s="764">
        <f>M44+TIME(0,L44,0)</f>
        <v>0.67708333333333326</v>
      </c>
    </row>
    <row r="46" spans="1:13" x14ac:dyDescent="0.25">
      <c r="A46" s="52"/>
      <c r="B46" s="502" t="s">
        <v>240</v>
      </c>
      <c r="C46" s="501"/>
      <c r="E46" s="789"/>
      <c r="F46" s="775"/>
      <c r="G46" s="776">
        <v>45</v>
      </c>
      <c r="H46" s="775"/>
      <c r="I46" s="775" t="s">
        <v>362</v>
      </c>
      <c r="J46" s="777" t="s">
        <v>6</v>
      </c>
      <c r="K46" s="775" t="s">
        <v>499</v>
      </c>
      <c r="L46" s="775">
        <v>15</v>
      </c>
      <c r="M46" s="774">
        <f>M45+TIME(0, L45,0)</f>
        <v>0.72916666666666663</v>
      </c>
    </row>
    <row r="47" spans="1:13" x14ac:dyDescent="0.25">
      <c r="A47" s="52"/>
      <c r="B47" s="503" t="s">
        <v>97</v>
      </c>
      <c r="C47" s="501"/>
      <c r="E47" s="788"/>
      <c r="F47" s="778"/>
      <c r="G47" s="779">
        <v>46</v>
      </c>
      <c r="H47" s="778"/>
      <c r="I47" s="778" t="s">
        <v>366</v>
      </c>
      <c r="J47" s="780" t="s">
        <v>6</v>
      </c>
      <c r="K47" s="778" t="s">
        <v>4</v>
      </c>
      <c r="L47" s="778">
        <v>15</v>
      </c>
      <c r="M47" s="764">
        <f>M46+TIME(0, L46,0)</f>
        <v>0.73958333333333326</v>
      </c>
    </row>
    <row r="48" spans="1:13" x14ac:dyDescent="0.25">
      <c r="A48" s="52"/>
      <c r="B48" s="504" t="s">
        <v>98</v>
      </c>
      <c r="C48" s="501"/>
      <c r="E48" s="787"/>
      <c r="F48" s="765"/>
      <c r="G48" s="766">
        <v>47</v>
      </c>
      <c r="H48" s="767"/>
      <c r="I48" s="767" t="s">
        <v>168</v>
      </c>
      <c r="J48" s="768" t="s">
        <v>6</v>
      </c>
      <c r="K48" s="766" t="s">
        <v>63</v>
      </c>
      <c r="L48" s="769">
        <v>0</v>
      </c>
      <c r="M48" s="770">
        <f>M47+TIME(0,L47,0)</f>
        <v>0.74999999999999989</v>
      </c>
    </row>
    <row r="49" spans="1:13" x14ac:dyDescent="0.25">
      <c r="A49" s="52"/>
      <c r="B49" s="948" t="s">
        <v>95</v>
      </c>
      <c r="C49" s="501"/>
      <c r="E49" s="781"/>
      <c r="F49" s="781"/>
      <c r="G49" s="781"/>
      <c r="H49" s="781"/>
      <c r="I49" s="781"/>
      <c r="J49" s="781"/>
      <c r="K49" s="781"/>
      <c r="L49" s="781"/>
      <c r="M49" s="781"/>
    </row>
    <row r="50" spans="1:13" x14ac:dyDescent="0.25">
      <c r="A50" s="52"/>
      <c r="B50" s="505" t="s">
        <v>249</v>
      </c>
      <c r="C50" s="501"/>
      <c r="E50" s="781"/>
      <c r="F50" s="781"/>
      <c r="G50" s="781"/>
      <c r="H50" s="781"/>
      <c r="I50" s="781"/>
      <c r="J50" s="781"/>
      <c r="K50" s="781"/>
      <c r="L50" s="781"/>
      <c r="M50" s="781"/>
    </row>
    <row r="51" spans="1:13" x14ac:dyDescent="0.25">
      <c r="A51" s="52"/>
      <c r="B51" s="505" t="s">
        <v>250</v>
      </c>
      <c r="C51" s="501"/>
    </row>
    <row r="52" spans="1:13" x14ac:dyDescent="0.25">
      <c r="A52" s="52"/>
      <c r="B52" s="505" t="s">
        <v>127</v>
      </c>
      <c r="C52" s="501"/>
    </row>
    <row r="53" spans="1:13" x14ac:dyDescent="0.25">
      <c r="A53" s="52"/>
      <c r="B53" s="505" t="s">
        <v>255</v>
      </c>
      <c r="C53" s="501"/>
    </row>
    <row r="54" spans="1:13" x14ac:dyDescent="0.25">
      <c r="A54" s="52"/>
      <c r="B54" s="505" t="s">
        <v>251</v>
      </c>
      <c r="C54" s="501"/>
    </row>
    <row r="55" spans="1:13" x14ac:dyDescent="0.25">
      <c r="A55" s="52"/>
      <c r="B55" s="1158" t="s">
        <v>126</v>
      </c>
      <c r="C55" s="501"/>
    </row>
    <row r="56" spans="1:13" x14ac:dyDescent="0.25">
      <c r="A56" s="52"/>
      <c r="B56" s="505" t="s">
        <v>252</v>
      </c>
      <c r="C56" s="501"/>
    </row>
    <row r="57" spans="1:13" x14ac:dyDescent="0.25">
      <c r="A57" s="52"/>
      <c r="B57" s="667" t="s">
        <v>99</v>
      </c>
      <c r="C57" s="501"/>
    </row>
    <row r="58" spans="1:13" x14ac:dyDescent="0.25">
      <c r="A58" s="52"/>
      <c r="B58" s="54"/>
      <c r="C58" s="501"/>
    </row>
    <row r="59" spans="1:13" x14ac:dyDescent="0.25">
      <c r="A59" s="52"/>
      <c r="B59" s="54"/>
      <c r="C59" s="501"/>
    </row>
    <row r="60" spans="1:13" x14ac:dyDescent="0.25">
      <c r="A60" s="52"/>
      <c r="B60" s="54"/>
      <c r="C60" s="53"/>
    </row>
    <row r="61" spans="1:13" x14ac:dyDescent="0.25">
      <c r="A61" s="1253"/>
      <c r="B61" s="1254" t="s">
        <v>736</v>
      </c>
      <c r="C61" s="1255"/>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11">
    <mergeCell ref="F23:M23"/>
    <mergeCell ref="F29:M29"/>
    <mergeCell ref="F35:M35"/>
    <mergeCell ref="F41:M41"/>
    <mergeCell ref="B39:B40"/>
    <mergeCell ref="F15:M15"/>
    <mergeCell ref="F2:M2"/>
    <mergeCell ref="F3:M3"/>
    <mergeCell ref="F4:M4"/>
    <mergeCell ref="B4:B6"/>
    <mergeCell ref="F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61"/>
  <sheetViews>
    <sheetView zoomScale="75" zoomScaleNormal="75" workbookViewId="0">
      <selection activeCell="B16" sqref="B16"/>
    </sheetView>
  </sheetViews>
  <sheetFormatPr defaultRowHeight="12.75" x14ac:dyDescent="0.2"/>
  <cols>
    <col min="1" max="1" width="1.42578125" style="1159" customWidth="1"/>
    <col min="2" max="2" width="13.5703125" style="1159" customWidth="1"/>
    <col min="3" max="3" width="1.42578125" style="1159"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53"/>
      <c r="B1" s="1254" t="s">
        <v>736</v>
      </c>
      <c r="C1" s="1255"/>
      <c r="E1" s="555"/>
      <c r="F1" s="555"/>
      <c r="G1" s="555"/>
      <c r="H1" s="555"/>
      <c r="I1" s="555"/>
      <c r="J1" s="555"/>
      <c r="K1" s="555"/>
      <c r="L1" s="555"/>
      <c r="M1" s="556"/>
    </row>
    <row r="2" spans="1:13" ht="18.75" thickBot="1" x14ac:dyDescent="0.25">
      <c r="A2" s="601"/>
      <c r="B2" s="837"/>
      <c r="C2" s="53"/>
      <c r="E2" s="557"/>
      <c r="F2" s="1632" t="s">
        <v>319</v>
      </c>
      <c r="G2" s="1632"/>
      <c r="H2" s="1632"/>
      <c r="I2" s="1632"/>
      <c r="J2" s="1632"/>
      <c r="K2" s="1632"/>
      <c r="L2" s="1632"/>
      <c r="M2" s="1632"/>
    </row>
    <row r="3" spans="1:13" ht="18.75" thickBot="1" x14ac:dyDescent="0.25">
      <c r="A3" s="601"/>
      <c r="B3" s="370" t="str">
        <f>Title!B3</f>
        <v>Interim</v>
      </c>
      <c r="C3" s="53"/>
      <c r="E3" s="384"/>
      <c r="F3" s="1603" t="s">
        <v>320</v>
      </c>
      <c r="G3" s="1603"/>
      <c r="H3" s="1603"/>
      <c r="I3" s="1603"/>
      <c r="J3" s="1603"/>
      <c r="K3" s="1603"/>
      <c r="L3" s="1603"/>
      <c r="M3" s="1603"/>
    </row>
    <row r="4" spans="1:13" ht="15.6" customHeight="1" x14ac:dyDescent="0.2">
      <c r="A4" s="601"/>
      <c r="B4" s="1264" t="str">
        <f>Title!B4</f>
        <v>R1</v>
      </c>
      <c r="C4" s="53"/>
      <c r="E4" s="385"/>
      <c r="F4" s="1604" t="s">
        <v>457</v>
      </c>
      <c r="G4" s="1604"/>
      <c r="H4" s="1604"/>
      <c r="I4" s="1604"/>
      <c r="J4" s="1604"/>
      <c r="K4" s="1604"/>
      <c r="L4" s="1604"/>
      <c r="M4" s="1604"/>
    </row>
    <row r="5" spans="1:13" ht="15.75" x14ac:dyDescent="0.2">
      <c r="A5" s="601"/>
      <c r="B5" s="1265"/>
      <c r="C5" s="53"/>
      <c r="E5" s="403"/>
      <c r="F5" s="725" t="s">
        <v>6</v>
      </c>
      <c r="G5" s="404" t="s">
        <v>544</v>
      </c>
      <c r="H5" s="697"/>
      <c r="I5" s="698"/>
      <c r="J5" s="698"/>
      <c r="K5" s="698"/>
      <c r="L5" s="698"/>
      <c r="M5" s="388"/>
    </row>
    <row r="6" spans="1:13" ht="16.5" thickBot="1" x14ac:dyDescent="0.25">
      <c r="A6" s="601"/>
      <c r="B6" s="1266"/>
      <c r="C6" s="53"/>
      <c r="E6" s="403"/>
      <c r="F6" s="725" t="s">
        <v>6</v>
      </c>
      <c r="G6" s="404" t="s">
        <v>466</v>
      </c>
      <c r="H6" s="697"/>
      <c r="I6" s="698"/>
      <c r="J6" s="698"/>
      <c r="K6" s="698"/>
      <c r="L6" s="698"/>
      <c r="M6" s="388"/>
    </row>
    <row r="7" spans="1:13" ht="16.5" thickBot="1" x14ac:dyDescent="0.25">
      <c r="A7" s="601"/>
      <c r="B7" s="54"/>
      <c r="C7" s="538"/>
      <c r="E7" s="398"/>
      <c r="F7" s="398"/>
      <c r="G7" s="405"/>
      <c r="H7" s="406"/>
      <c r="I7" s="407"/>
      <c r="J7" s="406"/>
      <c r="K7" s="406"/>
      <c r="L7" s="408"/>
      <c r="M7" s="409"/>
    </row>
    <row r="8" spans="1:13" ht="18" customHeight="1" x14ac:dyDescent="0.2">
      <c r="A8" s="601"/>
      <c r="B8" s="939" t="s">
        <v>96</v>
      </c>
      <c r="C8" s="497"/>
      <c r="E8" s="724"/>
      <c r="F8" s="724"/>
      <c r="G8" s="724"/>
      <c r="H8" s="724"/>
      <c r="I8" s="724"/>
      <c r="J8" s="724"/>
      <c r="K8" s="724"/>
      <c r="L8" s="724"/>
      <c r="M8" s="396"/>
    </row>
    <row r="9" spans="1:13" ht="15.75" x14ac:dyDescent="0.2">
      <c r="A9" s="601"/>
      <c r="B9" s="660" t="s">
        <v>123</v>
      </c>
      <c r="C9" s="497"/>
      <c r="E9" s="811"/>
      <c r="F9" s="811"/>
      <c r="G9" s="811"/>
      <c r="H9" s="811"/>
      <c r="I9" s="811"/>
      <c r="J9" s="811"/>
      <c r="K9" s="811"/>
      <c r="L9" s="811"/>
      <c r="M9" s="811"/>
    </row>
    <row r="10" spans="1:13" x14ac:dyDescent="0.2">
      <c r="A10" s="601"/>
      <c r="B10" s="661"/>
      <c r="C10" s="662"/>
      <c r="E10" s="811"/>
      <c r="F10" s="811"/>
      <c r="G10" s="811"/>
      <c r="H10" s="811"/>
      <c r="I10" s="811"/>
      <c r="J10" s="811"/>
      <c r="K10" s="811"/>
      <c r="L10" s="811"/>
      <c r="M10" s="811"/>
    </row>
    <row r="11" spans="1:13" ht="15.75" x14ac:dyDescent="0.2">
      <c r="A11" s="601"/>
      <c r="B11" s="663" t="s">
        <v>375</v>
      </c>
      <c r="C11" s="497"/>
      <c r="E11" s="811"/>
      <c r="F11" s="811"/>
      <c r="G11" s="811"/>
      <c r="H11" s="811"/>
      <c r="I11" s="811"/>
      <c r="J11" s="811"/>
      <c r="K11" s="811"/>
      <c r="L11" s="811"/>
      <c r="M11" s="811"/>
    </row>
    <row r="12" spans="1:13" ht="15.75" x14ac:dyDescent="0.2">
      <c r="A12" s="52"/>
      <c r="B12" s="664" t="s">
        <v>376</v>
      </c>
      <c r="C12" s="53"/>
      <c r="E12" s="811"/>
      <c r="F12" s="811"/>
      <c r="G12" s="811"/>
      <c r="H12" s="811"/>
      <c r="I12" s="811"/>
      <c r="J12" s="811"/>
      <c r="K12" s="811"/>
      <c r="L12" s="811"/>
      <c r="M12" s="811"/>
    </row>
    <row r="13" spans="1:13" ht="15.75" x14ac:dyDescent="0.2">
      <c r="A13" s="601"/>
      <c r="B13" s="665" t="s">
        <v>149</v>
      </c>
      <c r="C13" s="497"/>
      <c r="E13" s="811"/>
      <c r="F13" s="811"/>
      <c r="G13" s="811"/>
      <c r="H13" s="811"/>
      <c r="I13" s="811"/>
      <c r="J13" s="811"/>
      <c r="K13" s="811"/>
      <c r="L13" s="811"/>
      <c r="M13" s="811"/>
    </row>
    <row r="14" spans="1:13" ht="15.75" x14ac:dyDescent="0.2">
      <c r="A14" s="52"/>
      <c r="B14" s="666" t="s">
        <v>246</v>
      </c>
      <c r="C14" s="497"/>
      <c r="E14" s="811"/>
      <c r="F14" s="811"/>
      <c r="G14" s="811"/>
      <c r="H14" s="811"/>
      <c r="I14" s="811"/>
      <c r="J14" s="811"/>
      <c r="K14" s="811"/>
      <c r="L14" s="811"/>
      <c r="M14" s="811"/>
    </row>
    <row r="15" spans="1:13" ht="15.75" x14ac:dyDescent="0.2">
      <c r="A15" s="52"/>
      <c r="B15" s="498" t="s">
        <v>273</v>
      </c>
      <c r="C15" s="497"/>
      <c r="E15" s="811"/>
      <c r="F15" s="811"/>
      <c r="G15" s="811"/>
      <c r="H15" s="811"/>
      <c r="I15" s="811"/>
      <c r="J15" s="811"/>
      <c r="K15" s="811"/>
      <c r="L15" s="811"/>
      <c r="M15" s="811"/>
    </row>
    <row r="16" spans="1:13" ht="15.75" x14ac:dyDescent="0.2">
      <c r="A16" s="52"/>
      <c r="B16" s="499" t="s">
        <v>334</v>
      </c>
      <c r="C16" s="500"/>
      <c r="E16" s="811"/>
      <c r="F16" s="811"/>
      <c r="G16" s="811"/>
      <c r="H16" s="811"/>
      <c r="I16" s="811"/>
      <c r="J16" s="811"/>
      <c r="K16" s="811"/>
      <c r="L16" s="811"/>
      <c r="M16" s="811"/>
    </row>
    <row r="17" spans="1:13" x14ac:dyDescent="0.2">
      <c r="A17" s="52"/>
      <c r="B17" s="54"/>
      <c r="C17" s="459"/>
      <c r="E17" s="811"/>
      <c r="F17" s="811"/>
      <c r="G17" s="811"/>
      <c r="H17" s="811"/>
      <c r="I17" s="811"/>
      <c r="J17" s="811"/>
      <c r="K17" s="811"/>
      <c r="L17" s="811"/>
      <c r="M17" s="811"/>
    </row>
    <row r="18" spans="1:13" x14ac:dyDescent="0.2">
      <c r="A18" s="52"/>
      <c r="B18" s="54"/>
      <c r="C18" s="53"/>
      <c r="E18" s="811"/>
      <c r="F18" s="811"/>
      <c r="G18" s="811"/>
      <c r="H18" s="811"/>
      <c r="I18" s="811"/>
      <c r="J18" s="811"/>
      <c r="K18" s="811"/>
      <c r="L18" s="811"/>
      <c r="M18" s="811"/>
    </row>
    <row r="19" spans="1:13" ht="15.75" x14ac:dyDescent="0.2">
      <c r="A19" s="601"/>
      <c r="B19" s="899" t="s">
        <v>377</v>
      </c>
      <c r="C19" s="497"/>
      <c r="E19" s="811"/>
      <c r="F19" s="811"/>
      <c r="G19" s="811"/>
      <c r="H19" s="811"/>
      <c r="I19" s="811"/>
      <c r="J19" s="811"/>
      <c r="K19" s="811"/>
      <c r="L19" s="811"/>
      <c r="M19" s="811"/>
    </row>
    <row r="20" spans="1:13" ht="15.75" x14ac:dyDescent="0.2">
      <c r="A20" s="52"/>
      <c r="B20" s="664" t="s">
        <v>378</v>
      </c>
      <c r="C20" s="53"/>
      <c r="E20" s="811"/>
      <c r="F20" s="811"/>
      <c r="G20" s="811"/>
      <c r="H20" s="811"/>
      <c r="I20" s="811"/>
      <c r="J20" s="811"/>
      <c r="K20" s="811"/>
      <c r="L20" s="811"/>
      <c r="M20" s="811"/>
    </row>
    <row r="21" spans="1:13" ht="15.75" x14ac:dyDescent="0.2">
      <c r="A21" s="601"/>
      <c r="B21" s="940" t="s">
        <v>415</v>
      </c>
      <c r="C21" s="497"/>
      <c r="E21" s="811"/>
      <c r="F21" s="811"/>
      <c r="G21" s="811"/>
      <c r="H21" s="811"/>
      <c r="I21" s="811"/>
      <c r="J21" s="811"/>
      <c r="K21" s="811"/>
      <c r="L21" s="811"/>
      <c r="M21" s="811"/>
    </row>
    <row r="22" spans="1:13" ht="15.75" x14ac:dyDescent="0.25">
      <c r="A22" s="52"/>
      <c r="B22" s="900" t="s">
        <v>333</v>
      </c>
      <c r="C22" s="497"/>
      <c r="E22" s="811"/>
      <c r="F22" s="811"/>
      <c r="G22" s="811"/>
      <c r="H22" s="811"/>
      <c r="I22" s="811"/>
      <c r="J22" s="811"/>
      <c r="K22" s="811"/>
      <c r="L22" s="811"/>
      <c r="M22" s="811"/>
    </row>
    <row r="23" spans="1:13" ht="15.75" x14ac:dyDescent="0.25">
      <c r="A23" s="52"/>
      <c r="B23" s="941" t="s">
        <v>527</v>
      </c>
      <c r="C23" s="497"/>
      <c r="E23" s="811"/>
      <c r="F23" s="811"/>
      <c r="G23" s="811"/>
      <c r="H23" s="811"/>
      <c r="I23" s="811"/>
      <c r="J23" s="811"/>
      <c r="K23" s="811"/>
      <c r="L23" s="811"/>
      <c r="M23" s="811"/>
    </row>
    <row r="24" spans="1:13" ht="15.75" x14ac:dyDescent="0.25">
      <c r="A24" s="52"/>
      <c r="B24" s="901" t="s">
        <v>349</v>
      </c>
      <c r="C24" s="497"/>
      <c r="E24" s="811"/>
      <c r="F24" s="811"/>
      <c r="G24" s="811"/>
      <c r="H24" s="811"/>
      <c r="I24" s="811"/>
      <c r="J24" s="811"/>
      <c r="K24" s="811"/>
      <c r="L24" s="811"/>
      <c r="M24" s="811"/>
    </row>
    <row r="25" spans="1:13" ht="15.75" x14ac:dyDescent="0.2">
      <c r="A25" s="52"/>
      <c r="B25" s="942" t="s">
        <v>17</v>
      </c>
      <c r="C25" s="497"/>
      <c r="E25" s="811"/>
      <c r="F25" s="811"/>
      <c r="G25" s="811"/>
      <c r="H25" s="811"/>
      <c r="I25" s="811"/>
      <c r="J25" s="811"/>
      <c r="K25" s="811"/>
      <c r="L25" s="811"/>
      <c r="M25" s="811"/>
    </row>
    <row r="26" spans="1:13" ht="15.75" x14ac:dyDescent="0.2">
      <c r="A26" s="52"/>
      <c r="B26" s="943" t="s">
        <v>16</v>
      </c>
      <c r="C26" s="497"/>
      <c r="E26" s="811"/>
      <c r="F26" s="811"/>
      <c r="G26" s="811"/>
      <c r="H26" s="811"/>
      <c r="I26" s="811"/>
      <c r="J26" s="811"/>
      <c r="K26" s="811"/>
      <c r="L26" s="811"/>
      <c r="M26" s="811"/>
    </row>
    <row r="27" spans="1:13" ht="15.75" x14ac:dyDescent="0.2">
      <c r="A27" s="52"/>
      <c r="B27" s="944" t="s">
        <v>481</v>
      </c>
      <c r="C27" s="497"/>
      <c r="E27" s="811"/>
      <c r="F27" s="811"/>
      <c r="G27" s="811"/>
      <c r="H27" s="811"/>
      <c r="I27" s="811"/>
      <c r="J27" s="811"/>
      <c r="K27" s="811"/>
      <c r="L27" s="811"/>
      <c r="M27" s="811"/>
    </row>
    <row r="28" spans="1:13" ht="15.75" x14ac:dyDescent="0.2">
      <c r="A28" s="52"/>
      <c r="B28" s="1149" t="s">
        <v>528</v>
      </c>
      <c r="C28" s="53"/>
      <c r="E28" s="811"/>
      <c r="F28" s="811"/>
      <c r="G28" s="811"/>
      <c r="H28" s="811"/>
      <c r="I28" s="811"/>
      <c r="J28" s="811"/>
      <c r="K28" s="811"/>
      <c r="L28" s="811"/>
      <c r="M28" s="811"/>
    </row>
    <row r="29" spans="1:13" ht="15.75" x14ac:dyDescent="0.2">
      <c r="A29" s="601"/>
      <c r="B29" s="947" t="s">
        <v>529</v>
      </c>
      <c r="C29" s="497"/>
      <c r="E29" s="811"/>
      <c r="F29" s="811"/>
      <c r="G29" s="811"/>
      <c r="H29" s="811"/>
      <c r="I29" s="811"/>
      <c r="J29" s="811"/>
      <c r="K29" s="811"/>
      <c r="L29" s="811"/>
      <c r="M29" s="811"/>
    </row>
    <row r="30" spans="1:13" ht="15.75" x14ac:dyDescent="0.2">
      <c r="A30" s="52"/>
      <c r="B30" s="54"/>
      <c r="C30" s="497"/>
      <c r="E30" s="811"/>
      <c r="F30" s="811"/>
      <c r="G30" s="811"/>
      <c r="H30" s="811"/>
      <c r="I30" s="811"/>
      <c r="J30" s="811"/>
      <c r="K30" s="811"/>
      <c r="L30" s="811"/>
      <c r="M30" s="811"/>
    </row>
    <row r="31" spans="1:13" ht="15.75" x14ac:dyDescent="0.2">
      <c r="A31" s="52"/>
      <c r="B31" s="54"/>
      <c r="C31" s="497"/>
      <c r="E31" s="811"/>
      <c r="F31" s="811"/>
      <c r="G31" s="811"/>
      <c r="H31" s="811"/>
      <c r="I31" s="811"/>
      <c r="J31" s="811"/>
      <c r="K31" s="811"/>
      <c r="L31" s="811"/>
      <c r="M31" s="811"/>
    </row>
    <row r="32" spans="1:13" x14ac:dyDescent="0.2">
      <c r="A32" s="52"/>
      <c r="B32" s="54"/>
      <c r="C32" s="53"/>
      <c r="E32" s="811"/>
      <c r="F32" s="811"/>
      <c r="G32" s="811"/>
      <c r="H32" s="811"/>
      <c r="I32" s="811"/>
      <c r="J32" s="811"/>
      <c r="K32" s="811"/>
      <c r="L32" s="811"/>
      <c r="M32" s="811"/>
    </row>
    <row r="33" spans="1:13" ht="15.75" x14ac:dyDescent="0.2">
      <c r="A33" s="52"/>
      <c r="B33" s="663" t="s">
        <v>379</v>
      </c>
      <c r="C33" s="53"/>
      <c r="E33" s="811"/>
      <c r="F33" s="811"/>
      <c r="G33" s="811"/>
      <c r="H33" s="811"/>
      <c r="I33" s="811"/>
      <c r="J33" s="811"/>
      <c r="K33" s="811"/>
      <c r="L33" s="811"/>
      <c r="M33" s="811"/>
    </row>
    <row r="34" spans="1:13" ht="15.75" x14ac:dyDescent="0.2">
      <c r="A34" s="52"/>
      <c r="B34" s="664" t="s">
        <v>380</v>
      </c>
      <c r="C34" s="53"/>
      <c r="E34" s="811"/>
      <c r="F34" s="811"/>
      <c r="G34" s="811"/>
      <c r="H34" s="811"/>
      <c r="I34" s="811"/>
      <c r="J34" s="811"/>
      <c r="K34" s="811"/>
      <c r="L34" s="811"/>
      <c r="M34" s="811"/>
    </row>
    <row r="35" spans="1:13" x14ac:dyDescent="0.2">
      <c r="A35" s="52"/>
      <c r="B35" s="54"/>
      <c r="C35" s="53"/>
      <c r="E35" s="811"/>
      <c r="F35" s="811"/>
      <c r="G35" s="811"/>
      <c r="H35" s="811"/>
      <c r="I35" s="811"/>
      <c r="J35" s="811"/>
      <c r="K35" s="811"/>
      <c r="L35" s="811"/>
      <c r="M35" s="811"/>
    </row>
    <row r="36" spans="1:13" ht="15.6" customHeight="1" x14ac:dyDescent="0.2">
      <c r="A36" s="601"/>
      <c r="B36" s="54"/>
      <c r="C36" s="497"/>
      <c r="E36" s="811"/>
      <c r="F36" s="811"/>
      <c r="G36" s="811"/>
      <c r="H36" s="811"/>
      <c r="I36" s="811"/>
      <c r="J36" s="811"/>
      <c r="K36" s="811"/>
      <c r="L36" s="811"/>
      <c r="M36" s="811"/>
    </row>
    <row r="37" spans="1:13" ht="13.15" customHeight="1" x14ac:dyDescent="0.2">
      <c r="A37" s="52"/>
      <c r="B37" s="54"/>
      <c r="C37" s="53"/>
      <c r="E37" s="811"/>
      <c r="F37" s="811"/>
      <c r="G37" s="811"/>
      <c r="H37" s="811"/>
      <c r="I37" s="811"/>
      <c r="J37" s="811"/>
      <c r="K37" s="811"/>
      <c r="L37" s="811"/>
      <c r="M37" s="811"/>
    </row>
    <row r="38" spans="1:13" ht="15.75" x14ac:dyDescent="0.2">
      <c r="A38" s="52"/>
      <c r="B38" s="54"/>
      <c r="C38" s="497"/>
      <c r="E38" s="811"/>
      <c r="F38" s="811"/>
      <c r="G38" s="811"/>
      <c r="H38" s="811"/>
      <c r="I38" s="811"/>
      <c r="J38" s="811"/>
      <c r="K38" s="811"/>
      <c r="L38" s="811"/>
      <c r="M38" s="811"/>
    </row>
    <row r="39" spans="1:13" ht="15.75" customHeight="1" x14ac:dyDescent="0.2">
      <c r="A39" s="52"/>
      <c r="B39" s="1262" t="s">
        <v>393</v>
      </c>
      <c r="C39" s="497"/>
      <c r="E39" s="811"/>
      <c r="F39" s="811"/>
      <c r="G39" s="811"/>
      <c r="H39" s="811"/>
      <c r="I39" s="811"/>
      <c r="J39" s="811"/>
      <c r="K39" s="811"/>
      <c r="L39" s="811"/>
      <c r="M39" s="811"/>
    </row>
    <row r="40" spans="1:13" ht="12.75" customHeight="1" x14ac:dyDescent="0.2">
      <c r="A40" s="54"/>
      <c r="B40" s="1263"/>
      <c r="C40" s="54"/>
      <c r="E40" s="811"/>
      <c r="F40" s="811"/>
      <c r="G40" s="811"/>
      <c r="H40" s="811"/>
      <c r="I40" s="811"/>
      <c r="J40" s="811"/>
      <c r="K40" s="811"/>
      <c r="L40" s="811"/>
      <c r="M40" s="811"/>
    </row>
    <row r="41" spans="1:13" ht="18" x14ac:dyDescent="0.2">
      <c r="A41" s="54"/>
      <c r="B41" s="822" t="s">
        <v>390</v>
      </c>
      <c r="C41" s="54"/>
      <c r="E41" s="811"/>
      <c r="F41" s="811"/>
      <c r="G41" s="811"/>
      <c r="H41" s="811"/>
      <c r="I41" s="811"/>
      <c r="J41" s="811"/>
      <c r="K41" s="811"/>
      <c r="L41" s="811"/>
      <c r="M41" s="811"/>
    </row>
    <row r="42" spans="1:13" ht="15.75" x14ac:dyDescent="0.2">
      <c r="A42" s="54"/>
      <c r="B42" s="950" t="s">
        <v>348</v>
      </c>
      <c r="C42" s="54"/>
      <c r="E42" s="811"/>
      <c r="F42" s="811"/>
      <c r="G42" s="811"/>
      <c r="H42" s="811"/>
      <c r="I42" s="811"/>
      <c r="J42" s="811"/>
      <c r="K42" s="811"/>
      <c r="L42" s="811"/>
      <c r="M42" s="811"/>
    </row>
    <row r="43" spans="1:13" ht="13.5" thickBot="1" x14ac:dyDescent="0.25">
      <c r="A43" s="54"/>
      <c r="B43" s="54"/>
      <c r="C43" s="54"/>
      <c r="E43" s="811"/>
      <c r="F43" s="811"/>
      <c r="G43" s="811"/>
      <c r="H43" s="811"/>
      <c r="I43" s="811"/>
      <c r="J43" s="811"/>
      <c r="K43" s="811"/>
      <c r="L43" s="811"/>
      <c r="M43" s="811"/>
    </row>
    <row r="44" spans="1:13" ht="15" x14ac:dyDescent="0.2">
      <c r="A44" s="52"/>
      <c r="B44" s="588" t="s">
        <v>289</v>
      </c>
      <c r="C44" s="53"/>
      <c r="E44" s="811"/>
      <c r="F44" s="811"/>
      <c r="G44" s="811"/>
      <c r="H44" s="811"/>
      <c r="I44" s="811"/>
      <c r="J44" s="811"/>
      <c r="K44" s="811"/>
      <c r="L44" s="811"/>
      <c r="M44" s="811"/>
    </row>
    <row r="45" spans="1:13" ht="15" x14ac:dyDescent="0.2">
      <c r="A45" s="52"/>
      <c r="B45" s="589" t="s">
        <v>253</v>
      </c>
      <c r="C45" s="53"/>
      <c r="E45" s="811"/>
      <c r="F45" s="811"/>
      <c r="G45" s="811"/>
      <c r="H45" s="811"/>
      <c r="I45" s="811"/>
      <c r="J45" s="811"/>
      <c r="K45" s="811"/>
      <c r="L45" s="811"/>
      <c r="M45" s="811"/>
    </row>
    <row r="46" spans="1:13" ht="14.25" x14ac:dyDescent="0.2">
      <c r="A46" s="52"/>
      <c r="B46" s="502" t="s">
        <v>240</v>
      </c>
      <c r="C46" s="501"/>
      <c r="E46" s="811"/>
      <c r="F46" s="811"/>
      <c r="G46" s="811"/>
      <c r="H46" s="811"/>
      <c r="I46" s="811"/>
      <c r="J46" s="811"/>
      <c r="K46" s="811"/>
      <c r="L46" s="811"/>
      <c r="M46" s="811"/>
    </row>
    <row r="47" spans="1:13" ht="14.25" x14ac:dyDescent="0.2">
      <c r="A47" s="52"/>
      <c r="B47" s="503" t="s">
        <v>97</v>
      </c>
      <c r="C47" s="501"/>
      <c r="E47" s="811"/>
      <c r="F47" s="811"/>
      <c r="G47" s="811"/>
      <c r="H47" s="811"/>
      <c r="I47" s="811"/>
      <c r="J47" s="811"/>
      <c r="K47" s="811"/>
      <c r="L47" s="811"/>
      <c r="M47" s="811"/>
    </row>
    <row r="48" spans="1:13" ht="14.25" x14ac:dyDescent="0.2">
      <c r="A48" s="52"/>
      <c r="B48" s="504" t="s">
        <v>98</v>
      </c>
      <c r="C48" s="501"/>
      <c r="E48" s="811"/>
      <c r="F48" s="811"/>
      <c r="G48" s="811"/>
      <c r="H48" s="811"/>
      <c r="I48" s="811"/>
      <c r="J48" s="811"/>
      <c r="K48" s="811"/>
      <c r="L48" s="811"/>
      <c r="M48" s="811"/>
    </row>
    <row r="49" spans="1:13" ht="15.75" x14ac:dyDescent="0.2">
      <c r="A49" s="52"/>
      <c r="B49" s="948" t="s">
        <v>95</v>
      </c>
      <c r="C49" s="501"/>
      <c r="E49" s="811"/>
      <c r="F49" s="811"/>
      <c r="G49" s="811"/>
      <c r="H49" s="811"/>
      <c r="I49" s="811"/>
      <c r="J49" s="811"/>
      <c r="K49" s="811"/>
      <c r="L49" s="811"/>
      <c r="M49" s="811"/>
    </row>
    <row r="50" spans="1:13" ht="14.25" x14ac:dyDescent="0.2">
      <c r="A50" s="52"/>
      <c r="B50" s="505" t="s">
        <v>249</v>
      </c>
      <c r="C50" s="501"/>
    </row>
    <row r="51" spans="1:13" ht="14.25" x14ac:dyDescent="0.2">
      <c r="A51" s="52"/>
      <c r="B51" s="505" t="s">
        <v>250</v>
      </c>
      <c r="C51" s="501"/>
    </row>
    <row r="52" spans="1:13" ht="14.25" x14ac:dyDescent="0.2">
      <c r="A52" s="52"/>
      <c r="B52" s="505" t="s">
        <v>127</v>
      </c>
      <c r="C52" s="501"/>
    </row>
    <row r="53" spans="1:13" ht="14.25" x14ac:dyDescent="0.2">
      <c r="A53" s="52"/>
      <c r="B53" s="505" t="s">
        <v>255</v>
      </c>
      <c r="C53" s="501"/>
    </row>
    <row r="54" spans="1:13" ht="14.25" x14ac:dyDescent="0.2">
      <c r="A54" s="52"/>
      <c r="B54" s="505" t="s">
        <v>251</v>
      </c>
      <c r="C54" s="501"/>
    </row>
    <row r="55" spans="1:13" ht="14.25" x14ac:dyDescent="0.2">
      <c r="A55" s="52"/>
      <c r="B55" s="1158" t="s">
        <v>126</v>
      </c>
      <c r="C55" s="501"/>
    </row>
    <row r="56" spans="1:13" ht="14.25" x14ac:dyDescent="0.2">
      <c r="A56" s="52"/>
      <c r="B56" s="505" t="s">
        <v>252</v>
      </c>
      <c r="C56" s="501"/>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53"/>
      <c r="B61" s="1254" t="s">
        <v>736</v>
      </c>
      <c r="C61" s="1255"/>
    </row>
  </sheetData>
  <mergeCells count="5">
    <mergeCell ref="B39:B40"/>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0.75" header="0.5" footer="0.5"/>
  <pageSetup scale="70" orientation="portrait" horizontalDpi="1200" verticalDpi="1200" r:id="rId11"/>
  <headerFooter alignWithMargins="0"/>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253"/>
      <c r="B1" s="1254" t="s">
        <v>736</v>
      </c>
      <c r="C1" s="1255"/>
      <c r="E1" s="1061"/>
      <c r="F1" s="1062"/>
      <c r="G1" s="1062"/>
      <c r="H1" s="1062"/>
      <c r="I1" s="1062"/>
      <c r="J1" s="1062"/>
      <c r="K1" s="1062"/>
      <c r="L1" s="1062"/>
      <c r="M1" s="1063"/>
    </row>
    <row r="2" spans="1:13" ht="18.75" thickBot="1" x14ac:dyDescent="0.25">
      <c r="A2" s="601"/>
      <c r="B2" s="837"/>
      <c r="C2" s="53"/>
      <c r="E2" s="1064"/>
      <c r="F2" s="1634" t="s">
        <v>57</v>
      </c>
      <c r="G2" s="1634"/>
      <c r="H2" s="1634"/>
      <c r="I2" s="1634"/>
      <c r="J2" s="1634"/>
      <c r="K2" s="1634"/>
      <c r="L2" s="1634"/>
      <c r="M2" s="1635"/>
    </row>
    <row r="3" spans="1:13" ht="18.75" thickBot="1" x14ac:dyDescent="0.25">
      <c r="A3" s="601"/>
      <c r="B3" s="370" t="str">
        <f>Title!B3</f>
        <v>Interim</v>
      </c>
      <c r="C3" s="53"/>
      <c r="E3" s="384"/>
      <c r="F3" s="1603" t="s">
        <v>58</v>
      </c>
      <c r="G3" s="1603"/>
      <c r="H3" s="1603"/>
      <c r="I3" s="1603"/>
      <c r="J3" s="1603"/>
      <c r="K3" s="1603"/>
      <c r="L3" s="1603"/>
      <c r="M3" s="1603"/>
    </row>
    <row r="4" spans="1:13" ht="15.6" customHeight="1" x14ac:dyDescent="0.2">
      <c r="A4" s="601"/>
      <c r="B4" s="1264" t="str">
        <f>Title!B4</f>
        <v>R1</v>
      </c>
      <c r="C4" s="53"/>
      <c r="E4" s="385"/>
      <c r="F4" s="1604" t="s">
        <v>64</v>
      </c>
      <c r="G4" s="1604"/>
      <c r="H4" s="1604"/>
      <c r="I4" s="1604"/>
      <c r="J4" s="1604"/>
      <c r="K4" s="1604"/>
      <c r="L4" s="1604"/>
      <c r="M4" s="1604"/>
    </row>
    <row r="5" spans="1:13" ht="15.75" x14ac:dyDescent="0.2">
      <c r="A5" s="601"/>
      <c r="B5" s="1265"/>
      <c r="C5" s="53"/>
      <c r="E5" s="403"/>
      <c r="F5" s="725" t="s">
        <v>6</v>
      </c>
      <c r="G5" s="404" t="s">
        <v>668</v>
      </c>
      <c r="H5" s="697"/>
      <c r="I5" s="698"/>
      <c r="J5" s="698"/>
      <c r="K5" s="698"/>
      <c r="L5" s="698"/>
      <c r="M5" s="388"/>
    </row>
    <row r="6" spans="1:13" ht="16.5" thickBot="1" x14ac:dyDescent="0.25">
      <c r="A6" s="601"/>
      <c r="B6" s="1266"/>
      <c r="C6" s="53"/>
      <c r="E6" s="403"/>
      <c r="F6" s="725"/>
      <c r="G6" s="404"/>
      <c r="H6" s="697"/>
      <c r="I6" s="698"/>
      <c r="J6" s="698"/>
      <c r="K6" s="698"/>
      <c r="L6" s="698"/>
      <c r="M6" s="388"/>
    </row>
    <row r="7" spans="1:13" ht="16.5" thickBot="1" x14ac:dyDescent="0.25">
      <c r="A7" s="601"/>
      <c r="B7" s="54"/>
      <c r="C7" s="538"/>
      <c r="E7" s="398"/>
      <c r="F7" s="398"/>
      <c r="G7" s="405"/>
      <c r="H7" s="406"/>
      <c r="I7" s="407"/>
      <c r="J7" s="406"/>
      <c r="K7" s="406"/>
      <c r="L7" s="408"/>
      <c r="M7" s="409"/>
    </row>
    <row r="8" spans="1:13" ht="17.45" customHeight="1" x14ac:dyDescent="0.2">
      <c r="A8" s="601"/>
      <c r="B8" s="939" t="s">
        <v>96</v>
      </c>
      <c r="C8" s="497"/>
      <c r="E8" s="398"/>
      <c r="F8" s="398"/>
      <c r="G8" s="1633" t="s">
        <v>669</v>
      </c>
      <c r="H8" s="1633"/>
      <c r="I8" s="1633"/>
      <c r="J8" s="1633"/>
      <c r="K8" s="1633"/>
      <c r="L8" s="1633"/>
      <c r="M8" s="1633"/>
    </row>
    <row r="9" spans="1:13" ht="18" x14ac:dyDescent="0.2">
      <c r="A9" s="601"/>
      <c r="B9" s="660" t="s">
        <v>123</v>
      </c>
      <c r="C9" s="497"/>
      <c r="E9" s="641"/>
      <c r="F9" s="641"/>
      <c r="G9" s="410"/>
      <c r="H9" s="410"/>
      <c r="I9" s="410"/>
      <c r="J9" s="410"/>
      <c r="K9" s="410"/>
      <c r="L9" s="410"/>
      <c r="M9" s="411" t="s">
        <v>386</v>
      </c>
    </row>
    <row r="10" spans="1:13" ht="15.75" x14ac:dyDescent="0.2">
      <c r="A10" s="601"/>
      <c r="B10" s="661"/>
      <c r="C10" s="662"/>
      <c r="E10" s="1114"/>
      <c r="F10" s="1114"/>
      <c r="G10" s="745">
        <v>1</v>
      </c>
      <c r="H10" s="1097" t="s">
        <v>0</v>
      </c>
      <c r="I10" s="629" t="s">
        <v>102</v>
      </c>
      <c r="J10" s="1097" t="s">
        <v>165</v>
      </c>
      <c r="K10" s="1097" t="s">
        <v>1</v>
      </c>
      <c r="L10" s="628">
        <v>0</v>
      </c>
      <c r="M10" s="1099">
        <v>0.375</v>
      </c>
    </row>
    <row r="11" spans="1:13" ht="15.75" x14ac:dyDescent="0.2">
      <c r="A11" s="601"/>
      <c r="B11" s="663" t="s">
        <v>375</v>
      </c>
      <c r="C11" s="497"/>
      <c r="E11" s="641"/>
      <c r="F11" s="641"/>
      <c r="G11" s="646">
        <f t="shared" ref="G11:G16" si="0">G10+1</f>
        <v>2</v>
      </c>
      <c r="H11" s="413" t="s">
        <v>2</v>
      </c>
      <c r="I11" s="437" t="s">
        <v>452</v>
      </c>
      <c r="J11" s="413" t="s">
        <v>165</v>
      </c>
      <c r="K11" s="413" t="s">
        <v>4</v>
      </c>
      <c r="L11" s="414">
        <v>5</v>
      </c>
      <c r="M11" s="642">
        <f t="shared" ref="M11:M16" si="1">M10+TIME(0,L10,)</f>
        <v>0.375</v>
      </c>
    </row>
    <row r="12" spans="1:13" ht="15.75" x14ac:dyDescent="0.2">
      <c r="A12" s="52"/>
      <c r="B12" s="664" t="s">
        <v>376</v>
      </c>
      <c r="C12" s="53"/>
      <c r="E12" s="1114"/>
      <c r="F12" s="1114"/>
      <c r="G12" s="677">
        <f t="shared" si="0"/>
        <v>3</v>
      </c>
      <c r="H12" s="1110" t="s">
        <v>41</v>
      </c>
      <c r="I12" s="745" t="s">
        <v>453</v>
      </c>
      <c r="J12" s="1097" t="s">
        <v>165</v>
      </c>
      <c r="K12" s="628" t="s">
        <v>4</v>
      </c>
      <c r="L12" s="628">
        <v>10</v>
      </c>
      <c r="M12" s="796">
        <f t="shared" si="1"/>
        <v>0.37847222222222221</v>
      </c>
    </row>
    <row r="13" spans="1:13" ht="15.75" x14ac:dyDescent="0.2">
      <c r="A13" s="601"/>
      <c r="B13" s="665" t="s">
        <v>149</v>
      </c>
      <c r="C13" s="497"/>
      <c r="E13" s="641"/>
      <c r="F13" s="791"/>
      <c r="G13" s="646">
        <f t="shared" si="0"/>
        <v>4</v>
      </c>
      <c r="H13" s="792" t="s">
        <v>41</v>
      </c>
      <c r="I13" s="646" t="s">
        <v>567</v>
      </c>
      <c r="J13" s="415" t="s">
        <v>165</v>
      </c>
      <c r="K13" s="413" t="s">
        <v>4</v>
      </c>
      <c r="L13" s="414">
        <v>15</v>
      </c>
      <c r="M13" s="642">
        <f>M27+TIME(0,L27,)</f>
        <v>0.4097222222222221</v>
      </c>
    </row>
    <row r="14" spans="1:13" ht="15.75" x14ac:dyDescent="0.2">
      <c r="A14" s="52"/>
      <c r="B14" s="666" t="s">
        <v>246</v>
      </c>
      <c r="C14" s="497"/>
      <c r="E14" s="723"/>
      <c r="F14" s="723"/>
      <c r="G14" s="677">
        <f t="shared" si="0"/>
        <v>5</v>
      </c>
      <c r="H14" s="155" t="s">
        <v>41</v>
      </c>
      <c r="I14" s="155" t="s">
        <v>568</v>
      </c>
      <c r="J14" s="1097" t="s">
        <v>165</v>
      </c>
      <c r="K14" s="628" t="s">
        <v>4</v>
      </c>
      <c r="L14" s="680">
        <v>45</v>
      </c>
      <c r="M14" s="796">
        <f t="shared" si="1"/>
        <v>0.42013888888888878</v>
      </c>
    </row>
    <row r="15" spans="1:13" ht="15.75" x14ac:dyDescent="0.2">
      <c r="A15" s="52"/>
      <c r="B15" s="498" t="s">
        <v>273</v>
      </c>
      <c r="C15" s="497"/>
      <c r="E15" s="641"/>
      <c r="F15" s="791"/>
      <c r="G15" s="646">
        <f t="shared" si="0"/>
        <v>6</v>
      </c>
      <c r="H15" s="792" t="s">
        <v>41</v>
      </c>
      <c r="I15" s="646" t="s">
        <v>272</v>
      </c>
      <c r="J15" s="415" t="s">
        <v>165</v>
      </c>
      <c r="K15" s="413" t="s">
        <v>4</v>
      </c>
      <c r="L15" s="414">
        <v>10</v>
      </c>
      <c r="M15" s="642">
        <f t="shared" si="1"/>
        <v>0.45138888888888878</v>
      </c>
    </row>
    <row r="16" spans="1:13" ht="15.75" x14ac:dyDescent="0.2">
      <c r="A16" s="52"/>
      <c r="B16" s="499" t="s">
        <v>334</v>
      </c>
      <c r="C16" s="500"/>
      <c r="E16" s="676"/>
      <c r="F16" s="1114"/>
      <c r="G16" s="677">
        <f t="shared" si="0"/>
        <v>7</v>
      </c>
      <c r="H16" s="619" t="s">
        <v>48</v>
      </c>
      <c r="I16" s="799" t="s">
        <v>303</v>
      </c>
      <c r="J16" s="745" t="s">
        <v>165</v>
      </c>
      <c r="K16" s="745" t="s">
        <v>4</v>
      </c>
      <c r="L16" s="628">
        <v>0</v>
      </c>
      <c r="M16" s="796">
        <f t="shared" si="1"/>
        <v>0.4583333333333332</v>
      </c>
    </row>
    <row r="17" spans="1:13" ht="15.75" x14ac:dyDescent="0.2">
      <c r="A17" s="52"/>
      <c r="B17" s="54"/>
      <c r="C17" s="459"/>
      <c r="E17" s="756"/>
      <c r="F17" s="759"/>
      <c r="G17" s="756"/>
      <c r="H17" s="757"/>
      <c r="I17" s="751"/>
      <c r="J17" s="757"/>
      <c r="K17" s="751"/>
      <c r="L17" s="756"/>
      <c r="M17" s="793"/>
    </row>
    <row r="18" spans="1:13" ht="15.75" x14ac:dyDescent="0.2">
      <c r="A18" s="52"/>
      <c r="B18" s="54"/>
      <c r="C18" s="53"/>
      <c r="E18" s="398"/>
      <c r="F18" s="398"/>
      <c r="G18" s="405"/>
      <c r="H18" s="406"/>
      <c r="I18" s="407"/>
      <c r="J18" s="406"/>
      <c r="K18" s="406"/>
      <c r="L18" s="408"/>
      <c r="M18" s="409"/>
    </row>
    <row r="19" spans="1:13" ht="18" x14ac:dyDescent="0.2">
      <c r="A19" s="601"/>
      <c r="B19" s="899" t="s">
        <v>377</v>
      </c>
      <c r="C19" s="497"/>
      <c r="E19" s="398"/>
      <c r="F19" s="398"/>
      <c r="G19" s="1633" t="s">
        <v>670</v>
      </c>
      <c r="H19" s="1633"/>
      <c r="I19" s="1633"/>
      <c r="J19" s="1633"/>
      <c r="K19" s="1633"/>
      <c r="L19" s="1633"/>
      <c r="M19" s="1633"/>
    </row>
    <row r="20" spans="1:13" ht="18" x14ac:dyDescent="0.2">
      <c r="A20" s="52"/>
      <c r="B20" s="664" t="s">
        <v>378</v>
      </c>
      <c r="C20" s="53"/>
      <c r="E20" s="641"/>
      <c r="F20" s="641"/>
      <c r="G20" s="410"/>
      <c r="H20" s="410"/>
      <c r="I20" s="410"/>
      <c r="J20" s="410"/>
      <c r="K20" s="410"/>
      <c r="L20" s="410"/>
      <c r="M20" s="411"/>
    </row>
    <row r="21" spans="1:13" ht="17.45" customHeight="1" x14ac:dyDescent="0.2">
      <c r="A21" s="601"/>
      <c r="B21" s="940" t="s">
        <v>415</v>
      </c>
      <c r="C21" s="497"/>
      <c r="E21" s="1114"/>
      <c r="F21" s="1114"/>
      <c r="G21" s="745">
        <v>8</v>
      </c>
      <c r="H21" s="1097" t="s">
        <v>0</v>
      </c>
      <c r="I21" s="629" t="s">
        <v>102</v>
      </c>
      <c r="J21" s="1097" t="s">
        <v>165</v>
      </c>
      <c r="K21" s="1097" t="s">
        <v>1</v>
      </c>
      <c r="L21" s="628">
        <v>0</v>
      </c>
      <c r="M21" s="1099">
        <v>0.5625</v>
      </c>
    </row>
    <row r="22" spans="1:13" ht="15.75" x14ac:dyDescent="0.25">
      <c r="A22" s="52"/>
      <c r="B22" s="900" t="s">
        <v>333</v>
      </c>
      <c r="C22" s="497"/>
      <c r="E22" s="641"/>
      <c r="F22" s="641"/>
      <c r="G22" s="646">
        <f t="shared" ref="G22:G32" si="2">G21+1</f>
        <v>9</v>
      </c>
      <c r="H22" s="413" t="s">
        <v>2</v>
      </c>
      <c r="I22" s="437" t="s">
        <v>452</v>
      </c>
      <c r="J22" s="413" t="s">
        <v>165</v>
      </c>
      <c r="K22" s="413" t="s">
        <v>4</v>
      </c>
      <c r="L22" s="414">
        <v>5</v>
      </c>
      <c r="M22" s="642">
        <f t="shared" ref="M22:M32" si="3">M21+TIME(0,L21,)</f>
        <v>0.5625</v>
      </c>
    </row>
    <row r="23" spans="1:13" ht="17.45" customHeight="1" x14ac:dyDescent="0.25">
      <c r="A23" s="52"/>
      <c r="B23" s="941" t="s">
        <v>527</v>
      </c>
      <c r="C23" s="497"/>
      <c r="E23" s="1114"/>
      <c r="F23" s="1114"/>
      <c r="G23" s="677">
        <f t="shared" si="2"/>
        <v>10</v>
      </c>
      <c r="H23" s="645" t="s">
        <v>0</v>
      </c>
      <c r="I23" s="629" t="s">
        <v>318</v>
      </c>
      <c r="J23" s="1097" t="s">
        <v>165</v>
      </c>
      <c r="K23" s="628" t="s">
        <v>1</v>
      </c>
      <c r="L23" s="628">
        <v>5</v>
      </c>
      <c r="M23" s="796">
        <f t="shared" si="3"/>
        <v>0.56597222222222221</v>
      </c>
    </row>
    <row r="24" spans="1:13" ht="15.75" x14ac:dyDescent="0.25">
      <c r="A24" s="52"/>
      <c r="B24" s="901" t="s">
        <v>349</v>
      </c>
      <c r="C24" s="497"/>
      <c r="E24" s="641"/>
      <c r="F24" s="641"/>
      <c r="G24" s="646">
        <f t="shared" si="2"/>
        <v>11</v>
      </c>
      <c r="H24" s="413" t="s">
        <v>5</v>
      </c>
      <c r="I24" s="437" t="s">
        <v>565</v>
      </c>
      <c r="J24" s="415" t="s">
        <v>165</v>
      </c>
      <c r="K24" s="413" t="s">
        <v>4</v>
      </c>
      <c r="L24" s="414">
        <v>5</v>
      </c>
      <c r="M24" s="642">
        <f>M12+TIME(0,L12,)</f>
        <v>0.38541666666666663</v>
      </c>
    </row>
    <row r="25" spans="1:13" ht="15.75" x14ac:dyDescent="0.2">
      <c r="A25" s="52"/>
      <c r="B25" s="942" t="s">
        <v>17</v>
      </c>
      <c r="C25" s="497"/>
      <c r="E25" s="676"/>
      <c r="F25" s="676"/>
      <c r="G25" s="677">
        <f t="shared" si="2"/>
        <v>12</v>
      </c>
      <c r="H25" s="678" t="s">
        <v>5</v>
      </c>
      <c r="I25" s="679" t="s">
        <v>504</v>
      </c>
      <c r="J25" s="800" t="s">
        <v>165</v>
      </c>
      <c r="K25" s="678" t="s">
        <v>4</v>
      </c>
      <c r="L25" s="680">
        <v>10</v>
      </c>
      <c r="M25" s="796">
        <f>M24+TIME(0,L24,)</f>
        <v>0.38888888888888884</v>
      </c>
    </row>
    <row r="26" spans="1:13" ht="15.75" x14ac:dyDescent="0.2">
      <c r="A26" s="52"/>
      <c r="B26" s="943" t="s">
        <v>16</v>
      </c>
      <c r="C26" s="497"/>
      <c r="E26" s="641"/>
      <c r="F26" s="641"/>
      <c r="G26" s="646">
        <f t="shared" si="2"/>
        <v>13</v>
      </c>
      <c r="H26" s="413" t="s">
        <v>5</v>
      </c>
      <c r="I26" s="437" t="s">
        <v>505</v>
      </c>
      <c r="J26" s="415" t="s">
        <v>165</v>
      </c>
      <c r="K26" s="413" t="s">
        <v>4</v>
      </c>
      <c r="L26" s="414">
        <v>10</v>
      </c>
      <c r="M26" s="642">
        <f>M25+TIME(0,L25,)</f>
        <v>0.39583333333333326</v>
      </c>
    </row>
    <row r="27" spans="1:13" ht="15.75" x14ac:dyDescent="0.2">
      <c r="A27" s="52"/>
      <c r="B27" s="944" t="s">
        <v>481</v>
      </c>
      <c r="C27" s="497"/>
      <c r="E27" s="1114"/>
      <c r="F27" s="1114"/>
      <c r="G27" s="677">
        <f t="shared" si="2"/>
        <v>14</v>
      </c>
      <c r="H27" s="1110" t="s">
        <v>41</v>
      </c>
      <c r="I27" s="745" t="s">
        <v>566</v>
      </c>
      <c r="J27" s="1097" t="s">
        <v>165</v>
      </c>
      <c r="K27" s="628" t="s">
        <v>4</v>
      </c>
      <c r="L27" s="628">
        <v>10</v>
      </c>
      <c r="M27" s="796">
        <f>M26+TIME(0,L26,)</f>
        <v>0.40277777777777768</v>
      </c>
    </row>
    <row r="28" spans="1:13" ht="15.75" x14ac:dyDescent="0.2">
      <c r="A28" s="52"/>
      <c r="B28" s="1149" t="s">
        <v>528</v>
      </c>
      <c r="C28" s="53"/>
      <c r="E28" s="641"/>
      <c r="F28" s="641"/>
      <c r="G28" s="646">
        <f t="shared" si="2"/>
        <v>15</v>
      </c>
      <c r="H28" s="413" t="s">
        <v>5</v>
      </c>
      <c r="I28" s="437" t="s">
        <v>569</v>
      </c>
      <c r="J28" s="415" t="s">
        <v>165</v>
      </c>
      <c r="K28" s="413" t="s">
        <v>4</v>
      </c>
      <c r="L28" s="414">
        <v>10</v>
      </c>
      <c r="M28" s="642">
        <f>M23+TIME(0,L23,)</f>
        <v>0.56944444444444442</v>
      </c>
    </row>
    <row r="29" spans="1:13" ht="15.75" x14ac:dyDescent="0.2">
      <c r="A29" s="601"/>
      <c r="B29" s="947" t="s">
        <v>529</v>
      </c>
      <c r="C29" s="497"/>
      <c r="E29" s="1114"/>
      <c r="F29" s="1114"/>
      <c r="G29" s="677">
        <f t="shared" si="2"/>
        <v>16</v>
      </c>
      <c r="H29" s="645" t="s">
        <v>0</v>
      </c>
      <c r="I29" s="629" t="s">
        <v>9</v>
      </c>
      <c r="J29" s="1097" t="s">
        <v>165</v>
      </c>
      <c r="K29" s="628" t="s">
        <v>1</v>
      </c>
      <c r="L29" s="628">
        <v>5</v>
      </c>
      <c r="M29" s="796">
        <f t="shared" si="3"/>
        <v>0.57638888888888884</v>
      </c>
    </row>
    <row r="30" spans="1:13" ht="15.75" x14ac:dyDescent="0.2">
      <c r="A30" s="52"/>
      <c r="B30" s="54"/>
      <c r="C30" s="497"/>
      <c r="E30" s="641"/>
      <c r="F30" s="641"/>
      <c r="G30" s="646">
        <f t="shared" si="2"/>
        <v>17</v>
      </c>
      <c r="H30" s="413" t="s">
        <v>5</v>
      </c>
      <c r="I30" s="437" t="s">
        <v>454</v>
      </c>
      <c r="J30" s="415" t="s">
        <v>165</v>
      </c>
      <c r="K30" s="413" t="s">
        <v>4</v>
      </c>
      <c r="L30" s="414">
        <v>80</v>
      </c>
      <c r="M30" s="642">
        <f t="shared" si="3"/>
        <v>0.57986111111111105</v>
      </c>
    </row>
    <row r="31" spans="1:13" ht="15.75" x14ac:dyDescent="0.2">
      <c r="A31" s="52"/>
      <c r="B31" s="54"/>
      <c r="C31" s="497"/>
      <c r="E31" s="676"/>
      <c r="F31" s="676"/>
      <c r="G31" s="677">
        <f t="shared" si="2"/>
        <v>18</v>
      </c>
      <c r="H31" s="671" t="s">
        <v>41</v>
      </c>
      <c r="I31" s="608" t="s">
        <v>570</v>
      </c>
      <c r="J31" s="1113" t="s">
        <v>165</v>
      </c>
      <c r="K31" s="1108" t="s">
        <v>4</v>
      </c>
      <c r="L31" s="733">
        <v>15</v>
      </c>
      <c r="M31" s="796">
        <f t="shared" si="3"/>
        <v>0.63541666666666663</v>
      </c>
    </row>
    <row r="32" spans="1:13" ht="17.45" customHeight="1" x14ac:dyDescent="0.2">
      <c r="A32" s="52"/>
      <c r="B32" s="54"/>
      <c r="C32" s="53"/>
      <c r="E32" s="641"/>
      <c r="F32" s="641"/>
      <c r="G32" s="646">
        <f t="shared" si="2"/>
        <v>19</v>
      </c>
      <c r="H32" s="643" t="s">
        <v>48</v>
      </c>
      <c r="I32" s="437" t="s">
        <v>303</v>
      </c>
      <c r="J32" s="415" t="s">
        <v>165</v>
      </c>
      <c r="K32" s="413" t="s">
        <v>4</v>
      </c>
      <c r="L32" s="414">
        <v>0</v>
      </c>
      <c r="M32" s="642">
        <f t="shared" si="3"/>
        <v>0.64583333333333326</v>
      </c>
    </row>
    <row r="33" spans="1:13" ht="15.75" x14ac:dyDescent="0.2">
      <c r="A33" s="52"/>
      <c r="B33" s="663" t="s">
        <v>379</v>
      </c>
      <c r="C33" s="53"/>
      <c r="E33" s="676"/>
      <c r="F33" s="1114"/>
      <c r="G33" s="677"/>
      <c r="H33" s="1081"/>
      <c r="I33" s="767"/>
      <c r="J33" s="1081"/>
      <c r="K33" s="767"/>
      <c r="L33" s="1144"/>
      <c r="M33" s="796"/>
    </row>
    <row r="34" spans="1:13" ht="17.45" customHeight="1" x14ac:dyDescent="0.2">
      <c r="A34" s="52"/>
      <c r="B34" s="664" t="s">
        <v>380</v>
      </c>
      <c r="C34" s="53"/>
      <c r="E34" s="398"/>
      <c r="F34" s="398"/>
      <c r="G34" s="405"/>
      <c r="H34" s="406"/>
      <c r="I34" s="407"/>
      <c r="J34" s="406"/>
      <c r="K34" s="406"/>
      <c r="L34" s="408"/>
      <c r="M34" s="409"/>
    </row>
    <row r="35" spans="1:13" ht="18" customHeight="1" x14ac:dyDescent="0.2">
      <c r="A35" s="52"/>
      <c r="B35" s="54"/>
      <c r="C35" s="53"/>
      <c r="E35" s="398"/>
      <c r="F35" s="398"/>
      <c r="G35" s="1633" t="s">
        <v>671</v>
      </c>
      <c r="H35" s="1633"/>
      <c r="I35" s="1633"/>
      <c r="J35" s="1633"/>
      <c r="K35" s="1633"/>
      <c r="L35" s="1633"/>
      <c r="M35" s="1633"/>
    </row>
    <row r="36" spans="1:13" ht="15.6" customHeight="1" x14ac:dyDescent="0.2">
      <c r="A36" s="601"/>
      <c r="B36" s="54"/>
      <c r="C36" s="497"/>
      <c r="E36" s="641"/>
      <c r="F36" s="641"/>
      <c r="G36" s="410"/>
      <c r="H36" s="410"/>
      <c r="I36" s="410"/>
      <c r="J36" s="410"/>
      <c r="K36" s="410"/>
      <c r="L36" s="410"/>
      <c r="M36" s="411"/>
    </row>
    <row r="37" spans="1:13" ht="15.75" x14ac:dyDescent="0.2">
      <c r="A37" s="52"/>
      <c r="B37" s="54"/>
      <c r="C37" s="53"/>
      <c r="E37" s="1114"/>
      <c r="F37" s="1114"/>
      <c r="G37" s="745">
        <v>20</v>
      </c>
      <c r="H37" s="1097" t="s">
        <v>0</v>
      </c>
      <c r="I37" s="629" t="s">
        <v>102</v>
      </c>
      <c r="J37" s="1097" t="s">
        <v>165</v>
      </c>
      <c r="K37" s="1097" t="s">
        <v>1</v>
      </c>
      <c r="L37" s="628">
        <v>0</v>
      </c>
      <c r="M37" s="1099">
        <v>0.33333333333333331</v>
      </c>
    </row>
    <row r="38" spans="1:13" ht="15.75" x14ac:dyDescent="0.2">
      <c r="A38" s="52"/>
      <c r="B38" s="54"/>
      <c r="C38" s="497"/>
      <c r="E38" s="641"/>
      <c r="F38" s="641"/>
      <c r="G38" s="646">
        <f>G37+1</f>
        <v>21</v>
      </c>
      <c r="H38" s="413" t="s">
        <v>0</v>
      </c>
      <c r="I38" s="437" t="s">
        <v>3</v>
      </c>
      <c r="J38" s="413" t="s">
        <v>165</v>
      </c>
      <c r="K38" s="413" t="s">
        <v>4</v>
      </c>
      <c r="L38" s="414">
        <v>5</v>
      </c>
      <c r="M38" s="642">
        <f>M37+TIME(0,L37,)</f>
        <v>0.33333333333333331</v>
      </c>
    </row>
    <row r="39" spans="1:13" ht="15.75" customHeight="1" x14ac:dyDescent="0.2">
      <c r="A39" s="52"/>
      <c r="B39" s="1262" t="s">
        <v>393</v>
      </c>
      <c r="C39" s="497"/>
      <c r="E39" s="866"/>
      <c r="F39" s="866"/>
      <c r="G39" s="608">
        <f t="shared" ref="G39:G43" si="4">G38+1</f>
        <v>22</v>
      </c>
      <c r="H39" s="1108" t="s">
        <v>41</v>
      </c>
      <c r="I39" s="1109" t="s">
        <v>318</v>
      </c>
      <c r="J39" s="867" t="s">
        <v>165</v>
      </c>
      <c r="K39" s="1106" t="s">
        <v>4</v>
      </c>
      <c r="L39" s="733">
        <v>5</v>
      </c>
      <c r="M39" s="1111">
        <f t="shared" ref="M39:M43" si="5">M38+TIME(0,L38,)</f>
        <v>0.33680555555555552</v>
      </c>
    </row>
    <row r="40" spans="1:13" ht="15.75" x14ac:dyDescent="0.2">
      <c r="A40" s="54"/>
      <c r="B40" s="1263"/>
      <c r="C40" s="54"/>
      <c r="E40" s="641"/>
      <c r="F40" s="641"/>
      <c r="G40" s="646">
        <f t="shared" si="4"/>
        <v>23</v>
      </c>
      <c r="H40" s="413" t="s">
        <v>5</v>
      </c>
      <c r="I40" s="437" t="s">
        <v>455</v>
      </c>
      <c r="J40" s="643" t="s">
        <v>165</v>
      </c>
      <c r="K40" s="412" t="s">
        <v>4</v>
      </c>
      <c r="L40" s="414">
        <v>110</v>
      </c>
      <c r="M40" s="642">
        <f t="shared" si="5"/>
        <v>0.34027777777777773</v>
      </c>
    </row>
    <row r="41" spans="1:13" ht="18" x14ac:dyDescent="0.2">
      <c r="A41" s="54"/>
      <c r="B41" s="822" t="s">
        <v>390</v>
      </c>
      <c r="C41" s="54"/>
      <c r="E41" s="1114"/>
      <c r="F41" s="1114"/>
      <c r="G41" s="608">
        <f t="shared" si="4"/>
        <v>24</v>
      </c>
      <c r="H41" s="645" t="s">
        <v>0</v>
      </c>
      <c r="I41" s="1121" t="s">
        <v>403</v>
      </c>
      <c r="J41" s="1097" t="s">
        <v>165</v>
      </c>
      <c r="K41" s="628" t="s">
        <v>4</v>
      </c>
      <c r="L41" s="628">
        <v>30</v>
      </c>
      <c r="M41" s="1111">
        <f t="shared" si="5"/>
        <v>0.41666666666666663</v>
      </c>
    </row>
    <row r="42" spans="1:13" ht="15.75" x14ac:dyDescent="0.2">
      <c r="A42" s="54"/>
      <c r="B42" s="950" t="s">
        <v>348</v>
      </c>
      <c r="C42" s="54"/>
      <c r="E42" s="641"/>
      <c r="F42" s="641"/>
      <c r="G42" s="646">
        <f t="shared" si="4"/>
        <v>25</v>
      </c>
      <c r="H42" s="413" t="s">
        <v>5</v>
      </c>
      <c r="I42" s="437" t="s">
        <v>455</v>
      </c>
      <c r="J42" s="643" t="s">
        <v>165</v>
      </c>
      <c r="K42" s="412" t="s">
        <v>4</v>
      </c>
      <c r="L42" s="414">
        <v>120</v>
      </c>
      <c r="M42" s="642">
        <f t="shared" si="5"/>
        <v>0.43749999999999994</v>
      </c>
    </row>
    <row r="43" spans="1:13" ht="17.45" customHeight="1" thickBot="1" x14ac:dyDescent="0.25">
      <c r="A43" s="54"/>
      <c r="B43" s="54"/>
      <c r="C43" s="54"/>
      <c r="E43" s="397"/>
      <c r="F43" s="608"/>
      <c r="G43" s="608">
        <f t="shared" si="4"/>
        <v>26</v>
      </c>
      <c r="H43" s="609" t="s">
        <v>48</v>
      </c>
      <c r="I43" s="608" t="s">
        <v>303</v>
      </c>
      <c r="J43" s="609" t="s">
        <v>165</v>
      </c>
      <c r="K43" s="608" t="s">
        <v>4</v>
      </c>
      <c r="L43" s="733">
        <v>0</v>
      </c>
      <c r="M43" s="1111">
        <f t="shared" si="5"/>
        <v>0.52083333333333326</v>
      </c>
    </row>
    <row r="44" spans="1:13" ht="15.75" x14ac:dyDescent="0.2">
      <c r="A44" s="52"/>
      <c r="B44" s="588" t="s">
        <v>289</v>
      </c>
      <c r="C44" s="53"/>
      <c r="E44" s="756"/>
      <c r="F44" s="759"/>
      <c r="G44" s="756"/>
      <c r="H44" s="757"/>
      <c r="I44" s="751"/>
      <c r="J44" s="757"/>
      <c r="K44" s="751"/>
      <c r="L44" s="756"/>
      <c r="M44" s="793"/>
    </row>
    <row r="45" spans="1:13" ht="17.45" customHeight="1" x14ac:dyDescent="0.2">
      <c r="A45" s="52"/>
      <c r="B45" s="589" t="s">
        <v>253</v>
      </c>
      <c r="C45" s="53"/>
      <c r="E45" s="398"/>
      <c r="F45" s="398"/>
      <c r="G45" s="405"/>
      <c r="H45" s="406"/>
      <c r="I45" s="407"/>
      <c r="J45" s="406"/>
      <c r="K45" s="406"/>
      <c r="L45" s="408"/>
      <c r="M45" s="409"/>
    </row>
    <row r="46" spans="1:13" ht="18" customHeight="1" x14ac:dyDescent="0.2">
      <c r="A46" s="52"/>
      <c r="B46" s="502" t="s">
        <v>240</v>
      </c>
      <c r="C46" s="501"/>
      <c r="E46" s="398"/>
      <c r="F46" s="398"/>
      <c r="G46" s="1633" t="s">
        <v>672</v>
      </c>
      <c r="H46" s="1633"/>
      <c r="I46" s="1633"/>
      <c r="J46" s="1633"/>
      <c r="K46" s="1633"/>
      <c r="L46" s="1633"/>
      <c r="M46" s="1633"/>
    </row>
    <row r="47" spans="1:13" ht="18" x14ac:dyDescent="0.2">
      <c r="A47" s="52"/>
      <c r="B47" s="503" t="s">
        <v>97</v>
      </c>
      <c r="C47" s="501"/>
      <c r="E47" s="641"/>
      <c r="F47" s="641"/>
      <c r="G47" s="410"/>
      <c r="H47" s="410"/>
      <c r="I47" s="410"/>
      <c r="J47" s="410"/>
      <c r="K47" s="410"/>
      <c r="L47" s="410"/>
      <c r="M47" s="411"/>
    </row>
    <row r="48" spans="1:13" ht="15.75" x14ac:dyDescent="0.2">
      <c r="A48" s="52"/>
      <c r="B48" s="504" t="s">
        <v>98</v>
      </c>
      <c r="C48" s="501"/>
      <c r="E48" s="1114"/>
      <c r="F48" s="1114"/>
      <c r="G48" s="745">
        <v>27</v>
      </c>
      <c r="H48" s="1097" t="s">
        <v>0</v>
      </c>
      <c r="I48" s="629" t="s">
        <v>102</v>
      </c>
      <c r="J48" s="1097" t="s">
        <v>165</v>
      </c>
      <c r="K48" s="1097" t="s">
        <v>1</v>
      </c>
      <c r="L48" s="628">
        <v>0</v>
      </c>
      <c r="M48" s="1099">
        <v>0.33333333333333331</v>
      </c>
    </row>
    <row r="49" spans="1:13" ht="15.75" x14ac:dyDescent="0.2">
      <c r="A49" s="52"/>
      <c r="B49" s="948" t="s">
        <v>95</v>
      </c>
      <c r="C49" s="501"/>
      <c r="E49" s="641"/>
      <c r="F49" s="641"/>
      <c r="G49" s="646">
        <f>G48+1</f>
        <v>28</v>
      </c>
      <c r="H49" s="413" t="s">
        <v>0</v>
      </c>
      <c r="I49" s="437" t="s">
        <v>3</v>
      </c>
      <c r="J49" s="413" t="s">
        <v>165</v>
      </c>
      <c r="K49" s="413" t="s">
        <v>4</v>
      </c>
      <c r="L49" s="414">
        <v>5</v>
      </c>
      <c r="M49" s="642">
        <f>M48+TIME(0,L48,)</f>
        <v>0.33333333333333331</v>
      </c>
    </row>
    <row r="50" spans="1:13" ht="15.75" x14ac:dyDescent="0.2">
      <c r="A50" s="52"/>
      <c r="B50" s="505" t="s">
        <v>249</v>
      </c>
      <c r="C50" s="501"/>
      <c r="E50" s="1114"/>
      <c r="F50" s="1114"/>
      <c r="G50" s="677">
        <f>G49+1</f>
        <v>29</v>
      </c>
      <c r="H50" s="1108" t="s">
        <v>41</v>
      </c>
      <c r="I50" s="1109" t="s">
        <v>318</v>
      </c>
      <c r="J50" s="867" t="s">
        <v>165</v>
      </c>
      <c r="K50" s="1106" t="s">
        <v>4</v>
      </c>
      <c r="L50" s="628">
        <v>5</v>
      </c>
      <c r="M50" s="796">
        <f>M49+TIME(0,L49,)</f>
        <v>0.33680555555555552</v>
      </c>
    </row>
    <row r="51" spans="1:13" ht="15.75" x14ac:dyDescent="0.2">
      <c r="A51" s="52"/>
      <c r="B51" s="505" t="s">
        <v>250</v>
      </c>
      <c r="C51" s="501"/>
      <c r="E51" s="641"/>
      <c r="F51" s="791"/>
      <c r="G51" s="646">
        <f>G50+1</f>
        <v>30</v>
      </c>
      <c r="H51" s="792" t="s">
        <v>5</v>
      </c>
      <c r="I51" s="646" t="s">
        <v>455</v>
      </c>
      <c r="J51" s="415" t="s">
        <v>165</v>
      </c>
      <c r="K51" s="413" t="s">
        <v>4</v>
      </c>
      <c r="L51" s="414">
        <v>100</v>
      </c>
      <c r="M51" s="642">
        <f>M50+TIME(0,L50,)</f>
        <v>0.34027777777777773</v>
      </c>
    </row>
    <row r="52" spans="1:13" ht="15.75" x14ac:dyDescent="0.2">
      <c r="A52" s="52"/>
      <c r="B52" s="505" t="s">
        <v>127</v>
      </c>
      <c r="C52" s="501"/>
      <c r="E52" s="1114"/>
      <c r="F52" s="676"/>
      <c r="G52" s="677">
        <f>G51+1</f>
        <v>31</v>
      </c>
      <c r="H52" s="794" t="s">
        <v>41</v>
      </c>
      <c r="I52" s="798" t="s">
        <v>8</v>
      </c>
      <c r="J52" s="1097" t="s">
        <v>165</v>
      </c>
      <c r="K52" s="628" t="s">
        <v>4</v>
      </c>
      <c r="L52" s="795">
        <v>10</v>
      </c>
      <c r="M52" s="796">
        <f>M51+TIME(0,L51,)</f>
        <v>0.40972222222222221</v>
      </c>
    </row>
    <row r="53" spans="1:13" ht="17.45" customHeight="1" x14ac:dyDescent="0.2">
      <c r="A53" s="52"/>
      <c r="B53" s="505" t="s">
        <v>255</v>
      </c>
      <c r="C53" s="501"/>
      <c r="E53" s="641"/>
      <c r="F53" s="791"/>
      <c r="G53" s="646">
        <f>G52+1</f>
        <v>32</v>
      </c>
      <c r="H53" s="797" t="s">
        <v>48</v>
      </c>
      <c r="I53" s="646" t="s">
        <v>303</v>
      </c>
      <c r="J53" s="415" t="s">
        <v>165</v>
      </c>
      <c r="K53" s="413" t="s">
        <v>4</v>
      </c>
      <c r="L53" s="414">
        <v>0</v>
      </c>
      <c r="M53" s="642">
        <f>M52+TIME(0,L52,)</f>
        <v>0.41666666666666663</v>
      </c>
    </row>
    <row r="54" spans="1:13" ht="15.75" x14ac:dyDescent="0.2">
      <c r="A54" s="52"/>
      <c r="B54" s="505" t="s">
        <v>251</v>
      </c>
      <c r="C54" s="501"/>
      <c r="E54" s="1114"/>
      <c r="F54" s="676"/>
      <c r="G54" s="677"/>
      <c r="H54" s="794"/>
      <c r="I54" s="798"/>
      <c r="J54" s="868"/>
      <c r="K54" s="868"/>
      <c r="L54" s="795"/>
      <c r="M54" s="796"/>
    </row>
    <row r="55" spans="1:13" ht="15.75" x14ac:dyDescent="0.2">
      <c r="A55" s="52"/>
      <c r="B55" s="1158" t="s">
        <v>126</v>
      </c>
      <c r="C55" s="501"/>
      <c r="E55" s="398"/>
      <c r="F55" s="398"/>
      <c r="G55" s="405"/>
      <c r="H55" s="406"/>
      <c r="I55" s="407"/>
      <c r="J55" s="406"/>
      <c r="K55" s="406"/>
      <c r="L55" s="408"/>
      <c r="M55" s="409"/>
    </row>
    <row r="56" spans="1:13" ht="17.45" customHeight="1" x14ac:dyDescent="0.2">
      <c r="A56" s="52"/>
      <c r="B56" s="505" t="s">
        <v>252</v>
      </c>
      <c r="C56" s="501"/>
      <c r="E56" s="398"/>
      <c r="F56" s="398"/>
      <c r="G56" s="1633" t="s">
        <v>673</v>
      </c>
      <c r="H56" s="1633"/>
      <c r="I56" s="1633"/>
      <c r="J56" s="1633"/>
      <c r="K56" s="1633"/>
      <c r="L56" s="1633"/>
      <c r="M56" s="1633"/>
    </row>
    <row r="57" spans="1:13" ht="15" x14ac:dyDescent="0.2">
      <c r="A57" s="52"/>
      <c r="B57" s="667" t="s">
        <v>99</v>
      </c>
      <c r="C57" s="501"/>
      <c r="E57" s="749"/>
      <c r="F57" s="753"/>
      <c r="G57" s="754"/>
      <c r="H57" s="754"/>
      <c r="I57" s="755"/>
      <c r="J57" s="1085"/>
      <c r="K57" s="750"/>
      <c r="L57" s="749"/>
      <c r="M57" s="416"/>
    </row>
    <row r="58" spans="1:13" ht="15.75" x14ac:dyDescent="0.2">
      <c r="A58" s="52"/>
      <c r="B58" s="54"/>
      <c r="C58" s="501"/>
      <c r="E58" s="641"/>
      <c r="F58" s="641"/>
      <c r="G58" s="646">
        <v>33</v>
      </c>
      <c r="H58" s="413" t="s">
        <v>0</v>
      </c>
      <c r="I58" s="437" t="s">
        <v>102</v>
      </c>
      <c r="J58" s="413" t="s">
        <v>165</v>
      </c>
      <c r="K58" s="413" t="s">
        <v>1</v>
      </c>
      <c r="L58" s="414">
        <v>0</v>
      </c>
      <c r="M58" s="642">
        <v>0.5625</v>
      </c>
    </row>
    <row r="59" spans="1:13" ht="15.75" x14ac:dyDescent="0.2">
      <c r="A59" s="52"/>
      <c r="B59" s="54"/>
      <c r="C59" s="501"/>
      <c r="E59" s="1114"/>
      <c r="F59" s="1114"/>
      <c r="G59" s="644">
        <f>G58+1</f>
        <v>34</v>
      </c>
      <c r="H59" s="678" t="s">
        <v>0</v>
      </c>
      <c r="I59" s="679" t="s">
        <v>3</v>
      </c>
      <c r="J59" s="678" t="s">
        <v>165</v>
      </c>
      <c r="K59" s="678" t="s">
        <v>4</v>
      </c>
      <c r="L59" s="628">
        <v>5</v>
      </c>
      <c r="M59" s="1099">
        <f>M58+TIME(0,L58,)</f>
        <v>0.5625</v>
      </c>
    </row>
    <row r="60" spans="1:13" ht="15.75" x14ac:dyDescent="0.2">
      <c r="A60" s="52"/>
      <c r="B60" s="54"/>
      <c r="C60" s="53"/>
      <c r="E60" s="641"/>
      <c r="F60" s="641"/>
      <c r="G60" s="646">
        <f>G59+1</f>
        <v>35</v>
      </c>
      <c r="H60" s="1145" t="s">
        <v>41</v>
      </c>
      <c r="I60" s="1146" t="s">
        <v>318</v>
      </c>
      <c r="J60" s="1147" t="s">
        <v>165</v>
      </c>
      <c r="K60" s="1148" t="s">
        <v>4</v>
      </c>
      <c r="L60" s="414">
        <v>5</v>
      </c>
      <c r="M60" s="642">
        <f>M59+TIME(0,L59,)</f>
        <v>0.56597222222222221</v>
      </c>
    </row>
    <row r="61" spans="1:13" ht="15.75" x14ac:dyDescent="0.2">
      <c r="A61" s="1253"/>
      <c r="B61" s="1254" t="s">
        <v>736</v>
      </c>
      <c r="C61" s="1255"/>
      <c r="E61" s="1114"/>
      <c r="F61" s="1114"/>
      <c r="G61" s="644">
        <f>G60+1</f>
        <v>36</v>
      </c>
      <c r="H61" s="1110" t="s">
        <v>5</v>
      </c>
      <c r="I61" s="745" t="s">
        <v>455</v>
      </c>
      <c r="J61" s="1097" t="s">
        <v>165</v>
      </c>
      <c r="K61" s="628" t="s">
        <v>4</v>
      </c>
      <c r="L61" s="628">
        <v>100</v>
      </c>
      <c r="M61" s="1099">
        <f>M60+TIME(0,L60,)</f>
        <v>0.56944444444444442</v>
      </c>
    </row>
    <row r="62" spans="1:13" ht="15.75" x14ac:dyDescent="0.2">
      <c r="E62" s="641"/>
      <c r="F62" s="791"/>
      <c r="G62" s="792">
        <f>G61+1</f>
        <v>37</v>
      </c>
      <c r="H62" s="792" t="s">
        <v>41</v>
      </c>
      <c r="I62" s="646" t="s">
        <v>9</v>
      </c>
      <c r="J62" s="415" t="s">
        <v>165</v>
      </c>
      <c r="K62" s="413" t="s">
        <v>4</v>
      </c>
      <c r="L62" s="414">
        <v>10</v>
      </c>
      <c r="M62" s="793">
        <f>M61+TIME(0,L61,)</f>
        <v>0.63888888888888884</v>
      </c>
    </row>
    <row r="63" spans="1:13" ht="17.45" customHeight="1" x14ac:dyDescent="0.2">
      <c r="E63" s="1114"/>
      <c r="F63" s="676"/>
      <c r="G63" s="794">
        <f>G62+1</f>
        <v>38</v>
      </c>
      <c r="H63" s="869" t="s">
        <v>48</v>
      </c>
      <c r="I63" s="798" t="s">
        <v>303</v>
      </c>
      <c r="J63" s="1097" t="s">
        <v>165</v>
      </c>
      <c r="K63" s="628" t="s">
        <v>4</v>
      </c>
      <c r="L63" s="795">
        <v>0</v>
      </c>
      <c r="M63" s="796">
        <f>M62+TIME(0,L62,)</f>
        <v>0.64583333333333326</v>
      </c>
    </row>
    <row r="64" spans="1:13" ht="15.75" x14ac:dyDescent="0.2">
      <c r="E64" s="641"/>
      <c r="F64" s="646"/>
      <c r="G64" s="646"/>
      <c r="H64" s="646"/>
      <c r="I64" s="646"/>
      <c r="J64" s="415"/>
      <c r="K64" s="413"/>
      <c r="L64" s="414"/>
      <c r="M64" s="793"/>
    </row>
    <row r="65" spans="5:13" ht="15.75" x14ac:dyDescent="0.2">
      <c r="E65" s="398"/>
      <c r="F65" s="398"/>
      <c r="G65" s="405"/>
      <c r="H65" s="406"/>
      <c r="I65" s="407"/>
      <c r="J65" s="406"/>
      <c r="K65" s="406"/>
      <c r="L65" s="408"/>
      <c r="M65" s="409"/>
    </row>
    <row r="66" spans="5:13" ht="17.45" customHeight="1" x14ac:dyDescent="0.2">
      <c r="E66" s="398"/>
      <c r="F66" s="398"/>
      <c r="G66" s="1633" t="s">
        <v>674</v>
      </c>
      <c r="H66" s="1633"/>
      <c r="I66" s="1633"/>
      <c r="J66" s="1633"/>
      <c r="K66" s="1633"/>
      <c r="L66" s="1633"/>
      <c r="M66" s="1633"/>
    </row>
    <row r="67" spans="5:13" ht="15" x14ac:dyDescent="0.2">
      <c r="E67" s="749"/>
      <c r="F67" s="753"/>
      <c r="G67" s="754"/>
      <c r="H67" s="754"/>
      <c r="I67" s="755"/>
      <c r="J67" s="1085"/>
      <c r="K67" s="750"/>
      <c r="L67" s="749"/>
      <c r="M67" s="416"/>
    </row>
    <row r="68" spans="5:13" ht="15.75" x14ac:dyDescent="0.2">
      <c r="E68" s="641"/>
      <c r="F68" s="641"/>
      <c r="G68" s="646">
        <v>39</v>
      </c>
      <c r="H68" s="413" t="s">
        <v>0</v>
      </c>
      <c r="I68" s="437" t="s">
        <v>102</v>
      </c>
      <c r="J68" s="413" t="s">
        <v>165</v>
      </c>
      <c r="K68" s="413" t="s">
        <v>1</v>
      </c>
      <c r="L68" s="414">
        <v>0</v>
      </c>
      <c r="M68" s="642">
        <v>0.4375</v>
      </c>
    </row>
    <row r="69" spans="5:13" ht="15.75" x14ac:dyDescent="0.2">
      <c r="E69" s="1114"/>
      <c r="F69" s="1114"/>
      <c r="G69" s="644">
        <f>G68+1</f>
        <v>40</v>
      </c>
      <c r="H69" s="678" t="s">
        <v>0</v>
      </c>
      <c r="I69" s="679" t="s">
        <v>3</v>
      </c>
      <c r="J69" s="678" t="s">
        <v>165</v>
      </c>
      <c r="K69" s="678" t="s">
        <v>4</v>
      </c>
      <c r="L69" s="628">
        <v>5</v>
      </c>
      <c r="M69" s="1099">
        <f>M68+TIME(0,L68,)</f>
        <v>0.4375</v>
      </c>
    </row>
    <row r="70" spans="5:13" ht="15.75" x14ac:dyDescent="0.2">
      <c r="E70" s="641"/>
      <c r="F70" s="641"/>
      <c r="G70" s="646">
        <f>G69+1</f>
        <v>41</v>
      </c>
      <c r="H70" s="1145" t="s">
        <v>41</v>
      </c>
      <c r="I70" s="1146" t="s">
        <v>318</v>
      </c>
      <c r="J70" s="1147" t="s">
        <v>165</v>
      </c>
      <c r="K70" s="1148" t="s">
        <v>4</v>
      </c>
      <c r="L70" s="414">
        <v>5</v>
      </c>
      <c r="M70" s="642">
        <f>M69+TIME(0,L69,)</f>
        <v>0.44097222222222221</v>
      </c>
    </row>
    <row r="71" spans="5:13" ht="15.75" x14ac:dyDescent="0.2">
      <c r="E71" s="676"/>
      <c r="F71" s="676"/>
      <c r="G71" s="677">
        <f>G70+1</f>
        <v>42</v>
      </c>
      <c r="H71" s="678" t="s">
        <v>5</v>
      </c>
      <c r="I71" s="679" t="s">
        <v>675</v>
      </c>
      <c r="J71" s="800" t="s">
        <v>165</v>
      </c>
      <c r="K71" s="678" t="s">
        <v>4</v>
      </c>
      <c r="L71" s="680">
        <v>100</v>
      </c>
      <c r="M71" s="796">
        <f>M70+TIME(0,L70,)</f>
        <v>0.44444444444444442</v>
      </c>
    </row>
    <row r="72" spans="5:13" ht="15.75" x14ac:dyDescent="0.2">
      <c r="E72" s="641"/>
      <c r="F72" s="641"/>
      <c r="G72" s="646">
        <f>G71+1</f>
        <v>43</v>
      </c>
      <c r="H72" s="413" t="s">
        <v>41</v>
      </c>
      <c r="I72" s="801" t="s">
        <v>676</v>
      </c>
      <c r="J72" s="415" t="s">
        <v>165</v>
      </c>
      <c r="K72" s="413" t="s">
        <v>4</v>
      </c>
      <c r="L72" s="414">
        <v>10</v>
      </c>
      <c r="M72" s="642">
        <f>M71+TIME(0,L71,)</f>
        <v>0.51388888888888884</v>
      </c>
    </row>
    <row r="73" spans="5:13" ht="17.45" customHeight="1" x14ac:dyDescent="0.2">
      <c r="E73" s="1114"/>
      <c r="F73" s="1114"/>
      <c r="G73" s="677">
        <f>G72+1</f>
        <v>44</v>
      </c>
      <c r="H73" s="800" t="s">
        <v>48</v>
      </c>
      <c r="I73" s="608" t="s">
        <v>303</v>
      </c>
      <c r="J73" s="1097" t="s">
        <v>165</v>
      </c>
      <c r="K73" s="628" t="s">
        <v>4</v>
      </c>
      <c r="L73" s="628">
        <v>0</v>
      </c>
      <c r="M73" s="796">
        <f>M72+TIME(0,L72,)</f>
        <v>0.52083333333333326</v>
      </c>
    </row>
    <row r="74" spans="5:13" ht="15.75" x14ac:dyDescent="0.2">
      <c r="E74" s="641"/>
      <c r="F74" s="646"/>
      <c r="G74" s="646"/>
      <c r="H74" s="646"/>
      <c r="I74" s="646"/>
      <c r="J74" s="415"/>
      <c r="K74" s="413"/>
      <c r="L74" s="414"/>
      <c r="M74" s="793"/>
    </row>
    <row r="75" spans="5:13" ht="15.75" x14ac:dyDescent="0.2">
      <c r="E75" s="398"/>
      <c r="F75" s="398"/>
      <c r="G75" s="405"/>
      <c r="H75" s="406"/>
      <c r="I75" s="407"/>
      <c r="J75" s="406"/>
      <c r="K75" s="406"/>
      <c r="L75" s="408"/>
      <c r="M75" s="409"/>
    </row>
    <row r="76" spans="5:13" ht="17.45" customHeight="1" x14ac:dyDescent="0.2">
      <c r="E76" s="398"/>
      <c r="F76" s="398"/>
      <c r="G76" s="1633" t="s">
        <v>677</v>
      </c>
      <c r="H76" s="1633"/>
      <c r="I76" s="1633"/>
      <c r="J76" s="1633"/>
      <c r="K76" s="1633"/>
      <c r="L76" s="1633"/>
      <c r="M76" s="1633"/>
    </row>
    <row r="77" spans="5:13" ht="15" x14ac:dyDescent="0.2">
      <c r="E77" s="749"/>
      <c r="F77" s="753"/>
      <c r="G77" s="754"/>
      <c r="H77" s="754"/>
      <c r="I77" s="755"/>
      <c r="J77" s="1085"/>
      <c r="K77" s="750"/>
      <c r="L77" s="749"/>
      <c r="M77" s="416"/>
    </row>
    <row r="78" spans="5:13" ht="15.75" x14ac:dyDescent="0.2">
      <c r="E78" s="641"/>
      <c r="F78" s="641"/>
      <c r="G78" s="646">
        <v>44</v>
      </c>
      <c r="H78" s="413" t="s">
        <v>0</v>
      </c>
      <c r="I78" s="437" t="s">
        <v>102</v>
      </c>
      <c r="J78" s="413" t="s">
        <v>165</v>
      </c>
      <c r="K78" s="413" t="s">
        <v>1</v>
      </c>
      <c r="L78" s="414">
        <v>0</v>
      </c>
      <c r="M78" s="642">
        <v>0.5625</v>
      </c>
    </row>
    <row r="79" spans="5:13" ht="15.75" x14ac:dyDescent="0.2">
      <c r="E79" s="1114"/>
      <c r="F79" s="1114"/>
      <c r="G79" s="644">
        <f t="shared" ref="G79:G85" si="6">G78+1</f>
        <v>45</v>
      </c>
      <c r="H79" s="678" t="s">
        <v>0</v>
      </c>
      <c r="I79" s="679" t="s">
        <v>3</v>
      </c>
      <c r="J79" s="678" t="s">
        <v>165</v>
      </c>
      <c r="K79" s="678" t="s">
        <v>4</v>
      </c>
      <c r="L79" s="628">
        <v>5</v>
      </c>
      <c r="M79" s="1099">
        <f t="shared" ref="M79:M85" si="7">M78+TIME(0,L78,)</f>
        <v>0.5625</v>
      </c>
    </row>
    <row r="80" spans="5:13" ht="15.75" x14ac:dyDescent="0.2">
      <c r="E80" s="641"/>
      <c r="F80" s="641"/>
      <c r="G80" s="646">
        <f t="shared" si="6"/>
        <v>46</v>
      </c>
      <c r="H80" s="1145" t="s">
        <v>41</v>
      </c>
      <c r="I80" s="1146" t="s">
        <v>318</v>
      </c>
      <c r="J80" s="1147" t="s">
        <v>165</v>
      </c>
      <c r="K80" s="1148" t="s">
        <v>4</v>
      </c>
      <c r="L80" s="414">
        <v>5</v>
      </c>
      <c r="M80" s="642">
        <f t="shared" si="7"/>
        <v>0.56597222222222221</v>
      </c>
    </row>
    <row r="81" spans="5:13" ht="15.75" x14ac:dyDescent="0.2">
      <c r="E81" s="1114"/>
      <c r="F81" s="1114"/>
      <c r="G81" s="644">
        <f t="shared" si="6"/>
        <v>47</v>
      </c>
      <c r="H81" s="1110" t="s">
        <v>5</v>
      </c>
      <c r="I81" s="745" t="s">
        <v>367</v>
      </c>
      <c r="J81" s="1097" t="s">
        <v>165</v>
      </c>
      <c r="K81" s="628" t="s">
        <v>1</v>
      </c>
      <c r="L81" s="628">
        <v>75</v>
      </c>
      <c r="M81" s="1099">
        <f t="shared" si="7"/>
        <v>0.56944444444444442</v>
      </c>
    </row>
    <row r="82" spans="5:13" ht="15.75" x14ac:dyDescent="0.2">
      <c r="E82" s="641"/>
      <c r="F82" s="791"/>
      <c r="G82" s="802">
        <f t="shared" si="6"/>
        <v>48</v>
      </c>
      <c r="H82" s="792" t="s">
        <v>41</v>
      </c>
      <c r="I82" s="803" t="s">
        <v>678</v>
      </c>
      <c r="J82" s="415" t="s">
        <v>165</v>
      </c>
      <c r="K82" s="413" t="s">
        <v>4</v>
      </c>
      <c r="L82" s="414">
        <v>5</v>
      </c>
      <c r="M82" s="804">
        <f t="shared" si="7"/>
        <v>0.62152777777777779</v>
      </c>
    </row>
    <row r="83" spans="5:13" ht="15.75" x14ac:dyDescent="0.2">
      <c r="E83" s="1114"/>
      <c r="F83" s="676"/>
      <c r="G83" s="644">
        <f t="shared" si="6"/>
        <v>49</v>
      </c>
      <c r="H83" s="794" t="s">
        <v>41</v>
      </c>
      <c r="I83" s="798" t="s">
        <v>571</v>
      </c>
      <c r="J83" s="800" t="s">
        <v>165</v>
      </c>
      <c r="K83" s="678" t="s">
        <v>4</v>
      </c>
      <c r="L83" s="795">
        <v>10</v>
      </c>
      <c r="M83" s="1099">
        <f t="shared" si="7"/>
        <v>0.625</v>
      </c>
    </row>
    <row r="84" spans="5:13" ht="15.75" x14ac:dyDescent="0.2">
      <c r="E84" s="756"/>
      <c r="F84" s="759"/>
      <c r="G84" s="802">
        <f t="shared" si="6"/>
        <v>50</v>
      </c>
      <c r="H84" s="805" t="s">
        <v>23</v>
      </c>
      <c r="I84" s="751" t="s">
        <v>572</v>
      </c>
      <c r="J84" s="415" t="s">
        <v>165</v>
      </c>
      <c r="K84" s="413" t="s">
        <v>4</v>
      </c>
      <c r="L84" s="756">
        <v>20</v>
      </c>
      <c r="M84" s="804">
        <f t="shared" si="7"/>
        <v>0.63194444444444442</v>
      </c>
    </row>
    <row r="85" spans="5:13" x14ac:dyDescent="0.2">
      <c r="E85" s="1159"/>
      <c r="F85" s="1159"/>
      <c r="G85" s="644">
        <f t="shared" si="6"/>
        <v>51</v>
      </c>
      <c r="H85" s="620" t="s">
        <v>48</v>
      </c>
      <c r="I85" s="155" t="s">
        <v>168</v>
      </c>
      <c r="J85" s="800" t="s">
        <v>165</v>
      </c>
      <c r="K85" s="678" t="s">
        <v>4</v>
      </c>
      <c r="L85" s="1159">
        <v>0</v>
      </c>
      <c r="M85" s="1099">
        <f t="shared" si="7"/>
        <v>0.64583333333333326</v>
      </c>
    </row>
    <row r="86" spans="5:13" ht="17.45" customHeight="1" x14ac:dyDescent="0.2">
      <c r="E86" s="756"/>
      <c r="F86" s="759"/>
      <c r="G86" s="756"/>
      <c r="H86" s="757"/>
      <c r="I86" s="751"/>
      <c r="J86" s="757"/>
      <c r="K86" s="751"/>
      <c r="L86" s="756"/>
      <c r="M86" s="793"/>
    </row>
    <row r="87" spans="5:13" ht="15.75" x14ac:dyDescent="0.2">
      <c r="E87" s="398"/>
      <c r="F87" s="398"/>
      <c r="G87" s="405"/>
      <c r="H87" s="406"/>
      <c r="I87" s="407"/>
      <c r="J87" s="406"/>
      <c r="K87" s="406"/>
      <c r="L87" s="408"/>
      <c r="M87" s="409"/>
    </row>
    <row r="88" spans="5:13" ht="18" x14ac:dyDescent="0.2">
      <c r="E88" s="398"/>
      <c r="F88" s="398"/>
      <c r="G88" s="1161"/>
      <c r="H88" s="1161"/>
      <c r="I88" s="1161"/>
      <c r="J88" s="1161"/>
      <c r="K88" s="1161"/>
      <c r="L88" s="1161"/>
      <c r="M88" s="1161"/>
    </row>
    <row r="89" spans="5:13" ht="15" x14ac:dyDescent="0.2">
      <c r="E89" s="749"/>
      <c r="F89" s="753"/>
      <c r="G89" s="754"/>
      <c r="H89" s="754"/>
      <c r="I89" s="755"/>
      <c r="J89" s="1085"/>
      <c r="K89" s="750"/>
      <c r="L89" s="749"/>
      <c r="M89" s="416"/>
    </row>
    <row r="90" spans="5:13" ht="15.75" x14ac:dyDescent="0.2">
      <c r="E90" s="756"/>
      <c r="F90" s="756"/>
      <c r="G90" s="757"/>
      <c r="H90" s="757"/>
      <c r="I90" s="752"/>
      <c r="J90" s="751"/>
      <c r="K90" s="751"/>
      <c r="L90" s="756"/>
      <c r="M90" s="631"/>
    </row>
    <row r="91" spans="5:13" ht="15" x14ac:dyDescent="0.2">
      <c r="E91" s="749"/>
      <c r="F91" s="753"/>
      <c r="G91" s="754"/>
      <c r="H91" s="754"/>
      <c r="I91" s="755" t="s">
        <v>306</v>
      </c>
      <c r="J91" s="1085"/>
      <c r="K91" s="750"/>
      <c r="L91" s="749"/>
      <c r="M91" s="416"/>
    </row>
    <row r="92" spans="5:13" ht="15.75" x14ac:dyDescent="0.2">
      <c r="E92" s="756"/>
      <c r="F92" s="756"/>
      <c r="G92" s="757"/>
      <c r="H92" s="757"/>
      <c r="I92" s="752" t="s">
        <v>307</v>
      </c>
      <c r="J92" s="751"/>
      <c r="K92" s="751"/>
      <c r="L92" s="756"/>
      <c r="M92" s="631"/>
    </row>
    <row r="93" spans="5:13" ht="15.75" x14ac:dyDescent="0.2">
      <c r="E93" s="758"/>
      <c r="F93" s="758"/>
      <c r="G93" s="754"/>
      <c r="H93" s="754"/>
      <c r="I93" s="750"/>
      <c r="J93" s="754"/>
      <c r="K93" s="750"/>
      <c r="L93" s="758"/>
      <c r="M93" s="417"/>
    </row>
    <row r="94" spans="5:13" ht="15.75" x14ac:dyDescent="0.2">
      <c r="E94" s="756"/>
      <c r="F94" s="759"/>
      <c r="G94" s="756"/>
      <c r="H94" s="757"/>
      <c r="I94" s="751" t="s">
        <v>308</v>
      </c>
      <c r="J94" s="757"/>
      <c r="K94" s="751"/>
      <c r="L94" s="756"/>
      <c r="M94" s="631"/>
    </row>
    <row r="95" spans="5:13" ht="15.75" x14ac:dyDescent="0.2">
      <c r="E95" s="758"/>
      <c r="F95" s="758"/>
      <c r="G95" s="754"/>
      <c r="H95" s="754"/>
      <c r="I95" s="750" t="s">
        <v>309</v>
      </c>
      <c r="J95" s="754"/>
      <c r="K95" s="750"/>
      <c r="L95" s="758"/>
      <c r="M95" s="417"/>
    </row>
    <row r="96" spans="5:13" ht="15.75" x14ac:dyDescent="0.2">
      <c r="E96" s="756"/>
      <c r="F96" s="759"/>
      <c r="G96" s="756"/>
      <c r="H96" s="757"/>
      <c r="I96" s="751"/>
      <c r="J96" s="757"/>
      <c r="K96" s="751"/>
      <c r="L96" s="756"/>
      <c r="M96" s="631"/>
    </row>
    <row r="97" spans="5:13" ht="15.75" x14ac:dyDescent="0.2">
      <c r="E97" s="758"/>
      <c r="F97" s="758"/>
      <c r="G97" s="754"/>
      <c r="H97" s="754"/>
      <c r="I97" s="750" t="s">
        <v>292</v>
      </c>
      <c r="J97" s="754"/>
      <c r="K97" s="750"/>
      <c r="L97" s="758"/>
      <c r="M97" s="417"/>
    </row>
    <row r="98" spans="5:13" ht="15.75" x14ac:dyDescent="0.2">
      <c r="E98" s="756"/>
      <c r="F98" s="759"/>
      <c r="G98" s="756"/>
      <c r="H98" s="757"/>
      <c r="I98" s="751" t="s">
        <v>293</v>
      </c>
      <c r="J98" s="757"/>
      <c r="K98" s="751"/>
      <c r="L98" s="756"/>
      <c r="M98" s="631"/>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3" x14ac:dyDescent="0.2">
      <c r="E113" s="1159"/>
      <c r="F113" s="1159"/>
      <c r="G113" s="1159"/>
      <c r="H113" s="1159"/>
      <c r="I113" s="1159"/>
      <c r="J113" s="1159"/>
      <c r="K113" s="1159"/>
      <c r="L113" s="1159"/>
      <c r="M113" s="1159"/>
    </row>
    <row r="114" spans="5:13" x14ac:dyDescent="0.2">
      <c r="E114" s="1159"/>
      <c r="F114" s="1159"/>
      <c r="G114" s="1159"/>
      <c r="H114" s="1159"/>
      <c r="I114" s="1159"/>
      <c r="J114" s="1159"/>
      <c r="K114" s="1159"/>
      <c r="L114" s="1159"/>
      <c r="M114" s="1159"/>
    </row>
    <row r="115" spans="5:13" x14ac:dyDescent="0.2">
      <c r="E115" s="1159"/>
      <c r="F115" s="1159"/>
      <c r="G115" s="1159"/>
      <c r="H115" s="1159"/>
      <c r="I115" s="1159"/>
      <c r="J115" s="1159"/>
      <c r="K115" s="1159"/>
      <c r="L115" s="1159"/>
      <c r="M115" s="1159"/>
    </row>
    <row r="116" spans="5:13" x14ac:dyDescent="0.2">
      <c r="E116" s="1159"/>
      <c r="F116" s="1159"/>
      <c r="G116" s="1159"/>
      <c r="H116" s="1159"/>
      <c r="I116" s="1159"/>
      <c r="J116" s="1159"/>
      <c r="K116" s="1159"/>
      <c r="L116" s="1159"/>
      <c r="M116" s="1159"/>
    </row>
    <row r="117" spans="5:13" x14ac:dyDescent="0.2">
      <c r="E117" s="1159"/>
      <c r="F117" s="1159"/>
      <c r="G117" s="1159"/>
      <c r="H117" s="1159"/>
      <c r="I117" s="1159"/>
      <c r="J117" s="1159"/>
      <c r="K117" s="1159"/>
      <c r="L117" s="1159"/>
      <c r="M117" s="1159"/>
    </row>
    <row r="118" spans="5:13" x14ac:dyDescent="0.2">
      <c r="E118" s="1159"/>
      <c r="F118" s="1159"/>
      <c r="G118" s="1159"/>
      <c r="H118" s="1159"/>
      <c r="I118" s="1159"/>
      <c r="J118" s="1159"/>
      <c r="K118" s="1159"/>
      <c r="L118" s="1159"/>
      <c r="M118" s="1159"/>
    </row>
    <row r="119" spans="5:13" x14ac:dyDescent="0.2">
      <c r="E119" s="1159"/>
      <c r="F119" s="1159"/>
      <c r="G119" s="1159"/>
      <c r="H119" s="1159"/>
      <c r="I119" s="1159"/>
      <c r="J119" s="1159"/>
      <c r="K119" s="1159"/>
      <c r="L119" s="1159"/>
      <c r="M119" s="1159"/>
    </row>
    <row r="120" spans="5:13" x14ac:dyDescent="0.2">
      <c r="E120" s="1159"/>
      <c r="F120" s="1159"/>
      <c r="G120" s="1159"/>
      <c r="H120" s="1159"/>
      <c r="I120" s="1159"/>
      <c r="J120" s="1159"/>
      <c r="K120" s="1159"/>
      <c r="L120" s="1159"/>
      <c r="M120" s="1159"/>
    </row>
    <row r="121" spans="5:13" x14ac:dyDescent="0.2">
      <c r="E121" s="1159"/>
      <c r="F121" s="1159"/>
      <c r="G121" s="1159"/>
      <c r="H121" s="1159"/>
      <c r="I121" s="1159"/>
      <c r="J121" s="1159"/>
      <c r="K121" s="1159"/>
      <c r="L121" s="1159"/>
      <c r="M121" s="1159"/>
    </row>
    <row r="122" spans="5:13" x14ac:dyDescent="0.2">
      <c r="E122" s="1159"/>
      <c r="F122" s="1159"/>
      <c r="G122" s="1159"/>
      <c r="H122" s="1159"/>
      <c r="I122" s="1159"/>
      <c r="J122" s="1159"/>
      <c r="K122" s="1159"/>
      <c r="L122" s="1159"/>
      <c r="M122" s="1159"/>
    </row>
    <row r="123" spans="5:13" x14ac:dyDescent="0.2">
      <c r="E123" s="1159"/>
      <c r="F123" s="1159"/>
      <c r="G123" s="1159"/>
      <c r="H123" s="1159"/>
      <c r="I123" s="1159"/>
      <c r="J123" s="1159"/>
      <c r="K123" s="1159"/>
      <c r="L123" s="1159"/>
      <c r="M123" s="1159"/>
    </row>
    <row r="124" spans="5:13" x14ac:dyDescent="0.2">
      <c r="E124" s="1159"/>
      <c r="F124" s="1159"/>
      <c r="G124" s="1159"/>
      <c r="H124" s="1159"/>
      <c r="I124" s="1159"/>
      <c r="J124" s="1159"/>
      <c r="K124" s="1159"/>
      <c r="L124" s="1159"/>
      <c r="M124" s="1159"/>
    </row>
    <row r="125" spans="5:13" x14ac:dyDescent="0.2">
      <c r="E125" s="1159"/>
      <c r="F125" s="1159"/>
      <c r="G125" s="1159"/>
      <c r="H125" s="1159"/>
      <c r="I125" s="1159"/>
      <c r="J125" s="1159"/>
      <c r="K125" s="1159"/>
      <c r="L125" s="1159"/>
      <c r="M125" s="1159"/>
    </row>
    <row r="126" spans="5:13" x14ac:dyDescent="0.2">
      <c r="E126" s="1159"/>
      <c r="F126" s="1159"/>
      <c r="G126" s="1159"/>
      <c r="H126" s="1159"/>
      <c r="I126" s="1159"/>
      <c r="J126" s="1159"/>
      <c r="K126" s="1159"/>
      <c r="L126" s="1159"/>
      <c r="M126" s="1159"/>
    </row>
    <row r="127" spans="5:13" x14ac:dyDescent="0.2">
      <c r="E127" s="1159"/>
      <c r="F127" s="1159"/>
      <c r="G127" s="1159"/>
      <c r="H127" s="1159"/>
      <c r="I127" s="1159"/>
      <c r="J127" s="1159"/>
      <c r="K127" s="1159"/>
      <c r="L127" s="1159"/>
      <c r="M127" s="1159"/>
    </row>
    <row r="128" spans="5:13" x14ac:dyDescent="0.2">
      <c r="E128" s="1077"/>
      <c r="F128" s="1077"/>
      <c r="G128" s="1077"/>
      <c r="H128" s="1077"/>
      <c r="I128" s="1077"/>
      <c r="J128" s="1077"/>
      <c r="K128" s="1077"/>
      <c r="L128" s="1077"/>
      <c r="M128" s="1077"/>
    </row>
    <row r="129" spans="5:13" x14ac:dyDescent="0.2">
      <c r="E129" s="1077"/>
      <c r="F129" s="1077"/>
      <c r="G129" s="1077"/>
      <c r="H129" s="1077"/>
      <c r="I129" s="1077"/>
      <c r="J129" s="1077"/>
      <c r="K129" s="1077"/>
      <c r="L129" s="1077"/>
      <c r="M129" s="1077"/>
    </row>
    <row r="130" spans="5:13" x14ac:dyDescent="0.2">
      <c r="E130" s="1077"/>
      <c r="F130" s="1077"/>
      <c r="G130" s="1077"/>
      <c r="H130" s="1077"/>
      <c r="I130" s="1077"/>
      <c r="J130" s="1077"/>
      <c r="K130" s="1077"/>
      <c r="L130" s="1077"/>
      <c r="M130" s="1077"/>
    </row>
    <row r="131" spans="5:13" x14ac:dyDescent="0.2">
      <c r="E131" s="1077"/>
      <c r="F131" s="1077"/>
      <c r="G131" s="1077"/>
      <c r="H131" s="1077"/>
      <c r="I131" s="1077"/>
      <c r="J131" s="1077"/>
      <c r="K131" s="1077"/>
      <c r="L131" s="1077"/>
      <c r="M131" s="1077"/>
    </row>
    <row r="132" spans="5:13" x14ac:dyDescent="0.2">
      <c r="E132" s="1077"/>
      <c r="F132" s="1077"/>
      <c r="G132" s="1077"/>
      <c r="H132" s="1077"/>
      <c r="I132" s="1077"/>
      <c r="J132" s="1077"/>
      <c r="K132" s="1077"/>
      <c r="L132" s="1077"/>
      <c r="M132" s="1077"/>
    </row>
    <row r="133" spans="5:13" x14ac:dyDescent="0.2">
      <c r="E133" s="1077"/>
      <c r="F133" s="1077"/>
      <c r="G133" s="1077"/>
      <c r="H133" s="1077"/>
      <c r="I133" s="1077"/>
      <c r="J133" s="1077"/>
      <c r="K133" s="1077"/>
      <c r="L133" s="1077"/>
      <c r="M133" s="1077"/>
    </row>
    <row r="134" spans="5:13" x14ac:dyDescent="0.2">
      <c r="E134" s="1077"/>
      <c r="F134" s="1077"/>
      <c r="G134" s="1077"/>
      <c r="H134" s="1077"/>
      <c r="I134" s="1077"/>
      <c r="J134" s="1077"/>
      <c r="K134" s="1077"/>
      <c r="L134" s="1077"/>
      <c r="M134" s="1077"/>
    </row>
    <row r="135" spans="5:13" x14ac:dyDescent="0.2">
      <c r="E135" s="1077"/>
      <c r="F135" s="1077"/>
      <c r="G135" s="1077"/>
      <c r="H135" s="1077"/>
      <c r="I135" s="1077"/>
      <c r="J135" s="1077"/>
      <c r="K135" s="1077"/>
      <c r="L135" s="1077"/>
      <c r="M135" s="1077"/>
    </row>
    <row r="136" spans="5:13" x14ac:dyDescent="0.2">
      <c r="E136" s="1077"/>
      <c r="F136" s="1077"/>
      <c r="G136" s="1077"/>
      <c r="H136" s="1077"/>
      <c r="I136" s="1077"/>
      <c r="J136" s="1077"/>
      <c r="K136" s="1077"/>
      <c r="L136" s="1077"/>
      <c r="M136" s="1077"/>
    </row>
    <row r="137" spans="5:13" x14ac:dyDescent="0.2">
      <c r="E137" s="1077"/>
      <c r="F137" s="1077"/>
      <c r="G137" s="1077"/>
      <c r="H137" s="1077"/>
      <c r="I137" s="1077"/>
      <c r="J137" s="1077"/>
      <c r="K137" s="1077"/>
      <c r="L137" s="1077"/>
      <c r="M137" s="1077"/>
    </row>
    <row r="138" spans="5:13" x14ac:dyDescent="0.2">
      <c r="E138" s="1077"/>
      <c r="F138" s="1077"/>
      <c r="G138" s="1077"/>
      <c r="H138" s="1077"/>
      <c r="I138" s="1077"/>
      <c r="J138" s="1077"/>
      <c r="K138" s="1077"/>
      <c r="L138" s="1077"/>
      <c r="M138" s="1077"/>
    </row>
    <row r="139" spans="5:13" x14ac:dyDescent="0.2">
      <c r="E139" s="1077"/>
      <c r="F139" s="1077"/>
      <c r="G139" s="1077"/>
      <c r="H139" s="1077"/>
      <c r="I139" s="1077"/>
      <c r="J139" s="1077"/>
      <c r="K139" s="1077"/>
      <c r="L139" s="1077"/>
      <c r="M139" s="1077"/>
    </row>
    <row r="140" spans="5:13" x14ac:dyDescent="0.2">
      <c r="E140" s="1077"/>
      <c r="F140" s="1077"/>
      <c r="G140" s="1077"/>
      <c r="H140" s="1077"/>
      <c r="I140" s="1077"/>
      <c r="J140" s="1077"/>
      <c r="K140" s="1077"/>
      <c r="L140" s="1077"/>
      <c r="M140" s="1077"/>
    </row>
    <row r="141" spans="5:13" x14ac:dyDescent="0.2">
      <c r="E141" s="1077"/>
      <c r="F141" s="1077"/>
      <c r="G141" s="1077"/>
      <c r="H141" s="1077"/>
      <c r="I141" s="1077"/>
      <c r="J141" s="1077"/>
      <c r="K141" s="1077"/>
      <c r="L141" s="1077"/>
      <c r="M141" s="1077"/>
    </row>
    <row r="142" spans="5:13" x14ac:dyDescent="0.2">
      <c r="E142" s="1077"/>
      <c r="F142" s="1077"/>
      <c r="G142" s="1077"/>
      <c r="H142" s="1077"/>
      <c r="I142" s="1077"/>
      <c r="J142" s="1077"/>
      <c r="K142" s="1077"/>
      <c r="L142" s="1077"/>
      <c r="M142" s="1077"/>
    </row>
    <row r="143" spans="5:13" x14ac:dyDescent="0.2">
      <c r="E143" s="1077"/>
      <c r="F143" s="1077"/>
      <c r="G143" s="1077"/>
      <c r="H143" s="1077"/>
      <c r="I143" s="1077"/>
      <c r="J143" s="1077"/>
      <c r="K143" s="1077"/>
      <c r="L143" s="1077"/>
      <c r="M143" s="1077"/>
    </row>
    <row r="144" spans="5:13" x14ac:dyDescent="0.2">
      <c r="E144" s="1077"/>
      <c r="F144" s="1077"/>
      <c r="G144" s="1077"/>
      <c r="H144" s="1077"/>
      <c r="I144" s="1077"/>
      <c r="J144" s="1077"/>
      <c r="K144" s="1077"/>
      <c r="L144" s="1077"/>
      <c r="M144" s="1077"/>
    </row>
    <row r="145" spans="5:13" x14ac:dyDescent="0.2">
      <c r="E145" s="1077"/>
      <c r="F145" s="1077"/>
      <c r="G145" s="1077"/>
      <c r="H145" s="1077"/>
      <c r="I145" s="1077"/>
      <c r="J145" s="1077"/>
      <c r="K145" s="1077"/>
      <c r="L145" s="1077"/>
      <c r="M145" s="1077"/>
    </row>
    <row r="146" spans="5:13" x14ac:dyDescent="0.2">
      <c r="E146" s="1077"/>
      <c r="F146" s="1077"/>
      <c r="G146" s="1077"/>
      <c r="H146" s="1077"/>
      <c r="I146" s="1077"/>
      <c r="J146" s="1077"/>
      <c r="K146" s="1077"/>
      <c r="L146" s="1077"/>
      <c r="M146" s="1077"/>
    </row>
    <row r="147" spans="5:13" x14ac:dyDescent="0.2">
      <c r="E147" s="1077"/>
      <c r="F147" s="1077"/>
      <c r="G147" s="1077"/>
      <c r="H147" s="1077"/>
      <c r="I147" s="1077"/>
      <c r="J147" s="1077"/>
      <c r="K147" s="1077"/>
      <c r="L147" s="1077"/>
      <c r="M147" s="1077"/>
    </row>
    <row r="148" spans="5:13" x14ac:dyDescent="0.2">
      <c r="E148" s="1077"/>
      <c r="F148" s="1077"/>
      <c r="G148" s="1077"/>
      <c r="H148" s="1077"/>
      <c r="I148" s="1077"/>
      <c r="J148" s="1077"/>
      <c r="K148" s="1077"/>
      <c r="L148" s="1077"/>
      <c r="M148" s="1077"/>
    </row>
    <row r="149" spans="5:13" x14ac:dyDescent="0.2">
      <c r="E149" s="1077"/>
      <c r="F149" s="1077"/>
      <c r="G149" s="1077"/>
      <c r="H149" s="1077"/>
      <c r="I149" s="1077"/>
      <c r="J149" s="1077"/>
      <c r="K149" s="1077"/>
      <c r="L149" s="1077"/>
      <c r="M149" s="1077"/>
    </row>
    <row r="150" spans="5:13" x14ac:dyDescent="0.2">
      <c r="E150" s="1077"/>
      <c r="F150" s="1077"/>
      <c r="G150" s="1077"/>
      <c r="H150" s="1077"/>
      <c r="I150" s="1077"/>
      <c r="J150" s="1077"/>
      <c r="K150" s="1077"/>
      <c r="L150" s="1077"/>
      <c r="M150" s="1077"/>
    </row>
    <row r="151" spans="5:13" x14ac:dyDescent="0.2">
      <c r="E151" s="1077"/>
      <c r="F151" s="1077"/>
      <c r="G151" s="1077"/>
      <c r="H151" s="1077"/>
      <c r="I151" s="1077"/>
      <c r="J151" s="1077"/>
      <c r="K151" s="1077"/>
      <c r="L151" s="1077"/>
      <c r="M151" s="1077"/>
    </row>
    <row r="152" spans="5:13" x14ac:dyDescent="0.2">
      <c r="E152" s="1077"/>
      <c r="F152" s="1077"/>
      <c r="G152" s="1077"/>
      <c r="H152" s="1077"/>
      <c r="I152" s="1077"/>
      <c r="J152" s="1077"/>
      <c r="K152" s="1077"/>
      <c r="L152" s="1077"/>
      <c r="M152" s="1077"/>
    </row>
    <row r="153" spans="5:13" x14ac:dyDescent="0.2">
      <c r="E153" s="1077"/>
      <c r="F153" s="1077"/>
      <c r="G153" s="1077"/>
      <c r="H153" s="1077"/>
      <c r="I153" s="1077"/>
      <c r="J153" s="1077"/>
      <c r="K153" s="1077"/>
      <c r="L153" s="1077"/>
      <c r="M153" s="1077"/>
    </row>
  </sheetData>
  <mergeCells count="12">
    <mergeCell ref="B39:B40"/>
    <mergeCell ref="G66:M66"/>
    <mergeCell ref="G76:M76"/>
    <mergeCell ref="B4:B6"/>
    <mergeCell ref="F2:M2"/>
    <mergeCell ref="G8:M8"/>
    <mergeCell ref="F3:M3"/>
    <mergeCell ref="F4:M4"/>
    <mergeCell ref="G56:M56"/>
    <mergeCell ref="G35:M35"/>
    <mergeCell ref="G46:M46"/>
    <mergeCell ref="G19:M1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4.42578125" customWidth="1"/>
    <col min="5" max="5" width="2.5703125" customWidth="1"/>
    <col min="6" max="6" width="4.85546875" customWidth="1"/>
    <col min="9" max="9" width="71.140625" customWidth="1"/>
  </cols>
  <sheetData>
    <row r="1" spans="1:13" ht="15.75" x14ac:dyDescent="0.2">
      <c r="A1" s="1253"/>
      <c r="B1" s="1254" t="s">
        <v>736</v>
      </c>
      <c r="C1" s="1255"/>
      <c r="E1" s="508"/>
      <c r="F1" s="508"/>
      <c r="G1" s="508"/>
      <c r="H1" s="508"/>
      <c r="I1" s="508"/>
      <c r="J1" s="508"/>
      <c r="K1" s="508"/>
      <c r="L1" s="508"/>
      <c r="M1" s="537"/>
    </row>
    <row r="2" spans="1:13" ht="18.75" thickBot="1" x14ac:dyDescent="0.25">
      <c r="A2" s="601"/>
      <c r="B2" s="837"/>
      <c r="C2" s="53"/>
      <c r="E2" s="1637" t="s">
        <v>18</v>
      </c>
      <c r="F2" s="1637"/>
      <c r="G2" s="1637"/>
      <c r="H2" s="1637"/>
      <c r="I2" s="1637"/>
      <c r="J2" s="1637"/>
      <c r="K2" s="1637"/>
      <c r="L2" s="1637"/>
      <c r="M2" s="1637"/>
    </row>
    <row r="3" spans="1:13" ht="18.75" thickBot="1" x14ac:dyDescent="0.25">
      <c r="A3" s="601"/>
      <c r="B3" s="370" t="str">
        <f>Title!B3</f>
        <v>Interim</v>
      </c>
      <c r="C3" s="53"/>
      <c r="E3" s="384"/>
      <c r="F3" s="1603" t="s">
        <v>416</v>
      </c>
      <c r="G3" s="1603"/>
      <c r="H3" s="1603"/>
      <c r="I3" s="1603"/>
      <c r="J3" s="1603"/>
      <c r="K3" s="1603"/>
      <c r="L3" s="1603"/>
      <c r="M3" s="1603"/>
    </row>
    <row r="4" spans="1:13" ht="15.6" customHeight="1" x14ac:dyDescent="0.2">
      <c r="A4" s="601"/>
      <c r="B4" s="1264" t="str">
        <f>Title!B4</f>
        <v>R1</v>
      </c>
      <c r="C4" s="53"/>
      <c r="E4" s="385"/>
      <c r="F4" s="1604" t="s">
        <v>447</v>
      </c>
      <c r="G4" s="1604"/>
      <c r="H4" s="1604"/>
      <c r="I4" s="1604"/>
      <c r="J4" s="1604"/>
      <c r="K4" s="1604"/>
      <c r="L4" s="1604"/>
      <c r="M4" s="1604"/>
    </row>
    <row r="5" spans="1:13" ht="15.75" x14ac:dyDescent="0.2">
      <c r="A5" s="601"/>
      <c r="B5" s="1265"/>
      <c r="C5" s="53"/>
      <c r="E5" s="696"/>
      <c r="F5" s="1112" t="s">
        <v>6</v>
      </c>
      <c r="G5" s="1089" t="s">
        <v>368</v>
      </c>
      <c r="H5" s="698"/>
      <c r="I5" s="698"/>
      <c r="J5" s="698"/>
      <c r="K5" s="698"/>
      <c r="L5" s="698"/>
      <c r="M5" s="699"/>
    </row>
    <row r="6" spans="1:13" ht="16.5" thickBot="1" x14ac:dyDescent="0.25">
      <c r="A6" s="601"/>
      <c r="B6" s="1266"/>
      <c r="C6" s="53"/>
      <c r="E6" s="696"/>
      <c r="F6" s="1112" t="s">
        <v>6</v>
      </c>
      <c r="G6" s="1089" t="s">
        <v>400</v>
      </c>
      <c r="H6" s="698"/>
      <c r="I6" s="698"/>
      <c r="J6" s="698"/>
      <c r="K6" s="698"/>
      <c r="L6" s="698"/>
      <c r="M6" s="699"/>
    </row>
    <row r="7" spans="1:13" ht="16.5" thickBot="1" x14ac:dyDescent="0.25">
      <c r="A7" s="601"/>
      <c r="B7" s="54"/>
      <c r="C7" s="538"/>
      <c r="E7" s="696"/>
      <c r="F7" s="1112" t="s">
        <v>6</v>
      </c>
      <c r="G7" s="1089" t="s">
        <v>11</v>
      </c>
      <c r="H7" s="698"/>
      <c r="I7" s="698"/>
      <c r="J7" s="698"/>
      <c r="K7" s="698"/>
      <c r="L7" s="698"/>
      <c r="M7" s="699"/>
    </row>
    <row r="8" spans="1:13" ht="20.25" x14ac:dyDescent="0.2">
      <c r="A8" s="601"/>
      <c r="B8" s="939" t="s">
        <v>96</v>
      </c>
      <c r="C8" s="497"/>
      <c r="E8" s="700"/>
      <c r="F8" s="700"/>
      <c r="G8" s="700"/>
      <c r="H8" s="700"/>
      <c r="I8" s="700"/>
      <c r="J8" s="700"/>
      <c r="K8" s="701"/>
      <c r="L8" s="700"/>
      <c r="M8" s="702"/>
    </row>
    <row r="9" spans="1:13" ht="18" x14ac:dyDescent="0.2">
      <c r="A9" s="601"/>
      <c r="B9" s="660" t="s">
        <v>123</v>
      </c>
      <c r="C9" s="497"/>
      <c r="E9" s="1638" t="s">
        <v>679</v>
      </c>
      <c r="F9" s="1605"/>
      <c r="G9" s="1605"/>
      <c r="H9" s="1605"/>
      <c r="I9" s="1605"/>
      <c r="J9" s="1605"/>
      <c r="K9" s="1605"/>
      <c r="L9" s="1605"/>
      <c r="M9" s="1605"/>
    </row>
    <row r="10" spans="1:13" ht="18" x14ac:dyDescent="0.2">
      <c r="A10" s="601"/>
      <c r="B10" s="661"/>
      <c r="C10" s="662"/>
      <c r="E10" s="703"/>
      <c r="F10" s="704"/>
      <c r="G10" s="705"/>
      <c r="H10" s="705"/>
      <c r="I10" s="705"/>
      <c r="J10" s="705"/>
      <c r="K10" s="705"/>
      <c r="L10" s="705"/>
      <c r="M10" s="706"/>
    </row>
    <row r="11" spans="1:13" ht="15.75" x14ac:dyDescent="0.2">
      <c r="A11" s="601"/>
      <c r="B11" s="663" t="s">
        <v>375</v>
      </c>
      <c r="C11" s="497"/>
      <c r="E11" s="1114"/>
      <c r="F11" s="1114"/>
      <c r="G11" s="707">
        <v>1</v>
      </c>
      <c r="H11" s="1201" t="s">
        <v>0</v>
      </c>
      <c r="I11" s="1202" t="s">
        <v>24</v>
      </c>
      <c r="J11" s="1202" t="s">
        <v>165</v>
      </c>
      <c r="K11" s="1202" t="s">
        <v>36</v>
      </c>
      <c r="L11" s="1203">
        <v>1</v>
      </c>
      <c r="M11" s="1204">
        <v>0.66666666666666663</v>
      </c>
    </row>
    <row r="12" spans="1:13" ht="15.75" x14ac:dyDescent="0.2">
      <c r="A12" s="52"/>
      <c r="B12" s="664" t="s">
        <v>376</v>
      </c>
      <c r="C12" s="53"/>
      <c r="E12" s="1115"/>
      <c r="F12" s="1115"/>
      <c r="G12" s="708">
        <v>2</v>
      </c>
      <c r="H12" s="1205" t="s">
        <v>0</v>
      </c>
      <c r="I12" s="1205" t="s">
        <v>37</v>
      </c>
      <c r="J12" s="1206" t="s">
        <v>165</v>
      </c>
      <c r="K12" s="1206" t="s">
        <v>36</v>
      </c>
      <c r="L12" s="1207">
        <v>2</v>
      </c>
      <c r="M12" s="1208">
        <f>M11+TIME(0,L11,0)</f>
        <v>0.66736111111111107</v>
      </c>
    </row>
    <row r="13" spans="1:13" ht="15.75" x14ac:dyDescent="0.2">
      <c r="A13" s="601"/>
      <c r="B13" s="665" t="s">
        <v>149</v>
      </c>
      <c r="C13" s="497"/>
      <c r="E13" s="723"/>
      <c r="F13" s="723"/>
      <c r="G13" s="709">
        <v>3</v>
      </c>
      <c r="H13" s="1209" t="s">
        <v>0</v>
      </c>
      <c r="I13" s="1209" t="s">
        <v>296</v>
      </c>
      <c r="J13" s="1211" t="s">
        <v>165</v>
      </c>
      <c r="K13" s="1211" t="s">
        <v>36</v>
      </c>
      <c r="L13" s="1212">
        <v>10</v>
      </c>
      <c r="M13" s="1213">
        <f t="shared" ref="M13:M19" si="0">M12+TIME(0,L12,0)</f>
        <v>0.66874999999999996</v>
      </c>
    </row>
    <row r="14" spans="1:13" ht="15.75" x14ac:dyDescent="0.2">
      <c r="A14" s="52"/>
      <c r="B14" s="666" t="s">
        <v>246</v>
      </c>
      <c r="C14" s="497"/>
      <c r="E14" s="641"/>
      <c r="F14" s="641"/>
      <c r="G14" s="610">
        <v>4</v>
      </c>
      <c r="H14" s="611" t="s">
        <v>0</v>
      </c>
      <c r="I14" s="612" t="s">
        <v>25</v>
      </c>
      <c r="J14" s="613" t="s">
        <v>165</v>
      </c>
      <c r="K14" s="613" t="s">
        <v>36</v>
      </c>
      <c r="L14" s="614">
        <v>15</v>
      </c>
      <c r="M14" s="615">
        <f t="shared" si="0"/>
        <v>0.67569444444444438</v>
      </c>
    </row>
    <row r="15" spans="1:13" ht="15.75" x14ac:dyDescent="0.2">
      <c r="A15" s="52"/>
      <c r="B15" s="498" t="s">
        <v>273</v>
      </c>
      <c r="C15" s="497"/>
      <c r="E15" s="723"/>
      <c r="F15" s="723"/>
      <c r="G15" s="1219">
        <v>5</v>
      </c>
      <c r="H15" s="1209" t="s">
        <v>0</v>
      </c>
      <c r="I15" s="1211" t="s">
        <v>298</v>
      </c>
      <c r="J15" s="1211" t="s">
        <v>165</v>
      </c>
      <c r="K15" s="1211" t="s">
        <v>36</v>
      </c>
      <c r="L15" s="1212">
        <v>5</v>
      </c>
      <c r="M15" s="1213">
        <f t="shared" si="0"/>
        <v>0.68611111111111101</v>
      </c>
    </row>
    <row r="16" spans="1:13" ht="15.75" x14ac:dyDescent="0.2">
      <c r="A16" s="52"/>
      <c r="B16" s="499" t="s">
        <v>334</v>
      </c>
      <c r="C16" s="500"/>
      <c r="E16" s="641"/>
      <c r="F16" s="641"/>
      <c r="G16" s="610">
        <v>6</v>
      </c>
      <c r="H16" s="611" t="s">
        <v>41</v>
      </c>
      <c r="I16" s="806" t="s">
        <v>35</v>
      </c>
      <c r="J16" s="613" t="s">
        <v>165</v>
      </c>
      <c r="K16" s="613" t="s">
        <v>36</v>
      </c>
      <c r="L16" s="614">
        <v>87</v>
      </c>
      <c r="M16" s="615">
        <f t="shared" si="0"/>
        <v>0.68958333333333321</v>
      </c>
    </row>
    <row r="17" spans="1:13" ht="15.75" x14ac:dyDescent="0.2">
      <c r="A17" s="52"/>
      <c r="B17" s="54"/>
      <c r="C17" s="459"/>
      <c r="E17" s="723"/>
      <c r="F17" s="723"/>
      <c r="G17" s="1218">
        <v>7</v>
      </c>
      <c r="H17" s="1211"/>
      <c r="I17" s="1210" t="s">
        <v>387</v>
      </c>
      <c r="J17" s="1211" t="s">
        <v>165</v>
      </c>
      <c r="K17" s="1211"/>
      <c r="L17" s="1212">
        <v>0</v>
      </c>
      <c r="M17" s="1213">
        <f t="shared" si="0"/>
        <v>0.74999999999999989</v>
      </c>
    </row>
    <row r="18" spans="1:13" ht="15.75" x14ac:dyDescent="0.2">
      <c r="A18" s="52"/>
      <c r="B18" s="54"/>
      <c r="C18" s="53"/>
      <c r="E18" s="641"/>
      <c r="F18" s="641"/>
      <c r="G18" s="616"/>
      <c r="H18" s="613"/>
      <c r="I18" s="612"/>
      <c r="J18" s="613" t="s">
        <v>165</v>
      </c>
      <c r="K18" s="613"/>
      <c r="L18" s="614"/>
      <c r="M18" s="615">
        <f t="shared" si="0"/>
        <v>0.74999999999999989</v>
      </c>
    </row>
    <row r="19" spans="1:13" ht="15.75" x14ac:dyDescent="0.2">
      <c r="A19" s="601"/>
      <c r="B19" s="899" t="s">
        <v>377</v>
      </c>
      <c r="C19" s="497"/>
      <c r="E19" s="723"/>
      <c r="F19" s="723"/>
      <c r="G19" s="1218"/>
      <c r="H19" s="1211"/>
      <c r="I19" s="1210"/>
      <c r="J19" s="1211" t="s">
        <v>7</v>
      </c>
      <c r="K19" s="1211"/>
      <c r="L19" s="1212"/>
      <c r="M19" s="1213">
        <f t="shared" si="0"/>
        <v>0.74999999999999989</v>
      </c>
    </row>
    <row r="20" spans="1:13" ht="15.75" x14ac:dyDescent="0.2">
      <c r="A20" s="52"/>
      <c r="B20" s="664" t="s">
        <v>378</v>
      </c>
      <c r="C20" s="53"/>
      <c r="E20" s="723"/>
      <c r="F20" s="723"/>
      <c r="G20" s="539"/>
      <c r="H20" s="540"/>
      <c r="I20" s="739"/>
      <c r="J20" s="540"/>
      <c r="K20" s="540"/>
      <c r="L20" s="541"/>
      <c r="M20" s="542"/>
    </row>
    <row r="21" spans="1:13" ht="15.75" x14ac:dyDescent="0.2">
      <c r="A21" s="601"/>
      <c r="B21" s="940" t="s">
        <v>415</v>
      </c>
      <c r="C21" s="497"/>
      <c r="E21" s="398"/>
      <c r="F21" s="398"/>
      <c r="G21" s="543"/>
      <c r="H21" s="544"/>
      <c r="I21" s="407"/>
      <c r="J21" s="544"/>
      <c r="K21" s="544"/>
      <c r="L21" s="545"/>
      <c r="M21" s="546"/>
    </row>
    <row r="22" spans="1:13" ht="18" x14ac:dyDescent="0.25">
      <c r="A22" s="52"/>
      <c r="B22" s="900" t="s">
        <v>333</v>
      </c>
      <c r="C22" s="497"/>
      <c r="E22" s="1636" t="s">
        <v>680</v>
      </c>
      <c r="F22" s="1636"/>
      <c r="G22" s="1636"/>
      <c r="H22" s="1636"/>
      <c r="I22" s="1636"/>
      <c r="J22" s="1636"/>
      <c r="K22" s="1636"/>
      <c r="L22" s="1636"/>
      <c r="M22" s="1636"/>
    </row>
    <row r="23" spans="1:13" ht="15.75" x14ac:dyDescent="0.25">
      <c r="A23" s="52"/>
      <c r="B23" s="941" t="s">
        <v>527</v>
      </c>
      <c r="C23" s="497"/>
      <c r="E23" s="1115"/>
      <c r="F23" s="1115"/>
      <c r="G23" s="714"/>
      <c r="H23" s="715"/>
      <c r="I23" s="763"/>
      <c r="J23" s="715"/>
      <c r="K23" s="715"/>
      <c r="L23" s="716"/>
      <c r="M23" s="717"/>
    </row>
    <row r="24" spans="1:13" ht="15.75" x14ac:dyDescent="0.25">
      <c r="A24" s="52"/>
      <c r="B24" s="901" t="s">
        <v>349</v>
      </c>
      <c r="C24" s="497"/>
      <c r="E24" s="1114"/>
      <c r="F24" s="1114"/>
      <c r="G24" s="707">
        <v>13</v>
      </c>
      <c r="H24" s="1201" t="s">
        <v>0</v>
      </c>
      <c r="I24" s="1202" t="s">
        <v>402</v>
      </c>
      <c r="J24" s="1202" t="s">
        <v>165</v>
      </c>
      <c r="K24" s="1202" t="s">
        <v>36</v>
      </c>
      <c r="L24" s="1203">
        <v>1</v>
      </c>
      <c r="M24" s="1204">
        <v>0.5625</v>
      </c>
    </row>
    <row r="25" spans="1:13" ht="15.75" x14ac:dyDescent="0.2">
      <c r="A25" s="52"/>
      <c r="B25" s="942" t="s">
        <v>17</v>
      </c>
      <c r="C25" s="497"/>
      <c r="E25" s="1115"/>
      <c r="F25" s="1115"/>
      <c r="G25" s="708">
        <v>14</v>
      </c>
      <c r="H25" s="1205" t="s">
        <v>0</v>
      </c>
      <c r="I25" s="1205" t="s">
        <v>26</v>
      </c>
      <c r="J25" s="1206" t="s">
        <v>165</v>
      </c>
      <c r="K25" s="1206" t="s">
        <v>36</v>
      </c>
      <c r="L25" s="1207">
        <v>5</v>
      </c>
      <c r="M25" s="1208">
        <f>M24+TIME(0,L24,0)</f>
        <v>0.56319444444444444</v>
      </c>
    </row>
    <row r="26" spans="1:13" ht="15.75" x14ac:dyDescent="0.2">
      <c r="A26" s="52"/>
      <c r="B26" s="943" t="s">
        <v>16</v>
      </c>
      <c r="C26" s="497"/>
      <c r="E26" s="1114"/>
      <c r="F26" s="1114"/>
      <c r="G26" s="547">
        <v>15</v>
      </c>
      <c r="H26" s="1202" t="s">
        <v>5</v>
      </c>
      <c r="I26" s="1202" t="s">
        <v>35</v>
      </c>
      <c r="J26" s="1202" t="s">
        <v>165</v>
      </c>
      <c r="K26" s="1202"/>
      <c r="L26" s="1203">
        <v>114</v>
      </c>
      <c r="M26" s="1204">
        <f>M25+TIME(0,L25,0)</f>
        <v>0.56666666666666665</v>
      </c>
    </row>
    <row r="27" spans="1:13" ht="15.75" x14ac:dyDescent="0.2">
      <c r="A27" s="52"/>
      <c r="B27" s="944" t="s">
        <v>481</v>
      </c>
      <c r="C27" s="497"/>
      <c r="E27" s="1115"/>
      <c r="F27" s="1115"/>
      <c r="G27" s="1217">
        <v>16</v>
      </c>
      <c r="H27" s="1206"/>
      <c r="I27" s="1206" t="s">
        <v>401</v>
      </c>
      <c r="J27" s="1206" t="s">
        <v>165</v>
      </c>
      <c r="K27" s="1206" t="s">
        <v>36</v>
      </c>
      <c r="L27" s="1207">
        <v>0</v>
      </c>
      <c r="M27" s="1208">
        <f>M26+TIME(0,L26,0)</f>
        <v>0.64583333333333326</v>
      </c>
    </row>
    <row r="28" spans="1:13" ht="15.75" x14ac:dyDescent="0.2">
      <c r="A28" s="52"/>
      <c r="B28" s="1149" t="s">
        <v>528</v>
      </c>
      <c r="C28" s="53"/>
      <c r="E28" s="1114"/>
      <c r="F28" s="1114"/>
      <c r="G28" s="547"/>
      <c r="H28" s="1202"/>
      <c r="I28" s="1202"/>
      <c r="J28" s="1202"/>
      <c r="K28" s="630"/>
      <c r="L28" s="1203"/>
      <c r="M28" s="1204"/>
    </row>
    <row r="29" spans="1:13" ht="15.75" x14ac:dyDescent="0.2">
      <c r="A29" s="601"/>
      <c r="B29" s="947" t="s">
        <v>529</v>
      </c>
      <c r="C29" s="497"/>
      <c r="E29" s="1115"/>
      <c r="F29" s="1115"/>
      <c r="G29" s="1217"/>
      <c r="H29" s="1206"/>
      <c r="I29" s="1206"/>
      <c r="J29" s="1206"/>
      <c r="K29" s="762"/>
      <c r="L29" s="1207"/>
      <c r="M29" s="1208"/>
    </row>
    <row r="30" spans="1:13" ht="15.75" x14ac:dyDescent="0.2">
      <c r="A30" s="52"/>
      <c r="B30" s="54"/>
      <c r="C30" s="497"/>
      <c r="E30" s="398"/>
      <c r="F30" s="398"/>
      <c r="G30" s="543"/>
      <c r="H30" s="544"/>
      <c r="I30" s="407"/>
      <c r="J30" s="544"/>
      <c r="K30" s="544"/>
      <c r="L30" s="545"/>
      <c r="M30" s="546"/>
    </row>
    <row r="31" spans="1:13" ht="18" x14ac:dyDescent="0.2">
      <c r="A31" s="52"/>
      <c r="B31" s="54"/>
      <c r="C31" s="497"/>
      <c r="E31" s="1636" t="s">
        <v>681</v>
      </c>
      <c r="F31" s="1636"/>
      <c r="G31" s="1636"/>
      <c r="H31" s="1636"/>
      <c r="I31" s="1636"/>
      <c r="J31" s="1636"/>
      <c r="K31" s="1636"/>
      <c r="L31" s="1636"/>
      <c r="M31" s="1636"/>
    </row>
    <row r="32" spans="1:13" ht="15.75" x14ac:dyDescent="0.2">
      <c r="A32" s="52"/>
      <c r="B32" s="54"/>
      <c r="C32" s="53"/>
      <c r="E32" s="1115"/>
      <c r="F32" s="1115"/>
      <c r="G32" s="714"/>
      <c r="H32" s="715"/>
      <c r="I32" s="763"/>
      <c r="J32" s="715"/>
      <c r="K32" s="715"/>
      <c r="L32" s="716"/>
      <c r="M32" s="717"/>
    </row>
    <row r="33" spans="1:13" ht="15.75" x14ac:dyDescent="0.2">
      <c r="A33" s="52"/>
      <c r="B33" s="663" t="s">
        <v>379</v>
      </c>
      <c r="C33" s="53"/>
      <c r="E33" s="1114"/>
      <c r="F33" s="1114"/>
      <c r="G33" s="707">
        <v>17</v>
      </c>
      <c r="H33" s="1201" t="s">
        <v>0</v>
      </c>
      <c r="I33" s="1202" t="s">
        <v>24</v>
      </c>
      <c r="J33" s="1202" t="s">
        <v>165</v>
      </c>
      <c r="K33" s="1202" t="s">
        <v>36</v>
      </c>
      <c r="L33" s="1203">
        <v>1</v>
      </c>
      <c r="M33" s="1204">
        <v>0.66666666666666663</v>
      </c>
    </row>
    <row r="34" spans="1:13" ht="15.75" x14ac:dyDescent="0.2">
      <c r="A34" s="52"/>
      <c r="B34" s="664" t="s">
        <v>380</v>
      </c>
      <c r="C34" s="53"/>
      <c r="E34" s="1115"/>
      <c r="F34" s="1115"/>
      <c r="G34" s="708">
        <v>18</v>
      </c>
      <c r="H34" s="1205" t="s">
        <v>0</v>
      </c>
      <c r="I34" s="1205" t="s">
        <v>26</v>
      </c>
      <c r="J34" s="1206" t="s">
        <v>165</v>
      </c>
      <c r="K34" s="1206" t="s">
        <v>36</v>
      </c>
      <c r="L34" s="1207">
        <v>5</v>
      </c>
      <c r="M34" s="1208">
        <f>M33+TIME(0,L33,0)</f>
        <v>0.66736111111111107</v>
      </c>
    </row>
    <row r="35" spans="1:13" ht="15.75" x14ac:dyDescent="0.2">
      <c r="A35" s="52"/>
      <c r="B35" s="54"/>
      <c r="C35" s="53"/>
      <c r="E35" s="1114"/>
      <c r="F35" s="1114"/>
      <c r="G35" s="547">
        <v>19</v>
      </c>
      <c r="H35" s="1202" t="s">
        <v>5</v>
      </c>
      <c r="I35" s="1202" t="s">
        <v>35</v>
      </c>
      <c r="J35" s="1202" t="s">
        <v>165</v>
      </c>
      <c r="K35" s="1202"/>
      <c r="L35" s="1203">
        <v>114</v>
      </c>
      <c r="M35" s="1204">
        <f>M34+TIME(0,L34,0)</f>
        <v>0.67083333333333328</v>
      </c>
    </row>
    <row r="36" spans="1:13" ht="15.6" customHeight="1" x14ac:dyDescent="0.2">
      <c r="A36" s="601"/>
      <c r="B36" s="54"/>
      <c r="C36" s="497"/>
      <c r="E36" s="1115"/>
      <c r="F36" s="1115"/>
      <c r="G36" s="1217">
        <v>20</v>
      </c>
      <c r="H36" s="1206"/>
      <c r="I36" s="1206" t="s">
        <v>682</v>
      </c>
      <c r="J36" s="1206" t="s">
        <v>165</v>
      </c>
      <c r="K36" s="1206" t="s">
        <v>36</v>
      </c>
      <c r="L36" s="1207">
        <v>0</v>
      </c>
      <c r="M36" s="1208">
        <f>M35+TIME(0,L35,0)</f>
        <v>0.75</v>
      </c>
    </row>
    <row r="37" spans="1:13" ht="15.75" x14ac:dyDescent="0.2">
      <c r="A37" s="52"/>
      <c r="B37" s="54"/>
      <c r="C37" s="53"/>
      <c r="E37" s="1114"/>
      <c r="F37" s="1114"/>
      <c r="G37" s="547"/>
      <c r="H37" s="1202"/>
      <c r="I37" s="1202"/>
      <c r="J37" s="1202"/>
      <c r="K37" s="630"/>
      <c r="L37" s="1203"/>
      <c r="M37" s="1204"/>
    </row>
    <row r="38" spans="1:13" ht="15.75" x14ac:dyDescent="0.2">
      <c r="A38" s="52"/>
      <c r="B38" s="54"/>
      <c r="C38" s="497"/>
      <c r="E38" s="1115"/>
      <c r="F38" s="1115"/>
      <c r="G38" s="1217"/>
      <c r="H38" s="1206"/>
      <c r="I38" s="1206"/>
      <c r="J38" s="1206"/>
      <c r="K38" s="762"/>
      <c r="L38" s="1207"/>
      <c r="M38" s="1208"/>
    </row>
    <row r="39" spans="1:13" ht="15.75" customHeight="1" x14ac:dyDescent="0.2">
      <c r="A39" s="52"/>
      <c r="B39" s="1262" t="s">
        <v>393</v>
      </c>
      <c r="C39" s="497"/>
      <c r="E39" s="398"/>
      <c r="F39" s="398"/>
      <c r="G39" s="543"/>
      <c r="H39" s="544"/>
      <c r="I39" s="407"/>
      <c r="J39" s="544"/>
      <c r="K39" s="544"/>
      <c r="L39" s="545"/>
      <c r="M39" s="546"/>
    </row>
    <row r="40" spans="1:13" ht="18" x14ac:dyDescent="0.2">
      <c r="A40" s="54"/>
      <c r="B40" s="1263"/>
      <c r="C40" s="54"/>
      <c r="E40" s="1636" t="s">
        <v>683</v>
      </c>
      <c r="F40" s="1636"/>
      <c r="G40" s="1636"/>
      <c r="H40" s="1636"/>
      <c r="I40" s="1636"/>
      <c r="J40" s="1636"/>
      <c r="K40" s="1636"/>
      <c r="L40" s="1636"/>
      <c r="M40" s="1636"/>
    </row>
    <row r="41" spans="1:13" ht="18" x14ac:dyDescent="0.2">
      <c r="A41" s="54"/>
      <c r="B41" s="822" t="s">
        <v>390</v>
      </c>
      <c r="C41" s="54"/>
      <c r="E41" s="1115"/>
      <c r="F41" s="1115"/>
      <c r="G41" s="714"/>
      <c r="H41" s="715"/>
      <c r="I41" s="763"/>
      <c r="J41" s="715"/>
      <c r="K41" s="715"/>
      <c r="L41" s="716"/>
      <c r="M41" s="717"/>
    </row>
    <row r="42" spans="1:13" ht="15.75" x14ac:dyDescent="0.2">
      <c r="A42" s="54"/>
      <c r="B42" s="950" t="s">
        <v>348</v>
      </c>
      <c r="C42" s="54"/>
      <c r="E42" s="1114"/>
      <c r="F42" s="1114"/>
      <c r="G42" s="707">
        <v>21</v>
      </c>
      <c r="H42" s="1201" t="s">
        <v>0</v>
      </c>
      <c r="I42" s="1202" t="s">
        <v>24</v>
      </c>
      <c r="J42" s="1202" t="s">
        <v>165</v>
      </c>
      <c r="K42" s="1202" t="s">
        <v>36</v>
      </c>
      <c r="L42" s="1203">
        <v>1</v>
      </c>
      <c r="M42" s="1204">
        <v>0.5625</v>
      </c>
    </row>
    <row r="43" spans="1:13" ht="16.5" thickBot="1" x14ac:dyDescent="0.25">
      <c r="A43" s="54"/>
      <c r="B43" s="54"/>
      <c r="C43" s="54"/>
      <c r="E43" s="1115"/>
      <c r="F43" s="1115"/>
      <c r="G43" s="708">
        <v>22</v>
      </c>
      <c r="H43" s="1205" t="s">
        <v>0</v>
      </c>
      <c r="I43" s="1205" t="s">
        <v>26</v>
      </c>
      <c r="J43" s="1206" t="s">
        <v>165</v>
      </c>
      <c r="K43" s="1206" t="s">
        <v>36</v>
      </c>
      <c r="L43" s="1207">
        <v>5</v>
      </c>
      <c r="M43" s="1208">
        <f>M42+TIME(0,L42,0)</f>
        <v>0.56319444444444444</v>
      </c>
    </row>
    <row r="44" spans="1:13" ht="15.75" x14ac:dyDescent="0.2">
      <c r="A44" s="52"/>
      <c r="B44" s="588" t="s">
        <v>289</v>
      </c>
      <c r="C44" s="53"/>
      <c r="E44" s="1114"/>
      <c r="F44" s="1114"/>
      <c r="G44" s="547">
        <v>23</v>
      </c>
      <c r="H44" s="1202" t="s">
        <v>5</v>
      </c>
      <c r="I44" s="1202" t="s">
        <v>35</v>
      </c>
      <c r="J44" s="1202" t="s">
        <v>165</v>
      </c>
      <c r="K44" s="1202"/>
      <c r="L44" s="1203">
        <v>114</v>
      </c>
      <c r="M44" s="1204">
        <f>M43+TIME(0,L43,0)</f>
        <v>0.56666666666666665</v>
      </c>
    </row>
    <row r="45" spans="1:13" ht="15.75" x14ac:dyDescent="0.2">
      <c r="A45" s="52"/>
      <c r="B45" s="589" t="s">
        <v>253</v>
      </c>
      <c r="C45" s="53"/>
      <c r="E45" s="1115"/>
      <c r="F45" s="1115"/>
      <c r="G45" s="1217">
        <v>24</v>
      </c>
      <c r="H45" s="1206"/>
      <c r="I45" s="1206" t="s">
        <v>684</v>
      </c>
      <c r="J45" s="1206" t="s">
        <v>165</v>
      </c>
      <c r="K45" s="1206" t="s">
        <v>36</v>
      </c>
      <c r="L45" s="1207">
        <v>0</v>
      </c>
      <c r="M45" s="1208">
        <f>M44+TIME(0,L44,0)</f>
        <v>0.64583333333333326</v>
      </c>
    </row>
    <row r="46" spans="1:13" ht="15.75" x14ac:dyDescent="0.2">
      <c r="A46" s="52"/>
      <c r="B46" s="502" t="s">
        <v>240</v>
      </c>
      <c r="C46" s="501"/>
      <c r="E46" s="1114"/>
      <c r="F46" s="1114"/>
      <c r="G46" s="547"/>
      <c r="H46" s="1202"/>
      <c r="I46" s="1202"/>
      <c r="J46" s="1202" t="s">
        <v>165</v>
      </c>
      <c r="K46" s="630"/>
      <c r="L46" s="1203">
        <v>0</v>
      </c>
      <c r="M46" s="1213">
        <f>M45+TIME(0,L45,0)</f>
        <v>0.64583333333333326</v>
      </c>
    </row>
    <row r="47" spans="1:13" ht="15.75" x14ac:dyDescent="0.2">
      <c r="A47" s="52"/>
      <c r="B47" s="503" t="s">
        <v>97</v>
      </c>
      <c r="C47" s="501"/>
      <c r="E47" s="1115"/>
      <c r="F47" s="1115"/>
      <c r="G47" s="1217"/>
      <c r="H47" s="1206"/>
      <c r="I47" s="1206"/>
      <c r="J47" s="1206"/>
      <c r="K47" s="762"/>
      <c r="L47" s="1207">
        <v>0</v>
      </c>
      <c r="M47" s="1208">
        <f>M46+TIME(0,L46,0)</f>
        <v>0.64583333333333326</v>
      </c>
    </row>
    <row r="48" spans="1:13" ht="15.75" x14ac:dyDescent="0.2">
      <c r="A48" s="52"/>
      <c r="B48" s="504" t="s">
        <v>98</v>
      </c>
      <c r="C48" s="501"/>
      <c r="E48" s="398"/>
      <c r="F48" s="398"/>
      <c r="G48" s="543"/>
      <c r="H48" s="544"/>
      <c r="I48" s="407"/>
      <c r="J48" s="544"/>
      <c r="K48" s="544"/>
      <c r="L48" s="545"/>
      <c r="M48" s="546"/>
    </row>
    <row r="49" spans="1:13" ht="18" x14ac:dyDescent="0.2">
      <c r="A49" s="52"/>
      <c r="B49" s="948" t="s">
        <v>95</v>
      </c>
      <c r="C49" s="501"/>
      <c r="E49" s="1636" t="s">
        <v>685</v>
      </c>
      <c r="F49" s="1636"/>
      <c r="G49" s="1636"/>
      <c r="H49" s="1636"/>
      <c r="I49" s="1636"/>
      <c r="J49" s="1636"/>
      <c r="K49" s="1636"/>
      <c r="L49" s="1636"/>
      <c r="M49" s="1636"/>
    </row>
    <row r="50" spans="1:13" ht="15.75" x14ac:dyDescent="0.2">
      <c r="A50" s="52"/>
      <c r="B50" s="505" t="s">
        <v>249</v>
      </c>
      <c r="C50" s="501"/>
      <c r="E50" s="1115"/>
      <c r="F50" s="1115"/>
      <c r="G50" s="714"/>
      <c r="H50" s="715"/>
      <c r="I50" s="763"/>
      <c r="J50" s="715"/>
      <c r="K50" s="715"/>
      <c r="L50" s="716"/>
      <c r="M50" s="717"/>
    </row>
    <row r="51" spans="1:13" ht="15.75" x14ac:dyDescent="0.2">
      <c r="A51" s="52"/>
      <c r="B51" s="505" t="s">
        <v>250</v>
      </c>
      <c r="C51" s="501"/>
      <c r="E51" s="1114"/>
      <c r="F51" s="1114"/>
      <c r="G51" s="707">
        <v>25</v>
      </c>
      <c r="H51" s="1201" t="s">
        <v>0</v>
      </c>
      <c r="I51" s="1202" t="s">
        <v>24</v>
      </c>
      <c r="J51" s="1202" t="s">
        <v>165</v>
      </c>
      <c r="K51" s="1202" t="s">
        <v>36</v>
      </c>
      <c r="L51" s="1203">
        <v>1</v>
      </c>
      <c r="M51" s="1204">
        <v>0.4375</v>
      </c>
    </row>
    <row r="52" spans="1:13" ht="15.75" x14ac:dyDescent="0.2">
      <c r="A52" s="52"/>
      <c r="B52" s="505" t="s">
        <v>127</v>
      </c>
      <c r="C52" s="501"/>
      <c r="E52" s="1115"/>
      <c r="F52" s="1115"/>
      <c r="G52" s="708">
        <v>26</v>
      </c>
      <c r="H52" s="1205" t="s">
        <v>0</v>
      </c>
      <c r="I52" s="1205" t="s">
        <v>26</v>
      </c>
      <c r="J52" s="1206" t="s">
        <v>165</v>
      </c>
      <c r="K52" s="1206" t="s">
        <v>36</v>
      </c>
      <c r="L52" s="1207">
        <v>5</v>
      </c>
      <c r="M52" s="1208">
        <f>M51+TIME(0,L51,0)</f>
        <v>0.43819444444444444</v>
      </c>
    </row>
    <row r="53" spans="1:13" ht="15.75" x14ac:dyDescent="0.2">
      <c r="A53" s="52"/>
      <c r="B53" s="505" t="s">
        <v>255</v>
      </c>
      <c r="C53" s="501"/>
      <c r="E53" s="1114"/>
      <c r="F53" s="1114"/>
      <c r="G53" s="547">
        <v>27</v>
      </c>
      <c r="H53" s="1202" t="s">
        <v>5</v>
      </c>
      <c r="I53" s="1202" t="s">
        <v>35</v>
      </c>
      <c r="J53" s="1202" t="s">
        <v>165</v>
      </c>
      <c r="K53" s="1202"/>
      <c r="L53" s="1203">
        <v>114</v>
      </c>
      <c r="M53" s="1204">
        <f>M52+TIME(0,L52,0)</f>
        <v>0.44166666666666665</v>
      </c>
    </row>
    <row r="54" spans="1:13" ht="15.75" x14ac:dyDescent="0.2">
      <c r="A54" s="52"/>
      <c r="B54" s="505" t="s">
        <v>251</v>
      </c>
      <c r="C54" s="501"/>
      <c r="E54" s="1115"/>
      <c r="F54" s="1115"/>
      <c r="G54" s="1217">
        <v>28</v>
      </c>
      <c r="H54" s="1206"/>
      <c r="I54" s="1206" t="s">
        <v>686</v>
      </c>
      <c r="J54" s="1206" t="s">
        <v>165</v>
      </c>
      <c r="K54" s="1206" t="s">
        <v>36</v>
      </c>
      <c r="L54" s="1207">
        <v>0</v>
      </c>
      <c r="M54" s="1208">
        <f>M53+TIME(0,L53,0)</f>
        <v>0.52083333333333326</v>
      </c>
    </row>
    <row r="55" spans="1:13" ht="15.75" x14ac:dyDescent="0.2">
      <c r="A55" s="52"/>
      <c r="B55" s="1158" t="s">
        <v>126</v>
      </c>
      <c r="C55" s="501"/>
      <c r="E55" s="1114"/>
      <c r="F55" s="1114"/>
      <c r="G55" s="547"/>
      <c r="H55" s="1202"/>
      <c r="I55" s="1202"/>
      <c r="J55" s="1202" t="s">
        <v>165</v>
      </c>
      <c r="K55" s="630"/>
      <c r="L55" s="1203">
        <v>0</v>
      </c>
      <c r="M55" s="1213">
        <f>M54+TIME(0,L54,0)</f>
        <v>0.52083333333333326</v>
      </c>
    </row>
    <row r="56" spans="1:13" ht="15.75" x14ac:dyDescent="0.2">
      <c r="A56" s="52"/>
      <c r="B56" s="505" t="s">
        <v>252</v>
      </c>
      <c r="C56" s="501"/>
      <c r="E56" s="398"/>
      <c r="F56" s="398"/>
      <c r="G56" s="543"/>
      <c r="H56" s="544"/>
      <c r="I56" s="407"/>
      <c r="J56" s="544"/>
      <c r="K56" s="544"/>
      <c r="L56" s="545"/>
      <c r="M56" s="546"/>
    </row>
    <row r="57" spans="1:13" ht="18" x14ac:dyDescent="0.2">
      <c r="A57" s="52"/>
      <c r="B57" s="667" t="s">
        <v>99</v>
      </c>
      <c r="C57" s="501"/>
      <c r="E57" s="1636" t="s">
        <v>687</v>
      </c>
      <c r="F57" s="1636"/>
      <c r="G57" s="1636"/>
      <c r="H57" s="1636"/>
      <c r="I57" s="1636"/>
      <c r="J57" s="1636"/>
      <c r="K57" s="1636"/>
      <c r="L57" s="1636"/>
      <c r="M57" s="1636"/>
    </row>
    <row r="58" spans="1:13" ht="15.75" x14ac:dyDescent="0.2">
      <c r="A58" s="52"/>
      <c r="B58" s="54"/>
      <c r="C58" s="501"/>
      <c r="E58" s="1115"/>
      <c r="F58" s="1115"/>
      <c r="G58" s="714"/>
      <c r="H58" s="715"/>
      <c r="I58" s="763"/>
      <c r="J58" s="715"/>
      <c r="K58" s="715"/>
      <c r="L58" s="716"/>
      <c r="M58" s="717"/>
    </row>
    <row r="59" spans="1:13" ht="15.75" x14ac:dyDescent="0.2">
      <c r="A59" s="52"/>
      <c r="B59" s="54"/>
      <c r="C59" s="501"/>
      <c r="E59" s="1114"/>
      <c r="F59" s="1114"/>
      <c r="G59" s="707">
        <v>29</v>
      </c>
      <c r="H59" s="1201" t="s">
        <v>0</v>
      </c>
      <c r="I59" s="1202" t="s">
        <v>24</v>
      </c>
      <c r="J59" s="1202" t="s">
        <v>165</v>
      </c>
      <c r="K59" s="1202" t="s">
        <v>36</v>
      </c>
      <c r="L59" s="1203">
        <v>1</v>
      </c>
      <c r="M59" s="1204">
        <v>0.66666666666666663</v>
      </c>
    </row>
    <row r="60" spans="1:13" ht="15.75" x14ac:dyDescent="0.2">
      <c r="A60" s="52"/>
      <c r="B60" s="54"/>
      <c r="C60" s="53"/>
      <c r="E60" s="1115"/>
      <c r="F60" s="1115"/>
      <c r="G60" s="708">
        <v>30</v>
      </c>
      <c r="H60" s="1205" t="s">
        <v>0</v>
      </c>
      <c r="I60" s="1205" t="s">
        <v>26</v>
      </c>
      <c r="J60" s="1206" t="s">
        <v>165</v>
      </c>
      <c r="K60" s="1206" t="s">
        <v>36</v>
      </c>
      <c r="L60" s="1207">
        <v>5</v>
      </c>
      <c r="M60" s="1208">
        <f>M59+TIME(0,L59,0)</f>
        <v>0.66736111111111107</v>
      </c>
    </row>
    <row r="61" spans="1:13" ht="15.75" x14ac:dyDescent="0.2">
      <c r="A61" s="1253"/>
      <c r="B61" s="1254" t="s">
        <v>736</v>
      </c>
      <c r="C61" s="1255"/>
      <c r="E61" s="1114"/>
      <c r="F61" s="1114"/>
      <c r="G61" s="547">
        <v>31</v>
      </c>
      <c r="H61" s="1202" t="s">
        <v>5</v>
      </c>
      <c r="I61" s="1202" t="s">
        <v>35</v>
      </c>
      <c r="J61" s="1202" t="s">
        <v>165</v>
      </c>
      <c r="K61" s="1202"/>
      <c r="L61" s="1203">
        <v>104</v>
      </c>
      <c r="M61" s="1204">
        <f>M60+TIME(0,L60,0)</f>
        <v>0.67083333333333328</v>
      </c>
    </row>
    <row r="62" spans="1:13" ht="15.75" x14ac:dyDescent="0.2">
      <c r="E62" s="1115"/>
      <c r="F62" s="1115"/>
      <c r="G62" s="1217">
        <v>32</v>
      </c>
      <c r="H62" s="1206" t="s">
        <v>448</v>
      </c>
      <c r="I62" s="1206" t="s">
        <v>688</v>
      </c>
      <c r="J62" s="1206" t="s">
        <v>165</v>
      </c>
      <c r="K62" s="1206" t="s">
        <v>36</v>
      </c>
      <c r="L62" s="1207">
        <v>5</v>
      </c>
      <c r="M62" s="1208">
        <f>M61+TIME(0,L61,0)</f>
        <v>0.74305555555555547</v>
      </c>
    </row>
    <row r="63" spans="1:13" ht="15.75" x14ac:dyDescent="0.2">
      <c r="E63" s="1114"/>
      <c r="F63" s="1114"/>
      <c r="G63" s="547"/>
      <c r="H63" s="1202" t="s">
        <v>41</v>
      </c>
      <c r="I63" s="1202" t="s">
        <v>449</v>
      </c>
      <c r="J63" s="1202" t="s">
        <v>165</v>
      </c>
      <c r="K63" s="630"/>
      <c r="L63" s="1203">
        <v>5</v>
      </c>
      <c r="M63" s="1213">
        <f>M62+TIME(0,L62,0)</f>
        <v>0.74652777777777768</v>
      </c>
    </row>
    <row r="64" spans="1:13" ht="15.75" x14ac:dyDescent="0.2">
      <c r="E64" s="1115"/>
      <c r="F64" s="1115"/>
      <c r="G64" s="1217"/>
      <c r="H64" s="1206" t="s">
        <v>6</v>
      </c>
      <c r="I64" s="1206" t="s">
        <v>27</v>
      </c>
      <c r="J64" s="1206"/>
      <c r="K64" s="762"/>
      <c r="L64" s="1207">
        <v>0</v>
      </c>
      <c r="M64" s="1208">
        <f>M63+TIME(0,L63,0)</f>
        <v>0.74999999999999989</v>
      </c>
    </row>
    <row r="65" spans="5:13" ht="15.75" x14ac:dyDescent="0.2">
      <c r="E65" s="1115"/>
      <c r="F65" s="1115"/>
      <c r="G65" s="1217"/>
      <c r="H65" s="1206"/>
      <c r="I65" s="1206"/>
      <c r="J65" s="1206"/>
      <c r="K65" s="762"/>
      <c r="L65" s="1207"/>
      <c r="M65" s="1208"/>
    </row>
    <row r="66" spans="5:13" x14ac:dyDescent="0.2">
      <c r="E66" s="1159"/>
      <c r="F66" s="1159"/>
      <c r="G66" s="1159"/>
      <c r="H66" s="1159"/>
      <c r="I66" s="1159"/>
      <c r="J66" s="1159"/>
      <c r="K66" s="1159"/>
      <c r="L66" s="1159"/>
      <c r="M66" s="1159"/>
    </row>
    <row r="67" spans="5:13" x14ac:dyDescent="0.2">
      <c r="E67" s="1159"/>
      <c r="F67" s="1159"/>
      <c r="G67" s="1159"/>
      <c r="H67" s="1159"/>
      <c r="I67" s="1159"/>
      <c r="J67" s="1159"/>
      <c r="K67" s="1159"/>
      <c r="L67" s="1159"/>
      <c r="M67" s="1159"/>
    </row>
    <row r="68" spans="5:13" x14ac:dyDescent="0.2">
      <c r="E68" s="1159"/>
      <c r="F68" s="1159"/>
      <c r="G68" s="1159"/>
      <c r="H68" s="1159"/>
      <c r="I68" s="1159"/>
      <c r="J68" s="1159"/>
      <c r="K68" s="1159"/>
      <c r="L68" s="1159"/>
      <c r="M68" s="1159"/>
    </row>
    <row r="69" spans="5:13" x14ac:dyDescent="0.2">
      <c r="E69" s="1159"/>
      <c r="F69" s="1159"/>
      <c r="G69" s="1159"/>
      <c r="H69" s="1159"/>
      <c r="I69" s="1159"/>
      <c r="J69" s="1159"/>
      <c r="K69" s="1159"/>
      <c r="L69" s="1159"/>
      <c r="M69" s="1159"/>
    </row>
    <row r="70" spans="5:13" x14ac:dyDescent="0.2">
      <c r="E70" s="1159"/>
      <c r="F70" s="1159"/>
      <c r="G70" s="1159"/>
      <c r="H70" s="1159"/>
      <c r="I70" s="1159"/>
      <c r="J70" s="1159"/>
      <c r="K70" s="1159"/>
      <c r="L70" s="1159"/>
      <c r="M70" s="1159"/>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399" t="s">
        <v>306</v>
      </c>
      <c r="J75" s="1159"/>
      <c r="K75" s="1159"/>
      <c r="L75" s="1159"/>
      <c r="M75" s="1159"/>
    </row>
    <row r="76" spans="5:13" x14ac:dyDescent="0.2">
      <c r="E76" s="1159"/>
      <c r="F76" s="1159"/>
      <c r="G76" s="1159"/>
      <c r="H76" s="1159"/>
      <c r="I76" s="755" t="s">
        <v>307</v>
      </c>
      <c r="J76" s="1159"/>
      <c r="K76" s="1159"/>
      <c r="L76" s="1159"/>
      <c r="M76" s="1159"/>
    </row>
    <row r="77" spans="5:13" x14ac:dyDescent="0.2">
      <c r="E77" s="1159"/>
      <c r="F77" s="1159"/>
      <c r="G77" s="1159"/>
      <c r="H77" s="1159"/>
      <c r="I77" s="1116"/>
      <c r="J77" s="1159"/>
      <c r="K77" s="1159"/>
      <c r="L77" s="1159"/>
      <c r="M77" s="1159"/>
    </row>
    <row r="78" spans="5:13" x14ac:dyDescent="0.2">
      <c r="E78" s="1159"/>
      <c r="F78" s="1159"/>
      <c r="G78" s="1159"/>
      <c r="H78" s="1159"/>
      <c r="I78" s="1094" t="s">
        <v>308</v>
      </c>
      <c r="J78" s="1159"/>
      <c r="K78" s="1159"/>
      <c r="L78" s="1159"/>
      <c r="M78" s="1159"/>
    </row>
    <row r="79" spans="5:13" x14ac:dyDescent="0.2">
      <c r="E79" s="1159"/>
      <c r="F79" s="1159"/>
      <c r="G79" s="1159"/>
      <c r="H79" s="1159"/>
      <c r="I79" s="1087" t="s">
        <v>309</v>
      </c>
      <c r="J79" s="1159"/>
      <c r="K79" s="1159"/>
      <c r="L79" s="1159"/>
      <c r="M79" s="1159"/>
    </row>
    <row r="80" spans="5:13" x14ac:dyDescent="0.2">
      <c r="E80" s="1159"/>
      <c r="F80" s="1159"/>
      <c r="G80" s="1159"/>
      <c r="H80" s="1159"/>
      <c r="I80" s="1094"/>
      <c r="J80" s="1159"/>
      <c r="K80" s="1159"/>
      <c r="L80" s="1159"/>
      <c r="M80" s="1159"/>
    </row>
    <row r="81" spans="5:13" x14ac:dyDescent="0.2">
      <c r="E81" s="1159"/>
      <c r="F81" s="1159"/>
      <c r="G81" s="1159"/>
      <c r="H81" s="1159"/>
      <c r="I81" s="1087" t="s">
        <v>292</v>
      </c>
      <c r="J81" s="1159"/>
      <c r="K81" s="1159"/>
      <c r="L81" s="1159"/>
      <c r="M81" s="1159"/>
    </row>
    <row r="82" spans="5:13" x14ac:dyDescent="0.2">
      <c r="E82" s="1159"/>
      <c r="F82" s="1159"/>
      <c r="G82" s="1159"/>
      <c r="H82" s="1159"/>
      <c r="I82" s="1094" t="s">
        <v>293</v>
      </c>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row r="88" spans="5:13" x14ac:dyDescent="0.2">
      <c r="E88" s="1159"/>
      <c r="F88" s="1159"/>
      <c r="G88" s="1159"/>
      <c r="H88" s="1159"/>
      <c r="I88" s="1159"/>
      <c r="J88" s="1159"/>
      <c r="K88" s="1159"/>
      <c r="L88" s="1159"/>
      <c r="M88" s="1159"/>
    </row>
    <row r="89" spans="5:13" x14ac:dyDescent="0.2">
      <c r="E89" s="1159"/>
      <c r="F89" s="1159"/>
      <c r="G89" s="1159"/>
      <c r="H89" s="1159"/>
      <c r="I89" s="1159"/>
      <c r="J89" s="1159"/>
      <c r="K89" s="1159"/>
      <c r="L89" s="1159"/>
      <c r="M89" s="1159"/>
    </row>
    <row r="90" spans="5:13" x14ac:dyDescent="0.2">
      <c r="E90" s="1159"/>
      <c r="F90" s="1159"/>
      <c r="G90" s="1159"/>
      <c r="H90" s="1159"/>
      <c r="I90" s="1159"/>
      <c r="J90" s="1159"/>
      <c r="K90" s="1159"/>
      <c r="L90" s="1159"/>
      <c r="M90" s="1159"/>
    </row>
    <row r="91" spans="5:13" x14ac:dyDescent="0.2">
      <c r="E91" s="1159"/>
      <c r="F91" s="1159"/>
      <c r="G91" s="1159"/>
      <c r="H91" s="1159"/>
      <c r="I91" s="1159"/>
      <c r="J91" s="1159"/>
      <c r="K91" s="1159"/>
      <c r="L91" s="1159"/>
      <c r="M91" s="1159"/>
    </row>
    <row r="92" spans="5:13" x14ac:dyDescent="0.2">
      <c r="E92" s="1159"/>
      <c r="F92" s="1159"/>
      <c r="G92" s="1159"/>
      <c r="H92" s="1159"/>
      <c r="I92" s="1159"/>
      <c r="J92" s="1159"/>
      <c r="K92" s="1159"/>
      <c r="L92" s="1159"/>
      <c r="M92" s="1159"/>
    </row>
    <row r="93" spans="5:13" x14ac:dyDescent="0.2">
      <c r="E93" s="1159"/>
      <c r="F93" s="1159"/>
      <c r="G93" s="1159"/>
      <c r="H93" s="1159"/>
      <c r="I93" s="1159"/>
      <c r="J93" s="1159"/>
      <c r="K93" s="1159"/>
      <c r="L93" s="1159"/>
      <c r="M93" s="1159"/>
    </row>
    <row r="94" spans="5:13" x14ac:dyDescent="0.2">
      <c r="E94" s="1159"/>
      <c r="F94" s="1159"/>
      <c r="G94" s="1159"/>
      <c r="H94" s="1159"/>
      <c r="I94" s="1159"/>
      <c r="J94" s="1159"/>
      <c r="K94" s="1159"/>
      <c r="L94" s="1159"/>
      <c r="M94" s="1159"/>
    </row>
    <row r="95" spans="5:13" x14ac:dyDescent="0.2">
      <c r="E95" s="1159"/>
      <c r="F95" s="1159"/>
      <c r="G95" s="1159"/>
      <c r="H95" s="1159"/>
      <c r="I95" s="1159"/>
      <c r="J95" s="1159"/>
      <c r="K95" s="1159"/>
      <c r="L95" s="1159"/>
      <c r="M95" s="1159"/>
    </row>
    <row r="96" spans="5:13" x14ac:dyDescent="0.2">
      <c r="E96" s="1159"/>
      <c r="F96" s="1159"/>
      <c r="G96" s="1159"/>
      <c r="H96" s="1159"/>
      <c r="I96" s="1159"/>
      <c r="J96" s="1159"/>
      <c r="K96" s="1159"/>
      <c r="L96" s="1159"/>
      <c r="M96" s="1159"/>
    </row>
    <row r="97" spans="5:13" x14ac:dyDescent="0.2">
      <c r="E97" s="1159"/>
      <c r="F97" s="1159"/>
      <c r="G97" s="1159"/>
      <c r="H97" s="1159"/>
      <c r="I97" s="1159"/>
      <c r="J97" s="1159"/>
      <c r="K97" s="1159"/>
      <c r="L97" s="1159"/>
      <c r="M97" s="1159"/>
    </row>
    <row r="98" spans="5:13" x14ac:dyDescent="0.2">
      <c r="E98" s="1159"/>
      <c r="F98" s="1159"/>
      <c r="G98" s="1159"/>
      <c r="H98" s="1159"/>
      <c r="I98" s="1159"/>
      <c r="J98" s="1159"/>
      <c r="K98" s="1159"/>
      <c r="L98" s="1159"/>
      <c r="M98" s="1159"/>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3" x14ac:dyDescent="0.2">
      <c r="E113" s="1079"/>
      <c r="F113" s="1079"/>
      <c r="G113" s="1079"/>
      <c r="H113" s="1079"/>
      <c r="I113" s="1079"/>
      <c r="J113" s="1079"/>
      <c r="K113" s="1079"/>
      <c r="L113" s="1079"/>
      <c r="M113" s="1079"/>
    </row>
    <row r="114" spans="5:13" x14ac:dyDescent="0.2">
      <c r="E114" s="815"/>
      <c r="F114" s="815"/>
      <c r="G114" s="815"/>
      <c r="H114" s="815"/>
      <c r="I114" s="815"/>
      <c r="J114" s="815"/>
      <c r="K114" s="815"/>
      <c r="L114" s="815"/>
      <c r="M114" s="815"/>
    </row>
    <row r="115" spans="5:13" x14ac:dyDescent="0.2">
      <c r="E115" s="815"/>
      <c r="F115" s="815"/>
      <c r="G115" s="815"/>
      <c r="H115" s="815"/>
      <c r="I115" s="815"/>
      <c r="J115" s="815"/>
      <c r="K115" s="815"/>
      <c r="L115" s="815"/>
      <c r="M115" s="815"/>
    </row>
    <row r="116" spans="5:13" x14ac:dyDescent="0.2">
      <c r="E116" s="815"/>
      <c r="F116" s="815"/>
      <c r="G116" s="815"/>
      <c r="H116" s="815"/>
      <c r="I116" s="815"/>
      <c r="J116" s="815"/>
      <c r="K116" s="815"/>
      <c r="L116" s="815"/>
      <c r="M116" s="815"/>
    </row>
    <row r="117" spans="5:13" x14ac:dyDescent="0.2">
      <c r="E117" s="815"/>
      <c r="F117" s="815"/>
      <c r="G117" s="815"/>
      <c r="H117" s="815"/>
      <c r="I117" s="815"/>
      <c r="J117" s="815"/>
      <c r="K117" s="815"/>
      <c r="L117" s="815"/>
      <c r="M117" s="815"/>
    </row>
    <row r="118" spans="5:13" x14ac:dyDescent="0.2">
      <c r="E118" s="815"/>
      <c r="F118" s="815"/>
      <c r="G118" s="815"/>
      <c r="H118" s="815"/>
      <c r="I118" s="815"/>
      <c r="J118" s="815"/>
      <c r="K118" s="815"/>
      <c r="L118" s="815"/>
      <c r="M118" s="815"/>
    </row>
    <row r="119" spans="5:13" x14ac:dyDescent="0.2">
      <c r="E119" s="815"/>
      <c r="F119" s="815"/>
      <c r="G119" s="815"/>
      <c r="H119" s="815"/>
      <c r="I119" s="815"/>
      <c r="J119" s="815"/>
      <c r="K119" s="815"/>
      <c r="L119" s="815"/>
      <c r="M119" s="815"/>
    </row>
    <row r="120" spans="5:13" x14ac:dyDescent="0.2">
      <c r="E120" s="815"/>
      <c r="F120" s="815"/>
      <c r="G120" s="815"/>
      <c r="H120" s="815"/>
      <c r="I120" s="815"/>
      <c r="J120" s="815"/>
      <c r="K120" s="815"/>
      <c r="L120" s="815"/>
      <c r="M120" s="815"/>
    </row>
    <row r="121" spans="5:13" x14ac:dyDescent="0.2">
      <c r="E121" s="815"/>
      <c r="F121" s="815"/>
      <c r="G121" s="815"/>
      <c r="H121" s="815"/>
      <c r="I121" s="815"/>
      <c r="J121" s="815"/>
      <c r="K121" s="815"/>
      <c r="L121" s="815"/>
      <c r="M121" s="815"/>
    </row>
    <row r="122" spans="5:13" x14ac:dyDescent="0.2">
      <c r="E122" s="815"/>
      <c r="F122" s="815"/>
      <c r="G122" s="815"/>
      <c r="H122" s="815"/>
      <c r="I122" s="815"/>
      <c r="J122" s="815"/>
      <c r="K122" s="815"/>
      <c r="L122" s="815"/>
      <c r="M122" s="815"/>
    </row>
    <row r="123" spans="5:13" x14ac:dyDescent="0.2">
      <c r="E123" s="815"/>
      <c r="F123" s="815"/>
      <c r="G123" s="815"/>
      <c r="H123" s="815"/>
      <c r="I123" s="815"/>
      <c r="J123" s="815"/>
      <c r="K123" s="815"/>
      <c r="L123" s="815"/>
      <c r="M123" s="815"/>
    </row>
    <row r="124" spans="5:13" x14ac:dyDescent="0.2">
      <c r="E124" s="815"/>
      <c r="F124" s="815"/>
      <c r="G124" s="815"/>
      <c r="H124" s="815"/>
      <c r="I124" s="815"/>
      <c r="J124" s="815"/>
      <c r="K124" s="815"/>
      <c r="L124" s="815"/>
      <c r="M124" s="815"/>
    </row>
    <row r="125" spans="5:13" x14ac:dyDescent="0.2">
      <c r="E125" s="815"/>
      <c r="F125" s="815"/>
      <c r="G125" s="815"/>
      <c r="H125" s="815"/>
      <c r="I125" s="815"/>
      <c r="J125" s="815"/>
      <c r="K125" s="815"/>
      <c r="L125" s="815"/>
      <c r="M125" s="815"/>
    </row>
    <row r="126" spans="5:13" x14ac:dyDescent="0.2">
      <c r="E126" s="815"/>
      <c r="F126" s="815"/>
      <c r="G126" s="815"/>
      <c r="H126" s="815"/>
      <c r="I126" s="815"/>
      <c r="J126" s="815"/>
      <c r="K126" s="815"/>
      <c r="L126" s="815"/>
      <c r="M126" s="815"/>
    </row>
    <row r="127" spans="5:13" x14ac:dyDescent="0.2">
      <c r="E127" s="815"/>
      <c r="F127" s="815"/>
      <c r="G127" s="815"/>
      <c r="H127" s="815"/>
      <c r="I127" s="815"/>
      <c r="J127" s="815"/>
      <c r="K127" s="815"/>
      <c r="L127" s="815"/>
      <c r="M127" s="815"/>
    </row>
    <row r="128" spans="5:13" x14ac:dyDescent="0.2">
      <c r="E128" s="815"/>
      <c r="F128" s="815"/>
      <c r="G128" s="815"/>
      <c r="H128" s="815"/>
      <c r="I128" s="815"/>
      <c r="J128" s="815"/>
      <c r="K128" s="815"/>
      <c r="L128" s="815"/>
      <c r="M128" s="815"/>
    </row>
    <row r="129" spans="5:13" x14ac:dyDescent="0.2">
      <c r="E129" s="815"/>
      <c r="F129" s="815"/>
      <c r="G129" s="815"/>
      <c r="H129" s="815"/>
      <c r="I129" s="815"/>
      <c r="J129" s="815"/>
      <c r="K129" s="815"/>
      <c r="L129" s="815"/>
      <c r="M129" s="815"/>
    </row>
    <row r="130" spans="5:13" x14ac:dyDescent="0.2">
      <c r="E130" s="815"/>
      <c r="F130" s="815"/>
      <c r="G130" s="815"/>
      <c r="H130" s="815"/>
      <c r="I130" s="815"/>
      <c r="J130" s="815"/>
      <c r="K130" s="815"/>
      <c r="L130" s="815"/>
      <c r="M130" s="815"/>
    </row>
    <row r="131" spans="5:13" x14ac:dyDescent="0.2">
      <c r="E131" s="815"/>
      <c r="F131" s="815"/>
      <c r="G131" s="815"/>
      <c r="H131" s="815"/>
      <c r="I131" s="815"/>
      <c r="J131" s="815"/>
      <c r="K131" s="815"/>
      <c r="L131" s="815"/>
      <c r="M131" s="815"/>
    </row>
    <row r="132" spans="5:13" x14ac:dyDescent="0.2">
      <c r="E132" s="815"/>
      <c r="F132" s="815"/>
      <c r="G132" s="815"/>
      <c r="H132" s="815"/>
      <c r="I132" s="815"/>
      <c r="J132" s="815"/>
      <c r="K132" s="815"/>
      <c r="L132" s="815"/>
      <c r="M132" s="815"/>
    </row>
    <row r="133" spans="5:13" x14ac:dyDescent="0.2">
      <c r="E133" s="815"/>
      <c r="F133" s="815"/>
      <c r="G133" s="815"/>
      <c r="H133" s="815"/>
      <c r="I133" s="815"/>
      <c r="J133" s="815"/>
      <c r="K133" s="815"/>
      <c r="L133" s="815"/>
      <c r="M133" s="815"/>
    </row>
    <row r="134" spans="5:13" x14ac:dyDescent="0.2">
      <c r="E134" s="815"/>
      <c r="F134" s="815"/>
      <c r="G134" s="815"/>
      <c r="H134" s="815"/>
      <c r="I134" s="815"/>
      <c r="J134" s="815"/>
      <c r="K134" s="815"/>
      <c r="L134" s="815"/>
      <c r="M134" s="815"/>
    </row>
    <row r="135" spans="5:13" x14ac:dyDescent="0.2">
      <c r="E135" s="815"/>
      <c r="F135" s="815"/>
      <c r="G135" s="815"/>
      <c r="H135" s="815"/>
      <c r="I135" s="815"/>
      <c r="J135" s="815"/>
      <c r="K135" s="815"/>
      <c r="L135" s="815"/>
      <c r="M135" s="815"/>
    </row>
    <row r="136" spans="5:13" x14ac:dyDescent="0.2">
      <c r="E136" s="815"/>
      <c r="F136" s="815"/>
      <c r="G136" s="815"/>
      <c r="H136" s="815"/>
      <c r="I136" s="815"/>
      <c r="J136" s="815"/>
      <c r="K136" s="815"/>
      <c r="L136" s="815"/>
      <c r="M136" s="815"/>
    </row>
    <row r="137" spans="5:13" x14ac:dyDescent="0.2">
      <c r="E137" s="815"/>
      <c r="F137" s="815"/>
      <c r="G137" s="815"/>
      <c r="H137" s="815"/>
      <c r="I137" s="815"/>
      <c r="J137" s="815"/>
      <c r="K137" s="815"/>
      <c r="L137" s="815"/>
      <c r="M137" s="815"/>
    </row>
    <row r="138" spans="5:13" x14ac:dyDescent="0.2">
      <c r="E138" s="815"/>
      <c r="F138" s="815"/>
      <c r="G138" s="815"/>
      <c r="H138" s="815"/>
      <c r="I138" s="815"/>
      <c r="J138" s="815"/>
      <c r="K138" s="815"/>
      <c r="L138" s="815"/>
      <c r="M138" s="815"/>
    </row>
    <row r="139" spans="5:13" x14ac:dyDescent="0.2">
      <c r="E139" s="815"/>
      <c r="F139" s="815"/>
      <c r="G139" s="815"/>
      <c r="H139" s="815"/>
      <c r="I139" s="815"/>
      <c r="J139" s="815"/>
      <c r="K139" s="815"/>
      <c r="L139" s="815"/>
      <c r="M139" s="815"/>
    </row>
    <row r="140" spans="5:13" x14ac:dyDescent="0.2">
      <c r="E140" s="815"/>
      <c r="F140" s="815"/>
      <c r="G140" s="815"/>
      <c r="H140" s="815"/>
      <c r="I140" s="815"/>
      <c r="J140" s="815"/>
      <c r="K140" s="815"/>
      <c r="L140" s="815"/>
      <c r="M140" s="815"/>
    </row>
    <row r="141" spans="5:13" x14ac:dyDescent="0.2">
      <c r="E141" s="815"/>
      <c r="F141" s="815"/>
      <c r="G141" s="815"/>
      <c r="H141" s="815"/>
      <c r="I141" s="815"/>
      <c r="J141" s="815"/>
      <c r="K141" s="815"/>
      <c r="L141" s="815"/>
      <c r="M141" s="815"/>
    </row>
    <row r="142" spans="5:13" x14ac:dyDescent="0.2">
      <c r="E142" s="815"/>
      <c r="F142" s="815"/>
      <c r="G142" s="815"/>
      <c r="H142" s="815"/>
      <c r="I142" s="815"/>
      <c r="J142" s="815"/>
      <c r="K142" s="815"/>
      <c r="L142" s="815"/>
      <c r="M142" s="815"/>
    </row>
    <row r="143" spans="5:13" x14ac:dyDescent="0.2">
      <c r="E143" s="815"/>
      <c r="F143" s="815"/>
      <c r="G143" s="815"/>
      <c r="H143" s="815"/>
      <c r="I143" s="815"/>
      <c r="J143" s="815"/>
      <c r="K143" s="815"/>
      <c r="L143" s="815"/>
      <c r="M143" s="815"/>
    </row>
    <row r="144" spans="5:13" x14ac:dyDescent="0.2">
      <c r="E144" s="815"/>
      <c r="F144" s="815"/>
      <c r="G144" s="815"/>
      <c r="H144" s="815"/>
      <c r="I144" s="815"/>
      <c r="J144" s="815"/>
      <c r="K144" s="815"/>
      <c r="L144" s="815"/>
      <c r="M144" s="815"/>
    </row>
    <row r="145" spans="5:13" x14ac:dyDescent="0.2">
      <c r="E145" s="815"/>
      <c r="F145" s="815"/>
      <c r="G145" s="815"/>
      <c r="H145" s="815"/>
      <c r="I145" s="815"/>
      <c r="J145" s="815"/>
      <c r="K145" s="815"/>
      <c r="L145" s="815"/>
      <c r="M145" s="815"/>
    </row>
    <row r="146" spans="5:13" x14ac:dyDescent="0.2">
      <c r="E146" s="815"/>
      <c r="F146" s="815"/>
      <c r="G146" s="815"/>
      <c r="H146" s="815"/>
      <c r="I146" s="815"/>
      <c r="J146" s="815"/>
      <c r="K146" s="815"/>
      <c r="L146" s="815"/>
      <c r="M146" s="815"/>
    </row>
    <row r="147" spans="5:13" x14ac:dyDescent="0.2">
      <c r="E147" s="815"/>
      <c r="F147" s="815"/>
      <c r="G147" s="815"/>
      <c r="H147" s="815"/>
      <c r="I147" s="815"/>
      <c r="J147" s="815"/>
      <c r="K147" s="815"/>
      <c r="L147" s="815"/>
      <c r="M147" s="815"/>
    </row>
    <row r="148" spans="5:13" x14ac:dyDescent="0.2">
      <c r="E148" s="815"/>
      <c r="F148" s="815"/>
      <c r="G148" s="815"/>
      <c r="H148" s="815"/>
      <c r="I148" s="815"/>
      <c r="J148" s="815"/>
      <c r="K148" s="815"/>
      <c r="L148" s="815"/>
      <c r="M148" s="815"/>
    </row>
    <row r="149" spans="5:13" x14ac:dyDescent="0.2">
      <c r="E149" s="815"/>
      <c r="F149" s="815"/>
      <c r="G149" s="815"/>
      <c r="H149" s="815"/>
      <c r="I149" s="815"/>
      <c r="J149" s="815"/>
      <c r="K149" s="815"/>
      <c r="L149" s="815"/>
      <c r="M149" s="815"/>
    </row>
    <row r="150" spans="5:13" x14ac:dyDescent="0.2">
      <c r="E150" s="815"/>
      <c r="F150" s="815"/>
      <c r="G150" s="815"/>
      <c r="H150" s="815"/>
      <c r="I150" s="815"/>
      <c r="J150" s="815"/>
      <c r="K150" s="815"/>
      <c r="L150" s="815"/>
      <c r="M150" s="815"/>
    </row>
    <row r="151" spans="5:13" x14ac:dyDescent="0.2">
      <c r="E151" s="815"/>
      <c r="F151" s="815"/>
      <c r="G151" s="815"/>
      <c r="H151" s="815"/>
      <c r="I151" s="815"/>
      <c r="J151" s="815"/>
      <c r="K151" s="815"/>
      <c r="L151" s="815"/>
      <c r="M151" s="815"/>
    </row>
    <row r="152" spans="5:13" x14ac:dyDescent="0.2">
      <c r="E152" s="815"/>
      <c r="F152" s="815"/>
      <c r="G152" s="815"/>
      <c r="H152" s="815"/>
      <c r="I152" s="815"/>
      <c r="J152" s="815"/>
      <c r="K152" s="815"/>
      <c r="L152" s="815"/>
      <c r="M152" s="815"/>
    </row>
    <row r="153" spans="5:13" x14ac:dyDescent="0.2">
      <c r="E153" s="815"/>
      <c r="F153" s="815"/>
      <c r="G153" s="815"/>
      <c r="H153" s="815"/>
      <c r="I153" s="815"/>
      <c r="J153" s="815"/>
      <c r="K153" s="815"/>
      <c r="L153" s="815"/>
      <c r="M153" s="815"/>
    </row>
    <row r="154" spans="5:13" x14ac:dyDescent="0.2">
      <c r="E154" s="815"/>
      <c r="F154" s="815"/>
      <c r="G154" s="815"/>
      <c r="H154" s="815"/>
      <c r="I154" s="815"/>
      <c r="J154" s="815"/>
      <c r="K154" s="815"/>
      <c r="L154" s="815"/>
      <c r="M154" s="815"/>
    </row>
  </sheetData>
  <mergeCells count="11">
    <mergeCell ref="B4:B6"/>
    <mergeCell ref="F4:M4"/>
    <mergeCell ref="E40:M40"/>
    <mergeCell ref="E49:M49"/>
    <mergeCell ref="B39:B40"/>
    <mergeCell ref="E57:M57"/>
    <mergeCell ref="E2:M2"/>
    <mergeCell ref="F3:M3"/>
    <mergeCell ref="E9:M9"/>
    <mergeCell ref="E22:M22"/>
    <mergeCell ref="E31:M31"/>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159" customWidth="1"/>
    <col min="2" max="2" width="13.5703125" style="1159" customWidth="1"/>
    <col min="3" max="3" width="1.42578125" style="1159"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253"/>
      <c r="B1" s="1254" t="s">
        <v>736</v>
      </c>
      <c r="C1" s="1255"/>
      <c r="E1" s="1126"/>
      <c r="F1" s="1126"/>
      <c r="G1" s="1126"/>
      <c r="H1" s="1126"/>
      <c r="I1" s="1126"/>
      <c r="J1" s="1126"/>
      <c r="K1" s="1126"/>
      <c r="L1" s="1126"/>
      <c r="M1" s="1127"/>
    </row>
    <row r="2" spans="1:14" ht="18.75" thickBot="1" x14ac:dyDescent="0.25">
      <c r="A2" s="601"/>
      <c r="B2" s="837"/>
      <c r="C2" s="53"/>
      <c r="E2" s="1128"/>
      <c r="F2" s="1639" t="s">
        <v>450</v>
      </c>
      <c r="G2" s="1639"/>
      <c r="H2" s="1639"/>
      <c r="I2" s="1639"/>
      <c r="J2" s="1639"/>
      <c r="K2" s="1639"/>
      <c r="L2" s="1639"/>
      <c r="M2" s="1639"/>
      <c r="N2" s="1639"/>
    </row>
    <row r="3" spans="1:14" ht="18.75" thickBot="1" x14ac:dyDescent="0.25">
      <c r="A3" s="601"/>
      <c r="B3" s="370" t="str">
        <f>Title!B3</f>
        <v>Interim</v>
      </c>
      <c r="C3" s="53"/>
      <c r="E3" s="384"/>
      <c r="F3" s="1603"/>
      <c r="G3" s="1603"/>
      <c r="H3" s="1603"/>
      <c r="I3" s="1603"/>
      <c r="J3" s="1603"/>
      <c r="K3" s="1603"/>
      <c r="L3" s="1603"/>
      <c r="M3" s="1603"/>
    </row>
    <row r="4" spans="1:14" ht="15.6" customHeight="1" x14ac:dyDescent="0.2">
      <c r="A4" s="601"/>
      <c r="B4" s="1264" t="str">
        <f>Title!B4</f>
        <v>R1</v>
      </c>
      <c r="C4" s="53"/>
      <c r="E4" s="385"/>
      <c r="F4" s="1604" t="s">
        <v>451</v>
      </c>
      <c r="G4" s="1604"/>
      <c r="H4" s="1604"/>
      <c r="I4" s="1604"/>
      <c r="J4" s="1604"/>
      <c r="K4" s="1604"/>
      <c r="L4" s="1604"/>
      <c r="M4" s="1604"/>
    </row>
    <row r="5" spans="1:14" ht="15.75" x14ac:dyDescent="0.2">
      <c r="A5" s="601"/>
      <c r="B5" s="1265"/>
      <c r="C5" s="53"/>
      <c r="E5" s="696"/>
      <c r="F5" s="1112" t="s">
        <v>6</v>
      </c>
      <c r="G5" s="1160" t="s">
        <v>689</v>
      </c>
      <c r="H5" s="698"/>
      <c r="I5" s="698"/>
      <c r="J5" s="698"/>
      <c r="K5" s="698"/>
      <c r="L5" s="698"/>
      <c r="M5" s="699"/>
    </row>
    <row r="6" spans="1:14" ht="16.5" thickBot="1" x14ac:dyDescent="0.25">
      <c r="A6" s="601"/>
      <c r="B6" s="1266"/>
      <c r="C6" s="53"/>
      <c r="E6" s="696"/>
      <c r="F6" s="1112" t="s">
        <v>6</v>
      </c>
      <c r="G6" s="1160" t="s">
        <v>690</v>
      </c>
      <c r="H6" s="698"/>
      <c r="I6" s="698"/>
      <c r="J6" s="698"/>
      <c r="K6" s="698"/>
      <c r="L6" s="698"/>
      <c r="M6" s="699"/>
    </row>
    <row r="7" spans="1:14" ht="16.5" thickBot="1" x14ac:dyDescent="0.25">
      <c r="A7" s="601"/>
      <c r="B7" s="54"/>
      <c r="C7" s="538"/>
      <c r="E7" s="696"/>
      <c r="F7" s="1112"/>
      <c r="G7" s="1089"/>
      <c r="H7" s="698"/>
      <c r="I7" s="698"/>
      <c r="J7" s="698"/>
      <c r="K7" s="698"/>
      <c r="L7" s="698"/>
      <c r="M7" s="699"/>
    </row>
    <row r="8" spans="1:14" ht="20.25" x14ac:dyDescent="0.2">
      <c r="A8" s="601"/>
      <c r="B8" s="939" t="s">
        <v>96</v>
      </c>
      <c r="C8" s="497"/>
      <c r="E8" s="700"/>
      <c r="F8" s="700"/>
      <c r="G8" s="700"/>
      <c r="H8" s="700"/>
      <c r="I8" s="700"/>
      <c r="J8" s="700"/>
      <c r="K8" s="701"/>
      <c r="L8" s="700"/>
      <c r="M8" s="702"/>
    </row>
    <row r="9" spans="1:14" ht="18" x14ac:dyDescent="0.2">
      <c r="A9" s="601"/>
      <c r="B9" s="660" t="s">
        <v>123</v>
      </c>
      <c r="C9" s="497"/>
      <c r="E9" s="1246"/>
      <c r="F9" s="1605" t="s">
        <v>691</v>
      </c>
      <c r="G9" s="1605"/>
      <c r="H9" s="1605"/>
      <c r="I9" s="1605"/>
      <c r="J9" s="1605"/>
      <c r="K9" s="1605"/>
      <c r="L9" s="1605"/>
      <c r="M9" s="1605"/>
      <c r="N9" s="1605"/>
    </row>
    <row r="10" spans="1:14" ht="18" x14ac:dyDescent="0.2">
      <c r="A10" s="601"/>
      <c r="B10" s="661"/>
      <c r="C10" s="662"/>
      <c r="E10" s="1247"/>
      <c r="F10" s="704"/>
      <c r="G10" s="705"/>
      <c r="H10" s="705"/>
      <c r="I10" s="705"/>
      <c r="J10" s="705"/>
      <c r="K10" s="705"/>
      <c r="L10" s="705"/>
      <c r="M10" s="706"/>
    </row>
    <row r="11" spans="1:14" ht="15.75" x14ac:dyDescent="0.2">
      <c r="A11" s="601"/>
      <c r="B11" s="663" t="s">
        <v>375</v>
      </c>
      <c r="C11" s="497"/>
      <c r="E11" s="1114"/>
      <c r="F11" s="1114"/>
      <c r="G11" s="707">
        <v>1</v>
      </c>
      <c r="H11" s="1201" t="s">
        <v>0</v>
      </c>
      <c r="I11" s="1202" t="s">
        <v>508</v>
      </c>
      <c r="J11" s="1202" t="s">
        <v>165</v>
      </c>
      <c r="K11" s="1202" t="s">
        <v>692</v>
      </c>
      <c r="L11" s="1203">
        <v>1</v>
      </c>
      <c r="M11" s="1204">
        <v>0.33333333333333331</v>
      </c>
    </row>
    <row r="12" spans="1:14" ht="15.75" x14ac:dyDescent="0.2">
      <c r="A12" s="52"/>
      <c r="B12" s="664" t="s">
        <v>376</v>
      </c>
      <c r="C12" s="53"/>
      <c r="E12" s="1115"/>
      <c r="F12" s="1115"/>
      <c r="G12" s="708">
        <v>2</v>
      </c>
      <c r="H12" s="1205" t="s">
        <v>0</v>
      </c>
      <c r="I12" s="1206" t="s">
        <v>266</v>
      </c>
      <c r="J12" s="1206" t="s">
        <v>165</v>
      </c>
      <c r="K12" s="1206" t="s">
        <v>692</v>
      </c>
      <c r="L12" s="1207">
        <v>4</v>
      </c>
      <c r="M12" s="1208">
        <f t="shared" ref="M12:M17" si="0">M11+TIME(0,L11,0)</f>
        <v>0.33402777777777776</v>
      </c>
    </row>
    <row r="13" spans="1:14" ht="15.75" x14ac:dyDescent="0.2">
      <c r="A13" s="601"/>
      <c r="B13" s="665" t="s">
        <v>149</v>
      </c>
      <c r="C13" s="497"/>
      <c r="E13" s="723"/>
      <c r="F13" s="723"/>
      <c r="G13" s="709">
        <v>3</v>
      </c>
      <c r="H13" s="1108" t="s">
        <v>554</v>
      </c>
      <c r="I13" s="155" t="s">
        <v>509</v>
      </c>
      <c r="J13" s="1108" t="s">
        <v>165</v>
      </c>
      <c r="K13" s="1108" t="s">
        <v>693</v>
      </c>
      <c r="L13" s="1212">
        <v>15</v>
      </c>
      <c r="M13" s="1213">
        <f t="shared" si="0"/>
        <v>0.33680555555555552</v>
      </c>
    </row>
    <row r="14" spans="1:14" ht="15.75" x14ac:dyDescent="0.2">
      <c r="A14" s="52"/>
      <c r="B14" s="666" t="s">
        <v>246</v>
      </c>
      <c r="C14" s="497"/>
      <c r="E14" s="1115"/>
      <c r="F14" s="1115"/>
      <c r="G14" s="708">
        <v>4</v>
      </c>
      <c r="H14" s="1206" t="s">
        <v>556</v>
      </c>
      <c r="I14" s="738" t="s">
        <v>694</v>
      </c>
      <c r="J14" s="746" t="s">
        <v>165</v>
      </c>
      <c r="K14" s="746" t="s">
        <v>693</v>
      </c>
      <c r="L14" s="1207">
        <v>15</v>
      </c>
      <c r="M14" s="1208">
        <f t="shared" si="0"/>
        <v>0.34722222222222221</v>
      </c>
    </row>
    <row r="15" spans="1:14" ht="15.75" x14ac:dyDescent="0.2">
      <c r="A15" s="52"/>
      <c r="B15" s="498" t="s">
        <v>273</v>
      </c>
      <c r="C15" s="497"/>
      <c r="E15" s="723"/>
      <c r="F15" s="723"/>
      <c r="G15" s="1219">
        <v>5</v>
      </c>
      <c r="H15" s="1202" t="s">
        <v>556</v>
      </c>
      <c r="I15" s="739" t="s">
        <v>695</v>
      </c>
      <c r="J15" s="1202" t="s">
        <v>302</v>
      </c>
      <c r="K15" s="630" t="s">
        <v>693</v>
      </c>
      <c r="L15" s="1212">
        <v>15</v>
      </c>
      <c r="M15" s="1213">
        <f t="shared" si="0"/>
        <v>0.3576388888888889</v>
      </c>
    </row>
    <row r="16" spans="1:14" ht="15.75" x14ac:dyDescent="0.2">
      <c r="A16" s="52"/>
      <c r="B16" s="499" t="s">
        <v>334</v>
      </c>
      <c r="C16" s="500"/>
      <c r="E16" s="1115"/>
      <c r="F16" s="1115"/>
      <c r="G16" s="387">
        <v>6</v>
      </c>
      <c r="H16" s="1206" t="s">
        <v>556</v>
      </c>
      <c r="I16" s="841" t="s">
        <v>511</v>
      </c>
      <c r="J16" s="746" t="s">
        <v>165</v>
      </c>
      <c r="K16" s="746" t="s">
        <v>693</v>
      </c>
      <c r="L16" s="1207">
        <v>70</v>
      </c>
      <c r="M16" s="1208">
        <f t="shared" si="0"/>
        <v>0.36805555555555558</v>
      </c>
    </row>
    <row r="17" spans="1:56" ht="15.75" x14ac:dyDescent="0.2">
      <c r="A17" s="52"/>
      <c r="B17" s="54"/>
      <c r="C17" s="459"/>
      <c r="E17" s="723"/>
      <c r="F17" s="723"/>
      <c r="G17" s="1218">
        <v>7</v>
      </c>
      <c r="H17" s="1211" t="s">
        <v>696</v>
      </c>
      <c r="I17" s="1211" t="s">
        <v>697</v>
      </c>
      <c r="J17" s="736" t="s">
        <v>165</v>
      </c>
      <c r="K17" s="736" t="s">
        <v>693</v>
      </c>
      <c r="L17" s="1212">
        <v>0</v>
      </c>
      <c r="M17" s="1213">
        <f t="shared" si="0"/>
        <v>0.41666666666666669</v>
      </c>
    </row>
    <row r="18" spans="1:56" ht="15.75" x14ac:dyDescent="0.2">
      <c r="A18" s="52"/>
      <c r="B18" s="54"/>
      <c r="C18" s="53"/>
      <c r="E18" s="1115"/>
      <c r="F18" s="1115"/>
      <c r="G18" s="387" t="s">
        <v>698</v>
      </c>
      <c r="H18" s="1206"/>
      <c r="I18" s="1206" t="s">
        <v>698</v>
      </c>
      <c r="J18" s="746" t="s">
        <v>165</v>
      </c>
      <c r="K18" s="746" t="s">
        <v>698</v>
      </c>
      <c r="L18" s="1207">
        <v>0</v>
      </c>
      <c r="M18" s="1208" t="s">
        <v>698</v>
      </c>
    </row>
    <row r="19" spans="1:56" ht="15.75" x14ac:dyDescent="0.2">
      <c r="A19" s="601"/>
      <c r="B19" s="899" t="s">
        <v>377</v>
      </c>
      <c r="C19" s="497"/>
      <c r="E19" s="1114"/>
      <c r="F19" s="1114"/>
      <c r="G19" s="547" t="s">
        <v>698</v>
      </c>
      <c r="H19" s="1202" t="s">
        <v>698</v>
      </c>
      <c r="I19" s="1202" t="s">
        <v>698</v>
      </c>
      <c r="J19" s="1202"/>
      <c r="K19" s="1202"/>
      <c r="L19" s="1203">
        <v>0</v>
      </c>
      <c r="M19" s="1213" t="s">
        <v>698</v>
      </c>
    </row>
    <row r="20" spans="1:56" ht="15.75" x14ac:dyDescent="0.2">
      <c r="A20" s="52"/>
      <c r="B20" s="664" t="s">
        <v>378</v>
      </c>
      <c r="C20" s="53"/>
      <c r="E20" s="760"/>
      <c r="F20" s="760"/>
      <c r="G20" s="708"/>
      <c r="H20" s="1206"/>
      <c r="I20" s="1206"/>
      <c r="J20" s="1248"/>
      <c r="K20" s="762"/>
      <c r="L20" s="1207" t="s">
        <v>698</v>
      </c>
      <c r="M20" s="1208" t="s">
        <v>698</v>
      </c>
    </row>
    <row r="21" spans="1:56" ht="15.75" x14ac:dyDescent="0.2">
      <c r="A21" s="601"/>
      <c r="B21" s="940" t="s">
        <v>415</v>
      </c>
      <c r="C21" s="497"/>
      <c r="E21" s="398"/>
      <c r="F21" s="398"/>
      <c r="G21" s="543"/>
      <c r="H21" s="544"/>
      <c r="I21" s="407"/>
      <c r="J21" s="544"/>
      <c r="K21" s="544"/>
      <c r="L21" s="545"/>
      <c r="M21" s="546"/>
    </row>
    <row r="22" spans="1:56" ht="18" x14ac:dyDescent="0.25">
      <c r="A22" s="52"/>
      <c r="B22" s="900" t="s">
        <v>333</v>
      </c>
      <c r="C22" s="497"/>
      <c r="E22" s="398"/>
      <c r="F22" s="1636" t="s">
        <v>699</v>
      </c>
      <c r="G22" s="1636"/>
      <c r="H22" s="1636"/>
      <c r="I22" s="1636"/>
      <c r="J22" s="1636"/>
      <c r="K22" s="1636"/>
      <c r="L22" s="1636"/>
      <c r="M22" s="1636"/>
    </row>
    <row r="23" spans="1:56" ht="15.75" x14ac:dyDescent="0.25">
      <c r="A23" s="52"/>
      <c r="B23" s="941" t="s">
        <v>527</v>
      </c>
      <c r="C23" s="497"/>
      <c r="E23" s="1115"/>
      <c r="F23" s="1115"/>
      <c r="G23" s="714"/>
      <c r="H23" s="715"/>
      <c r="I23" s="763"/>
      <c r="J23" s="715"/>
      <c r="K23" s="715"/>
      <c r="L23" s="716"/>
      <c r="M23" s="717"/>
    </row>
    <row r="24" spans="1:56" s="386" customFormat="1" ht="15.75" x14ac:dyDescent="0.25">
      <c r="A24" s="52"/>
      <c r="B24" s="901" t="s">
        <v>349</v>
      </c>
      <c r="C24" s="497"/>
      <c r="D24" s="59"/>
      <c r="E24" s="1114"/>
      <c r="F24" s="1114"/>
      <c r="G24" s="707">
        <v>8</v>
      </c>
      <c r="H24" s="736" t="s">
        <v>0</v>
      </c>
      <c r="I24" s="737" t="s">
        <v>700</v>
      </c>
      <c r="J24" s="1108" t="s">
        <v>165</v>
      </c>
      <c r="K24" s="1108" t="s">
        <v>1</v>
      </c>
      <c r="L24" s="1203">
        <v>1</v>
      </c>
      <c r="M24" s="1204">
        <v>0.5625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942" t="s">
        <v>17</v>
      </c>
      <c r="C25" s="497"/>
      <c r="D25" s="59"/>
      <c r="E25" s="1115"/>
      <c r="F25" s="1115"/>
      <c r="G25" s="708">
        <f>G24+1</f>
        <v>9</v>
      </c>
      <c r="H25" s="746" t="s">
        <v>0</v>
      </c>
      <c r="I25" s="738" t="s">
        <v>266</v>
      </c>
      <c r="J25" s="746" t="s">
        <v>165</v>
      </c>
      <c r="K25" s="746" t="s">
        <v>1</v>
      </c>
      <c r="L25" s="1207">
        <v>4</v>
      </c>
      <c r="M25" s="1208">
        <f>M24+TIME(0,L24,0)</f>
        <v>0.56319444444444444</v>
      </c>
    </row>
    <row r="26" spans="1:56" ht="15.75" x14ac:dyDescent="0.2">
      <c r="A26" s="52"/>
      <c r="B26" s="943" t="s">
        <v>16</v>
      </c>
      <c r="C26" s="497"/>
      <c r="D26" s="59"/>
      <c r="E26" s="1114"/>
      <c r="F26" s="1114"/>
      <c r="G26" s="590">
        <f>G25+1</f>
        <v>10</v>
      </c>
      <c r="H26" s="1108" t="s">
        <v>2</v>
      </c>
      <c r="I26" s="739" t="s">
        <v>3</v>
      </c>
      <c r="J26" s="1108" t="s">
        <v>165</v>
      </c>
      <c r="K26" s="1108" t="s">
        <v>4</v>
      </c>
      <c r="L26" s="1203">
        <v>10</v>
      </c>
      <c r="M26" s="1204">
        <f>M25+TIME(0,L25,0)</f>
        <v>0.56597222222222221</v>
      </c>
    </row>
    <row r="27" spans="1:56" ht="15.75" x14ac:dyDescent="0.2">
      <c r="A27" s="52"/>
      <c r="B27" s="944" t="s">
        <v>481</v>
      </c>
      <c r="C27" s="497"/>
      <c r="D27" s="59"/>
      <c r="E27" s="1115"/>
      <c r="F27" s="1115"/>
      <c r="G27" s="708">
        <f>G26+1</f>
        <v>11</v>
      </c>
      <c r="H27" s="1206" t="s">
        <v>5</v>
      </c>
      <c r="I27" s="1206" t="s">
        <v>701</v>
      </c>
      <c r="J27" s="1206" t="s">
        <v>165</v>
      </c>
      <c r="K27" s="1206" t="s">
        <v>4</v>
      </c>
      <c r="L27" s="1207">
        <v>105</v>
      </c>
      <c r="M27" s="1208">
        <f>M26+TIME(0,L26,0)</f>
        <v>0.57291666666666663</v>
      </c>
    </row>
    <row r="28" spans="1:56" ht="15.75" x14ac:dyDescent="0.2">
      <c r="A28" s="52"/>
      <c r="B28" s="1149" t="s">
        <v>528</v>
      </c>
      <c r="C28" s="53"/>
      <c r="D28" s="59"/>
      <c r="E28" s="1114"/>
      <c r="F28" s="1114"/>
      <c r="G28" s="590">
        <f>G27+1</f>
        <v>12</v>
      </c>
      <c r="H28" s="1202" t="s">
        <v>5</v>
      </c>
      <c r="I28" s="1202" t="s">
        <v>702</v>
      </c>
      <c r="J28" s="1202" t="s">
        <v>302</v>
      </c>
      <c r="K28" s="630" t="s">
        <v>4</v>
      </c>
      <c r="L28" s="1203">
        <v>0</v>
      </c>
      <c r="M28" s="1204">
        <f>M27+TIME(0,L27,0)</f>
        <v>0.64583333333333326</v>
      </c>
    </row>
    <row r="29" spans="1:56" ht="15.75" x14ac:dyDescent="0.2">
      <c r="A29" s="601"/>
      <c r="B29" s="947" t="s">
        <v>529</v>
      </c>
      <c r="C29" s="497"/>
      <c r="E29" s="1115"/>
      <c r="F29" s="1115"/>
      <c r="G29" s="1217">
        <v>13</v>
      </c>
      <c r="H29" s="1206" t="s">
        <v>5</v>
      </c>
      <c r="I29" s="1206" t="s">
        <v>35</v>
      </c>
      <c r="J29" s="1206" t="s">
        <v>165</v>
      </c>
      <c r="K29" s="454" t="s">
        <v>4</v>
      </c>
      <c r="L29" s="1207">
        <v>0</v>
      </c>
      <c r="M29" s="1208">
        <f>M28+TIME(0,L28,0)</f>
        <v>0.64583333333333326</v>
      </c>
    </row>
    <row r="30" spans="1:56" ht="15.75" x14ac:dyDescent="0.2">
      <c r="A30" s="52"/>
      <c r="B30" s="54"/>
      <c r="C30" s="497"/>
      <c r="E30" s="1114"/>
      <c r="F30" s="1114"/>
      <c r="G30" s="707"/>
      <c r="H30" s="1202" t="s">
        <v>0</v>
      </c>
      <c r="I30" s="389" t="s">
        <v>555</v>
      </c>
      <c r="J30" s="1202" t="s">
        <v>165</v>
      </c>
      <c r="K30" s="1202" t="s">
        <v>4</v>
      </c>
      <c r="L30" s="1203"/>
      <c r="M30" s="1204"/>
    </row>
    <row r="31" spans="1:56" ht="18" x14ac:dyDescent="0.2">
      <c r="A31" s="52"/>
      <c r="B31" s="54"/>
      <c r="C31" s="497"/>
      <c r="E31" s="760"/>
      <c r="F31" s="760"/>
      <c r="G31" s="548"/>
      <c r="H31" s="760"/>
      <c r="I31" s="760"/>
      <c r="J31" s="760"/>
      <c r="K31" s="760"/>
      <c r="L31" s="760"/>
      <c r="M31" s="549"/>
    </row>
    <row r="32" spans="1:56" ht="15.75" x14ac:dyDescent="0.2">
      <c r="A32" s="52"/>
      <c r="B32" s="54"/>
      <c r="C32" s="53"/>
      <c r="E32" s="398"/>
      <c r="F32" s="398"/>
      <c r="G32" s="543"/>
      <c r="H32" s="544"/>
      <c r="I32" s="407"/>
      <c r="J32" s="544"/>
      <c r="K32" s="544"/>
      <c r="L32" s="545"/>
      <c r="M32" s="546"/>
    </row>
    <row r="33" spans="1:13" ht="18" x14ac:dyDescent="0.2">
      <c r="A33" s="52"/>
      <c r="B33" s="663" t="s">
        <v>379</v>
      </c>
      <c r="C33" s="53"/>
      <c r="E33" s="398"/>
      <c r="F33" s="1636" t="s">
        <v>703</v>
      </c>
      <c r="G33" s="1636"/>
      <c r="H33" s="1636"/>
      <c r="I33" s="1636"/>
      <c r="J33" s="1636"/>
      <c r="K33" s="1636"/>
      <c r="L33" s="1636"/>
      <c r="M33" s="1636"/>
    </row>
    <row r="34" spans="1:13" ht="15.75" x14ac:dyDescent="0.2">
      <c r="A34" s="52"/>
      <c r="B34" s="664" t="s">
        <v>380</v>
      </c>
      <c r="C34" s="53"/>
      <c r="E34" s="1115"/>
      <c r="F34" s="1115"/>
      <c r="G34" s="714"/>
      <c r="H34" s="715"/>
      <c r="I34" s="763"/>
      <c r="J34" s="715"/>
      <c r="K34" s="715"/>
      <c r="L34" s="716"/>
      <c r="M34" s="717"/>
    </row>
    <row r="35" spans="1:13" ht="15.75" x14ac:dyDescent="0.2">
      <c r="A35" s="52"/>
      <c r="B35" s="54"/>
      <c r="C35" s="53"/>
      <c r="E35" s="1114"/>
      <c r="F35" s="1114"/>
      <c r="G35" s="707">
        <v>14</v>
      </c>
      <c r="H35" s="736" t="s">
        <v>0</v>
      </c>
      <c r="I35" s="737" t="s">
        <v>700</v>
      </c>
      <c r="J35" s="1108" t="s">
        <v>165</v>
      </c>
      <c r="K35" s="1108" t="s">
        <v>1</v>
      </c>
      <c r="L35" s="1203">
        <v>1</v>
      </c>
      <c r="M35" s="1204">
        <v>0.4375</v>
      </c>
    </row>
    <row r="36" spans="1:13" ht="30" customHeight="1" x14ac:dyDescent="0.2">
      <c r="A36" s="601"/>
      <c r="B36" s="54"/>
      <c r="C36" s="497"/>
      <c r="D36" s="135"/>
      <c r="E36" s="1115"/>
      <c r="F36" s="1115"/>
      <c r="G36" s="708">
        <f>G35+1</f>
        <v>15</v>
      </c>
      <c r="H36" s="746" t="s">
        <v>0</v>
      </c>
      <c r="I36" s="738" t="s">
        <v>266</v>
      </c>
      <c r="J36" s="746" t="s">
        <v>165</v>
      </c>
      <c r="K36" s="746" t="s">
        <v>1</v>
      </c>
      <c r="L36" s="1207">
        <v>4</v>
      </c>
      <c r="M36" s="1208">
        <f t="shared" ref="M36:M41" si="1">M35+TIME(0,L35,0)</f>
        <v>0.43819444444444444</v>
      </c>
    </row>
    <row r="37" spans="1:13" ht="15.75" x14ac:dyDescent="0.2">
      <c r="A37" s="52"/>
      <c r="B37" s="54"/>
      <c r="C37" s="53"/>
      <c r="E37" s="1114"/>
      <c r="F37" s="1114"/>
      <c r="G37" s="707">
        <v>15</v>
      </c>
      <c r="H37" s="1108" t="s">
        <v>510</v>
      </c>
      <c r="I37" s="739" t="s">
        <v>3</v>
      </c>
      <c r="J37" s="1108" t="s">
        <v>165</v>
      </c>
      <c r="K37" s="1108" t="s">
        <v>4</v>
      </c>
      <c r="L37" s="1203">
        <v>10</v>
      </c>
      <c r="M37" s="1204">
        <f t="shared" si="1"/>
        <v>0.44097222222222221</v>
      </c>
    </row>
    <row r="38" spans="1:13" ht="15.75" x14ac:dyDescent="0.2">
      <c r="A38" s="52"/>
      <c r="B38" s="54"/>
      <c r="C38" s="497"/>
      <c r="E38" s="1115"/>
      <c r="F38" s="1115"/>
      <c r="G38" s="708">
        <f>G37+1</f>
        <v>16</v>
      </c>
      <c r="H38" s="1206" t="s">
        <v>556</v>
      </c>
      <c r="I38" s="1206" t="s">
        <v>35</v>
      </c>
      <c r="J38" s="1206" t="s">
        <v>6</v>
      </c>
      <c r="K38" s="1206" t="s">
        <v>4</v>
      </c>
      <c r="L38" s="1207">
        <v>105</v>
      </c>
      <c r="M38" s="1208">
        <f t="shared" si="1"/>
        <v>0.44791666666666663</v>
      </c>
    </row>
    <row r="39" spans="1:13" ht="15.75" customHeight="1" x14ac:dyDescent="0.2">
      <c r="A39" s="52"/>
      <c r="B39" s="1262" t="s">
        <v>393</v>
      </c>
      <c r="C39" s="497"/>
      <c r="E39" s="1114"/>
      <c r="F39" s="1114"/>
      <c r="G39" s="707">
        <v>17</v>
      </c>
      <c r="H39" s="1202" t="s">
        <v>0</v>
      </c>
      <c r="I39" s="1202" t="s">
        <v>704</v>
      </c>
      <c r="J39" s="1202" t="s">
        <v>302</v>
      </c>
      <c r="K39" s="630" t="s">
        <v>4</v>
      </c>
      <c r="L39" s="1203">
        <v>0</v>
      </c>
      <c r="M39" s="1204">
        <f t="shared" si="1"/>
        <v>0.52083333333333326</v>
      </c>
    </row>
    <row r="40" spans="1:13" ht="15.75" x14ac:dyDescent="0.2">
      <c r="A40" s="54"/>
      <c r="B40" s="1263"/>
      <c r="C40" s="54"/>
      <c r="E40" s="1115"/>
      <c r="F40" s="1115"/>
      <c r="G40" s="1217" t="s">
        <v>698</v>
      </c>
      <c r="H40" s="1206" t="s">
        <v>698</v>
      </c>
      <c r="I40" s="1206" t="s">
        <v>698</v>
      </c>
      <c r="J40" s="1206" t="s">
        <v>698</v>
      </c>
      <c r="K40" s="454" t="s">
        <v>698</v>
      </c>
      <c r="L40" s="1207">
        <v>0</v>
      </c>
      <c r="M40" s="1208">
        <f t="shared" si="1"/>
        <v>0.52083333333333326</v>
      </c>
    </row>
    <row r="41" spans="1:13" ht="18" x14ac:dyDescent="0.2">
      <c r="A41" s="54"/>
      <c r="B41" s="822" t="s">
        <v>390</v>
      </c>
      <c r="C41" s="54"/>
      <c r="E41" s="1114"/>
      <c r="F41" s="1114"/>
      <c r="G41" s="707" t="s">
        <v>698</v>
      </c>
      <c r="H41" s="1202" t="s">
        <v>698</v>
      </c>
      <c r="I41" s="389" t="s">
        <v>698</v>
      </c>
      <c r="J41" s="1202" t="s">
        <v>698</v>
      </c>
      <c r="K41" s="1202" t="s">
        <v>698</v>
      </c>
      <c r="L41" s="1203">
        <v>0</v>
      </c>
      <c r="M41" s="1204">
        <f t="shared" si="1"/>
        <v>0.52083333333333326</v>
      </c>
    </row>
    <row r="42" spans="1:13" ht="18" x14ac:dyDescent="0.2">
      <c r="A42" s="54"/>
      <c r="B42" s="950" t="s">
        <v>348</v>
      </c>
      <c r="C42" s="54"/>
      <c r="E42" s="760"/>
      <c r="F42" s="760"/>
      <c r="G42" s="548"/>
      <c r="H42" s="760"/>
      <c r="I42" s="760"/>
      <c r="J42" s="760"/>
      <c r="K42" s="760"/>
      <c r="L42" s="760"/>
      <c r="M42" s="549"/>
    </row>
    <row r="43" spans="1:13" ht="16.5" thickBot="1" x14ac:dyDescent="0.25">
      <c r="A43" s="54"/>
      <c r="B43" s="54"/>
      <c r="C43" s="54"/>
      <c r="E43" s="398"/>
      <c r="F43" s="398"/>
      <c r="G43" s="543"/>
      <c r="H43" s="544"/>
      <c r="I43" s="407"/>
      <c r="J43" s="544"/>
      <c r="K43" s="544"/>
      <c r="L43" s="545"/>
      <c r="M43" s="546"/>
    </row>
    <row r="44" spans="1:13" ht="18" x14ac:dyDescent="0.2">
      <c r="A44" s="52"/>
      <c r="B44" s="588" t="s">
        <v>289</v>
      </c>
      <c r="C44" s="53"/>
      <c r="E44" s="398"/>
      <c r="F44" s="1636" t="s">
        <v>705</v>
      </c>
      <c r="G44" s="1636"/>
      <c r="H44" s="1636"/>
      <c r="I44" s="1636"/>
      <c r="J44" s="1636"/>
      <c r="K44" s="1636"/>
      <c r="L44" s="1636"/>
      <c r="M44" s="1636"/>
    </row>
    <row r="45" spans="1:13" ht="15.75" x14ac:dyDescent="0.2">
      <c r="A45" s="52"/>
      <c r="B45" s="589" t="s">
        <v>253</v>
      </c>
      <c r="C45" s="53"/>
      <c r="E45" s="1115"/>
      <c r="F45" s="1115"/>
      <c r="G45" s="714"/>
      <c r="H45" s="715"/>
      <c r="I45" s="763"/>
      <c r="J45" s="715"/>
      <c r="K45" s="715"/>
      <c r="L45" s="716"/>
      <c r="M45" s="717"/>
    </row>
    <row r="46" spans="1:13" ht="15.75" x14ac:dyDescent="0.2">
      <c r="A46" s="52"/>
      <c r="B46" s="502" t="s">
        <v>240</v>
      </c>
      <c r="C46" s="501"/>
      <c r="E46" s="1114"/>
      <c r="F46" s="1114"/>
      <c r="G46" s="707">
        <v>18</v>
      </c>
      <c r="H46" s="736" t="s">
        <v>0</v>
      </c>
      <c r="I46" s="737" t="s">
        <v>557</v>
      </c>
      <c r="J46" s="1108" t="s">
        <v>165</v>
      </c>
      <c r="K46" s="1108" t="s">
        <v>1</v>
      </c>
      <c r="L46" s="1203">
        <v>1</v>
      </c>
      <c r="M46" s="1204">
        <v>0.66666666666666663</v>
      </c>
    </row>
    <row r="47" spans="1:13" ht="26.25" customHeight="1" x14ac:dyDescent="0.2">
      <c r="A47" s="52"/>
      <c r="B47" s="503" t="s">
        <v>97</v>
      </c>
      <c r="C47" s="501"/>
      <c r="E47" s="1115"/>
      <c r="F47" s="1115"/>
      <c r="G47" s="708">
        <f>G46+1</f>
        <v>19</v>
      </c>
      <c r="H47" s="746" t="s">
        <v>0</v>
      </c>
      <c r="I47" s="738" t="s">
        <v>266</v>
      </c>
      <c r="J47" s="746" t="s">
        <v>165</v>
      </c>
      <c r="K47" s="746" t="s">
        <v>1</v>
      </c>
      <c r="L47" s="1207">
        <v>4</v>
      </c>
      <c r="M47" s="1208">
        <f t="shared" ref="M47:M52" si="2">M46+TIME(0,L46,0)</f>
        <v>0.66736111111111107</v>
      </c>
    </row>
    <row r="48" spans="1:13" ht="15.75" x14ac:dyDescent="0.2">
      <c r="A48" s="52"/>
      <c r="B48" s="504" t="s">
        <v>98</v>
      </c>
      <c r="C48" s="501"/>
      <c r="E48" s="1114"/>
      <c r="F48" s="1114"/>
      <c r="G48" s="547">
        <f>G47+1</f>
        <v>20</v>
      </c>
      <c r="H48" s="1108" t="s">
        <v>2</v>
      </c>
      <c r="I48" s="739" t="s">
        <v>3</v>
      </c>
      <c r="J48" s="1108" t="s">
        <v>165</v>
      </c>
      <c r="K48" s="1108" t="s">
        <v>4</v>
      </c>
      <c r="L48" s="1203">
        <v>10</v>
      </c>
      <c r="M48" s="1204">
        <f t="shared" si="2"/>
        <v>0.67013888888888884</v>
      </c>
    </row>
    <row r="49" spans="1:13" ht="15.75" x14ac:dyDescent="0.2">
      <c r="A49" s="52"/>
      <c r="B49" s="948" t="s">
        <v>95</v>
      </c>
      <c r="C49" s="501"/>
      <c r="E49" s="1115"/>
      <c r="F49" s="1115"/>
      <c r="G49" s="708">
        <f>G48+1</f>
        <v>21</v>
      </c>
      <c r="H49" s="1206" t="s">
        <v>556</v>
      </c>
      <c r="I49" s="1206" t="s">
        <v>35</v>
      </c>
      <c r="J49" s="1206" t="s">
        <v>6</v>
      </c>
      <c r="K49" s="1206" t="s">
        <v>693</v>
      </c>
      <c r="L49" s="1207">
        <v>105</v>
      </c>
      <c r="M49" s="1208">
        <f t="shared" si="2"/>
        <v>0.67708333333333326</v>
      </c>
    </row>
    <row r="50" spans="1:13" ht="15.75" x14ac:dyDescent="0.2">
      <c r="A50" s="52"/>
      <c r="B50" s="505" t="s">
        <v>249</v>
      </c>
      <c r="C50" s="501"/>
      <c r="E50" s="1114"/>
      <c r="F50" s="1114"/>
      <c r="G50" s="547">
        <f>G49+1</f>
        <v>22</v>
      </c>
      <c r="H50" s="1202" t="s">
        <v>0</v>
      </c>
      <c r="I50" s="1202" t="s">
        <v>706</v>
      </c>
      <c r="J50" s="1202" t="s">
        <v>302</v>
      </c>
      <c r="K50" s="630" t="s">
        <v>698</v>
      </c>
      <c r="L50" s="1203">
        <v>0</v>
      </c>
      <c r="M50" s="1204">
        <f t="shared" si="2"/>
        <v>0.74999999999999989</v>
      </c>
    </row>
    <row r="51" spans="1:13" ht="15.75" x14ac:dyDescent="0.2">
      <c r="A51" s="52"/>
      <c r="B51" s="505" t="s">
        <v>250</v>
      </c>
      <c r="C51" s="501"/>
      <c r="E51" s="1115"/>
      <c r="F51" s="1115"/>
      <c r="G51" s="387" t="s">
        <v>698</v>
      </c>
      <c r="H51" s="1206" t="s">
        <v>698</v>
      </c>
      <c r="I51" s="1206" t="s">
        <v>698</v>
      </c>
      <c r="J51" s="1206" t="s">
        <v>698</v>
      </c>
      <c r="K51" s="454" t="s">
        <v>698</v>
      </c>
      <c r="L51" s="1207">
        <v>0</v>
      </c>
      <c r="M51" s="1208">
        <f t="shared" si="2"/>
        <v>0.74999999999999989</v>
      </c>
    </row>
    <row r="52" spans="1:13" ht="15.75" x14ac:dyDescent="0.2">
      <c r="A52" s="52"/>
      <c r="B52" s="505" t="s">
        <v>127</v>
      </c>
      <c r="C52" s="501"/>
      <c r="E52" s="1114"/>
      <c r="F52" s="1114"/>
      <c r="G52" s="547" t="s">
        <v>698</v>
      </c>
      <c r="H52" s="1202" t="s">
        <v>698</v>
      </c>
      <c r="I52" s="389" t="s">
        <v>698</v>
      </c>
      <c r="J52" s="1202" t="s">
        <v>698</v>
      </c>
      <c r="K52" s="1202" t="s">
        <v>698</v>
      </c>
      <c r="L52" s="1203">
        <v>0</v>
      </c>
      <c r="M52" s="1204">
        <f t="shared" si="2"/>
        <v>0.74999999999999989</v>
      </c>
    </row>
    <row r="53" spans="1:13" ht="18" x14ac:dyDescent="0.2">
      <c r="A53" s="52"/>
      <c r="B53" s="505" t="s">
        <v>255</v>
      </c>
      <c r="C53" s="501"/>
      <c r="E53" s="760"/>
      <c r="F53" s="760"/>
      <c r="G53" s="548"/>
      <c r="H53" s="760"/>
      <c r="I53" s="760"/>
      <c r="J53" s="760"/>
      <c r="K53" s="760"/>
      <c r="L53" s="760"/>
      <c r="M53" s="549"/>
    </row>
    <row r="54" spans="1:13" ht="15.75" x14ac:dyDescent="0.2">
      <c r="A54" s="52"/>
      <c r="B54" s="505" t="s">
        <v>251</v>
      </c>
      <c r="C54" s="501"/>
      <c r="E54" s="398"/>
      <c r="F54" s="398"/>
      <c r="G54" s="543"/>
      <c r="H54" s="544"/>
      <c r="I54" s="407"/>
      <c r="J54" s="544"/>
      <c r="K54" s="544"/>
      <c r="L54" s="545"/>
      <c r="M54" s="546"/>
    </row>
    <row r="55" spans="1:13" ht="18" x14ac:dyDescent="0.2">
      <c r="A55" s="52"/>
      <c r="B55" s="1158" t="s">
        <v>126</v>
      </c>
      <c r="C55" s="501"/>
      <c r="E55" s="398"/>
      <c r="F55" s="1636" t="s">
        <v>707</v>
      </c>
      <c r="G55" s="1636"/>
      <c r="H55" s="1636"/>
      <c r="I55" s="1636"/>
      <c r="J55" s="1636"/>
      <c r="K55" s="1636"/>
      <c r="L55" s="1636"/>
      <c r="M55" s="1636"/>
    </row>
    <row r="56" spans="1:13" ht="15.75" x14ac:dyDescent="0.2">
      <c r="A56" s="52"/>
      <c r="B56" s="505" t="s">
        <v>252</v>
      </c>
      <c r="C56" s="501"/>
      <c r="E56" s="1115"/>
      <c r="F56" s="1115"/>
      <c r="G56" s="714" t="s">
        <v>698</v>
      </c>
      <c r="H56" s="746" t="s">
        <v>698</v>
      </c>
      <c r="I56" s="738" t="s">
        <v>698</v>
      </c>
      <c r="J56" s="746" t="s">
        <v>698</v>
      </c>
      <c r="K56" s="746" t="s">
        <v>698</v>
      </c>
      <c r="L56" s="716"/>
      <c r="M56" s="717"/>
    </row>
    <row r="57" spans="1:13" ht="15.75" x14ac:dyDescent="0.2">
      <c r="A57" s="52"/>
      <c r="B57" s="667" t="s">
        <v>99</v>
      </c>
      <c r="C57" s="501"/>
      <c r="E57" s="1114"/>
      <c r="F57" s="1114"/>
      <c r="G57" s="707">
        <v>23</v>
      </c>
      <c r="H57" s="736" t="s">
        <v>0</v>
      </c>
      <c r="I57" s="737" t="s">
        <v>557</v>
      </c>
      <c r="J57" s="1108" t="s">
        <v>165</v>
      </c>
      <c r="K57" s="1108" t="s">
        <v>1</v>
      </c>
      <c r="L57" s="1203">
        <v>1</v>
      </c>
      <c r="M57" s="1204">
        <v>0.33333333333333331</v>
      </c>
    </row>
    <row r="58" spans="1:13" ht="24.75" customHeight="1" x14ac:dyDescent="0.2">
      <c r="A58" s="52"/>
      <c r="B58" s="54"/>
      <c r="C58" s="501"/>
      <c r="E58" s="1115"/>
      <c r="F58" s="1115"/>
      <c r="G58" s="708">
        <f>G57+1</f>
        <v>24</v>
      </c>
      <c r="H58" s="746" t="s">
        <v>0</v>
      </c>
      <c r="I58" s="738" t="s">
        <v>266</v>
      </c>
      <c r="J58" s="746" t="s">
        <v>165</v>
      </c>
      <c r="K58" s="746" t="s">
        <v>1</v>
      </c>
      <c r="L58" s="1207">
        <v>4</v>
      </c>
      <c r="M58" s="1208">
        <f>M57+TIME(0,L57,0)</f>
        <v>0.33402777777777776</v>
      </c>
    </row>
    <row r="59" spans="1:13" ht="15.75" x14ac:dyDescent="0.2">
      <c r="A59" s="52"/>
      <c r="B59" s="54"/>
      <c r="C59" s="501"/>
      <c r="E59" s="1114"/>
      <c r="F59" s="1114"/>
      <c r="G59" s="547">
        <f>G58+1</f>
        <v>25</v>
      </c>
      <c r="H59" s="1108" t="s">
        <v>2</v>
      </c>
      <c r="I59" s="739" t="s">
        <v>3</v>
      </c>
      <c r="J59" s="1108" t="s">
        <v>165</v>
      </c>
      <c r="K59" s="1108" t="s">
        <v>4</v>
      </c>
      <c r="L59" s="1203">
        <v>10</v>
      </c>
      <c r="M59" s="1204">
        <f>M58+TIME(0,L58,0)</f>
        <v>0.33680555555555552</v>
      </c>
    </row>
    <row r="60" spans="1:13" ht="15.75" x14ac:dyDescent="0.2">
      <c r="A60" s="52"/>
      <c r="B60" s="54"/>
      <c r="C60" s="53"/>
      <c r="E60" s="1115"/>
      <c r="F60" s="1115"/>
      <c r="G60" s="708">
        <f>G59+1</f>
        <v>26</v>
      </c>
      <c r="H60" s="1206" t="s">
        <v>556</v>
      </c>
      <c r="I60" s="1206" t="s">
        <v>35</v>
      </c>
      <c r="J60" s="1206" t="s">
        <v>6</v>
      </c>
      <c r="K60" s="1206" t="s">
        <v>693</v>
      </c>
      <c r="L60" s="1207">
        <v>105</v>
      </c>
      <c r="M60" s="1208">
        <f>M59+TIME(0,L59,0)</f>
        <v>0.34374999999999994</v>
      </c>
    </row>
    <row r="61" spans="1:13" ht="15.75" x14ac:dyDescent="0.2">
      <c r="A61" s="1253"/>
      <c r="B61" s="1254" t="s">
        <v>736</v>
      </c>
      <c r="C61" s="1255"/>
      <c r="E61" s="1114"/>
      <c r="F61" s="1114"/>
      <c r="G61" s="547">
        <f>G60+1</f>
        <v>27</v>
      </c>
      <c r="H61" s="1202" t="s">
        <v>0</v>
      </c>
      <c r="I61" s="1202" t="s">
        <v>704</v>
      </c>
      <c r="J61" s="1202" t="s">
        <v>302</v>
      </c>
      <c r="K61" s="630" t="s">
        <v>698</v>
      </c>
      <c r="L61" s="1203">
        <v>0</v>
      </c>
      <c r="M61" s="1204">
        <f>M60+TIME(0,L60,0)</f>
        <v>0.41666666666666663</v>
      </c>
    </row>
    <row r="62" spans="1:13" ht="15.75" x14ac:dyDescent="0.2">
      <c r="E62" s="1115"/>
      <c r="F62" s="1115"/>
      <c r="G62" s="387" t="s">
        <v>698</v>
      </c>
      <c r="H62" s="1206" t="s">
        <v>698</v>
      </c>
      <c r="I62" s="1206" t="s">
        <v>698</v>
      </c>
      <c r="J62" s="1206" t="s">
        <v>165</v>
      </c>
      <c r="K62" s="454" t="s">
        <v>698</v>
      </c>
      <c r="L62" s="1207" t="s">
        <v>698</v>
      </c>
      <c r="M62" s="1208" t="s">
        <v>698</v>
      </c>
    </row>
    <row r="63" spans="1:13" ht="15.75" x14ac:dyDescent="0.2">
      <c r="E63" s="1114"/>
      <c r="F63" s="1114"/>
      <c r="G63" s="547" t="s">
        <v>698</v>
      </c>
      <c r="H63" s="1202" t="s">
        <v>698</v>
      </c>
      <c r="I63" s="389" t="s">
        <v>698</v>
      </c>
      <c r="J63" s="1202" t="s">
        <v>302</v>
      </c>
      <c r="K63" s="1202" t="s">
        <v>698</v>
      </c>
      <c r="L63" s="1203" t="s">
        <v>698</v>
      </c>
      <c r="M63" s="1204" t="s">
        <v>698</v>
      </c>
    </row>
    <row r="64" spans="1:13" ht="18" x14ac:dyDescent="0.2">
      <c r="E64" s="760"/>
      <c r="F64" s="760"/>
      <c r="G64" s="548"/>
      <c r="H64" s="760"/>
      <c r="I64" s="760"/>
      <c r="J64" s="760"/>
      <c r="K64" s="760"/>
      <c r="L64" s="760"/>
      <c r="M64" s="549"/>
    </row>
    <row r="65" spans="5:13" ht="15.75" x14ac:dyDescent="0.2">
      <c r="E65" s="398"/>
      <c r="F65" s="398"/>
      <c r="G65" s="543"/>
      <c r="H65" s="544"/>
      <c r="I65" s="407"/>
      <c r="J65" s="544"/>
      <c r="K65" s="544"/>
      <c r="L65" s="545"/>
      <c r="M65" s="546"/>
    </row>
    <row r="66" spans="5:13" ht="18" x14ac:dyDescent="0.2">
      <c r="E66" s="398"/>
      <c r="F66" s="1636" t="s">
        <v>708</v>
      </c>
      <c r="G66" s="1636"/>
      <c r="H66" s="1636"/>
      <c r="I66" s="1636"/>
      <c r="J66" s="1636"/>
      <c r="K66" s="1636"/>
      <c r="L66" s="1636"/>
      <c r="M66" s="1636"/>
    </row>
    <row r="67" spans="5:13" ht="15.75" x14ac:dyDescent="0.2">
      <c r="E67" s="1115"/>
      <c r="F67" s="1115"/>
      <c r="G67" s="714"/>
      <c r="H67" s="715"/>
      <c r="I67" s="763"/>
      <c r="J67" s="715"/>
      <c r="K67" s="715"/>
      <c r="L67" s="716"/>
      <c r="M67" s="717"/>
    </row>
    <row r="68" spans="5:13" ht="15.75" x14ac:dyDescent="0.2">
      <c r="E68" s="1114"/>
      <c r="F68" s="1114"/>
      <c r="G68" s="707">
        <v>28</v>
      </c>
      <c r="H68" s="736" t="s">
        <v>0</v>
      </c>
      <c r="I68" s="737" t="s">
        <v>557</v>
      </c>
      <c r="J68" s="1108" t="s">
        <v>165</v>
      </c>
      <c r="K68" s="1108" t="s">
        <v>1</v>
      </c>
      <c r="L68" s="1203">
        <v>1</v>
      </c>
      <c r="M68" s="1204">
        <v>0.66666666666666663</v>
      </c>
    </row>
    <row r="69" spans="5:13" ht="15.75" x14ac:dyDescent="0.2">
      <c r="E69" s="1115"/>
      <c r="F69" s="1115"/>
      <c r="G69" s="708">
        <f>G68+1</f>
        <v>29</v>
      </c>
      <c r="H69" s="746" t="s">
        <v>0</v>
      </c>
      <c r="I69" s="738" t="s">
        <v>266</v>
      </c>
      <c r="J69" s="746" t="s">
        <v>165</v>
      </c>
      <c r="K69" s="746" t="s">
        <v>1</v>
      </c>
      <c r="L69" s="1207">
        <v>4</v>
      </c>
      <c r="M69" s="1208">
        <f>M68+TIME(0,L68,0)</f>
        <v>0.66736111111111107</v>
      </c>
    </row>
    <row r="70" spans="5:13" ht="15.75" x14ac:dyDescent="0.2">
      <c r="E70" s="1114"/>
      <c r="F70" s="1114"/>
      <c r="G70" s="547">
        <f>G69+1</f>
        <v>30</v>
      </c>
      <c r="H70" s="1108" t="s">
        <v>2</v>
      </c>
      <c r="I70" s="739" t="s">
        <v>3</v>
      </c>
      <c r="J70" s="1108" t="s">
        <v>165</v>
      </c>
      <c r="K70" s="1108" t="s">
        <v>4</v>
      </c>
      <c r="L70" s="1203">
        <v>10</v>
      </c>
      <c r="M70" s="1204">
        <f>M69+TIME(0,L69,0)</f>
        <v>0.67013888888888884</v>
      </c>
    </row>
    <row r="71" spans="5:13" ht="15.75" x14ac:dyDescent="0.2">
      <c r="E71" s="1115"/>
      <c r="F71" s="1115"/>
      <c r="G71" s="708">
        <f>G70+1</f>
        <v>31</v>
      </c>
      <c r="H71" s="1206" t="s">
        <v>556</v>
      </c>
      <c r="I71" s="1206" t="s">
        <v>35</v>
      </c>
      <c r="J71" s="1206" t="s">
        <v>6</v>
      </c>
      <c r="K71" s="1206" t="s">
        <v>693</v>
      </c>
      <c r="L71" s="1207">
        <v>105</v>
      </c>
      <c r="M71" s="1208">
        <f>M70+TIME(0,L70,0)</f>
        <v>0.67708333333333326</v>
      </c>
    </row>
    <row r="72" spans="5:13" ht="15.75" x14ac:dyDescent="0.2">
      <c r="E72" s="1114"/>
      <c r="F72" s="1114"/>
      <c r="G72" s="547">
        <f>G71+1</f>
        <v>32</v>
      </c>
      <c r="H72" s="1202" t="s">
        <v>0</v>
      </c>
      <c r="I72" s="1202" t="s">
        <v>709</v>
      </c>
      <c r="J72" s="1202" t="s">
        <v>302</v>
      </c>
      <c r="K72" s="630" t="s">
        <v>698</v>
      </c>
      <c r="L72" s="1203">
        <v>0</v>
      </c>
      <c r="M72" s="1204">
        <f>M71+TIME(0,L71,0)</f>
        <v>0.74999999999999989</v>
      </c>
    </row>
    <row r="73" spans="5:13" ht="15.75" x14ac:dyDescent="0.2">
      <c r="E73" s="1115"/>
      <c r="F73" s="1115"/>
      <c r="G73" s="387" t="s">
        <v>698</v>
      </c>
      <c r="H73" s="1206" t="s">
        <v>698</v>
      </c>
      <c r="I73" s="1206" t="s">
        <v>698</v>
      </c>
      <c r="J73" s="1206" t="s">
        <v>698</v>
      </c>
      <c r="K73" s="454" t="s">
        <v>698</v>
      </c>
      <c r="L73" s="1207" t="s">
        <v>698</v>
      </c>
      <c r="M73" s="1208" t="s">
        <v>698</v>
      </c>
    </row>
    <row r="74" spans="5:13" ht="15.75" x14ac:dyDescent="0.2">
      <c r="E74" s="1114"/>
      <c r="F74" s="1114"/>
      <c r="G74" s="547" t="s">
        <v>698</v>
      </c>
      <c r="H74" s="1202" t="s">
        <v>698</v>
      </c>
      <c r="I74" s="389" t="s">
        <v>558</v>
      </c>
      <c r="J74" s="1202" t="s">
        <v>698</v>
      </c>
      <c r="K74" s="1202" t="s">
        <v>698</v>
      </c>
      <c r="L74" s="1203" t="s">
        <v>698</v>
      </c>
      <c r="M74" s="1204" t="s">
        <v>698</v>
      </c>
    </row>
    <row r="75" spans="5:13" ht="18" x14ac:dyDescent="0.2">
      <c r="E75" s="760"/>
      <c r="F75" s="760"/>
      <c r="G75" s="548"/>
      <c r="H75" s="760"/>
      <c r="I75" s="760"/>
      <c r="J75" s="760"/>
      <c r="K75" s="760"/>
      <c r="L75" s="760"/>
      <c r="M75" s="549"/>
    </row>
    <row r="76" spans="5:13" ht="15.75" x14ac:dyDescent="0.2">
      <c r="E76" s="398"/>
      <c r="F76" s="398"/>
      <c r="G76" s="543"/>
      <c r="H76" s="544"/>
      <c r="I76" s="407"/>
      <c r="J76" s="544"/>
      <c r="K76" s="544"/>
      <c r="L76" s="545"/>
      <c r="M76" s="546"/>
    </row>
    <row r="77" spans="5:13" ht="18" x14ac:dyDescent="0.2">
      <c r="E77" s="398"/>
      <c r="F77" s="1636" t="s">
        <v>710</v>
      </c>
      <c r="G77" s="1636"/>
      <c r="H77" s="1636"/>
      <c r="I77" s="1636"/>
      <c r="J77" s="1636"/>
      <c r="K77" s="1636"/>
      <c r="L77" s="1636"/>
      <c r="M77" s="1636"/>
    </row>
    <row r="78" spans="5:13" ht="15.75" x14ac:dyDescent="0.2">
      <c r="E78" s="1115"/>
      <c r="F78" s="1115" t="s">
        <v>698</v>
      </c>
      <c r="G78" s="714"/>
      <c r="H78" s="715"/>
      <c r="I78" s="763"/>
      <c r="J78" s="715"/>
      <c r="K78" s="715"/>
      <c r="L78" s="716"/>
      <c r="M78" s="717"/>
    </row>
    <row r="79" spans="5:13" ht="15.75" x14ac:dyDescent="0.2">
      <c r="E79" s="1114"/>
      <c r="F79" s="1114"/>
      <c r="G79" s="707">
        <v>33</v>
      </c>
      <c r="H79" s="736" t="s">
        <v>0</v>
      </c>
      <c r="I79" s="737" t="s">
        <v>557</v>
      </c>
      <c r="J79" s="1108" t="s">
        <v>165</v>
      </c>
      <c r="K79" s="1108" t="s">
        <v>1</v>
      </c>
      <c r="L79" s="1203">
        <v>1</v>
      </c>
      <c r="M79" s="1204">
        <v>0.33333333333333331</v>
      </c>
    </row>
    <row r="80" spans="5:13" ht="15.75" x14ac:dyDescent="0.2">
      <c r="E80" s="1115"/>
      <c r="F80" s="1115"/>
      <c r="G80" s="708">
        <f>G79+1</f>
        <v>34</v>
      </c>
      <c r="H80" s="746" t="s">
        <v>0</v>
      </c>
      <c r="I80" s="738" t="s">
        <v>266</v>
      </c>
      <c r="J80" s="746" t="s">
        <v>165</v>
      </c>
      <c r="K80" s="746" t="s">
        <v>1</v>
      </c>
      <c r="L80" s="1207">
        <v>4</v>
      </c>
      <c r="M80" s="1208">
        <f t="shared" ref="M80:M85" si="3">M79+TIME(0,L79,0)</f>
        <v>0.33402777777777776</v>
      </c>
    </row>
    <row r="81" spans="5:13" ht="15.75" x14ac:dyDescent="0.2">
      <c r="E81" s="1114"/>
      <c r="F81" s="1114"/>
      <c r="G81" s="547">
        <f>G80+1</f>
        <v>35</v>
      </c>
      <c r="H81" s="1108" t="s">
        <v>2</v>
      </c>
      <c r="I81" s="739" t="s">
        <v>3</v>
      </c>
      <c r="J81" s="1108" t="s">
        <v>165</v>
      </c>
      <c r="K81" s="1108" t="s">
        <v>4</v>
      </c>
      <c r="L81" s="1203">
        <v>10</v>
      </c>
      <c r="M81" s="1204">
        <f t="shared" si="3"/>
        <v>0.33680555555555552</v>
      </c>
    </row>
    <row r="82" spans="5:13" ht="15.75" x14ac:dyDescent="0.2">
      <c r="E82" s="1115"/>
      <c r="F82" s="1115"/>
      <c r="G82" s="708">
        <f>G81+1</f>
        <v>36</v>
      </c>
      <c r="H82" s="1206" t="s">
        <v>510</v>
      </c>
      <c r="I82" s="1206" t="s">
        <v>35</v>
      </c>
      <c r="J82" s="1206" t="s">
        <v>6</v>
      </c>
      <c r="K82" s="1206" t="s">
        <v>693</v>
      </c>
      <c r="L82" s="1207">
        <v>105</v>
      </c>
      <c r="M82" s="1208">
        <f t="shared" si="3"/>
        <v>0.34374999999999994</v>
      </c>
    </row>
    <row r="83" spans="5:13" ht="15.75" x14ac:dyDescent="0.2">
      <c r="E83" s="1114"/>
      <c r="F83" s="1114"/>
      <c r="G83" s="547">
        <f>G82+1</f>
        <v>37</v>
      </c>
      <c r="H83" s="1202" t="s">
        <v>0</v>
      </c>
      <c r="I83" s="1202" t="s">
        <v>711</v>
      </c>
      <c r="J83" s="1202" t="s">
        <v>302</v>
      </c>
      <c r="K83" s="630" t="s">
        <v>698</v>
      </c>
      <c r="L83" s="1203">
        <v>0</v>
      </c>
      <c r="M83" s="1204">
        <f t="shared" si="3"/>
        <v>0.41666666666666663</v>
      </c>
    </row>
    <row r="84" spans="5:13" ht="15.75" x14ac:dyDescent="0.2">
      <c r="E84" s="1115"/>
      <c r="F84" s="1115"/>
      <c r="G84" s="387" t="s">
        <v>698</v>
      </c>
      <c r="H84" s="1206" t="s">
        <v>698</v>
      </c>
      <c r="I84" s="1206" t="s">
        <v>698</v>
      </c>
      <c r="J84" s="1206" t="s">
        <v>698</v>
      </c>
      <c r="K84" s="454" t="s">
        <v>698</v>
      </c>
      <c r="L84" s="1207">
        <v>0</v>
      </c>
      <c r="M84" s="1208">
        <f t="shared" si="3"/>
        <v>0.41666666666666663</v>
      </c>
    </row>
    <row r="85" spans="5:13" ht="15.75" x14ac:dyDescent="0.2">
      <c r="E85" s="1114"/>
      <c r="F85" s="1114"/>
      <c r="G85" s="547" t="s">
        <v>698</v>
      </c>
      <c r="H85" s="1202" t="s">
        <v>698</v>
      </c>
      <c r="I85" s="389" t="s">
        <v>698</v>
      </c>
      <c r="J85" s="1202" t="s">
        <v>698</v>
      </c>
      <c r="K85" s="1202" t="s">
        <v>698</v>
      </c>
      <c r="L85" s="1203">
        <v>0</v>
      </c>
      <c r="M85" s="1204">
        <f t="shared" si="3"/>
        <v>0.41666666666666663</v>
      </c>
    </row>
    <row r="86" spans="5:13" ht="18" x14ac:dyDescent="0.2">
      <c r="E86" s="760"/>
      <c r="F86" s="760"/>
      <c r="G86" s="548"/>
      <c r="H86" s="760"/>
      <c r="I86" s="760"/>
      <c r="J86" s="760"/>
      <c r="K86" s="760"/>
      <c r="L86" s="760"/>
      <c r="M86" s="549"/>
    </row>
    <row r="87" spans="5:13" ht="15.75" x14ac:dyDescent="0.2">
      <c r="E87" s="398"/>
      <c r="F87" s="398"/>
      <c r="G87" s="543"/>
      <c r="H87" s="544"/>
      <c r="I87" s="407"/>
      <c r="J87" s="544"/>
      <c r="K87" s="544"/>
      <c r="L87" s="545"/>
      <c r="M87" s="546"/>
    </row>
    <row r="88" spans="5:13" ht="18" x14ac:dyDescent="0.2">
      <c r="E88" s="398"/>
      <c r="F88" s="1636" t="s">
        <v>712</v>
      </c>
      <c r="G88" s="1636"/>
      <c r="H88" s="1636"/>
      <c r="I88" s="1636"/>
      <c r="J88" s="1636"/>
      <c r="K88" s="1636"/>
      <c r="L88" s="1636"/>
      <c r="M88" s="1636"/>
    </row>
    <row r="89" spans="5:13" ht="15.75" x14ac:dyDescent="0.2">
      <c r="E89" s="1115"/>
      <c r="F89" s="1115" t="s">
        <v>698</v>
      </c>
      <c r="G89" s="714"/>
      <c r="H89" s="715"/>
      <c r="I89" s="763"/>
      <c r="J89" s="715"/>
      <c r="K89" s="715"/>
      <c r="L89" s="716"/>
      <c r="M89" s="717"/>
    </row>
    <row r="90" spans="5:13" ht="15.75" x14ac:dyDescent="0.2">
      <c r="E90" s="1114"/>
      <c r="F90" s="1114"/>
      <c r="G90" s="707">
        <v>38</v>
      </c>
      <c r="H90" s="736" t="s">
        <v>0</v>
      </c>
      <c r="I90" s="737" t="s">
        <v>557</v>
      </c>
      <c r="J90" s="1108" t="s">
        <v>165</v>
      </c>
      <c r="K90" s="1108" t="s">
        <v>1</v>
      </c>
      <c r="L90" s="1203">
        <v>1</v>
      </c>
      <c r="M90" s="1204">
        <v>0.4375</v>
      </c>
    </row>
    <row r="91" spans="5:13" ht="15.75" x14ac:dyDescent="0.2">
      <c r="E91" s="1115"/>
      <c r="F91" s="1115"/>
      <c r="G91" s="708">
        <f>G90+1</f>
        <v>39</v>
      </c>
      <c r="H91" s="746" t="s">
        <v>0</v>
      </c>
      <c r="I91" s="738" t="s">
        <v>266</v>
      </c>
      <c r="J91" s="746" t="s">
        <v>165</v>
      </c>
      <c r="K91" s="746" t="s">
        <v>1</v>
      </c>
      <c r="L91" s="1207">
        <v>4</v>
      </c>
      <c r="M91" s="1208">
        <f t="shared" ref="M91:M96" si="4">M90+TIME(0,L90,0)</f>
        <v>0.43819444444444444</v>
      </c>
    </row>
    <row r="92" spans="5:13" ht="15.75" x14ac:dyDescent="0.2">
      <c r="E92" s="1114"/>
      <c r="F92" s="1114"/>
      <c r="G92" s="547">
        <f>G91+1</f>
        <v>40</v>
      </c>
      <c r="H92" s="1108" t="s">
        <v>2</v>
      </c>
      <c r="I92" s="739" t="s">
        <v>3</v>
      </c>
      <c r="J92" s="1108" t="s">
        <v>165</v>
      </c>
      <c r="K92" s="1108" t="s">
        <v>4</v>
      </c>
      <c r="L92" s="1203">
        <v>10</v>
      </c>
      <c r="M92" s="1204">
        <f t="shared" si="4"/>
        <v>0.44097222222222221</v>
      </c>
    </row>
    <row r="93" spans="5:13" ht="15.75" x14ac:dyDescent="0.2">
      <c r="E93" s="1115"/>
      <c r="F93" s="1115"/>
      <c r="G93" s="708">
        <f>G92+1</f>
        <v>41</v>
      </c>
      <c r="H93" s="1206" t="s">
        <v>510</v>
      </c>
      <c r="I93" s="1206" t="s">
        <v>35</v>
      </c>
      <c r="J93" s="1206" t="s">
        <v>6</v>
      </c>
      <c r="K93" s="1206" t="s">
        <v>693</v>
      </c>
      <c r="L93" s="1207">
        <v>105</v>
      </c>
      <c r="M93" s="1208">
        <f t="shared" si="4"/>
        <v>0.44791666666666663</v>
      </c>
    </row>
    <row r="94" spans="5:13" ht="15.75" x14ac:dyDescent="0.2">
      <c r="E94" s="1114"/>
      <c r="F94" s="1114"/>
      <c r="G94" s="547">
        <f>G93+1</f>
        <v>42</v>
      </c>
      <c r="H94" s="1202" t="s">
        <v>0</v>
      </c>
      <c r="I94" s="1202" t="s">
        <v>559</v>
      </c>
      <c r="J94" s="1202" t="s">
        <v>302</v>
      </c>
      <c r="K94" s="630" t="s">
        <v>698</v>
      </c>
      <c r="L94" s="1203">
        <v>0</v>
      </c>
      <c r="M94" s="1204">
        <f t="shared" si="4"/>
        <v>0.52083333333333326</v>
      </c>
    </row>
    <row r="95" spans="5:13" ht="15.75" x14ac:dyDescent="0.2">
      <c r="E95" s="1115"/>
      <c r="F95" s="1115"/>
      <c r="G95" s="387" t="s">
        <v>698</v>
      </c>
      <c r="H95" s="1206" t="s">
        <v>698</v>
      </c>
      <c r="I95" s="1206" t="s">
        <v>698</v>
      </c>
      <c r="J95" s="1206" t="s">
        <v>698</v>
      </c>
      <c r="K95" s="454" t="s">
        <v>698</v>
      </c>
      <c r="L95" s="1207">
        <v>0</v>
      </c>
      <c r="M95" s="1208">
        <f t="shared" si="4"/>
        <v>0.52083333333333326</v>
      </c>
    </row>
    <row r="96" spans="5:13" ht="15.75" x14ac:dyDescent="0.2">
      <c r="E96" s="1114"/>
      <c r="F96" s="1114"/>
      <c r="G96" s="547" t="s">
        <v>698</v>
      </c>
      <c r="H96" s="1202" t="s">
        <v>698</v>
      </c>
      <c r="I96" s="389" t="s">
        <v>698</v>
      </c>
      <c r="J96" s="1202" t="s">
        <v>698</v>
      </c>
      <c r="K96" s="1202" t="s">
        <v>698</v>
      </c>
      <c r="L96" s="1203">
        <v>0</v>
      </c>
      <c r="M96" s="1204">
        <f t="shared" si="4"/>
        <v>0.52083333333333326</v>
      </c>
    </row>
    <row r="97" spans="5:13" ht="18" x14ac:dyDescent="0.2">
      <c r="E97" s="760"/>
      <c r="F97" s="760"/>
      <c r="G97" s="548"/>
      <c r="H97" s="760"/>
      <c r="I97" s="760"/>
      <c r="J97" s="760"/>
      <c r="K97" s="760"/>
      <c r="L97" s="760"/>
      <c r="M97" s="549"/>
    </row>
    <row r="98" spans="5:13" ht="15.75" x14ac:dyDescent="0.2">
      <c r="E98" s="398"/>
      <c r="F98" s="398"/>
      <c r="G98" s="543"/>
      <c r="H98" s="544"/>
      <c r="I98" s="407"/>
      <c r="J98" s="544"/>
      <c r="K98" s="544"/>
      <c r="L98" s="545"/>
      <c r="M98" s="546"/>
    </row>
    <row r="99" spans="5:13" ht="18" x14ac:dyDescent="0.2">
      <c r="E99" s="398"/>
      <c r="F99" s="1636" t="s">
        <v>713</v>
      </c>
      <c r="G99" s="1636"/>
      <c r="H99" s="1636"/>
      <c r="I99" s="1636"/>
      <c r="J99" s="1636"/>
      <c r="K99" s="1636"/>
      <c r="L99" s="1636"/>
      <c r="M99" s="1636"/>
    </row>
    <row r="100" spans="5:13" ht="15.75" x14ac:dyDescent="0.2">
      <c r="E100" s="1115"/>
      <c r="F100" s="1115" t="s">
        <v>698</v>
      </c>
      <c r="G100" s="714"/>
      <c r="H100" s="715"/>
      <c r="I100" s="763"/>
      <c r="J100" s="715"/>
      <c r="K100" s="715"/>
      <c r="L100" s="716"/>
      <c r="M100" s="717"/>
    </row>
    <row r="101" spans="5:13" ht="15.75" x14ac:dyDescent="0.2">
      <c r="E101" s="1114"/>
      <c r="F101" s="1114"/>
      <c r="G101" s="707">
        <v>43</v>
      </c>
      <c r="H101" s="736" t="s">
        <v>0</v>
      </c>
      <c r="I101" s="737" t="s">
        <v>557</v>
      </c>
      <c r="J101" s="1108" t="s">
        <v>165</v>
      </c>
      <c r="K101" s="1108" t="s">
        <v>1</v>
      </c>
      <c r="L101" s="1203">
        <v>1</v>
      </c>
      <c r="M101" s="1204">
        <v>0.66666666666666663</v>
      </c>
    </row>
    <row r="102" spans="5:13" ht="15.75" x14ac:dyDescent="0.2">
      <c r="E102" s="1115"/>
      <c r="F102" s="1115"/>
      <c r="G102" s="708">
        <f t="shared" ref="G102:G107" si="5">G101+1</f>
        <v>44</v>
      </c>
      <c r="H102" s="746" t="s">
        <v>0</v>
      </c>
      <c r="I102" s="738" t="s">
        <v>266</v>
      </c>
      <c r="J102" s="746" t="s">
        <v>165</v>
      </c>
      <c r="K102" s="746" t="s">
        <v>1</v>
      </c>
      <c r="L102" s="1207">
        <v>4</v>
      </c>
      <c r="M102" s="1208">
        <f t="shared" ref="M102:M107" si="6">M101+TIME(0,L101,0)</f>
        <v>0.66736111111111107</v>
      </c>
    </row>
    <row r="103" spans="5:13" ht="15.75" x14ac:dyDescent="0.2">
      <c r="E103" s="1114"/>
      <c r="F103" s="1114"/>
      <c r="G103" s="547">
        <f t="shared" si="5"/>
        <v>45</v>
      </c>
      <c r="H103" s="1108" t="s">
        <v>2</v>
      </c>
      <c r="I103" s="739" t="s">
        <v>3</v>
      </c>
      <c r="J103" s="1108" t="s">
        <v>165</v>
      </c>
      <c r="K103" s="1108" t="s">
        <v>4</v>
      </c>
      <c r="L103" s="1203">
        <v>5</v>
      </c>
      <c r="M103" s="1204">
        <f t="shared" si="6"/>
        <v>0.67013888888888884</v>
      </c>
    </row>
    <row r="104" spans="5:13" ht="15.75" x14ac:dyDescent="0.2">
      <c r="E104" s="1115"/>
      <c r="F104" s="1115"/>
      <c r="G104" s="708">
        <f t="shared" si="5"/>
        <v>46</v>
      </c>
      <c r="H104" s="1206" t="s">
        <v>510</v>
      </c>
      <c r="I104" s="1206" t="s">
        <v>35</v>
      </c>
      <c r="J104" s="1206" t="s">
        <v>6</v>
      </c>
      <c r="K104" s="1206" t="s">
        <v>693</v>
      </c>
      <c r="L104" s="1207">
        <v>80</v>
      </c>
      <c r="M104" s="1208">
        <f t="shared" si="6"/>
        <v>0.67361111111111105</v>
      </c>
    </row>
    <row r="105" spans="5:13" ht="15.75" x14ac:dyDescent="0.2">
      <c r="E105" s="1114"/>
      <c r="F105" s="1114"/>
      <c r="G105" s="547">
        <f t="shared" si="5"/>
        <v>47</v>
      </c>
      <c r="H105" s="1202" t="s">
        <v>5</v>
      </c>
      <c r="I105" s="1202" t="s">
        <v>560</v>
      </c>
      <c r="J105" s="1202" t="s">
        <v>302</v>
      </c>
      <c r="K105" s="630" t="s">
        <v>693</v>
      </c>
      <c r="L105" s="1203">
        <v>15</v>
      </c>
      <c r="M105" s="1204">
        <f t="shared" si="6"/>
        <v>0.72916666666666663</v>
      </c>
    </row>
    <row r="106" spans="5:13" ht="15.75" x14ac:dyDescent="0.2">
      <c r="E106" s="1115"/>
      <c r="F106" s="1115"/>
      <c r="G106" s="708">
        <f t="shared" si="5"/>
        <v>48</v>
      </c>
      <c r="H106" s="1206" t="s">
        <v>5</v>
      </c>
      <c r="I106" s="1206" t="s">
        <v>714</v>
      </c>
      <c r="J106" s="1206" t="s">
        <v>165</v>
      </c>
      <c r="K106" s="454" t="s">
        <v>693</v>
      </c>
      <c r="L106" s="1207">
        <v>15</v>
      </c>
      <c r="M106" s="1208">
        <f t="shared" si="6"/>
        <v>0.73958333333333326</v>
      </c>
    </row>
    <row r="107" spans="5:13" ht="15.75" x14ac:dyDescent="0.2">
      <c r="E107" s="1114"/>
      <c r="F107" s="1114"/>
      <c r="G107" s="547">
        <f t="shared" si="5"/>
        <v>49</v>
      </c>
      <c r="H107" s="1202" t="s">
        <v>0</v>
      </c>
      <c r="I107" s="389" t="s">
        <v>168</v>
      </c>
      <c r="J107" s="1202" t="s">
        <v>302</v>
      </c>
      <c r="K107" s="1202" t="s">
        <v>561</v>
      </c>
      <c r="L107" s="1203">
        <v>0</v>
      </c>
      <c r="M107" s="1204">
        <f t="shared" si="6"/>
        <v>0.74999999999999989</v>
      </c>
    </row>
    <row r="108" spans="5:13" ht="18" x14ac:dyDescent="0.2">
      <c r="E108" s="760"/>
      <c r="F108" s="760"/>
      <c r="G108" s="548"/>
      <c r="H108" s="760"/>
      <c r="I108" s="760"/>
      <c r="J108" s="760"/>
      <c r="K108" s="760"/>
      <c r="L108" s="760"/>
      <c r="M108" s="54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4" x14ac:dyDescent="0.2">
      <c r="E113" s="1159"/>
      <c r="F113" s="1159"/>
      <c r="G113" s="1159"/>
      <c r="H113" s="1159"/>
      <c r="I113" s="1159"/>
      <c r="J113" s="1159"/>
      <c r="K113" s="1159"/>
      <c r="L113" s="1159"/>
      <c r="M113" s="1159"/>
    </row>
    <row r="114" spans="5:14" x14ac:dyDescent="0.2">
      <c r="E114" s="1159"/>
      <c r="F114" s="1159"/>
      <c r="G114" s="1159"/>
      <c r="H114" s="1159"/>
      <c r="I114" s="1159"/>
      <c r="J114" s="1159"/>
      <c r="K114" s="1159"/>
      <c r="L114" s="1159"/>
      <c r="M114" s="1159"/>
    </row>
    <row r="115" spans="5:14" x14ac:dyDescent="0.2">
      <c r="E115" s="1159"/>
      <c r="F115" s="1159"/>
      <c r="G115" s="1159"/>
      <c r="H115" s="1159"/>
      <c r="I115" s="1159"/>
      <c r="J115" s="1159"/>
      <c r="K115" s="1159"/>
      <c r="L115" s="1159"/>
      <c r="M115" s="1159"/>
    </row>
    <row r="116" spans="5:14" x14ac:dyDescent="0.2">
      <c r="E116" s="1159"/>
      <c r="F116" s="1159"/>
      <c r="G116" s="1159"/>
      <c r="H116" s="1159"/>
      <c r="I116" s="1159"/>
      <c r="J116" s="1159"/>
      <c r="K116" s="1159"/>
      <c r="L116" s="1159"/>
      <c r="M116" s="1159"/>
    </row>
    <row r="117" spans="5:14" x14ac:dyDescent="0.2">
      <c r="E117" s="1159"/>
      <c r="F117" s="1159"/>
      <c r="G117" s="1159"/>
      <c r="H117" s="1159"/>
      <c r="I117" s="1159"/>
      <c r="J117" s="1159"/>
      <c r="K117" s="1159"/>
      <c r="L117" s="1159"/>
      <c r="M117" s="1159"/>
      <c r="N117" s="1159"/>
    </row>
    <row r="118" spans="5:14" x14ac:dyDescent="0.2">
      <c r="E118" s="1159"/>
      <c r="F118" s="1159"/>
      <c r="G118" s="1159"/>
      <c r="H118" s="1159"/>
      <c r="I118" s="1159"/>
      <c r="J118" s="1159"/>
      <c r="K118" s="1159"/>
      <c r="L118" s="1159"/>
      <c r="M118" s="1159"/>
      <c r="N118" s="1159"/>
    </row>
    <row r="119" spans="5:14" x14ac:dyDescent="0.2">
      <c r="E119" s="1159"/>
      <c r="F119" s="1159"/>
      <c r="G119" s="1159"/>
      <c r="H119" s="1159"/>
      <c r="I119" s="1159"/>
      <c r="J119" s="1159"/>
      <c r="K119" s="1159"/>
      <c r="L119" s="1159"/>
      <c r="M119" s="1159"/>
      <c r="N119" s="1159"/>
    </row>
    <row r="120" spans="5:14" x14ac:dyDescent="0.2">
      <c r="E120" s="1159"/>
      <c r="F120" s="1159"/>
      <c r="G120" s="1159"/>
      <c r="H120" s="1159"/>
      <c r="I120" s="1159"/>
      <c r="J120" s="1159"/>
      <c r="K120" s="1159"/>
      <c r="L120" s="1159"/>
      <c r="M120" s="1159"/>
      <c r="N120" s="1159"/>
    </row>
    <row r="121" spans="5:14" x14ac:dyDescent="0.2">
      <c r="E121" s="1159"/>
      <c r="F121" s="1159"/>
      <c r="G121" s="1159"/>
      <c r="H121" s="1159"/>
      <c r="I121" s="1159"/>
      <c r="J121" s="1159"/>
      <c r="K121" s="1159"/>
      <c r="L121" s="1159"/>
      <c r="M121" s="1159"/>
      <c r="N121" s="1159"/>
    </row>
    <row r="122" spans="5:14" x14ac:dyDescent="0.2">
      <c r="E122" s="1159"/>
      <c r="F122" s="1159"/>
      <c r="G122" s="1159"/>
      <c r="H122" s="1159"/>
      <c r="I122" s="1159"/>
      <c r="J122" s="1159"/>
      <c r="K122" s="1159"/>
      <c r="L122" s="1159"/>
      <c r="M122" s="1159"/>
      <c r="N122" s="1159"/>
    </row>
    <row r="123" spans="5:14" x14ac:dyDescent="0.2">
      <c r="E123" s="1159"/>
      <c r="F123" s="1159"/>
      <c r="G123" s="1159"/>
      <c r="H123" s="1159"/>
      <c r="I123" s="1159"/>
      <c r="J123" s="1159"/>
      <c r="K123" s="1159"/>
      <c r="L123" s="1159"/>
      <c r="M123" s="1159"/>
      <c r="N123" s="1159"/>
    </row>
    <row r="124" spans="5:14" x14ac:dyDescent="0.2">
      <c r="E124" s="1159"/>
      <c r="F124" s="1159"/>
      <c r="G124" s="1159"/>
      <c r="H124" s="1159"/>
      <c r="I124" s="1159"/>
      <c r="J124" s="1159"/>
      <c r="K124" s="1159"/>
      <c r="L124" s="1159"/>
      <c r="M124" s="1159"/>
      <c r="N124" s="1159"/>
    </row>
    <row r="125" spans="5:14" x14ac:dyDescent="0.2">
      <c r="E125" s="1159"/>
      <c r="F125" s="1159"/>
      <c r="G125" s="1159"/>
      <c r="H125" s="1159"/>
      <c r="I125" s="1159"/>
      <c r="J125" s="1159"/>
      <c r="K125" s="1159"/>
      <c r="L125" s="1159"/>
      <c r="M125" s="1159"/>
      <c r="N125" s="1159"/>
    </row>
    <row r="126" spans="5:14" x14ac:dyDescent="0.2">
      <c r="E126" s="1159"/>
      <c r="F126" s="1159"/>
      <c r="G126" s="1159"/>
      <c r="H126" s="1159"/>
      <c r="I126" s="1159"/>
      <c r="J126" s="1159"/>
      <c r="K126" s="1159"/>
      <c r="L126" s="1159"/>
      <c r="M126" s="1159"/>
      <c r="N126" s="1159"/>
    </row>
    <row r="127" spans="5:14" x14ac:dyDescent="0.2">
      <c r="E127" s="1159"/>
      <c r="F127" s="1159"/>
      <c r="G127" s="1159"/>
      <c r="H127" s="1159"/>
      <c r="I127" s="1159"/>
      <c r="J127" s="1159"/>
      <c r="K127" s="1159"/>
      <c r="L127" s="1159"/>
      <c r="M127" s="1159"/>
      <c r="N127" s="1159"/>
    </row>
    <row r="128" spans="5:14" x14ac:dyDescent="0.2">
      <c r="E128" s="1159"/>
      <c r="F128" s="1159"/>
      <c r="G128" s="1159"/>
      <c r="H128" s="1159"/>
      <c r="I128" s="1159"/>
      <c r="J128" s="1159"/>
      <c r="K128" s="1159"/>
      <c r="L128" s="1159"/>
      <c r="M128" s="1159"/>
      <c r="N128" s="1159"/>
    </row>
    <row r="129" spans="5:14" x14ac:dyDescent="0.2">
      <c r="E129" s="1159"/>
      <c r="F129" s="1159"/>
      <c r="G129" s="1159"/>
      <c r="H129" s="1159"/>
      <c r="I129" s="1159"/>
      <c r="J129" s="1159"/>
      <c r="K129" s="1159"/>
      <c r="L129" s="1159"/>
      <c r="M129" s="1159"/>
      <c r="N129" s="1159"/>
    </row>
    <row r="130" spans="5:14" x14ac:dyDescent="0.2">
      <c r="E130" s="1159"/>
      <c r="F130" s="1159"/>
      <c r="G130" s="1159"/>
      <c r="H130" s="1159"/>
      <c r="I130" s="1159"/>
      <c r="J130" s="1159"/>
      <c r="K130" s="1159"/>
      <c r="L130" s="1159"/>
      <c r="M130" s="1159"/>
      <c r="N130" s="1159"/>
    </row>
    <row r="131" spans="5:14" x14ac:dyDescent="0.2">
      <c r="E131" s="1159"/>
      <c r="F131" s="1159"/>
      <c r="G131" s="1159"/>
      <c r="H131" s="1159"/>
      <c r="I131" s="1159"/>
      <c r="J131" s="1159"/>
      <c r="K131" s="1159"/>
      <c r="L131" s="1159"/>
      <c r="M131" s="1159"/>
      <c r="N131" s="1159"/>
    </row>
    <row r="132" spans="5:14" x14ac:dyDescent="0.2">
      <c r="E132" s="1159"/>
      <c r="F132" s="1159"/>
      <c r="G132" s="1159"/>
      <c r="H132" s="1159"/>
      <c r="I132" s="1159"/>
      <c r="J132" s="1159"/>
      <c r="K132" s="1159"/>
      <c r="L132" s="1159"/>
      <c r="M132" s="1159"/>
      <c r="N132" s="1159"/>
    </row>
    <row r="133" spans="5:14" x14ac:dyDescent="0.2">
      <c r="E133" s="1159"/>
      <c r="F133" s="1159"/>
      <c r="G133" s="1159"/>
      <c r="H133" s="1159"/>
      <c r="I133" s="1159"/>
      <c r="J133" s="1159"/>
      <c r="K133" s="1159"/>
      <c r="L133" s="1159"/>
      <c r="M133" s="1159"/>
      <c r="N133" s="1159"/>
    </row>
    <row r="134" spans="5:14" x14ac:dyDescent="0.2">
      <c r="E134" s="1079"/>
      <c r="F134" s="1079"/>
      <c r="G134" s="1079"/>
      <c r="H134" s="1079"/>
      <c r="I134" s="1079"/>
      <c r="J134" s="1079"/>
      <c r="K134" s="1079"/>
      <c r="L134" s="1079"/>
      <c r="M134" s="1079"/>
      <c r="N134" s="1079"/>
    </row>
    <row r="135" spans="5:14" x14ac:dyDescent="0.2">
      <c r="E135" s="1079"/>
      <c r="F135" s="1079"/>
      <c r="G135" s="1079"/>
      <c r="H135" s="1079"/>
      <c r="I135" s="1079"/>
      <c r="J135" s="1079"/>
      <c r="K135" s="1079"/>
      <c r="L135" s="1079"/>
      <c r="M135" s="1079"/>
      <c r="N135" s="1079"/>
    </row>
    <row r="136" spans="5:14" x14ac:dyDescent="0.2">
      <c r="E136" s="1079"/>
      <c r="F136" s="1079"/>
      <c r="G136" s="1079"/>
      <c r="H136" s="1079"/>
      <c r="I136" s="1079"/>
      <c r="J136" s="1079"/>
      <c r="K136" s="1079"/>
      <c r="L136" s="1079"/>
      <c r="M136" s="1079"/>
      <c r="N136" s="1079"/>
    </row>
    <row r="137" spans="5:14" x14ac:dyDescent="0.2">
      <c r="E137" s="1079"/>
      <c r="F137" s="1079"/>
      <c r="G137" s="1079"/>
      <c r="H137" s="1079"/>
      <c r="I137" s="1079"/>
      <c r="J137" s="1079"/>
      <c r="K137" s="1079"/>
      <c r="L137" s="1079"/>
      <c r="M137" s="1079"/>
      <c r="N137" s="1079"/>
    </row>
    <row r="138" spans="5:14" x14ac:dyDescent="0.2">
      <c r="E138" s="1079"/>
      <c r="F138" s="1079"/>
      <c r="G138" s="1079"/>
      <c r="H138" s="1079"/>
      <c r="I138" s="1079"/>
      <c r="J138" s="1079"/>
      <c r="K138" s="1079"/>
      <c r="L138" s="1079"/>
      <c r="M138" s="1079"/>
      <c r="N138" s="1079"/>
    </row>
    <row r="139" spans="5:14" x14ac:dyDescent="0.2">
      <c r="E139" s="1079"/>
      <c r="F139" s="1079"/>
      <c r="G139" s="1079"/>
      <c r="H139" s="1079"/>
      <c r="I139" s="1079"/>
      <c r="J139" s="1079"/>
      <c r="K139" s="1079"/>
      <c r="L139" s="1079"/>
      <c r="M139" s="1079"/>
      <c r="N139" s="1079"/>
    </row>
    <row r="140" spans="5:14" x14ac:dyDescent="0.2">
      <c r="E140" s="1079"/>
      <c r="F140" s="1079"/>
      <c r="G140" s="1079"/>
      <c r="H140" s="1079"/>
      <c r="I140" s="1079"/>
      <c r="J140" s="1079"/>
      <c r="K140" s="1079"/>
      <c r="L140" s="1079"/>
      <c r="M140" s="1079"/>
      <c r="N140" s="1079"/>
    </row>
    <row r="141" spans="5:14" x14ac:dyDescent="0.2">
      <c r="E141" s="1079"/>
      <c r="F141" s="1079"/>
      <c r="G141" s="1079"/>
      <c r="H141" s="1079"/>
      <c r="I141" s="1079"/>
      <c r="J141" s="1079"/>
      <c r="K141" s="1079"/>
      <c r="L141" s="1079"/>
      <c r="M141" s="1079"/>
      <c r="N141" s="1079"/>
    </row>
    <row r="142" spans="5:14" x14ac:dyDescent="0.2">
      <c r="E142" s="1079"/>
      <c r="F142" s="1079"/>
      <c r="G142" s="1079"/>
      <c r="H142" s="1079"/>
      <c r="I142" s="1079"/>
      <c r="J142" s="1079"/>
      <c r="K142" s="1079"/>
      <c r="L142" s="1079"/>
      <c r="M142" s="1079"/>
      <c r="N142" s="1079"/>
    </row>
    <row r="143" spans="5:14" x14ac:dyDescent="0.2">
      <c r="E143" s="1079"/>
      <c r="F143" s="1079"/>
      <c r="G143" s="1079"/>
      <c r="H143" s="1079"/>
      <c r="I143" s="1079"/>
      <c r="J143" s="1079"/>
      <c r="K143" s="1079"/>
      <c r="L143" s="1079"/>
      <c r="M143" s="1079"/>
      <c r="N143" s="1079"/>
    </row>
    <row r="144" spans="5:14" x14ac:dyDescent="0.2">
      <c r="E144" s="1079"/>
      <c r="F144" s="1079"/>
      <c r="G144" s="1079"/>
      <c r="H144" s="1079"/>
      <c r="I144" s="1079"/>
      <c r="J144" s="1079"/>
      <c r="K144" s="1079"/>
      <c r="L144" s="1079"/>
      <c r="M144" s="1079"/>
      <c r="N144" s="1079"/>
    </row>
    <row r="145" spans="5:14" x14ac:dyDescent="0.2">
      <c r="E145" s="1079"/>
      <c r="F145" s="1079"/>
      <c r="G145" s="1079"/>
      <c r="H145" s="1079"/>
      <c r="I145" s="1079"/>
      <c r="J145" s="1079"/>
      <c r="K145" s="1079"/>
      <c r="L145" s="1079"/>
      <c r="M145" s="1079"/>
      <c r="N145" s="1079"/>
    </row>
    <row r="146" spans="5:14" x14ac:dyDescent="0.2">
      <c r="E146" s="1079"/>
      <c r="F146" s="1079"/>
      <c r="G146" s="1079"/>
      <c r="H146" s="1079"/>
      <c r="I146" s="1079"/>
      <c r="J146" s="1079"/>
      <c r="K146" s="1079"/>
      <c r="L146" s="1079"/>
      <c r="M146" s="1079"/>
      <c r="N146" s="1079"/>
    </row>
    <row r="147" spans="5:14" x14ac:dyDescent="0.2">
      <c r="E147" s="1079"/>
      <c r="F147" s="1079"/>
      <c r="G147" s="1079"/>
      <c r="H147" s="1079"/>
      <c r="I147" s="1079"/>
      <c r="J147" s="1079"/>
      <c r="K147" s="1079"/>
      <c r="L147" s="1079"/>
      <c r="M147" s="1079"/>
      <c r="N147" s="1079"/>
    </row>
    <row r="148" spans="5:14" x14ac:dyDescent="0.2">
      <c r="E148" s="1079"/>
      <c r="F148" s="1079"/>
      <c r="G148" s="1079"/>
      <c r="H148" s="1079"/>
      <c r="I148" s="1079"/>
      <c r="J148" s="1079"/>
      <c r="K148" s="1079"/>
      <c r="L148" s="1079"/>
      <c r="M148" s="1079"/>
      <c r="N148" s="1079"/>
    </row>
    <row r="149" spans="5:14" x14ac:dyDescent="0.2">
      <c r="E149" s="1079"/>
      <c r="F149" s="1079"/>
      <c r="G149" s="1079"/>
      <c r="H149" s="1079"/>
      <c r="I149" s="1079"/>
      <c r="J149" s="1079"/>
      <c r="K149" s="1079"/>
      <c r="L149" s="1079"/>
      <c r="M149" s="1079"/>
      <c r="N149" s="1079"/>
    </row>
    <row r="150" spans="5:14" x14ac:dyDescent="0.2">
      <c r="E150" s="1079"/>
      <c r="F150" s="1079"/>
      <c r="G150" s="1079"/>
      <c r="H150" s="1079"/>
      <c r="I150" s="1079"/>
      <c r="J150" s="1079"/>
      <c r="K150" s="1079"/>
      <c r="L150" s="1079"/>
      <c r="M150" s="1079"/>
      <c r="N150" s="1079"/>
    </row>
    <row r="151" spans="5:14" x14ac:dyDescent="0.2">
      <c r="E151" s="1079"/>
      <c r="F151" s="1079"/>
      <c r="G151" s="1079"/>
      <c r="H151" s="1079"/>
      <c r="I151" s="1079"/>
      <c r="J151" s="1079"/>
      <c r="K151" s="1079"/>
      <c r="L151" s="1079"/>
      <c r="M151" s="1079"/>
      <c r="N151" s="1079"/>
    </row>
    <row r="152" spans="5:14" x14ac:dyDescent="0.2">
      <c r="E152" s="1079"/>
      <c r="F152" s="1079"/>
      <c r="G152" s="1079"/>
      <c r="H152" s="1079"/>
      <c r="I152" s="1079"/>
      <c r="J152" s="1079"/>
      <c r="K152" s="1079"/>
      <c r="L152" s="1079"/>
      <c r="M152" s="1079"/>
      <c r="N152" s="1079"/>
    </row>
    <row r="153" spans="5:14" x14ac:dyDescent="0.2">
      <c r="E153" s="1079"/>
      <c r="F153" s="1079"/>
      <c r="G153" s="1079"/>
      <c r="H153" s="1079"/>
      <c r="I153" s="1079"/>
      <c r="J153" s="1079"/>
      <c r="K153" s="1079"/>
      <c r="L153" s="1079"/>
      <c r="M153" s="1079"/>
      <c r="N153" s="1079"/>
    </row>
    <row r="154" spans="5:14" x14ac:dyDescent="0.2">
      <c r="E154" s="811"/>
      <c r="F154" s="811"/>
      <c r="G154" s="811"/>
      <c r="H154" s="811"/>
      <c r="I154" s="811"/>
      <c r="J154" s="811"/>
      <c r="K154" s="811"/>
      <c r="L154" s="811"/>
      <c r="M154" s="811"/>
    </row>
    <row r="155" spans="5:14" x14ac:dyDescent="0.2">
      <c r="E155" s="811"/>
      <c r="F155" s="811"/>
      <c r="G155" s="811"/>
      <c r="H155" s="811"/>
      <c r="I155" s="811"/>
      <c r="J155" s="811"/>
      <c r="K155" s="811"/>
      <c r="L155" s="811"/>
      <c r="M155" s="811"/>
    </row>
    <row r="156" spans="5:14" x14ac:dyDescent="0.2">
      <c r="E156" s="811"/>
      <c r="F156" s="811"/>
      <c r="G156" s="811"/>
      <c r="H156" s="811"/>
      <c r="I156" s="811"/>
      <c r="J156" s="811"/>
      <c r="K156" s="811"/>
      <c r="L156" s="811"/>
      <c r="M156" s="811"/>
    </row>
    <row r="157" spans="5:14" x14ac:dyDescent="0.2">
      <c r="E157" s="811"/>
      <c r="F157" s="811"/>
      <c r="G157" s="811"/>
      <c r="H157" s="811"/>
      <c r="I157" s="811"/>
      <c r="J157" s="811"/>
      <c r="K157" s="811"/>
      <c r="L157" s="811"/>
      <c r="M157" s="811"/>
    </row>
    <row r="158" spans="5:14" x14ac:dyDescent="0.2">
      <c r="E158" s="811"/>
      <c r="F158" s="811"/>
      <c r="G158" s="811"/>
      <c r="H158" s="811"/>
      <c r="I158" s="811"/>
      <c r="J158" s="811"/>
      <c r="K158" s="811"/>
      <c r="L158" s="811"/>
      <c r="M158" s="811"/>
    </row>
    <row r="159" spans="5:14" x14ac:dyDescent="0.2">
      <c r="E159" s="811"/>
      <c r="F159" s="811"/>
      <c r="G159" s="811"/>
      <c r="H159" s="811"/>
      <c r="I159" s="811"/>
      <c r="J159" s="811"/>
      <c r="K159" s="811"/>
      <c r="L159" s="811"/>
      <c r="M159" s="811"/>
    </row>
    <row r="160" spans="5:14" x14ac:dyDescent="0.2">
      <c r="E160" s="811"/>
      <c r="F160" s="811"/>
      <c r="G160" s="811"/>
      <c r="H160" s="811"/>
      <c r="I160" s="811"/>
      <c r="J160" s="811"/>
      <c r="K160" s="811"/>
      <c r="L160" s="811"/>
      <c r="M160" s="811"/>
    </row>
    <row r="161" spans="5:13" x14ac:dyDescent="0.2">
      <c r="E161" s="811"/>
      <c r="F161" s="811"/>
      <c r="G161" s="811"/>
      <c r="H161" s="811"/>
      <c r="I161" s="811"/>
      <c r="J161" s="811"/>
      <c r="K161" s="811"/>
      <c r="L161" s="811"/>
      <c r="M161" s="811"/>
    </row>
    <row r="162" spans="5:13" x14ac:dyDescent="0.2">
      <c r="E162" s="811"/>
      <c r="F162" s="811"/>
      <c r="G162" s="811"/>
      <c r="H162" s="811"/>
      <c r="I162" s="811"/>
      <c r="J162" s="811"/>
      <c r="K162" s="811"/>
      <c r="L162" s="811"/>
      <c r="M162" s="811"/>
    </row>
    <row r="163" spans="5:13" x14ac:dyDescent="0.2">
      <c r="E163" s="811"/>
      <c r="F163" s="811"/>
      <c r="G163" s="811"/>
      <c r="H163" s="811"/>
      <c r="I163" s="811"/>
      <c r="J163" s="811"/>
      <c r="K163" s="811"/>
      <c r="L163" s="811"/>
      <c r="M163" s="811"/>
    </row>
    <row r="164" spans="5:13" x14ac:dyDescent="0.2">
      <c r="E164" s="811"/>
      <c r="F164" s="811"/>
      <c r="G164" s="811"/>
      <c r="H164" s="811"/>
      <c r="I164" s="811"/>
      <c r="J164" s="811"/>
      <c r="K164" s="811"/>
      <c r="L164" s="811"/>
      <c r="M164" s="811"/>
    </row>
    <row r="165" spans="5:13" x14ac:dyDescent="0.2">
      <c r="E165" s="811"/>
      <c r="F165" s="811"/>
      <c r="G165" s="811"/>
      <c r="H165" s="811"/>
      <c r="I165" s="811"/>
      <c r="J165" s="811"/>
      <c r="K165" s="811"/>
      <c r="L165" s="811"/>
      <c r="M165" s="811"/>
    </row>
    <row r="166" spans="5:13" x14ac:dyDescent="0.2">
      <c r="E166" s="811"/>
      <c r="F166" s="811"/>
      <c r="G166" s="811"/>
      <c r="H166" s="811"/>
      <c r="I166" s="811"/>
      <c r="J166" s="811"/>
      <c r="K166" s="811"/>
      <c r="L166" s="811"/>
      <c r="M166" s="811"/>
    </row>
    <row r="167" spans="5:13" x14ac:dyDescent="0.2">
      <c r="E167" s="811"/>
      <c r="F167" s="811"/>
      <c r="G167" s="811"/>
      <c r="H167" s="811"/>
      <c r="I167" s="811"/>
      <c r="J167" s="811"/>
      <c r="K167" s="811"/>
      <c r="L167" s="811"/>
      <c r="M167" s="811"/>
    </row>
    <row r="168" spans="5:13" x14ac:dyDescent="0.2">
      <c r="E168" s="811"/>
      <c r="F168" s="811"/>
      <c r="G168" s="811"/>
      <c r="H168" s="811"/>
      <c r="I168" s="811"/>
      <c r="J168" s="811"/>
      <c r="K168" s="811"/>
      <c r="L168" s="811"/>
      <c r="M168" s="811"/>
    </row>
    <row r="169" spans="5:13" x14ac:dyDescent="0.2">
      <c r="E169" s="811"/>
      <c r="F169" s="811"/>
      <c r="G169" s="811"/>
      <c r="H169" s="811"/>
      <c r="I169" s="811"/>
      <c r="J169" s="811"/>
      <c r="K169" s="811"/>
      <c r="L169" s="811"/>
      <c r="M169" s="811"/>
    </row>
    <row r="170" spans="5:13" x14ac:dyDescent="0.2">
      <c r="E170" s="811"/>
      <c r="F170" s="811"/>
      <c r="G170" s="811"/>
      <c r="H170" s="811"/>
      <c r="I170" s="811"/>
      <c r="J170" s="811"/>
      <c r="K170" s="811"/>
      <c r="L170" s="811"/>
      <c r="M170" s="811"/>
    </row>
    <row r="171" spans="5:13" x14ac:dyDescent="0.2">
      <c r="E171" s="811"/>
      <c r="F171" s="811"/>
      <c r="G171" s="811"/>
      <c r="H171" s="811"/>
      <c r="I171" s="811"/>
      <c r="J171" s="811"/>
      <c r="K171" s="811"/>
      <c r="L171" s="811"/>
      <c r="M171" s="811"/>
    </row>
    <row r="172" spans="5:13" x14ac:dyDescent="0.2">
      <c r="E172" s="811"/>
      <c r="F172" s="811"/>
      <c r="G172" s="811"/>
      <c r="H172" s="811"/>
      <c r="I172" s="811"/>
      <c r="J172" s="811"/>
      <c r="K172" s="811"/>
      <c r="L172" s="811"/>
      <c r="M172" s="811"/>
    </row>
    <row r="173" spans="5:13" x14ac:dyDescent="0.2">
      <c r="E173" s="811"/>
      <c r="F173" s="811"/>
      <c r="G173" s="811"/>
      <c r="H173" s="811"/>
      <c r="I173" s="811"/>
      <c r="J173" s="811"/>
      <c r="K173" s="811"/>
      <c r="L173" s="811"/>
      <c r="M173" s="811"/>
    </row>
    <row r="174" spans="5:13" x14ac:dyDescent="0.2">
      <c r="E174" s="811"/>
      <c r="F174" s="811"/>
      <c r="G174" s="811"/>
      <c r="H174" s="811"/>
      <c r="I174" s="811"/>
      <c r="J174" s="811"/>
      <c r="K174" s="811"/>
      <c r="L174" s="811"/>
      <c r="M174" s="811"/>
    </row>
    <row r="175" spans="5:13" x14ac:dyDescent="0.2">
      <c r="E175" s="811"/>
      <c r="F175" s="811"/>
      <c r="G175" s="811"/>
      <c r="H175" s="811"/>
      <c r="I175" s="811"/>
      <c r="J175" s="811"/>
      <c r="K175" s="811"/>
      <c r="L175" s="811"/>
      <c r="M175" s="811"/>
    </row>
    <row r="176" spans="5:13" x14ac:dyDescent="0.2">
      <c r="E176" s="811"/>
      <c r="F176" s="811"/>
      <c r="G176" s="811"/>
      <c r="H176" s="811"/>
      <c r="I176" s="811"/>
      <c r="J176" s="811"/>
      <c r="K176" s="811"/>
      <c r="L176" s="811"/>
      <c r="M176" s="811"/>
    </row>
    <row r="177" spans="5:13" x14ac:dyDescent="0.2">
      <c r="E177" s="811"/>
      <c r="F177" s="811"/>
      <c r="G177" s="811"/>
      <c r="H177" s="811"/>
      <c r="I177" s="811"/>
      <c r="J177" s="811"/>
      <c r="K177" s="811"/>
      <c r="L177" s="811"/>
      <c r="M177" s="811"/>
    </row>
    <row r="178" spans="5:13" x14ac:dyDescent="0.2">
      <c r="E178" s="811"/>
      <c r="F178" s="811"/>
      <c r="G178" s="811"/>
      <c r="H178" s="811"/>
      <c r="I178" s="811"/>
      <c r="J178" s="811"/>
      <c r="K178" s="811"/>
      <c r="L178" s="811"/>
      <c r="M178" s="811"/>
    </row>
    <row r="179" spans="5:13" x14ac:dyDescent="0.2">
      <c r="E179" s="811"/>
      <c r="F179" s="811"/>
      <c r="G179" s="811"/>
      <c r="H179" s="811"/>
      <c r="I179" s="811"/>
      <c r="J179" s="811"/>
      <c r="K179" s="811"/>
      <c r="L179" s="811"/>
      <c r="M179" s="811"/>
    </row>
    <row r="180" spans="5:13" x14ac:dyDescent="0.2">
      <c r="E180" s="811"/>
      <c r="F180" s="811"/>
      <c r="G180" s="811"/>
      <c r="H180" s="811"/>
      <c r="I180" s="811"/>
      <c r="J180" s="811"/>
      <c r="K180" s="811"/>
      <c r="L180" s="811"/>
      <c r="M180" s="811"/>
    </row>
    <row r="181" spans="5:13" x14ac:dyDescent="0.2">
      <c r="E181" s="809"/>
      <c r="F181" s="809"/>
      <c r="G181" s="809"/>
      <c r="H181" s="809"/>
      <c r="I181" s="809"/>
      <c r="J181" s="809"/>
      <c r="K181" s="809"/>
      <c r="L181" s="809"/>
      <c r="M181" s="809"/>
    </row>
    <row r="182" spans="5:13" x14ac:dyDescent="0.2">
      <c r="E182" s="809"/>
      <c r="F182" s="809"/>
      <c r="G182" s="809"/>
      <c r="H182" s="809"/>
      <c r="I182" s="809"/>
      <c r="J182" s="809"/>
      <c r="K182" s="809"/>
      <c r="L182" s="809"/>
      <c r="M182" s="809"/>
    </row>
    <row r="183" spans="5:13" x14ac:dyDescent="0.2">
      <c r="E183" s="809"/>
      <c r="F183" s="809"/>
      <c r="G183" s="809"/>
      <c r="H183" s="809"/>
      <c r="I183" s="809"/>
      <c r="J183" s="809"/>
      <c r="K183" s="809"/>
      <c r="L183" s="809"/>
      <c r="M183" s="809"/>
    </row>
    <row r="184" spans="5:13" x14ac:dyDescent="0.2">
      <c r="E184" s="809"/>
      <c r="F184" s="809"/>
      <c r="G184" s="809"/>
      <c r="H184" s="809"/>
      <c r="I184" s="809"/>
      <c r="J184" s="809"/>
      <c r="K184" s="809"/>
      <c r="L184" s="809"/>
      <c r="M184" s="809"/>
    </row>
    <row r="185" spans="5:13" x14ac:dyDescent="0.2">
      <c r="E185" s="809"/>
      <c r="F185" s="809"/>
      <c r="G185" s="809"/>
      <c r="H185" s="809"/>
      <c r="I185" s="809"/>
      <c r="J185" s="809"/>
      <c r="K185" s="809"/>
      <c r="L185" s="809"/>
      <c r="M185" s="809"/>
    </row>
    <row r="186" spans="5:13" x14ac:dyDescent="0.2">
      <c r="E186" s="809"/>
      <c r="F186" s="809"/>
      <c r="G186" s="809"/>
      <c r="H186" s="809"/>
      <c r="I186" s="809"/>
      <c r="J186" s="809"/>
      <c r="K186" s="809"/>
      <c r="L186" s="809"/>
      <c r="M186" s="809"/>
    </row>
    <row r="187" spans="5:13" x14ac:dyDescent="0.2">
      <c r="E187" s="809"/>
      <c r="F187" s="809"/>
      <c r="G187" s="809"/>
      <c r="H187" s="809"/>
      <c r="I187" s="809"/>
      <c r="J187" s="809"/>
      <c r="K187" s="809"/>
      <c r="L187" s="809"/>
      <c r="M187" s="809"/>
    </row>
    <row r="188" spans="5:13" x14ac:dyDescent="0.2">
      <c r="E188" s="809"/>
      <c r="F188" s="809"/>
      <c r="G188" s="809"/>
      <c r="H188" s="809"/>
      <c r="I188" s="809"/>
      <c r="J188" s="809"/>
      <c r="K188" s="809"/>
      <c r="L188" s="809"/>
      <c r="M188" s="809"/>
    </row>
    <row r="189" spans="5:13" x14ac:dyDescent="0.2">
      <c r="E189" s="809"/>
      <c r="F189" s="809"/>
      <c r="G189" s="809"/>
      <c r="H189" s="809"/>
      <c r="I189" s="809"/>
      <c r="J189" s="809"/>
      <c r="K189" s="809"/>
      <c r="L189" s="809"/>
      <c r="M189" s="809"/>
    </row>
    <row r="190" spans="5:13" x14ac:dyDescent="0.2">
      <c r="E190" s="809"/>
      <c r="F190" s="809"/>
      <c r="G190" s="809"/>
      <c r="H190" s="809"/>
      <c r="I190" s="809"/>
      <c r="J190" s="809"/>
      <c r="K190" s="809"/>
      <c r="L190" s="809"/>
      <c r="M190" s="809"/>
    </row>
    <row r="191" spans="5:13" x14ac:dyDescent="0.2">
      <c r="E191" s="809"/>
      <c r="F191" s="809"/>
      <c r="G191" s="809"/>
      <c r="H191" s="809"/>
      <c r="I191" s="809"/>
      <c r="J191" s="809"/>
      <c r="K191" s="809"/>
      <c r="L191" s="809"/>
      <c r="M191" s="809"/>
    </row>
    <row r="192" spans="5:13" x14ac:dyDescent="0.2">
      <c r="E192" s="809"/>
      <c r="F192" s="809"/>
      <c r="G192" s="809"/>
      <c r="H192" s="809"/>
      <c r="I192" s="809"/>
      <c r="J192" s="809"/>
      <c r="K192" s="809"/>
      <c r="L192" s="809"/>
      <c r="M192" s="809"/>
    </row>
    <row r="193" spans="5:14" x14ac:dyDescent="0.2">
      <c r="E193" s="809"/>
      <c r="F193" s="809"/>
      <c r="G193" s="809"/>
      <c r="H193" s="809"/>
      <c r="I193" s="809"/>
      <c r="J193" s="809"/>
      <c r="K193" s="809"/>
      <c r="L193" s="809"/>
      <c r="M193" s="809"/>
    </row>
    <row r="194" spans="5:14" x14ac:dyDescent="0.2">
      <c r="E194" s="809"/>
      <c r="F194" s="809"/>
      <c r="G194" s="809"/>
      <c r="H194" s="809"/>
      <c r="I194" s="809"/>
      <c r="J194" s="809"/>
      <c r="K194" s="809"/>
      <c r="L194" s="809"/>
      <c r="M194" s="809"/>
    </row>
    <row r="195" spans="5:14" x14ac:dyDescent="0.2">
      <c r="E195" s="809"/>
      <c r="F195" s="809"/>
      <c r="G195" s="809"/>
      <c r="H195" s="809"/>
      <c r="I195" s="809"/>
      <c r="J195" s="809"/>
      <c r="K195" s="809"/>
      <c r="L195" s="809"/>
      <c r="M195" s="809"/>
    </row>
    <row r="196" spans="5:14" x14ac:dyDescent="0.2">
      <c r="E196" s="809"/>
      <c r="F196" s="809"/>
      <c r="G196" s="809"/>
      <c r="H196" s="809"/>
      <c r="I196" s="809"/>
      <c r="J196" s="809"/>
      <c r="K196" s="809"/>
      <c r="L196" s="809"/>
      <c r="M196" s="809"/>
    </row>
    <row r="197" spans="5:14" x14ac:dyDescent="0.2">
      <c r="E197" s="809"/>
      <c r="F197" s="809"/>
      <c r="G197" s="809"/>
      <c r="H197" s="809"/>
      <c r="I197" s="809"/>
      <c r="J197" s="809"/>
      <c r="K197" s="809"/>
      <c r="L197" s="809"/>
      <c r="M197" s="809"/>
    </row>
    <row r="198" spans="5:14" x14ac:dyDescent="0.2">
      <c r="E198" s="809"/>
      <c r="F198" s="809"/>
      <c r="G198" s="809"/>
      <c r="H198" s="809"/>
      <c r="I198" s="809"/>
      <c r="J198" s="809"/>
      <c r="K198" s="809"/>
      <c r="L198" s="809"/>
      <c r="M198" s="809"/>
    </row>
    <row r="199" spans="5:14" x14ac:dyDescent="0.2">
      <c r="E199" s="809"/>
      <c r="F199" s="809"/>
      <c r="G199" s="809"/>
      <c r="H199" s="809"/>
      <c r="I199" s="809"/>
      <c r="J199" s="809"/>
      <c r="K199" s="809"/>
      <c r="L199" s="809"/>
      <c r="M199" s="809"/>
    </row>
    <row r="200" spans="5:14" x14ac:dyDescent="0.2">
      <c r="E200" s="809"/>
      <c r="F200" s="809"/>
      <c r="G200" s="809"/>
      <c r="H200" s="809"/>
      <c r="I200" s="809"/>
      <c r="J200" s="809"/>
      <c r="K200" s="809"/>
      <c r="L200" s="809"/>
      <c r="M200" s="809"/>
    </row>
    <row r="201" spans="5:14" x14ac:dyDescent="0.2">
      <c r="E201" s="809"/>
      <c r="F201" s="809"/>
      <c r="G201" s="809"/>
      <c r="H201" s="809"/>
      <c r="I201" s="809"/>
      <c r="J201" s="809"/>
      <c r="K201" s="809"/>
      <c r="L201" s="809"/>
      <c r="M201" s="809"/>
    </row>
    <row r="202" spans="5:14" x14ac:dyDescent="0.2">
      <c r="E202" s="809"/>
      <c r="F202" s="809"/>
      <c r="G202" s="809"/>
      <c r="H202" s="809"/>
      <c r="I202" s="809"/>
      <c r="J202" s="809"/>
      <c r="K202" s="809"/>
      <c r="L202" s="809"/>
      <c r="M202" s="809"/>
    </row>
    <row r="203" spans="5:14" x14ac:dyDescent="0.2">
      <c r="E203" s="809"/>
      <c r="F203" s="809"/>
      <c r="G203" s="809"/>
      <c r="H203" s="809"/>
      <c r="I203" s="809"/>
      <c r="J203" s="809"/>
      <c r="K203" s="809"/>
      <c r="L203" s="809"/>
      <c r="M203" s="809"/>
      <c r="N203" s="809"/>
    </row>
    <row r="204" spans="5:14" x14ac:dyDescent="0.2">
      <c r="E204" s="809"/>
      <c r="F204" s="809"/>
      <c r="G204" s="809"/>
      <c r="H204" s="809"/>
      <c r="I204" s="809"/>
      <c r="J204" s="809"/>
      <c r="K204" s="809"/>
      <c r="L204" s="809"/>
      <c r="M204" s="809"/>
      <c r="N204" s="809"/>
    </row>
    <row r="205" spans="5:14" x14ac:dyDescent="0.2">
      <c r="E205" s="809"/>
      <c r="F205" s="809"/>
      <c r="G205" s="809"/>
      <c r="H205" s="809"/>
      <c r="I205" s="809"/>
      <c r="J205" s="809"/>
      <c r="K205" s="809"/>
      <c r="L205" s="809"/>
      <c r="M205" s="809"/>
      <c r="N205" s="809"/>
    </row>
    <row r="206" spans="5:14" x14ac:dyDescent="0.2">
      <c r="E206" s="809"/>
      <c r="F206" s="809"/>
      <c r="G206" s="809"/>
      <c r="H206" s="809"/>
      <c r="I206" s="809"/>
      <c r="J206" s="809"/>
      <c r="K206" s="809"/>
      <c r="L206" s="809"/>
      <c r="M206" s="809"/>
      <c r="N206" s="809"/>
    </row>
    <row r="207" spans="5:14" x14ac:dyDescent="0.2">
      <c r="E207" s="809"/>
      <c r="F207" s="809"/>
      <c r="G207" s="809"/>
      <c r="H207" s="809"/>
      <c r="I207" s="809"/>
      <c r="J207" s="809"/>
      <c r="K207" s="809"/>
      <c r="L207" s="809"/>
      <c r="M207" s="809"/>
      <c r="N207" s="809"/>
    </row>
    <row r="208" spans="5:14" x14ac:dyDescent="0.2">
      <c r="E208" s="809"/>
      <c r="F208" s="809"/>
      <c r="G208" s="809"/>
      <c r="H208" s="809"/>
      <c r="I208" s="809"/>
      <c r="J208" s="809"/>
      <c r="K208" s="809"/>
      <c r="L208" s="809"/>
      <c r="M208" s="809"/>
      <c r="N208" s="809"/>
    </row>
  </sheetData>
  <mergeCells count="14">
    <mergeCell ref="B4:B6"/>
    <mergeCell ref="F4:M4"/>
    <mergeCell ref="B39:B40"/>
    <mergeCell ref="F2:N2"/>
    <mergeCell ref="F3:M3"/>
    <mergeCell ref="F9:N9"/>
    <mergeCell ref="F22:M22"/>
    <mergeCell ref="F33:M33"/>
    <mergeCell ref="F66:M66"/>
    <mergeCell ref="F77:M77"/>
    <mergeCell ref="F88:M88"/>
    <mergeCell ref="F99:M99"/>
    <mergeCell ref="F44:M44"/>
    <mergeCell ref="F55:M55"/>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1"/>
  <sheetViews>
    <sheetView zoomScale="50" zoomScaleNormal="50" workbookViewId="0">
      <selection activeCell="B23" sqref="B23"/>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834" customWidth="1"/>
    <col min="5" max="5" width="2.5703125" style="834" customWidth="1"/>
    <col min="6" max="6" width="4.85546875" style="834" customWidth="1"/>
    <col min="7" max="8" width="9.140625" style="834"/>
    <col min="9" max="9" width="71.140625" style="834" customWidth="1"/>
    <col min="10" max="12" width="9.140625" style="834"/>
    <col min="13" max="13" width="14.42578125" style="834" customWidth="1"/>
    <col min="14" max="16384" width="9.140625" style="834"/>
  </cols>
  <sheetData>
    <row r="1" spans="1:13" ht="15.75" x14ac:dyDescent="0.2">
      <c r="A1" s="1253"/>
      <c r="B1" s="1254" t="s">
        <v>736</v>
      </c>
      <c r="C1" s="1255"/>
      <c r="E1" s="668"/>
      <c r="F1" s="668"/>
      <c r="G1" s="668"/>
      <c r="H1" s="668"/>
      <c r="I1" s="668"/>
      <c r="J1" s="668"/>
      <c r="K1" s="668"/>
      <c r="L1" s="668"/>
      <c r="M1" s="669"/>
    </row>
    <row r="2" spans="1:13" ht="18.75" thickBot="1" x14ac:dyDescent="0.25">
      <c r="A2" s="601"/>
      <c r="B2" s="837"/>
      <c r="C2" s="53"/>
      <c r="E2" s="1640" t="s">
        <v>484</v>
      </c>
      <c r="F2" s="1640"/>
      <c r="G2" s="1640"/>
      <c r="H2" s="1640"/>
      <c r="I2" s="1640"/>
      <c r="J2" s="1640"/>
      <c r="K2" s="1640"/>
      <c r="L2" s="1640"/>
      <c r="M2" s="1640"/>
    </row>
    <row r="3" spans="1:13" ht="18.75" thickBot="1" x14ac:dyDescent="0.25">
      <c r="A3" s="601"/>
      <c r="B3" s="370" t="str">
        <f>Title!B3</f>
        <v>Interim</v>
      </c>
      <c r="C3" s="53"/>
      <c r="E3" s="670"/>
      <c r="F3" s="1641" t="s">
        <v>483</v>
      </c>
      <c r="G3" s="1641"/>
      <c r="H3" s="1641"/>
      <c r="I3" s="1641"/>
      <c r="J3" s="1641"/>
      <c r="K3" s="1641"/>
      <c r="L3" s="1641"/>
      <c r="M3" s="1641"/>
    </row>
    <row r="4" spans="1:13" ht="18" customHeight="1" x14ac:dyDescent="0.2">
      <c r="A4" s="601"/>
      <c r="B4" s="1264" t="str">
        <f>Title!B4</f>
        <v>R1</v>
      </c>
      <c r="C4" s="53"/>
      <c r="E4" s="385"/>
      <c r="F4" s="1604" t="s">
        <v>482</v>
      </c>
      <c r="G4" s="1604"/>
      <c r="H4" s="1604"/>
      <c r="I4" s="1604"/>
      <c r="J4" s="1604"/>
      <c r="K4" s="1604"/>
      <c r="L4" s="1604"/>
      <c r="M4" s="1604"/>
    </row>
    <row r="5" spans="1:13" ht="15.75" x14ac:dyDescent="0.25">
      <c r="A5" s="601"/>
      <c r="B5" s="1265"/>
      <c r="C5" s="53"/>
      <c r="E5" s="491"/>
      <c r="F5" s="376"/>
      <c r="G5" s="843"/>
      <c r="H5" s="843"/>
      <c r="I5" s="843"/>
      <c r="J5" s="843"/>
      <c r="K5" s="843"/>
      <c r="L5" s="843"/>
      <c r="M5" s="843"/>
    </row>
    <row r="6" spans="1:13" ht="16.5" thickBot="1" x14ac:dyDescent="0.3">
      <c r="A6" s="601"/>
      <c r="B6" s="1266"/>
      <c r="C6" s="53"/>
      <c r="E6" s="491"/>
      <c r="F6" s="376"/>
      <c r="G6" s="843"/>
      <c r="H6" s="843"/>
      <c r="I6" s="843"/>
      <c r="J6" s="843"/>
      <c r="K6" s="843"/>
      <c r="L6" s="843"/>
      <c r="M6" s="843"/>
    </row>
    <row r="7" spans="1:13" ht="16.5" thickBot="1" x14ac:dyDescent="0.3">
      <c r="A7" s="601"/>
      <c r="B7" s="54"/>
      <c r="C7" s="538"/>
      <c r="E7" s="491"/>
      <c r="F7" s="376"/>
      <c r="G7" s="843"/>
      <c r="H7" s="843"/>
      <c r="I7" s="843"/>
      <c r="J7" s="843"/>
      <c r="K7" s="843"/>
      <c r="L7" s="843"/>
      <c r="M7" s="843"/>
    </row>
    <row r="8" spans="1:13" ht="17.45" customHeight="1" x14ac:dyDescent="0.25">
      <c r="A8" s="601"/>
      <c r="B8" s="939" t="s">
        <v>96</v>
      </c>
      <c r="C8" s="497"/>
      <c r="E8" s="491"/>
      <c r="F8" s="376"/>
      <c r="G8" s="843"/>
      <c r="H8" s="843"/>
      <c r="I8" s="843"/>
      <c r="J8" s="843"/>
      <c r="K8" s="843"/>
      <c r="L8" s="843"/>
      <c r="M8" s="843"/>
    </row>
    <row r="9" spans="1:13" ht="27" customHeight="1" x14ac:dyDescent="0.25">
      <c r="A9" s="601"/>
      <c r="B9" s="660" t="s">
        <v>123</v>
      </c>
      <c r="C9" s="497"/>
      <c r="E9" s="491"/>
      <c r="F9" s="376"/>
      <c r="G9" s="843"/>
      <c r="H9" s="843"/>
      <c r="I9" s="843"/>
      <c r="J9" s="843"/>
      <c r="K9" s="843"/>
      <c r="L9" s="843"/>
      <c r="M9" s="843"/>
    </row>
    <row r="10" spans="1:13" ht="15.75" x14ac:dyDescent="0.25">
      <c r="A10" s="601"/>
      <c r="B10" s="661"/>
      <c r="C10" s="662"/>
      <c r="E10" s="491"/>
      <c r="F10" s="376"/>
      <c r="G10" s="843"/>
      <c r="H10" s="843"/>
      <c r="I10" s="843"/>
      <c r="J10" s="843"/>
      <c r="K10" s="843"/>
      <c r="L10" s="843"/>
      <c r="M10" s="843"/>
    </row>
    <row r="11" spans="1:13" ht="15.75" x14ac:dyDescent="0.2">
      <c r="A11" s="601"/>
      <c r="B11" s="663" t="s">
        <v>375</v>
      </c>
      <c r="C11" s="497"/>
      <c r="E11"/>
      <c r="F11"/>
      <c r="G11"/>
      <c r="H11"/>
      <c r="I11"/>
      <c r="J11"/>
      <c r="K11"/>
      <c r="L11"/>
      <c r="M11"/>
    </row>
    <row r="12" spans="1:13" ht="15.75" x14ac:dyDescent="0.2">
      <c r="A12" s="52"/>
      <c r="B12" s="664" t="s">
        <v>376</v>
      </c>
      <c r="C12" s="53"/>
      <c r="E12"/>
      <c r="F12"/>
      <c r="G12"/>
      <c r="H12"/>
      <c r="I12"/>
      <c r="J12"/>
      <c r="K12"/>
      <c r="L12"/>
      <c r="M12"/>
    </row>
    <row r="13" spans="1:13" ht="15.75" x14ac:dyDescent="0.2">
      <c r="A13" s="601"/>
      <c r="B13" s="665" t="s">
        <v>149</v>
      </c>
      <c r="C13" s="497"/>
      <c r="E13"/>
      <c r="F13"/>
      <c r="G13"/>
      <c r="H13"/>
      <c r="I13"/>
      <c r="J13"/>
      <c r="K13"/>
      <c r="L13"/>
      <c r="M13"/>
    </row>
    <row r="14" spans="1:13" ht="15.75" x14ac:dyDescent="0.2">
      <c r="A14" s="52"/>
      <c r="B14" s="666" t="s">
        <v>246</v>
      </c>
      <c r="C14" s="497"/>
      <c r="E14"/>
      <c r="F14"/>
      <c r="G14"/>
      <c r="H14"/>
      <c r="I14"/>
      <c r="J14"/>
      <c r="K14"/>
      <c r="L14"/>
      <c r="M14"/>
    </row>
    <row r="15" spans="1:13" ht="15.75" x14ac:dyDescent="0.2">
      <c r="A15" s="52"/>
      <c r="B15" s="498" t="s">
        <v>273</v>
      </c>
      <c r="C15" s="497"/>
      <c r="E15"/>
      <c r="F15"/>
      <c r="G15"/>
      <c r="H15"/>
      <c r="I15"/>
      <c r="J15"/>
      <c r="K15"/>
      <c r="L15"/>
      <c r="M15"/>
    </row>
    <row r="16" spans="1:13" ht="15.75" x14ac:dyDescent="0.2">
      <c r="A16" s="52"/>
      <c r="B16" s="499" t="s">
        <v>334</v>
      </c>
      <c r="C16" s="500"/>
      <c r="E16"/>
      <c r="F16"/>
      <c r="G16"/>
      <c r="H16"/>
      <c r="I16"/>
      <c r="J16"/>
      <c r="K16"/>
      <c r="L16"/>
      <c r="M16"/>
    </row>
    <row r="17" spans="1:13" x14ac:dyDescent="0.2">
      <c r="A17" s="52"/>
      <c r="B17" s="54"/>
      <c r="C17" s="459"/>
      <c r="E17"/>
      <c r="F17"/>
      <c r="G17"/>
      <c r="H17"/>
      <c r="I17"/>
      <c r="J17"/>
      <c r="K17"/>
      <c r="L17"/>
      <c r="M17"/>
    </row>
    <row r="18" spans="1:13" x14ac:dyDescent="0.2">
      <c r="A18" s="52"/>
      <c r="B18" s="54"/>
      <c r="C18" s="53"/>
      <c r="E18"/>
      <c r="F18"/>
      <c r="G18"/>
      <c r="H18"/>
      <c r="I18"/>
      <c r="J18"/>
      <c r="K18"/>
      <c r="L18"/>
      <c r="M18"/>
    </row>
    <row r="19" spans="1:13" ht="15.75" x14ac:dyDescent="0.2">
      <c r="A19" s="601"/>
      <c r="B19" s="899" t="s">
        <v>377</v>
      </c>
      <c r="C19" s="497"/>
      <c r="E19"/>
      <c r="F19"/>
      <c r="G19"/>
      <c r="H19"/>
      <c r="I19"/>
      <c r="J19"/>
      <c r="K19"/>
      <c r="L19"/>
      <c r="M19"/>
    </row>
    <row r="20" spans="1:13" ht="15.75" x14ac:dyDescent="0.2">
      <c r="A20" s="52"/>
      <c r="B20" s="664" t="s">
        <v>378</v>
      </c>
      <c r="C20" s="53"/>
      <c r="E20"/>
      <c r="F20"/>
      <c r="G20"/>
      <c r="H20"/>
      <c r="I20"/>
      <c r="J20"/>
      <c r="K20"/>
      <c r="L20"/>
      <c r="M20"/>
    </row>
    <row r="21" spans="1:13" ht="15.75" x14ac:dyDescent="0.2">
      <c r="A21" s="601"/>
      <c r="B21" s="940" t="s">
        <v>415</v>
      </c>
      <c r="C21" s="497"/>
      <c r="E21"/>
      <c r="F21"/>
      <c r="G21"/>
      <c r="H21"/>
      <c r="I21"/>
      <c r="J21"/>
      <c r="K21"/>
      <c r="L21"/>
      <c r="M21"/>
    </row>
    <row r="22" spans="1:13" ht="15.75" x14ac:dyDescent="0.25">
      <c r="A22" s="52"/>
      <c r="B22" s="900" t="s">
        <v>333</v>
      </c>
      <c r="C22" s="497"/>
      <c r="E22"/>
      <c r="F22"/>
      <c r="G22"/>
      <c r="H22"/>
      <c r="I22"/>
      <c r="J22"/>
      <c r="K22"/>
      <c r="L22"/>
      <c r="M22"/>
    </row>
    <row r="23" spans="1:13" ht="15.75" x14ac:dyDescent="0.25">
      <c r="A23" s="52"/>
      <c r="B23" s="941" t="s">
        <v>527</v>
      </c>
      <c r="C23" s="497"/>
      <c r="E23"/>
      <c r="F23"/>
      <c r="G23"/>
      <c r="H23"/>
      <c r="I23"/>
      <c r="J23"/>
      <c r="K23"/>
      <c r="L23"/>
      <c r="M23"/>
    </row>
    <row r="24" spans="1:13" ht="15.75" x14ac:dyDescent="0.25">
      <c r="A24" s="52"/>
      <c r="B24" s="901" t="s">
        <v>349</v>
      </c>
      <c r="C24" s="497"/>
      <c r="E24"/>
      <c r="F24"/>
      <c r="G24"/>
      <c r="H24"/>
      <c r="I24"/>
      <c r="J24"/>
      <c r="K24"/>
      <c r="L24"/>
      <c r="M24"/>
    </row>
    <row r="25" spans="1:13" ht="15.75" x14ac:dyDescent="0.2">
      <c r="A25" s="52"/>
      <c r="B25" s="942" t="s">
        <v>17</v>
      </c>
      <c r="C25" s="497"/>
      <c r="E25"/>
      <c r="F25"/>
      <c r="G25"/>
      <c r="H25"/>
      <c r="I25"/>
      <c r="J25"/>
      <c r="K25"/>
      <c r="L25"/>
      <c r="M25"/>
    </row>
    <row r="26" spans="1:13" ht="15.75" x14ac:dyDescent="0.2">
      <c r="A26" s="52"/>
      <c r="B26" s="943" t="s">
        <v>16</v>
      </c>
      <c r="C26" s="497"/>
      <c r="E26"/>
      <c r="F26"/>
      <c r="G26"/>
      <c r="H26"/>
      <c r="I26"/>
      <c r="J26"/>
      <c r="K26"/>
      <c r="L26"/>
      <c r="M26"/>
    </row>
    <row r="27" spans="1:13" ht="15.75" x14ac:dyDescent="0.2">
      <c r="A27" s="52"/>
      <c r="B27" s="944" t="s">
        <v>481</v>
      </c>
      <c r="C27" s="497"/>
      <c r="E27"/>
      <c r="F27"/>
      <c r="G27"/>
      <c r="H27"/>
      <c r="I27"/>
      <c r="J27"/>
      <c r="K27"/>
      <c r="L27"/>
      <c r="M27"/>
    </row>
    <row r="28" spans="1:13" ht="15.75" x14ac:dyDescent="0.2">
      <c r="A28" s="52"/>
      <c r="B28" s="1149" t="s">
        <v>528</v>
      </c>
      <c r="C28" s="53"/>
      <c r="E28"/>
      <c r="F28"/>
      <c r="G28"/>
      <c r="H28"/>
      <c r="I28"/>
      <c r="J28"/>
      <c r="K28"/>
      <c r="L28"/>
      <c r="M28"/>
    </row>
    <row r="29" spans="1:13" ht="15.75" x14ac:dyDescent="0.2">
      <c r="A29" s="601"/>
      <c r="B29" s="947" t="s">
        <v>529</v>
      </c>
      <c r="C29" s="497"/>
      <c r="E29"/>
      <c r="F29"/>
      <c r="G29"/>
      <c r="H29"/>
      <c r="I29"/>
      <c r="J29"/>
      <c r="K29"/>
      <c r="L29"/>
      <c r="M29"/>
    </row>
    <row r="30" spans="1:13" ht="15.75" x14ac:dyDescent="0.2">
      <c r="A30" s="52"/>
      <c r="B30" s="54"/>
      <c r="C30" s="497"/>
      <c r="E30"/>
      <c r="F30"/>
      <c r="G30"/>
      <c r="H30"/>
      <c r="I30"/>
      <c r="J30"/>
      <c r="K30"/>
      <c r="L30"/>
      <c r="M30"/>
    </row>
    <row r="31" spans="1:13" ht="15.75" x14ac:dyDescent="0.2">
      <c r="A31" s="52"/>
      <c r="B31" s="54"/>
      <c r="C31" s="497"/>
      <c r="E31"/>
      <c r="F31"/>
      <c r="G31"/>
      <c r="H31"/>
      <c r="I31"/>
      <c r="J31"/>
      <c r="K31"/>
      <c r="L31"/>
      <c r="M31"/>
    </row>
    <row r="32" spans="1:13" x14ac:dyDescent="0.2">
      <c r="A32" s="52"/>
      <c r="B32" s="54"/>
      <c r="C32" s="53"/>
      <c r="E32"/>
      <c r="F32"/>
      <c r="G32"/>
      <c r="H32"/>
      <c r="I32"/>
      <c r="J32"/>
      <c r="K32"/>
      <c r="L32"/>
      <c r="M32"/>
    </row>
    <row r="33" spans="1:13" ht="15.75" x14ac:dyDescent="0.2">
      <c r="A33" s="52"/>
      <c r="B33" s="663" t="s">
        <v>379</v>
      </c>
      <c r="C33" s="53"/>
      <c r="E33"/>
      <c r="F33"/>
      <c r="G33"/>
      <c r="H33"/>
      <c r="I33"/>
      <c r="J33"/>
      <c r="K33"/>
      <c r="L33"/>
      <c r="M33"/>
    </row>
    <row r="34" spans="1:13" ht="15.75" x14ac:dyDescent="0.2">
      <c r="A34" s="52"/>
      <c r="B34" s="664" t="s">
        <v>380</v>
      </c>
      <c r="C34" s="53"/>
      <c r="E34"/>
      <c r="F34"/>
      <c r="G34"/>
      <c r="H34"/>
      <c r="I34"/>
      <c r="J34"/>
      <c r="K34"/>
      <c r="L34"/>
      <c r="M34"/>
    </row>
    <row r="35" spans="1:13" x14ac:dyDescent="0.2">
      <c r="A35" s="52"/>
      <c r="B35" s="54"/>
      <c r="C35" s="53"/>
      <c r="E35"/>
      <c r="F35"/>
      <c r="G35"/>
      <c r="H35"/>
      <c r="I35"/>
      <c r="J35"/>
      <c r="K35"/>
      <c r="L35"/>
      <c r="M35"/>
    </row>
    <row r="36" spans="1:13" ht="15.6" customHeight="1" x14ac:dyDescent="0.2">
      <c r="A36" s="601"/>
      <c r="B36" s="54"/>
      <c r="C36" s="497"/>
      <c r="E36"/>
      <c r="F36"/>
      <c r="G36"/>
      <c r="H36"/>
      <c r="I36"/>
      <c r="J36"/>
      <c r="K36"/>
      <c r="L36"/>
      <c r="M36"/>
    </row>
    <row r="37" spans="1:13" ht="13.15" customHeight="1" x14ac:dyDescent="0.2">
      <c r="A37" s="52"/>
      <c r="B37" s="54"/>
      <c r="C37" s="53"/>
      <c r="E37"/>
      <c r="F37"/>
      <c r="G37"/>
      <c r="H37"/>
      <c r="I37"/>
      <c r="J37"/>
      <c r="K37"/>
      <c r="L37"/>
      <c r="M37"/>
    </row>
    <row r="38" spans="1:13" ht="15.75" x14ac:dyDescent="0.2">
      <c r="A38" s="52"/>
      <c r="B38" s="54"/>
      <c r="C38" s="497"/>
      <c r="E38"/>
      <c r="F38"/>
      <c r="G38"/>
      <c r="H38"/>
      <c r="I38"/>
      <c r="J38"/>
      <c r="K38"/>
      <c r="L38"/>
      <c r="M38"/>
    </row>
    <row r="39" spans="1:13" ht="15.75" customHeight="1" x14ac:dyDescent="0.2">
      <c r="A39" s="52"/>
      <c r="B39" s="1262" t="s">
        <v>393</v>
      </c>
      <c r="C39" s="497"/>
      <c r="E39"/>
      <c r="F39"/>
      <c r="G39"/>
      <c r="H39"/>
      <c r="I39"/>
      <c r="J39"/>
      <c r="K39"/>
      <c r="L39"/>
      <c r="M39"/>
    </row>
    <row r="40" spans="1:13" ht="12.75" customHeight="1" x14ac:dyDescent="0.2">
      <c r="A40" s="54"/>
      <c r="B40" s="1263"/>
      <c r="C40" s="54"/>
      <c r="E40"/>
      <c r="F40"/>
      <c r="G40"/>
      <c r="H40"/>
      <c r="I40"/>
      <c r="J40"/>
      <c r="K40"/>
      <c r="L40"/>
      <c r="M40"/>
    </row>
    <row r="41" spans="1:13" ht="18" x14ac:dyDescent="0.2">
      <c r="A41" s="54"/>
      <c r="B41" s="822" t="s">
        <v>390</v>
      </c>
      <c r="C41" s="54"/>
      <c r="E41"/>
      <c r="F41"/>
      <c r="G41"/>
      <c r="H41"/>
      <c r="I41"/>
      <c r="J41"/>
      <c r="K41"/>
      <c r="L41"/>
      <c r="M41"/>
    </row>
    <row r="42" spans="1:13" ht="15.75" x14ac:dyDescent="0.2">
      <c r="A42" s="54"/>
      <c r="B42" s="950" t="s">
        <v>348</v>
      </c>
      <c r="C42" s="54"/>
      <c r="E42"/>
      <c r="F42"/>
      <c r="G42"/>
      <c r="H42"/>
      <c r="I42"/>
      <c r="J42"/>
      <c r="K42"/>
      <c r="L42"/>
      <c r="M42"/>
    </row>
    <row r="43" spans="1:13" ht="13.5" thickBot="1" x14ac:dyDescent="0.25">
      <c r="A43" s="54"/>
      <c r="B43" s="54"/>
      <c r="C43" s="54"/>
      <c r="E43"/>
      <c r="F43"/>
      <c r="G43"/>
      <c r="H43"/>
      <c r="I43"/>
      <c r="J43"/>
      <c r="K43"/>
      <c r="L43"/>
      <c r="M43"/>
    </row>
    <row r="44" spans="1:13" ht="15" x14ac:dyDescent="0.2">
      <c r="A44" s="52"/>
      <c r="B44" s="588" t="s">
        <v>289</v>
      </c>
      <c r="C44" s="53"/>
      <c r="E44"/>
      <c r="F44"/>
      <c r="G44"/>
      <c r="H44"/>
      <c r="I44"/>
      <c r="J44"/>
      <c r="K44"/>
      <c r="L44"/>
      <c r="M44"/>
    </row>
    <row r="45" spans="1:13" ht="15" x14ac:dyDescent="0.2">
      <c r="A45" s="52"/>
      <c r="B45" s="589" t="s">
        <v>253</v>
      </c>
      <c r="C45" s="53"/>
      <c r="E45"/>
      <c r="F45"/>
      <c r="G45"/>
      <c r="H45"/>
      <c r="I45"/>
      <c r="J45"/>
      <c r="K45"/>
      <c r="L45"/>
      <c r="M45"/>
    </row>
    <row r="46" spans="1:13" ht="14.25" x14ac:dyDescent="0.2">
      <c r="A46" s="52"/>
      <c r="B46" s="502" t="s">
        <v>240</v>
      </c>
      <c r="C46" s="501"/>
      <c r="M46" s="672"/>
    </row>
    <row r="47" spans="1:13" ht="14.25" x14ac:dyDescent="0.2">
      <c r="A47" s="52"/>
      <c r="B47" s="503" t="s">
        <v>97</v>
      </c>
      <c r="C47" s="501"/>
      <c r="M47" s="672"/>
    </row>
    <row r="48" spans="1:13" ht="14.25" x14ac:dyDescent="0.2">
      <c r="A48" s="52"/>
      <c r="B48" s="504" t="s">
        <v>98</v>
      </c>
      <c r="C48" s="501"/>
      <c r="M48" s="672"/>
    </row>
    <row r="49" spans="1:13" ht="15.75" x14ac:dyDescent="0.2">
      <c r="A49" s="52"/>
      <c r="B49" s="948" t="s">
        <v>95</v>
      </c>
      <c r="C49" s="501"/>
      <c r="M49" s="672"/>
    </row>
    <row r="50" spans="1:13" ht="14.25" x14ac:dyDescent="0.2">
      <c r="A50" s="52"/>
      <c r="B50" s="505" t="s">
        <v>249</v>
      </c>
      <c r="C50" s="501"/>
      <c r="M50" s="672"/>
    </row>
    <row r="51" spans="1:13" ht="14.25" x14ac:dyDescent="0.2">
      <c r="A51" s="52"/>
      <c r="B51" s="505" t="s">
        <v>250</v>
      </c>
      <c r="C51" s="501"/>
      <c r="M51" s="672"/>
    </row>
    <row r="52" spans="1:13" ht="14.25" x14ac:dyDescent="0.2">
      <c r="A52" s="52"/>
      <c r="B52" s="505" t="s">
        <v>127</v>
      </c>
      <c r="C52" s="501"/>
      <c r="M52" s="672"/>
    </row>
    <row r="53" spans="1:13" ht="14.25" x14ac:dyDescent="0.2">
      <c r="A53" s="52"/>
      <c r="B53" s="505" t="s">
        <v>255</v>
      </c>
      <c r="C53" s="501"/>
      <c r="M53" s="672"/>
    </row>
    <row r="54" spans="1:13" ht="14.25" x14ac:dyDescent="0.2">
      <c r="A54" s="52"/>
      <c r="B54" s="505" t="s">
        <v>251</v>
      </c>
      <c r="C54" s="501"/>
      <c r="M54" s="672"/>
    </row>
    <row r="55" spans="1:13" ht="14.25" x14ac:dyDescent="0.2">
      <c r="A55" s="52"/>
      <c r="B55" s="1158" t="s">
        <v>126</v>
      </c>
      <c r="C55" s="501"/>
      <c r="M55" s="672"/>
    </row>
    <row r="56" spans="1:13" ht="14.25" x14ac:dyDescent="0.2">
      <c r="A56" s="52"/>
      <c r="B56" s="505" t="s">
        <v>252</v>
      </c>
      <c r="C56" s="501"/>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53"/>
      <c r="B61" s="1254" t="s">
        <v>736</v>
      </c>
      <c r="C61" s="1255"/>
    </row>
  </sheetData>
  <mergeCells count="5">
    <mergeCell ref="B39:B40"/>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activeCell="R27" sqref="R27"/>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920" customWidth="1"/>
    <col min="5" max="5" width="2.5703125" style="920" customWidth="1"/>
    <col min="6" max="6" width="4.85546875" style="920" customWidth="1"/>
    <col min="7" max="7" width="9.140625" style="920"/>
    <col min="8" max="8" width="93.42578125" style="920" customWidth="1"/>
    <col min="9" max="9" width="4.5703125" style="920" customWidth="1"/>
    <col min="10" max="10" width="9.140625" style="920"/>
    <col min="11" max="11" width="8" style="920" customWidth="1"/>
    <col min="12" max="16384" width="9.140625" style="920"/>
  </cols>
  <sheetData>
    <row r="1" spans="1:13" ht="15.75" x14ac:dyDescent="0.2">
      <c r="A1" s="1253"/>
      <c r="B1" s="1254" t="s">
        <v>736</v>
      </c>
      <c r="C1" s="1255"/>
      <c r="E1" s="1256"/>
      <c r="F1" s="1256"/>
      <c r="G1" s="1256"/>
      <c r="H1" s="1257"/>
      <c r="I1" s="1258"/>
      <c r="J1" s="1258"/>
      <c r="K1" s="1258"/>
      <c r="L1" s="1259"/>
      <c r="M1" s="1260"/>
    </row>
    <row r="2" spans="1:13" ht="18.75" thickBot="1" x14ac:dyDescent="0.25">
      <c r="A2" s="601"/>
      <c r="B2" s="837"/>
      <c r="C2" s="53"/>
      <c r="E2" s="1259"/>
      <c r="F2" s="1643" t="s">
        <v>737</v>
      </c>
      <c r="G2" s="1643"/>
      <c r="H2" s="1643"/>
      <c r="I2" s="1643"/>
      <c r="J2" s="1643"/>
      <c r="K2" s="1643"/>
      <c r="L2" s="1643"/>
      <c r="M2" s="1643"/>
    </row>
    <row r="3" spans="1:13" ht="16.5" thickBot="1" x14ac:dyDescent="0.25">
      <c r="A3" s="601"/>
      <c r="B3" s="370" t="str">
        <f>Title!B3</f>
        <v>Interim</v>
      </c>
      <c r="C3" s="53"/>
      <c r="E3" s="1644" t="s">
        <v>738</v>
      </c>
      <c r="F3" s="1644"/>
      <c r="G3" s="1644"/>
      <c r="H3" s="1644"/>
      <c r="I3" s="1644"/>
      <c r="J3" s="1644"/>
      <c r="K3" s="1644"/>
      <c r="L3" s="1644"/>
      <c r="M3" s="760"/>
    </row>
    <row r="4" spans="1:13" ht="15.6" customHeight="1" x14ac:dyDescent="0.2">
      <c r="A4" s="601"/>
      <c r="B4" s="1264" t="str">
        <f>Title!B4</f>
        <v>R1</v>
      </c>
      <c r="C4" s="53"/>
      <c r="E4" s="1645" t="s">
        <v>739</v>
      </c>
      <c r="F4" s="1645"/>
      <c r="G4" s="1645"/>
      <c r="H4" s="1645"/>
      <c r="I4" s="1645"/>
      <c r="J4" s="1645"/>
      <c r="K4" s="1645"/>
      <c r="L4" s="1645"/>
      <c r="M4"/>
    </row>
    <row r="5" spans="1:13" ht="15.75" x14ac:dyDescent="0.2">
      <c r="A5" s="601"/>
      <c r="B5" s="1265"/>
      <c r="C5" s="53"/>
      <c r="E5" s="725"/>
      <c r="F5" s="725" t="s">
        <v>6</v>
      </c>
      <c r="G5" s="726" t="s">
        <v>545</v>
      </c>
      <c r="H5" s="727"/>
      <c r="I5" s="728"/>
      <c r="J5" s="728"/>
      <c r="K5" s="728"/>
      <c r="L5" s="729"/>
      <c r="M5" s="674"/>
    </row>
    <row r="6" spans="1:13" ht="16.5" thickBot="1" x14ac:dyDescent="0.25">
      <c r="A6" s="601"/>
      <c r="B6" s="1266"/>
      <c r="C6" s="53"/>
      <c r="E6" s="725"/>
      <c r="F6" s="725" t="s">
        <v>6</v>
      </c>
      <c r="G6" s="726" t="s">
        <v>715</v>
      </c>
      <c r="H6" s="727"/>
      <c r="I6" s="728"/>
      <c r="J6" s="728"/>
      <c r="K6" s="728"/>
      <c r="L6" s="729"/>
      <c r="M6" s="674"/>
    </row>
    <row r="7" spans="1:13" ht="13.9" customHeight="1" thickBot="1" x14ac:dyDescent="0.3">
      <c r="A7" s="601"/>
      <c r="B7" s="54"/>
      <c r="C7" s="538"/>
      <c r="E7" s="725"/>
      <c r="F7" s="983" t="s">
        <v>6</v>
      </c>
      <c r="G7" s="988" t="s">
        <v>546</v>
      </c>
      <c r="H7" s="728"/>
      <c r="I7" s="728"/>
      <c r="J7" s="728"/>
      <c r="K7" s="728"/>
      <c r="L7" s="729"/>
      <c r="M7" s="674"/>
    </row>
    <row r="8" spans="1:13" ht="17.45" customHeight="1" x14ac:dyDescent="0.25">
      <c r="A8" s="601"/>
      <c r="B8" s="939" t="s">
        <v>96</v>
      </c>
      <c r="C8" s="497"/>
      <c r="E8" s="989"/>
      <c r="F8" s="983" t="s">
        <v>6</v>
      </c>
      <c r="G8" s="988" t="s">
        <v>643</v>
      </c>
      <c r="H8" s="985"/>
      <c r="I8" s="986"/>
      <c r="J8" s="987"/>
      <c r="K8" s="986"/>
      <c r="L8" s="986"/>
      <c r="M8" s="986"/>
    </row>
    <row r="9" spans="1:13" ht="17.45" customHeight="1" x14ac:dyDescent="0.2">
      <c r="A9" s="601"/>
      <c r="B9" s="660" t="s">
        <v>123</v>
      </c>
      <c r="C9" s="497"/>
      <c r="E9" s="1078"/>
      <c r="F9" s="675"/>
      <c r="G9" s="1642"/>
      <c r="H9" s="1642"/>
      <c r="I9" s="1642"/>
      <c r="J9" s="1642"/>
      <c r="K9" s="1642"/>
      <c r="L9" s="1642"/>
      <c r="M9" s="1642"/>
    </row>
    <row r="10" spans="1:13" ht="18" customHeight="1" x14ac:dyDescent="0.2">
      <c r="A10" s="601"/>
      <c r="B10" s="661"/>
      <c r="C10" s="662"/>
      <c r="E10" s="1078"/>
      <c r="F10" s="1633" t="s">
        <v>716</v>
      </c>
      <c r="G10" s="1633"/>
      <c r="H10" s="1633"/>
      <c r="I10" s="1633"/>
      <c r="J10" s="1633"/>
      <c r="K10" s="1633"/>
      <c r="L10" s="1633"/>
      <c r="M10" s="1633"/>
    </row>
    <row r="11" spans="1:13" ht="18" x14ac:dyDescent="0.2">
      <c r="A11" s="601"/>
      <c r="B11" s="663" t="s">
        <v>375</v>
      </c>
      <c r="C11" s="497"/>
      <c r="E11" s="870"/>
      <c r="F11" s="871"/>
      <c r="G11" s="872"/>
      <c r="H11" s="872"/>
      <c r="I11" s="872"/>
      <c r="J11" s="872"/>
      <c r="K11" s="872"/>
      <c r="L11" s="873"/>
      <c r="M11" s="872"/>
    </row>
    <row r="12" spans="1:13" ht="18" x14ac:dyDescent="0.2">
      <c r="A12" s="52"/>
      <c r="B12" s="664" t="s">
        <v>376</v>
      </c>
      <c r="C12" s="53"/>
      <c r="E12" s="1030"/>
      <c r="F12" s="1031">
        <v>1</v>
      </c>
      <c r="G12" s="1032" t="s">
        <v>0</v>
      </c>
      <c r="H12" s="1033" t="s">
        <v>310</v>
      </c>
      <c r="I12" s="1033" t="s">
        <v>165</v>
      </c>
      <c r="J12" s="1033" t="s">
        <v>1</v>
      </c>
      <c r="K12" s="1034">
        <v>1</v>
      </c>
      <c r="L12" s="1035">
        <f>TIME(13,30,0)</f>
        <v>0.5625</v>
      </c>
      <c r="M12" s="1036"/>
    </row>
    <row r="13" spans="1:13" ht="18" x14ac:dyDescent="0.2">
      <c r="A13" s="601"/>
      <c r="B13" s="665" t="s">
        <v>149</v>
      </c>
      <c r="C13" s="497"/>
      <c r="E13" s="1037"/>
      <c r="F13" s="1038">
        <f>F12+1</f>
        <v>2</v>
      </c>
      <c r="G13" s="1039" t="s">
        <v>0</v>
      </c>
      <c r="H13" s="1040" t="s">
        <v>717</v>
      </c>
      <c r="I13" s="1040" t="s">
        <v>165</v>
      </c>
      <c r="J13" s="1040" t="s">
        <v>1</v>
      </c>
      <c r="K13" s="1041">
        <v>3</v>
      </c>
      <c r="L13" s="1042">
        <f>L12+TIME(0,K12,0)</f>
        <v>0.56319444444444444</v>
      </c>
      <c r="M13" s="1043"/>
    </row>
    <row r="14" spans="1:13" ht="15.75" x14ac:dyDescent="0.2">
      <c r="A14" s="52"/>
      <c r="B14" s="666" t="s">
        <v>246</v>
      </c>
      <c r="C14" s="497"/>
      <c r="E14" s="1044"/>
      <c r="F14" s="1045">
        <f t="shared" ref="F14:F16" si="0">F13+1</f>
        <v>3</v>
      </c>
      <c r="G14" s="1046" t="s">
        <v>0</v>
      </c>
      <c r="H14" s="1047" t="s">
        <v>381</v>
      </c>
      <c r="I14" s="1048" t="s">
        <v>165</v>
      </c>
      <c r="J14" s="1048" t="s">
        <v>1</v>
      </c>
      <c r="K14" s="1049">
        <v>3</v>
      </c>
      <c r="L14" s="1050">
        <f t="shared" ref="L14:L19" si="1">L13+TIME(0,K13,0)</f>
        <v>0.56527777777777777</v>
      </c>
      <c r="M14" s="1051"/>
    </row>
    <row r="15" spans="1:13" ht="15.75" x14ac:dyDescent="0.2">
      <c r="A15" s="52"/>
      <c r="B15" s="498" t="s">
        <v>273</v>
      </c>
      <c r="C15" s="497"/>
      <c r="E15" s="1052"/>
      <c r="F15" s="1038">
        <f t="shared" si="0"/>
        <v>4</v>
      </c>
      <c r="G15" s="1053" t="s">
        <v>0</v>
      </c>
      <c r="H15" s="1054" t="s">
        <v>445</v>
      </c>
      <c r="I15" s="1040" t="s">
        <v>165</v>
      </c>
      <c r="J15" s="1040" t="s">
        <v>1</v>
      </c>
      <c r="K15" s="1041">
        <v>3</v>
      </c>
      <c r="L15" s="1042">
        <f t="shared" si="1"/>
        <v>0.56736111111111109</v>
      </c>
      <c r="M15" s="1043"/>
    </row>
    <row r="16" spans="1:13" ht="15.75" x14ac:dyDescent="0.2">
      <c r="A16" s="52"/>
      <c r="B16" s="499" t="s">
        <v>334</v>
      </c>
      <c r="C16" s="500"/>
      <c r="E16" s="1044"/>
      <c r="F16" s="1045">
        <f t="shared" si="0"/>
        <v>5</v>
      </c>
      <c r="G16" s="1046" t="s">
        <v>31</v>
      </c>
      <c r="H16" s="1055" t="s">
        <v>718</v>
      </c>
      <c r="I16" s="1048" t="s">
        <v>165</v>
      </c>
      <c r="J16" s="1048" t="s">
        <v>1</v>
      </c>
      <c r="K16" s="1049">
        <v>5</v>
      </c>
      <c r="L16" s="1050">
        <f t="shared" si="1"/>
        <v>0.56944444444444442</v>
      </c>
      <c r="M16" s="1051"/>
    </row>
    <row r="17" spans="1:14" ht="15.75" x14ac:dyDescent="0.2">
      <c r="A17" s="52"/>
      <c r="B17" s="54"/>
      <c r="C17" s="459"/>
      <c r="E17" s="1052"/>
      <c r="F17" s="1038">
        <f>F16+1</f>
        <v>6</v>
      </c>
      <c r="G17" s="1040" t="s">
        <v>2</v>
      </c>
      <c r="H17" s="1053" t="s">
        <v>312</v>
      </c>
      <c r="I17" s="1040" t="s">
        <v>165</v>
      </c>
      <c r="J17" s="1040" t="s">
        <v>4</v>
      </c>
      <c r="K17" s="1041">
        <v>3</v>
      </c>
      <c r="L17" s="1042">
        <f t="shared" si="1"/>
        <v>0.57291666666666663</v>
      </c>
      <c r="M17" s="1043"/>
    </row>
    <row r="18" spans="1:14" ht="15.75" x14ac:dyDescent="0.2">
      <c r="A18" s="52"/>
      <c r="B18" s="54"/>
      <c r="C18" s="53"/>
      <c r="E18" s="1044"/>
      <c r="F18" s="1045">
        <f t="shared" ref="F18:F19" si="2">F17+1</f>
        <v>7</v>
      </c>
      <c r="G18" s="1046" t="s">
        <v>41</v>
      </c>
      <c r="H18" s="1082" t="s">
        <v>547</v>
      </c>
      <c r="I18" s="1048" t="s">
        <v>165</v>
      </c>
      <c r="J18" s="1048" t="s">
        <v>4</v>
      </c>
      <c r="K18" s="1049">
        <v>102</v>
      </c>
      <c r="L18" s="1050">
        <f t="shared" si="1"/>
        <v>0.57499999999999996</v>
      </c>
      <c r="M18" s="1051"/>
    </row>
    <row r="19" spans="1:14" ht="15.75" x14ac:dyDescent="0.2">
      <c r="A19" s="601"/>
      <c r="B19" s="899" t="s">
        <v>377</v>
      </c>
      <c r="C19" s="497"/>
      <c r="E19" s="1052"/>
      <c r="F19" s="1038">
        <f t="shared" si="2"/>
        <v>8</v>
      </c>
      <c r="G19" s="1040" t="s">
        <v>0</v>
      </c>
      <c r="H19" s="1040" t="s">
        <v>548</v>
      </c>
      <c r="I19" s="1040" t="s">
        <v>165</v>
      </c>
      <c r="J19" s="1040" t="s">
        <v>4</v>
      </c>
      <c r="K19" s="1041">
        <v>1</v>
      </c>
      <c r="L19" s="1042">
        <f t="shared" si="1"/>
        <v>0.64583333333333326</v>
      </c>
      <c r="M19" s="1043"/>
    </row>
    <row r="20" spans="1:14" ht="15.75" x14ac:dyDescent="0.2">
      <c r="A20" s="52"/>
      <c r="B20" s="664" t="s">
        <v>378</v>
      </c>
      <c r="C20" s="53"/>
      <c r="E20" s="874"/>
      <c r="F20" s="884"/>
      <c r="G20" s="878"/>
      <c r="H20" s="878"/>
      <c r="I20" s="878"/>
      <c r="J20" s="878"/>
      <c r="K20" s="879"/>
      <c r="L20" s="880"/>
      <c r="M20" s="881"/>
    </row>
    <row r="21" spans="1:14" ht="15.6" customHeight="1" x14ac:dyDescent="0.2">
      <c r="A21" s="601"/>
      <c r="B21" s="940" t="s">
        <v>415</v>
      </c>
      <c r="C21" s="497"/>
      <c r="E21" s="685"/>
      <c r="F21" s="686"/>
      <c r="G21" s="838"/>
      <c r="H21" s="838"/>
      <c r="I21" s="838"/>
      <c r="J21" s="838"/>
      <c r="K21" s="682"/>
      <c r="L21" s="683"/>
      <c r="M21" s="684"/>
    </row>
    <row r="22" spans="1:14" ht="17.45" customHeight="1" x14ac:dyDescent="0.25">
      <c r="A22" s="52"/>
      <c r="B22" s="900" t="s">
        <v>333</v>
      </c>
      <c r="C22" s="497"/>
      <c r="E22" s="1078"/>
      <c r="F22" s="675"/>
      <c r="G22" s="1642"/>
      <c r="H22" s="1642"/>
      <c r="I22" s="1642"/>
      <c r="J22" s="1642"/>
      <c r="K22" s="1642"/>
      <c r="L22" s="1642"/>
      <c r="M22" s="1642"/>
    </row>
    <row r="23" spans="1:14" ht="17.45" customHeight="1" x14ac:dyDescent="0.25">
      <c r="A23" s="52"/>
      <c r="B23" s="941" t="s">
        <v>527</v>
      </c>
      <c r="C23" s="497"/>
      <c r="E23" s="1078"/>
      <c r="F23" s="1633" t="s">
        <v>719</v>
      </c>
      <c r="G23" s="1633"/>
      <c r="H23" s="1633"/>
      <c r="I23" s="1633"/>
      <c r="J23" s="1633"/>
      <c r="K23" s="1633"/>
      <c r="L23" s="1633"/>
      <c r="M23" s="1633"/>
      <c r="N23"/>
    </row>
    <row r="24" spans="1:14" ht="18" customHeight="1" x14ac:dyDescent="0.25">
      <c r="A24" s="52"/>
      <c r="B24" s="901" t="s">
        <v>349</v>
      </c>
      <c r="C24" s="497"/>
      <c r="E24" s="742"/>
      <c r="F24" s="743"/>
      <c r="G24" s="730"/>
      <c r="H24" s="730"/>
      <c r="I24" s="730"/>
      <c r="J24" s="730"/>
      <c r="K24" s="730"/>
      <c r="L24" s="731"/>
      <c r="M24" s="730"/>
      <c r="N24"/>
    </row>
    <row r="25" spans="1:14" ht="18" x14ac:dyDescent="0.2">
      <c r="A25" s="52"/>
      <c r="B25" s="942" t="s">
        <v>17</v>
      </c>
      <c r="C25" s="497"/>
      <c r="E25" s="1030"/>
      <c r="F25" s="1031">
        <f>F19+1</f>
        <v>9</v>
      </c>
      <c r="G25" s="1032" t="s">
        <v>0</v>
      </c>
      <c r="H25" s="1033" t="s">
        <v>720</v>
      </c>
      <c r="I25" s="1033" t="s">
        <v>165</v>
      </c>
      <c r="J25" s="1033" t="s">
        <v>1</v>
      </c>
      <c r="K25" s="1034">
        <v>1</v>
      </c>
      <c r="L25" s="1035">
        <f>TIME(10,30,0)</f>
        <v>0.4375</v>
      </c>
      <c r="M25" s="1036"/>
      <c r="N25"/>
    </row>
    <row r="26" spans="1:14" ht="15.75" x14ac:dyDescent="0.2">
      <c r="A26" s="52"/>
      <c r="B26" s="943" t="s">
        <v>16</v>
      </c>
      <c r="C26" s="497"/>
      <c r="E26" s="1052"/>
      <c r="F26" s="1056">
        <f>F25+1</f>
        <v>10</v>
      </c>
      <c r="G26" s="1039" t="s">
        <v>0</v>
      </c>
      <c r="H26" s="1057" t="s">
        <v>381</v>
      </c>
      <c r="I26" s="1040" t="s">
        <v>165</v>
      </c>
      <c r="J26" s="1040" t="s">
        <v>1</v>
      </c>
      <c r="K26" s="1041">
        <v>1</v>
      </c>
      <c r="L26" s="1042">
        <f>L25+TIME(0,K25,0)</f>
        <v>0.43819444444444444</v>
      </c>
      <c r="M26" s="1043"/>
      <c r="N26"/>
    </row>
    <row r="27" spans="1:14" ht="15.75" x14ac:dyDescent="0.2">
      <c r="A27" s="52"/>
      <c r="B27" s="944" t="s">
        <v>481</v>
      </c>
      <c r="C27" s="497"/>
      <c r="E27" s="1044"/>
      <c r="F27" s="1058">
        <f t="shared" ref="F27:F31" si="3">F26+1</f>
        <v>11</v>
      </c>
      <c r="G27" s="1055" t="s">
        <v>0</v>
      </c>
      <c r="H27" s="1059" t="s">
        <v>445</v>
      </c>
      <c r="I27" s="1048" t="s">
        <v>165</v>
      </c>
      <c r="J27" s="1048" t="s">
        <v>1</v>
      </c>
      <c r="K27" s="1049">
        <v>2</v>
      </c>
      <c r="L27" s="1050">
        <f t="shared" ref="L27:L31" si="4">L26+TIME(0,K26,0)</f>
        <v>0.43888888888888888</v>
      </c>
      <c r="M27" s="1051"/>
      <c r="N27"/>
    </row>
    <row r="28" spans="1:14" ht="15.75" x14ac:dyDescent="0.2">
      <c r="A28" s="52"/>
      <c r="B28" s="1149" t="s">
        <v>528</v>
      </c>
      <c r="C28" s="53"/>
      <c r="E28" s="1052"/>
      <c r="F28" s="1056">
        <f t="shared" si="3"/>
        <v>12</v>
      </c>
      <c r="G28" s="1039" t="s">
        <v>31</v>
      </c>
      <c r="H28" s="1053" t="s">
        <v>721</v>
      </c>
      <c r="I28" s="1040" t="s">
        <v>165</v>
      </c>
      <c r="J28" s="1040" t="s">
        <v>1</v>
      </c>
      <c r="K28" s="1041">
        <v>4</v>
      </c>
      <c r="L28" s="1042">
        <f t="shared" si="4"/>
        <v>0.44027777777777777</v>
      </c>
      <c r="M28" s="1043"/>
      <c r="N28"/>
    </row>
    <row r="29" spans="1:14" ht="15.75" x14ac:dyDescent="0.2">
      <c r="A29" s="601"/>
      <c r="B29" s="947" t="s">
        <v>529</v>
      </c>
      <c r="C29" s="497"/>
      <c r="E29" s="1044"/>
      <c r="F29" s="1058">
        <f t="shared" si="3"/>
        <v>13</v>
      </c>
      <c r="G29" s="1048" t="s">
        <v>2</v>
      </c>
      <c r="H29" s="1055" t="s">
        <v>312</v>
      </c>
      <c r="I29" s="1048" t="s">
        <v>165</v>
      </c>
      <c r="J29" s="1048" t="s">
        <v>4</v>
      </c>
      <c r="K29" s="1049">
        <v>3</v>
      </c>
      <c r="L29" s="1050">
        <f t="shared" si="4"/>
        <v>0.44305555555555554</v>
      </c>
      <c r="M29" s="1051"/>
      <c r="N29"/>
    </row>
    <row r="30" spans="1:14" ht="15.75" x14ac:dyDescent="0.2">
      <c r="A30" s="52"/>
      <c r="B30" s="54"/>
      <c r="C30" s="497"/>
      <c r="E30" s="1052"/>
      <c r="F30" s="1056">
        <f t="shared" si="3"/>
        <v>14</v>
      </c>
      <c r="G30" s="1040" t="s">
        <v>41</v>
      </c>
      <c r="H30" s="1138" t="s">
        <v>547</v>
      </c>
      <c r="I30" s="1040" t="s">
        <v>165</v>
      </c>
      <c r="J30" s="1040" t="s">
        <v>4</v>
      </c>
      <c r="K30" s="1041">
        <v>109</v>
      </c>
      <c r="L30" s="1042">
        <f t="shared" si="4"/>
        <v>0.44513888888888886</v>
      </c>
      <c r="M30" s="1043"/>
      <c r="N30"/>
    </row>
    <row r="31" spans="1:14" ht="15.75" x14ac:dyDescent="0.2">
      <c r="A31" s="52"/>
      <c r="B31" s="54"/>
      <c r="C31" s="497"/>
      <c r="E31" s="1044"/>
      <c r="F31" s="1058">
        <f t="shared" si="3"/>
        <v>15</v>
      </c>
      <c r="G31" s="1048" t="s">
        <v>0</v>
      </c>
      <c r="H31" s="1048" t="s">
        <v>485</v>
      </c>
      <c r="I31" s="1048" t="s">
        <v>165</v>
      </c>
      <c r="J31" s="1048" t="s">
        <v>4</v>
      </c>
      <c r="K31" s="1049">
        <v>1</v>
      </c>
      <c r="L31" s="1050">
        <f t="shared" si="4"/>
        <v>0.52083333333333326</v>
      </c>
      <c r="M31" s="1051"/>
      <c r="N31"/>
    </row>
    <row r="32" spans="1:14" ht="15.75" x14ac:dyDescent="0.2">
      <c r="A32" s="52"/>
      <c r="B32" s="54"/>
      <c r="C32" s="53"/>
      <c r="E32" s="874"/>
      <c r="F32" s="1249"/>
      <c r="G32" s="886"/>
      <c r="H32" s="886"/>
      <c r="I32" s="886"/>
      <c r="J32" s="886"/>
      <c r="K32" s="887"/>
      <c r="L32" s="1250"/>
      <c r="M32" s="1251"/>
      <c r="N32"/>
    </row>
    <row r="33" spans="1:14" ht="15.6" customHeight="1" x14ac:dyDescent="0.2">
      <c r="A33" s="52"/>
      <c r="B33" s="663" t="s">
        <v>379</v>
      </c>
      <c r="C33" s="53"/>
      <c r="E33" s="685"/>
      <c r="F33" s="686"/>
      <c r="G33" s="838"/>
      <c r="H33" s="838"/>
      <c r="I33" s="838"/>
      <c r="J33" s="838"/>
      <c r="K33" s="682"/>
      <c r="L33" s="683"/>
      <c r="M33" s="684"/>
      <c r="N33"/>
    </row>
    <row r="34" spans="1:14" ht="17.45" customHeight="1" x14ac:dyDescent="0.2">
      <c r="A34" s="52"/>
      <c r="B34" s="664" t="s">
        <v>380</v>
      </c>
      <c r="C34" s="53"/>
      <c r="E34" s="1078"/>
      <c r="F34" s="675"/>
      <c r="G34" s="1642"/>
      <c r="H34" s="1642"/>
      <c r="I34" s="1642"/>
      <c r="J34" s="1642"/>
      <c r="K34" s="1642"/>
      <c r="L34" s="1642"/>
      <c r="M34" s="1642"/>
      <c r="N34"/>
    </row>
    <row r="35" spans="1:14" ht="17.45" customHeight="1" x14ac:dyDescent="0.2">
      <c r="A35" s="52"/>
      <c r="B35" s="54"/>
      <c r="C35" s="53"/>
      <c r="E35" s="1078"/>
      <c r="F35" s="1633" t="s">
        <v>722</v>
      </c>
      <c r="G35" s="1633"/>
      <c r="H35" s="1633"/>
      <c r="I35" s="1633"/>
      <c r="J35" s="1633"/>
      <c r="K35" s="1633"/>
      <c r="L35" s="1633"/>
      <c r="M35" s="1633"/>
      <c r="N35"/>
    </row>
    <row r="36" spans="1:14" ht="17.45" customHeight="1" x14ac:dyDescent="0.2">
      <c r="A36" s="601"/>
      <c r="B36" s="54"/>
      <c r="C36" s="497"/>
      <c r="E36" s="742"/>
      <c r="F36" s="743"/>
      <c r="G36" s="730"/>
      <c r="H36" s="730"/>
      <c r="I36" s="730"/>
      <c r="J36" s="730"/>
      <c r="K36" s="730"/>
      <c r="L36" s="731"/>
      <c r="M36" s="730"/>
      <c r="N36"/>
    </row>
    <row r="37" spans="1:14" ht="18" x14ac:dyDescent="0.2">
      <c r="A37" s="52"/>
      <c r="B37" s="54"/>
      <c r="C37" s="53"/>
      <c r="E37" s="1030"/>
      <c r="F37" s="1031">
        <f>F31+1</f>
        <v>16</v>
      </c>
      <c r="G37" s="1032" t="s">
        <v>0</v>
      </c>
      <c r="H37" s="1033" t="s">
        <v>720</v>
      </c>
      <c r="I37" s="1033" t="s">
        <v>165</v>
      </c>
      <c r="J37" s="1033" t="s">
        <v>1</v>
      </c>
      <c r="K37" s="1034">
        <v>1</v>
      </c>
      <c r="L37" s="1035">
        <f>TIME(16,0,0)</f>
        <v>0.66666666666666663</v>
      </c>
      <c r="M37" s="1036"/>
    </row>
    <row r="38" spans="1:14" ht="15.75" x14ac:dyDescent="0.2">
      <c r="A38" s="52"/>
      <c r="B38" s="54"/>
      <c r="C38" s="497"/>
      <c r="E38" s="1052"/>
      <c r="F38" s="1056">
        <f>F37+1</f>
        <v>17</v>
      </c>
      <c r="G38" s="1039" t="s">
        <v>0</v>
      </c>
      <c r="H38" s="1057" t="s">
        <v>381</v>
      </c>
      <c r="I38" s="1040" t="s">
        <v>165</v>
      </c>
      <c r="J38" s="1040" t="s">
        <v>1</v>
      </c>
      <c r="K38" s="1041">
        <v>1</v>
      </c>
      <c r="L38" s="1042">
        <f>L37+TIME(0,K37,0)</f>
        <v>0.66736111111111107</v>
      </c>
      <c r="M38" s="1043"/>
    </row>
    <row r="39" spans="1:14" ht="15.75" customHeight="1" x14ac:dyDescent="0.2">
      <c r="A39" s="52"/>
      <c r="B39" s="1262" t="s">
        <v>393</v>
      </c>
      <c r="C39" s="497"/>
      <c r="E39" s="1044"/>
      <c r="F39" s="1058">
        <f t="shared" ref="F39:F44" si="5">F38+1</f>
        <v>18</v>
      </c>
      <c r="G39" s="1055" t="s">
        <v>0</v>
      </c>
      <c r="H39" s="1059" t="s">
        <v>445</v>
      </c>
      <c r="I39" s="1048" t="s">
        <v>165</v>
      </c>
      <c r="J39" s="1048" t="s">
        <v>1</v>
      </c>
      <c r="K39" s="1049">
        <v>2</v>
      </c>
      <c r="L39" s="1050">
        <f t="shared" ref="L39:L44" si="6">L38+TIME(0,K38,0)</f>
        <v>0.66805555555555551</v>
      </c>
      <c r="M39" s="1051"/>
    </row>
    <row r="40" spans="1:14" ht="15.75" x14ac:dyDescent="0.2">
      <c r="A40" s="54"/>
      <c r="B40" s="1263"/>
      <c r="C40" s="54"/>
      <c r="E40" s="1052"/>
      <c r="F40" s="1056">
        <f t="shared" si="5"/>
        <v>19</v>
      </c>
      <c r="G40" s="1039" t="s">
        <v>31</v>
      </c>
      <c r="H40" s="1053" t="s">
        <v>721</v>
      </c>
      <c r="I40" s="1040" t="s">
        <v>165</v>
      </c>
      <c r="J40" s="1040" t="s">
        <v>1</v>
      </c>
      <c r="K40" s="1041">
        <v>4</v>
      </c>
      <c r="L40" s="1042">
        <f t="shared" si="6"/>
        <v>0.6694444444444444</v>
      </c>
      <c r="M40" s="1043"/>
    </row>
    <row r="41" spans="1:14" ht="18" x14ac:dyDescent="0.2">
      <c r="A41" s="54"/>
      <c r="B41" s="822" t="s">
        <v>390</v>
      </c>
      <c r="C41" s="54"/>
      <c r="E41" s="1044"/>
      <c r="F41" s="1058">
        <f t="shared" si="5"/>
        <v>20</v>
      </c>
      <c r="G41" s="1048" t="s">
        <v>2</v>
      </c>
      <c r="H41" s="1055" t="s">
        <v>312</v>
      </c>
      <c r="I41" s="1048" t="s">
        <v>165</v>
      </c>
      <c r="J41" s="1048" t="s">
        <v>4</v>
      </c>
      <c r="K41" s="1049">
        <v>3</v>
      </c>
      <c r="L41" s="1050">
        <f t="shared" si="6"/>
        <v>0.67222222222222217</v>
      </c>
      <c r="M41" s="1051"/>
    </row>
    <row r="42" spans="1:14" ht="15.75" x14ac:dyDescent="0.2">
      <c r="A42" s="54"/>
      <c r="B42" s="950" t="s">
        <v>348</v>
      </c>
      <c r="C42" s="54"/>
      <c r="E42" s="1052"/>
      <c r="F42" s="1056">
        <f t="shared" si="5"/>
        <v>21</v>
      </c>
      <c r="G42" s="1040" t="s">
        <v>41</v>
      </c>
      <c r="H42" s="1138" t="s">
        <v>547</v>
      </c>
      <c r="I42" s="1040" t="s">
        <v>165</v>
      </c>
      <c r="J42" s="1040" t="s">
        <v>4</v>
      </c>
      <c r="K42" s="1041">
        <v>89</v>
      </c>
      <c r="L42" s="1042">
        <f t="shared" si="6"/>
        <v>0.67430555555555549</v>
      </c>
      <c r="M42" s="1043"/>
    </row>
    <row r="43" spans="1:14" ht="16.5" thickBot="1" x14ac:dyDescent="0.25">
      <c r="A43" s="54"/>
      <c r="B43" s="54"/>
      <c r="C43" s="54"/>
      <c r="E43" s="1044"/>
      <c r="F43" s="1058">
        <f t="shared" si="5"/>
        <v>22</v>
      </c>
      <c r="G43" s="1046" t="s">
        <v>2</v>
      </c>
      <c r="H43" s="1082" t="s">
        <v>549</v>
      </c>
      <c r="I43" s="1048" t="s">
        <v>165</v>
      </c>
      <c r="J43" s="1048" t="s">
        <v>4</v>
      </c>
      <c r="K43" s="1049">
        <v>20</v>
      </c>
      <c r="L43" s="1050">
        <f t="shared" si="6"/>
        <v>0.73611111111111105</v>
      </c>
      <c r="M43" s="1051"/>
    </row>
    <row r="44" spans="1:14" ht="15.75" x14ac:dyDescent="0.2">
      <c r="A44" s="52"/>
      <c r="B44" s="588" t="s">
        <v>289</v>
      </c>
      <c r="C44" s="53"/>
      <c r="E44" s="1052"/>
      <c r="F44" s="1056">
        <f t="shared" si="5"/>
        <v>23</v>
      </c>
      <c r="G44" s="1040" t="s">
        <v>0</v>
      </c>
      <c r="H44" s="1040" t="s">
        <v>485</v>
      </c>
      <c r="I44" s="1040" t="s">
        <v>165</v>
      </c>
      <c r="J44" s="1040" t="s">
        <v>4</v>
      </c>
      <c r="K44" s="1041">
        <v>1</v>
      </c>
      <c r="L44" s="1042">
        <f t="shared" si="6"/>
        <v>0.74999999999999989</v>
      </c>
      <c r="M44" s="1043"/>
    </row>
    <row r="45" spans="1:14" ht="15.75" x14ac:dyDescent="0.2">
      <c r="A45" s="52"/>
      <c r="B45" s="589" t="s">
        <v>253</v>
      </c>
      <c r="C45" s="53"/>
      <c r="E45" s="874"/>
      <c r="F45" s="1249"/>
      <c r="G45" s="886"/>
      <c r="H45" s="886"/>
      <c r="I45" s="886"/>
      <c r="J45" s="886"/>
      <c r="K45" s="887"/>
      <c r="L45" s="1250"/>
      <c r="M45" s="1251"/>
    </row>
    <row r="46" spans="1:14" ht="15.75" x14ac:dyDescent="0.2">
      <c r="A46" s="52"/>
      <c r="B46" s="502" t="s">
        <v>240</v>
      </c>
      <c r="C46" s="501"/>
      <c r="E46" s="685"/>
      <c r="F46" s="686"/>
      <c r="G46" s="838"/>
      <c r="H46" s="838"/>
      <c r="I46" s="838"/>
      <c r="J46" s="838"/>
      <c r="K46" s="682"/>
      <c r="L46" s="683"/>
      <c r="M46" s="684"/>
    </row>
    <row r="47" spans="1:14" ht="14.25" x14ac:dyDescent="0.2">
      <c r="A47" s="52"/>
      <c r="B47" s="503" t="s">
        <v>97</v>
      </c>
      <c r="C47" s="501"/>
      <c r="E47" s="1078"/>
      <c r="F47" s="675"/>
      <c r="G47" s="1642"/>
      <c r="H47" s="1642"/>
      <c r="I47" s="1642"/>
      <c r="J47" s="1642"/>
      <c r="K47" s="1642"/>
      <c r="L47" s="1642"/>
      <c r="M47" s="1642"/>
    </row>
    <row r="48" spans="1:14" ht="18" x14ac:dyDescent="0.2">
      <c r="A48" s="52"/>
      <c r="B48" s="504" t="s">
        <v>98</v>
      </c>
      <c r="C48" s="501"/>
      <c r="E48" s="1078"/>
      <c r="F48" s="1633" t="s">
        <v>723</v>
      </c>
      <c r="G48" s="1633"/>
      <c r="H48" s="1633"/>
      <c r="I48" s="1633"/>
      <c r="J48" s="1633"/>
      <c r="K48" s="1633"/>
      <c r="L48" s="1633"/>
      <c r="M48" s="1633"/>
    </row>
    <row r="49" spans="1:13" ht="18" x14ac:dyDescent="0.2">
      <c r="A49" s="52"/>
      <c r="B49" s="948" t="s">
        <v>95</v>
      </c>
      <c r="C49" s="501"/>
      <c r="E49" s="742"/>
      <c r="F49" s="743"/>
      <c r="G49" s="730"/>
      <c r="H49" s="730"/>
      <c r="I49" s="730"/>
      <c r="J49" s="730"/>
      <c r="K49" s="730"/>
      <c r="L49" s="731"/>
      <c r="M49" s="730"/>
    </row>
    <row r="50" spans="1:13" ht="18" x14ac:dyDescent="0.2">
      <c r="A50" s="52"/>
      <c r="B50" s="505" t="s">
        <v>249</v>
      </c>
      <c r="C50" s="501"/>
      <c r="E50" s="1030"/>
      <c r="F50" s="1031">
        <f>F44+1</f>
        <v>24</v>
      </c>
      <c r="G50" s="1032" t="s">
        <v>0</v>
      </c>
      <c r="H50" s="1033" t="s">
        <v>550</v>
      </c>
      <c r="I50" s="1033" t="s">
        <v>165</v>
      </c>
      <c r="J50" s="1033" t="s">
        <v>1</v>
      </c>
      <c r="K50" s="1034">
        <v>1</v>
      </c>
      <c r="L50" s="1035">
        <f>TIME(8,0,0)</f>
        <v>0.33333333333333331</v>
      </c>
      <c r="M50" s="1036"/>
    </row>
    <row r="51" spans="1:13" ht="15.75" x14ac:dyDescent="0.2">
      <c r="A51" s="52"/>
      <c r="B51" s="505" t="s">
        <v>250</v>
      </c>
      <c r="C51" s="501"/>
      <c r="E51" s="1052"/>
      <c r="F51" s="1038">
        <f>F50+1</f>
        <v>25</v>
      </c>
      <c r="G51" s="1039" t="s">
        <v>0</v>
      </c>
      <c r="H51" s="1057" t="s">
        <v>381</v>
      </c>
      <c r="I51" s="1040" t="s">
        <v>165</v>
      </c>
      <c r="J51" s="1040" t="s">
        <v>1</v>
      </c>
      <c r="K51" s="1041">
        <v>3</v>
      </c>
      <c r="L51" s="1042">
        <f>L50+TIME(0,K50,0)</f>
        <v>0.33402777777777776</v>
      </c>
      <c r="M51" s="1043"/>
    </row>
    <row r="52" spans="1:13" ht="15.75" x14ac:dyDescent="0.2">
      <c r="A52" s="52"/>
      <c r="B52" s="505" t="s">
        <v>127</v>
      </c>
      <c r="C52" s="501"/>
      <c r="E52" s="1044"/>
      <c r="F52" s="1045">
        <f t="shared" ref="F52:F57" si="7">F51+1</f>
        <v>26</v>
      </c>
      <c r="G52" s="1055" t="s">
        <v>0</v>
      </c>
      <c r="H52" s="1059" t="s">
        <v>445</v>
      </c>
      <c r="I52" s="1048" t="s">
        <v>165</v>
      </c>
      <c r="J52" s="1048" t="s">
        <v>1</v>
      </c>
      <c r="K52" s="1049">
        <v>3</v>
      </c>
      <c r="L52" s="1050">
        <f t="shared" ref="L52:L57" si="8">L51+TIME(0,K51,0)</f>
        <v>0.33611111111111108</v>
      </c>
      <c r="M52" s="1051"/>
    </row>
    <row r="53" spans="1:13" ht="15.75" x14ac:dyDescent="0.2">
      <c r="A53" s="52"/>
      <c r="B53" s="505" t="s">
        <v>255</v>
      </c>
      <c r="C53" s="501"/>
      <c r="E53" s="1052"/>
      <c r="F53" s="1038">
        <f t="shared" si="7"/>
        <v>27</v>
      </c>
      <c r="G53" s="1039" t="s">
        <v>31</v>
      </c>
      <c r="H53" s="1053" t="s">
        <v>551</v>
      </c>
      <c r="I53" s="1040" t="s">
        <v>165</v>
      </c>
      <c r="J53" s="1040" t="s">
        <v>1</v>
      </c>
      <c r="K53" s="1041">
        <v>5</v>
      </c>
      <c r="L53" s="1042">
        <f t="shared" si="8"/>
        <v>0.33819444444444441</v>
      </c>
      <c r="M53" s="1043"/>
    </row>
    <row r="54" spans="1:13" ht="15.75" x14ac:dyDescent="0.2">
      <c r="A54" s="52"/>
      <c r="B54" s="505" t="s">
        <v>251</v>
      </c>
      <c r="C54" s="501"/>
      <c r="E54" s="1044"/>
      <c r="F54" s="1045">
        <f t="shared" si="7"/>
        <v>28</v>
      </c>
      <c r="G54" s="1048" t="s">
        <v>2</v>
      </c>
      <c r="H54" s="1055" t="s">
        <v>312</v>
      </c>
      <c r="I54" s="1048" t="s">
        <v>165</v>
      </c>
      <c r="J54" s="1048" t="s">
        <v>4</v>
      </c>
      <c r="K54" s="1049">
        <v>3</v>
      </c>
      <c r="L54" s="1050">
        <f t="shared" si="8"/>
        <v>0.34166666666666662</v>
      </c>
      <c r="M54" s="1051"/>
    </row>
    <row r="55" spans="1:13" ht="15.75" x14ac:dyDescent="0.2">
      <c r="A55" s="52"/>
      <c r="B55" s="1158" t="s">
        <v>126</v>
      </c>
      <c r="C55" s="501"/>
      <c r="E55" s="1052"/>
      <c r="F55" s="1038">
        <f t="shared" si="7"/>
        <v>29</v>
      </c>
      <c r="G55" s="1039" t="s">
        <v>41</v>
      </c>
      <c r="H55" s="1138" t="s">
        <v>547</v>
      </c>
      <c r="I55" s="1040" t="s">
        <v>165</v>
      </c>
      <c r="J55" s="1040" t="s">
        <v>4</v>
      </c>
      <c r="K55" s="1041">
        <v>95</v>
      </c>
      <c r="L55" s="1042">
        <f t="shared" si="8"/>
        <v>0.34374999999999994</v>
      </c>
      <c r="M55" s="1043"/>
    </row>
    <row r="56" spans="1:13" ht="18" x14ac:dyDescent="0.2">
      <c r="A56" s="52"/>
      <c r="B56" s="505" t="s">
        <v>252</v>
      </c>
      <c r="C56" s="501"/>
      <c r="E56" s="1252"/>
      <c r="F56" s="1045">
        <f t="shared" si="7"/>
        <v>30</v>
      </c>
      <c r="G56" s="1048" t="s">
        <v>2</v>
      </c>
      <c r="H56" s="1059" t="s">
        <v>552</v>
      </c>
      <c r="I56" s="1048" t="s">
        <v>165</v>
      </c>
      <c r="J56" s="1048" t="s">
        <v>4</v>
      </c>
      <c r="K56" s="1049">
        <v>10</v>
      </c>
      <c r="L56" s="1050">
        <f t="shared" si="8"/>
        <v>0.40972222222222215</v>
      </c>
      <c r="M56" s="1051"/>
    </row>
    <row r="57" spans="1:13" ht="14.25" x14ac:dyDescent="0.2">
      <c r="A57" s="52"/>
      <c r="B57" s="667" t="s">
        <v>99</v>
      </c>
      <c r="C57" s="501"/>
      <c r="E57" s="1043"/>
      <c r="F57" s="1038">
        <f t="shared" si="7"/>
        <v>31</v>
      </c>
      <c r="G57" s="1040" t="s">
        <v>0</v>
      </c>
      <c r="H57" s="1054" t="s">
        <v>446</v>
      </c>
      <c r="I57" s="1040" t="s">
        <v>165</v>
      </c>
      <c r="J57" s="1040" t="s">
        <v>1</v>
      </c>
      <c r="K57" s="1041">
        <v>1</v>
      </c>
      <c r="L57" s="1042">
        <f t="shared" si="8"/>
        <v>0.41666666666666657</v>
      </c>
      <c r="M57" s="1043"/>
    </row>
    <row r="58" spans="1:13" ht="14.25" x14ac:dyDescent="0.2">
      <c r="A58" s="52"/>
      <c r="B58" s="54"/>
      <c r="C58" s="501"/>
      <c r="E58" s="1043"/>
      <c r="F58" s="1038"/>
      <c r="G58" s="1040"/>
      <c r="H58" s="1054"/>
      <c r="I58" s="1040"/>
      <c r="J58" s="1040"/>
      <c r="K58" s="1041"/>
      <c r="L58" s="1042"/>
      <c r="M58" s="1043"/>
    </row>
    <row r="59" spans="1:13" ht="14.25" x14ac:dyDescent="0.2">
      <c r="A59" s="52"/>
      <c r="B59" s="54"/>
      <c r="C59" s="501"/>
      <c r="E59" s="1036"/>
      <c r="F59" s="1031"/>
      <c r="G59" s="1033"/>
      <c r="H59" s="1060"/>
      <c r="I59" s="1033"/>
      <c r="J59" s="1033"/>
      <c r="K59" s="1034"/>
      <c r="L59" s="1035"/>
      <c r="M59" s="1036"/>
    </row>
    <row r="60" spans="1:13" x14ac:dyDescent="0.2">
      <c r="A60" s="52"/>
      <c r="B60" s="54"/>
      <c r="C60" s="53"/>
      <c r="E60" s="881"/>
      <c r="F60" s="888"/>
      <c r="G60" s="888" t="s">
        <v>306</v>
      </c>
      <c r="H60" s="889"/>
      <c r="I60" s="889"/>
      <c r="J60" s="889"/>
      <c r="K60" s="890"/>
      <c r="L60" s="891"/>
      <c r="M60" s="881"/>
    </row>
    <row r="61" spans="1:13" ht="15.75" x14ac:dyDescent="0.2">
      <c r="A61" s="1253"/>
      <c r="B61" s="1254" t="s">
        <v>736</v>
      </c>
      <c r="C61" s="1255"/>
      <c r="E61" s="735"/>
      <c r="F61" s="9"/>
      <c r="G61" s="650" t="s">
        <v>307</v>
      </c>
      <c r="H61" s="671"/>
      <c r="I61" s="671"/>
      <c r="J61" s="671"/>
      <c r="K61" s="748"/>
      <c r="L61" s="688"/>
      <c r="M61" s="735"/>
    </row>
    <row r="62" spans="1:13" ht="15" x14ac:dyDescent="0.2">
      <c r="E62" s="881"/>
      <c r="F62" s="888" t="s">
        <v>7</v>
      </c>
      <c r="G62" s="892" t="s">
        <v>308</v>
      </c>
      <c r="H62" s="888"/>
      <c r="I62" s="888"/>
      <c r="J62" s="893"/>
      <c r="K62" s="893"/>
      <c r="L62" s="894"/>
      <c r="M62" s="881"/>
    </row>
    <row r="63" spans="1:13" x14ac:dyDescent="0.2">
      <c r="E63" s="735"/>
      <c r="F63" s="400"/>
      <c r="G63" s="400" t="s">
        <v>309</v>
      </c>
      <c r="H63" s="9"/>
      <c r="I63" s="650"/>
      <c r="J63" s="647"/>
      <c r="K63" s="648"/>
      <c r="L63" s="689"/>
      <c r="M63" s="735"/>
    </row>
    <row r="64" spans="1:13" ht="15" x14ac:dyDescent="0.2">
      <c r="E64" s="881"/>
      <c r="F64" s="895"/>
      <c r="G64" s="892" t="s">
        <v>305</v>
      </c>
      <c r="H64" s="888" t="s">
        <v>7</v>
      </c>
      <c r="I64" s="892"/>
      <c r="J64" s="896"/>
      <c r="K64" s="893"/>
      <c r="L64" s="894"/>
      <c r="M64" s="881"/>
    </row>
    <row r="65" spans="5:13" ht="15.75" x14ac:dyDescent="0.2">
      <c r="E65" s="735"/>
      <c r="F65" s="651"/>
      <c r="G65" s="400" t="s">
        <v>292</v>
      </c>
      <c r="H65" s="400"/>
      <c r="I65" s="400"/>
      <c r="J65" s="652"/>
      <c r="K65" s="652"/>
      <c r="L65" s="690"/>
      <c r="M65" s="735"/>
    </row>
    <row r="66" spans="5:13" ht="15.75" x14ac:dyDescent="0.2">
      <c r="E66" s="881"/>
      <c r="F66" s="895"/>
      <c r="G66" s="892" t="s">
        <v>293</v>
      </c>
      <c r="H66" s="895"/>
      <c r="I66" s="892"/>
      <c r="J66" s="897"/>
      <c r="K66" s="897"/>
      <c r="L66" s="898"/>
      <c r="M66" s="881"/>
    </row>
    <row r="67" spans="5:13" ht="15.75" x14ac:dyDescent="0.2">
      <c r="E67" s="740"/>
      <c r="F67" s="740"/>
      <c r="G67" s="740"/>
      <c r="H67" s="740"/>
      <c r="I67" s="740"/>
      <c r="J67" s="740"/>
      <c r="K67" s="740"/>
      <c r="L67" s="741"/>
      <c r="M67" s="735"/>
    </row>
    <row r="68" spans="5:13" ht="15.75" x14ac:dyDescent="0.2">
      <c r="E68" s="401"/>
      <c r="F68" s="401"/>
      <c r="G68" s="401"/>
      <c r="H68" s="401"/>
      <c r="I68" s="401"/>
      <c r="J68" s="401"/>
      <c r="K68" s="401"/>
      <c r="L68" s="402"/>
      <c r="M68" s="724"/>
    </row>
    <row r="69" spans="5:13" ht="15.75" x14ac:dyDescent="0.2">
      <c r="E69" s="401"/>
      <c r="F69" s="401"/>
      <c r="G69" s="401"/>
      <c r="H69" s="401"/>
      <c r="I69" s="401"/>
      <c r="J69" s="401"/>
      <c r="K69" s="401"/>
      <c r="L69" s="402"/>
      <c r="M69" s="724"/>
    </row>
    <row r="70" spans="5:13" ht="15.75" x14ac:dyDescent="0.2">
      <c r="E70" s="740"/>
      <c r="F70" s="740"/>
      <c r="G70" s="740"/>
      <c r="H70" s="740"/>
      <c r="I70" s="740"/>
      <c r="J70" s="740"/>
      <c r="K70" s="740"/>
      <c r="L70" s="741"/>
      <c r="M70" s="834"/>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1159"/>
      <c r="J75" s="1159"/>
      <c r="K75" s="1159"/>
      <c r="L75" s="1159"/>
      <c r="M75" s="1159"/>
    </row>
    <row r="76" spans="5:13" x14ac:dyDescent="0.2">
      <c r="E76" s="1159"/>
      <c r="F76" s="1159"/>
      <c r="G76" s="1159"/>
      <c r="H76" s="1159"/>
      <c r="I76" s="1159"/>
      <c r="J76" s="1159"/>
      <c r="K76" s="1159"/>
      <c r="L76" s="1159"/>
      <c r="M76" s="1159"/>
    </row>
    <row r="77" spans="5:13" x14ac:dyDescent="0.2">
      <c r="E77" s="1159"/>
      <c r="F77" s="1159"/>
      <c r="G77" s="1159"/>
      <c r="H77" s="1159"/>
      <c r="I77" s="1159"/>
      <c r="J77" s="1159"/>
      <c r="K77" s="1159"/>
      <c r="L77" s="1159"/>
      <c r="M77" s="1159"/>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59"/>
      <c r="F80" s="1159"/>
      <c r="G80" s="1159"/>
      <c r="H80" s="1159"/>
      <c r="I80" s="1159"/>
      <c r="J80" s="1159"/>
      <c r="K80" s="1159"/>
      <c r="L80" s="1159"/>
      <c r="M80" s="1159"/>
    </row>
    <row r="81" spans="5:13" x14ac:dyDescent="0.2">
      <c r="E81" s="1159"/>
      <c r="F81" s="1159"/>
      <c r="G81" s="1159"/>
      <c r="H81" s="1159"/>
      <c r="I81" s="1159"/>
      <c r="J81" s="1159"/>
      <c r="K81" s="1159"/>
      <c r="L81" s="1159"/>
      <c r="M81" s="1159"/>
    </row>
    <row r="82" spans="5:13" x14ac:dyDescent="0.2">
      <c r="E82" s="1159"/>
      <c r="F82" s="1159"/>
      <c r="G82" s="1159"/>
      <c r="H82" s="1159"/>
      <c r="I82" s="1159"/>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sheetData>
  <mergeCells count="13">
    <mergeCell ref="G47:M47"/>
    <mergeCell ref="F48:M48"/>
    <mergeCell ref="F2:M2"/>
    <mergeCell ref="B39:B40"/>
    <mergeCell ref="E3:L3"/>
    <mergeCell ref="B4:B6"/>
    <mergeCell ref="E4:L4"/>
    <mergeCell ref="G9:M9"/>
    <mergeCell ref="F10:M10"/>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topLeftCell="A2" zoomScale="75" zoomScaleNormal="75" workbookViewId="0">
      <selection activeCell="B27" sqref="B27"/>
    </sheetView>
  </sheetViews>
  <sheetFormatPr defaultColWidth="9.140625" defaultRowHeight="15.75" customHeight="1" x14ac:dyDescent="0.2"/>
  <cols>
    <col min="1" max="1" width="1.42578125" style="1159" customWidth="1"/>
    <col min="2" max="2" width="13.5703125" style="1159" customWidth="1"/>
    <col min="3" max="3" width="1.42578125" style="1159"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253"/>
      <c r="B1" s="1254" t="s">
        <v>736</v>
      </c>
      <c r="C1" s="1255"/>
    </row>
    <row r="2" spans="1:256" ht="15.75" customHeight="1" thickBot="1" x14ac:dyDescent="0.25">
      <c r="A2" s="601"/>
      <c r="B2" s="837"/>
      <c r="C2" s="53"/>
      <c r="E2" s="1274" t="s">
        <v>601</v>
      </c>
      <c r="F2" s="1275"/>
      <c r="G2" s="1275"/>
      <c r="H2" s="1275"/>
      <c r="I2" s="1275"/>
      <c r="J2" s="1275"/>
      <c r="K2" s="1275"/>
      <c r="L2" s="1275"/>
      <c r="M2" s="1275"/>
      <c r="N2" s="1275"/>
      <c r="O2" s="1275"/>
      <c r="P2" s="1275"/>
      <c r="Q2" s="1275"/>
      <c r="R2" s="1275"/>
      <c r="S2" s="1276"/>
      <c r="IV2" s="37" t="s">
        <v>138</v>
      </c>
    </row>
    <row r="3" spans="1:256" ht="15.75" customHeight="1" thickBot="1" x14ac:dyDescent="0.25">
      <c r="A3" s="601"/>
      <c r="B3" s="370" t="str">
        <f>Title!B3</f>
        <v>Interim</v>
      </c>
      <c r="C3" s="53"/>
      <c r="E3" s="1277"/>
      <c r="F3" s="1278"/>
      <c r="G3" s="1278"/>
      <c r="H3" s="1278"/>
      <c r="I3" s="1278"/>
      <c r="J3" s="1278"/>
      <c r="K3" s="1278"/>
      <c r="L3" s="1278"/>
      <c r="M3" s="1278"/>
      <c r="N3" s="1278"/>
      <c r="O3" s="1278"/>
      <c r="P3" s="1278"/>
      <c r="Q3" s="1278"/>
      <c r="R3" s="1278"/>
      <c r="S3" s="1279"/>
    </row>
    <row r="4" spans="1:256" ht="15.75" customHeight="1" x14ac:dyDescent="0.2">
      <c r="A4" s="601"/>
      <c r="B4" s="1264" t="str">
        <f>Title!B4</f>
        <v>R1</v>
      </c>
      <c r="C4" s="53"/>
      <c r="E4" s="1280"/>
      <c r="F4" s="1281"/>
      <c r="G4" s="1281"/>
      <c r="H4" s="1281"/>
      <c r="I4" s="1281"/>
      <c r="J4" s="1281"/>
      <c r="K4" s="1281"/>
      <c r="L4" s="1281"/>
      <c r="M4" s="1281"/>
      <c r="N4" s="1281"/>
      <c r="O4" s="1281"/>
      <c r="P4" s="1281"/>
      <c r="Q4" s="1281"/>
      <c r="R4" s="1281"/>
      <c r="S4" s="1282"/>
    </row>
    <row r="5" spans="1:256" ht="21" customHeight="1" x14ac:dyDescent="0.2">
      <c r="A5" s="601"/>
      <c r="B5" s="1265"/>
      <c r="C5" s="53"/>
      <c r="E5" s="1283" t="s">
        <v>612</v>
      </c>
      <c r="F5" s="1284"/>
      <c r="G5" s="1284"/>
      <c r="H5" s="1284"/>
      <c r="I5" s="1284"/>
      <c r="J5" s="1284"/>
      <c r="K5" s="1284"/>
      <c r="L5" s="1284"/>
      <c r="M5" s="1284"/>
      <c r="N5" s="1284"/>
      <c r="O5" s="1284"/>
      <c r="P5" s="1284"/>
      <c r="Q5" s="1284"/>
      <c r="R5" s="1284"/>
      <c r="S5" s="1284"/>
    </row>
    <row r="6" spans="1:256" ht="15.75" customHeight="1" thickBot="1" x14ac:dyDescent="0.25">
      <c r="A6" s="601"/>
      <c r="B6" s="1266"/>
      <c r="C6" s="53"/>
      <c r="E6" s="1284"/>
      <c r="F6" s="1284"/>
      <c r="G6" s="1284"/>
      <c r="H6" s="1284"/>
      <c r="I6" s="1284"/>
      <c r="J6" s="1284"/>
      <c r="K6" s="1284"/>
      <c r="L6" s="1284"/>
      <c r="M6" s="1284"/>
      <c r="N6" s="1284"/>
      <c r="O6" s="1284"/>
      <c r="P6" s="1284"/>
      <c r="Q6" s="1284"/>
      <c r="R6" s="1284"/>
      <c r="S6" s="1284"/>
    </row>
    <row r="7" spans="1:256" ht="15.75" customHeight="1" thickBot="1" x14ac:dyDescent="0.25">
      <c r="A7" s="601"/>
      <c r="B7" s="54"/>
      <c r="C7" s="538"/>
      <c r="E7" s="1286" t="s">
        <v>602</v>
      </c>
      <c r="F7" s="1286"/>
      <c r="G7" s="1286"/>
      <c r="H7" s="1286"/>
      <c r="I7" s="1286"/>
      <c r="J7" s="1286"/>
      <c r="K7" s="1286"/>
      <c r="L7" s="1286"/>
      <c r="M7" s="1286"/>
      <c r="N7" s="1286"/>
      <c r="O7" s="1286"/>
      <c r="P7" s="1286"/>
      <c r="Q7" s="1286"/>
      <c r="R7" s="1286"/>
      <c r="S7" s="1286"/>
    </row>
    <row r="8" spans="1:256" ht="15.75" customHeight="1" x14ac:dyDescent="0.2">
      <c r="A8" s="601"/>
      <c r="B8" s="939" t="s">
        <v>96</v>
      </c>
      <c r="C8" s="497"/>
      <c r="E8" s="1286"/>
      <c r="F8" s="1286"/>
      <c r="G8" s="1286"/>
      <c r="H8" s="1286"/>
      <c r="I8" s="1286"/>
      <c r="J8" s="1286"/>
      <c r="K8" s="1286"/>
      <c r="L8" s="1286"/>
      <c r="M8" s="1286"/>
      <c r="N8" s="1286"/>
      <c r="O8" s="1286"/>
      <c r="P8" s="1286"/>
      <c r="Q8" s="1286"/>
      <c r="R8" s="1286"/>
      <c r="S8" s="1286"/>
    </row>
    <row r="9" spans="1:256" ht="15.75" customHeight="1" x14ac:dyDescent="0.2">
      <c r="A9" s="601"/>
      <c r="B9" s="660" t="s">
        <v>123</v>
      </c>
      <c r="C9" s="497"/>
      <c r="G9" s="61"/>
      <c r="H9" s="61"/>
    </row>
    <row r="10" spans="1:256" ht="15.75" customHeight="1" x14ac:dyDescent="0.2">
      <c r="A10" s="601"/>
      <c r="B10" s="661"/>
      <c r="C10" s="662"/>
    </row>
    <row r="11" spans="1:256" ht="15.75" customHeight="1" x14ac:dyDescent="0.2">
      <c r="A11" s="601"/>
      <c r="B11" s="663" t="s">
        <v>375</v>
      </c>
      <c r="C11" s="497"/>
    </row>
    <row r="12" spans="1:256" ht="15.75" customHeight="1" x14ac:dyDescent="0.2">
      <c r="A12" s="52"/>
      <c r="B12" s="664" t="s">
        <v>376</v>
      </c>
      <c r="C12" s="53"/>
      <c r="H12" s="77"/>
    </row>
    <row r="13" spans="1:256" ht="15.75" customHeight="1" x14ac:dyDescent="0.2">
      <c r="A13" s="601"/>
      <c r="B13" s="665" t="s">
        <v>149</v>
      </c>
      <c r="C13" s="497"/>
    </row>
    <row r="14" spans="1:256" ht="15.75" customHeight="1" x14ac:dyDescent="0.2">
      <c r="A14" s="52"/>
      <c r="B14" s="666" t="s">
        <v>246</v>
      </c>
      <c r="C14" s="497"/>
      <c r="V14"/>
    </row>
    <row r="15" spans="1:256" ht="15.75" customHeight="1" x14ac:dyDescent="0.2">
      <c r="A15" s="52"/>
      <c r="B15" s="498" t="s">
        <v>273</v>
      </c>
      <c r="C15" s="497"/>
      <c r="G15" s="46"/>
    </row>
    <row r="16" spans="1:256" ht="15.75" customHeight="1" x14ac:dyDescent="0.2">
      <c r="A16" s="52"/>
      <c r="B16" s="499" t="s">
        <v>334</v>
      </c>
      <c r="C16" s="500"/>
      <c r="G16" s="47"/>
    </row>
    <row r="17" spans="1:21" ht="15.75" customHeight="1" x14ac:dyDescent="0.2">
      <c r="A17" s="52"/>
      <c r="B17" s="54"/>
      <c r="C17" s="459"/>
      <c r="G17" s="47"/>
    </row>
    <row r="18" spans="1:21" ht="15.75" customHeight="1" x14ac:dyDescent="0.2">
      <c r="A18" s="52"/>
      <c r="B18" s="54"/>
      <c r="C18" s="53"/>
      <c r="G18" s="47"/>
    </row>
    <row r="19" spans="1:21" ht="15.75" customHeight="1" x14ac:dyDescent="0.2">
      <c r="A19" s="601"/>
      <c r="B19" s="899" t="s">
        <v>377</v>
      </c>
      <c r="C19" s="497"/>
    </row>
    <row r="20" spans="1:21" ht="15.75" customHeight="1" x14ac:dyDescent="0.2">
      <c r="A20" s="52"/>
      <c r="B20" s="664" t="s">
        <v>378</v>
      </c>
      <c r="C20" s="53"/>
    </row>
    <row r="21" spans="1:21" ht="15.75" customHeight="1" x14ac:dyDescent="0.2">
      <c r="A21" s="601"/>
      <c r="B21" s="940" t="s">
        <v>415</v>
      </c>
      <c r="C21" s="497"/>
    </row>
    <row r="22" spans="1:21" ht="15.75" customHeight="1" x14ac:dyDescent="0.25">
      <c r="A22" s="52"/>
      <c r="B22" s="900" t="s">
        <v>333</v>
      </c>
      <c r="C22" s="497"/>
    </row>
    <row r="23" spans="1:21" ht="15.75" customHeight="1" x14ac:dyDescent="0.25">
      <c r="A23" s="52"/>
      <c r="B23" s="941" t="s">
        <v>527</v>
      </c>
      <c r="C23" s="497"/>
      <c r="G23" s="47"/>
      <c r="O23" s="46"/>
    </row>
    <row r="24" spans="1:21" ht="15.75" customHeight="1" x14ac:dyDescent="0.25">
      <c r="A24" s="52"/>
      <c r="B24" s="901" t="s">
        <v>349</v>
      </c>
      <c r="C24" s="497"/>
      <c r="G24" s="47"/>
      <c r="O24" s="47"/>
    </row>
    <row r="25" spans="1:21" ht="15.75" customHeight="1" x14ac:dyDescent="0.2">
      <c r="A25" s="52"/>
      <c r="B25" s="942" t="s">
        <v>17</v>
      </c>
      <c r="C25" s="497"/>
      <c r="E25" s="1285" t="s">
        <v>93</v>
      </c>
      <c r="F25" s="1285"/>
      <c r="G25" s="1285"/>
      <c r="H25" s="1285"/>
      <c r="I25" s="1285"/>
      <c r="J25" s="1285"/>
      <c r="K25" s="1285"/>
      <c r="L25" s="1285"/>
      <c r="M25" s="1285"/>
      <c r="N25" s="1285"/>
      <c r="O25" s="1285"/>
      <c r="P25" s="1285"/>
      <c r="Q25" s="1285"/>
      <c r="R25" s="1285"/>
      <c r="S25" s="1285"/>
    </row>
    <row r="26" spans="1:21" ht="15.75" customHeight="1" x14ac:dyDescent="0.2">
      <c r="A26" s="52"/>
      <c r="B26" s="943" t="s">
        <v>16</v>
      </c>
      <c r="C26" s="497"/>
      <c r="E26" s="1285"/>
      <c r="F26" s="1285"/>
      <c r="G26" s="1285"/>
      <c r="H26" s="1285"/>
      <c r="I26" s="1285"/>
      <c r="J26" s="1285"/>
      <c r="K26" s="1285"/>
      <c r="L26" s="1285"/>
      <c r="M26" s="1285"/>
      <c r="N26" s="1285"/>
      <c r="O26" s="1285"/>
      <c r="P26" s="1285"/>
      <c r="Q26" s="1285"/>
      <c r="R26" s="1285"/>
      <c r="S26" s="1285"/>
    </row>
    <row r="27" spans="1:21" ht="15.75" customHeight="1" x14ac:dyDescent="0.2">
      <c r="A27" s="52"/>
      <c r="B27" s="944" t="s">
        <v>481</v>
      </c>
      <c r="C27" s="497"/>
      <c r="E27" s="1284" t="s">
        <v>270</v>
      </c>
      <c r="F27" s="1284"/>
      <c r="G27" s="1284"/>
      <c r="H27" s="1284"/>
      <c r="I27" s="1284"/>
      <c r="J27" s="1284"/>
      <c r="K27" s="1284"/>
      <c r="L27" s="1284"/>
      <c r="M27" s="1288"/>
      <c r="N27" s="1288"/>
      <c r="O27" s="1287" t="s">
        <v>271</v>
      </c>
      <c r="P27" s="1287"/>
      <c r="Q27" s="1287"/>
      <c r="R27" s="1287"/>
      <c r="S27" s="1287"/>
      <c r="T27" s="1287"/>
      <c r="U27" s="1287"/>
    </row>
    <row r="28" spans="1:21" ht="15.75" customHeight="1" x14ac:dyDescent="0.2">
      <c r="A28" s="52"/>
      <c r="B28" s="1149" t="s">
        <v>528</v>
      </c>
      <c r="C28" s="53"/>
      <c r="E28" s="1289"/>
      <c r="F28" s="1289"/>
      <c r="G28" s="1289"/>
      <c r="H28" s="1289"/>
      <c r="I28" s="1289"/>
      <c r="J28" s="1289"/>
      <c r="K28" s="1289"/>
      <c r="L28" s="1289"/>
      <c r="M28" s="1288"/>
      <c r="N28" s="1288"/>
      <c r="O28" s="1287"/>
      <c r="P28" s="1287"/>
      <c r="Q28" s="1287"/>
      <c r="R28" s="1287"/>
      <c r="S28" s="1287"/>
      <c r="T28" s="1287"/>
      <c r="U28" s="1287"/>
    </row>
    <row r="29" spans="1:21" ht="15.75" customHeight="1" x14ac:dyDescent="0.2">
      <c r="A29" s="601"/>
      <c r="B29" s="947" t="s">
        <v>529</v>
      </c>
      <c r="C29" s="497"/>
      <c r="E29" s="1284" t="s">
        <v>459</v>
      </c>
      <c r="F29" s="1284"/>
      <c r="G29" s="1284"/>
      <c r="H29" s="1284"/>
      <c r="I29" s="1284"/>
      <c r="J29" s="1284"/>
      <c r="K29" s="1284"/>
      <c r="L29" s="1284"/>
      <c r="M29" s="1288"/>
      <c r="N29" s="1288"/>
      <c r="O29" s="1287" t="s">
        <v>460</v>
      </c>
      <c r="P29" s="1287"/>
      <c r="Q29" s="1287"/>
      <c r="R29" s="1287"/>
      <c r="S29" s="1287"/>
      <c r="T29" s="1287"/>
      <c r="U29" s="1287"/>
    </row>
    <row r="30" spans="1:21" ht="15.75" customHeight="1" x14ac:dyDescent="0.2">
      <c r="A30" s="52"/>
      <c r="B30" s="54"/>
      <c r="C30" s="497"/>
      <c r="E30" s="1289"/>
      <c r="F30" s="1289"/>
      <c r="G30" s="1289"/>
      <c r="H30" s="1289"/>
      <c r="I30" s="1289"/>
      <c r="J30" s="1289"/>
      <c r="K30" s="1289"/>
      <c r="L30" s="1289"/>
      <c r="M30" s="1288"/>
      <c r="N30" s="1288"/>
      <c r="O30" s="1287"/>
      <c r="P30" s="1287"/>
      <c r="Q30" s="1287"/>
      <c r="R30" s="1287"/>
      <c r="S30" s="1287"/>
      <c r="T30" s="1287"/>
      <c r="U30" s="1287"/>
    </row>
    <row r="31" spans="1:21" ht="15.75" customHeight="1" x14ac:dyDescent="0.25">
      <c r="A31" s="52"/>
      <c r="B31" s="54"/>
      <c r="C31" s="497"/>
      <c r="E31" s="1284" t="s">
        <v>461</v>
      </c>
      <c r="F31" s="1284"/>
      <c r="G31" s="1284"/>
      <c r="H31" s="1284"/>
      <c r="I31" s="1284"/>
      <c r="J31" s="1284"/>
      <c r="K31" s="1284"/>
      <c r="L31" s="1284"/>
      <c r="M31" s="1288"/>
      <c r="N31" s="1288"/>
      <c r="O31" s="1287" t="s">
        <v>462</v>
      </c>
      <c r="P31" s="1287"/>
      <c r="Q31" s="1287"/>
      <c r="R31" s="1287"/>
      <c r="S31" s="1287"/>
      <c r="T31" s="1287"/>
      <c r="U31" s="1067"/>
    </row>
    <row r="32" spans="1:21" ht="15.75" customHeight="1" x14ac:dyDescent="0.25">
      <c r="A32" s="52"/>
      <c r="B32" s="54"/>
      <c r="C32" s="53"/>
      <c r="E32" s="1289"/>
      <c r="F32" s="1289"/>
      <c r="G32" s="1289"/>
      <c r="H32" s="1289"/>
      <c r="I32" s="1289"/>
      <c r="J32" s="1289"/>
      <c r="K32" s="1289"/>
      <c r="L32" s="1289"/>
      <c r="M32" s="1288"/>
      <c r="N32" s="1288"/>
      <c r="O32" s="1287"/>
      <c r="P32" s="1287"/>
      <c r="Q32" s="1287"/>
      <c r="R32" s="1287"/>
      <c r="S32" s="1287"/>
      <c r="T32" s="1287"/>
      <c r="U32" s="1067"/>
    </row>
    <row r="33" spans="1:20" ht="15.75" customHeight="1" x14ac:dyDescent="0.35">
      <c r="A33" s="52"/>
      <c r="B33" s="663" t="s">
        <v>379</v>
      </c>
      <c r="C33" s="53"/>
      <c r="M33" s="952"/>
      <c r="N33" s="952"/>
      <c r="O33" s="952"/>
      <c r="P33" s="952"/>
      <c r="Q33" s="952"/>
      <c r="R33" s="952"/>
    </row>
    <row r="34" spans="1:20" ht="15.75" customHeight="1" x14ac:dyDescent="0.2">
      <c r="A34" s="52"/>
      <c r="B34" s="664" t="s">
        <v>380</v>
      </c>
      <c r="C34" s="53"/>
    </row>
    <row r="35" spans="1:20" ht="15.75" customHeight="1" x14ac:dyDescent="0.2">
      <c r="A35" s="52"/>
      <c r="B35" s="54"/>
      <c r="C35" s="53"/>
      <c r="E35" s="71"/>
      <c r="F35" s="71"/>
      <c r="G35" s="1290" t="s">
        <v>616</v>
      </c>
      <c r="H35" s="1290"/>
      <c r="I35" s="1290"/>
      <c r="J35" s="1290"/>
      <c r="K35" s="1290"/>
      <c r="L35" s="1290"/>
      <c r="M35" s="1290"/>
      <c r="N35" s="1290"/>
      <c r="O35" s="1290"/>
      <c r="P35" s="1290"/>
      <c r="Q35" s="1290"/>
      <c r="R35" s="71"/>
      <c r="S35" s="71"/>
    </row>
    <row r="36" spans="1:20" ht="15.75" customHeight="1" x14ac:dyDescent="0.2">
      <c r="A36" s="601"/>
      <c r="B36" s="54"/>
      <c r="C36" s="497"/>
      <c r="E36" s="71"/>
      <c r="F36" s="71"/>
      <c r="G36" s="1290"/>
      <c r="H36" s="1290"/>
      <c r="I36" s="1290"/>
      <c r="J36" s="1290"/>
      <c r="K36" s="1290"/>
      <c r="L36" s="1290"/>
      <c r="M36" s="1290"/>
      <c r="N36" s="1290"/>
      <c r="O36" s="1290"/>
      <c r="P36" s="1290"/>
      <c r="Q36" s="1290"/>
      <c r="R36" s="71"/>
      <c r="S36" s="71"/>
    </row>
    <row r="37" spans="1:20" ht="15.75" customHeight="1" x14ac:dyDescent="0.2">
      <c r="A37" s="52"/>
      <c r="B37" s="54"/>
      <c r="C37" s="53"/>
      <c r="E37" s="72"/>
      <c r="F37" s="72"/>
      <c r="G37" s="1290"/>
      <c r="H37" s="1290"/>
      <c r="I37" s="1290"/>
      <c r="J37" s="1290"/>
      <c r="K37" s="1290"/>
      <c r="L37" s="1290"/>
      <c r="M37" s="1290"/>
      <c r="N37" s="1290"/>
      <c r="O37" s="1290"/>
      <c r="P37" s="1290"/>
      <c r="Q37" s="1290"/>
      <c r="R37" s="72"/>
      <c r="S37" s="72"/>
      <c r="T37"/>
    </row>
    <row r="38" spans="1:20" ht="15.75" customHeight="1" thickBot="1" x14ac:dyDescent="0.25">
      <c r="A38" s="52"/>
      <c r="B38" s="54"/>
      <c r="C38" s="497"/>
      <c r="E38" s="70"/>
      <c r="G38" s="1291"/>
      <c r="H38" s="1291"/>
      <c r="I38" s="1291"/>
      <c r="J38" s="1291"/>
      <c r="K38" s="1291"/>
      <c r="L38" s="1291"/>
      <c r="M38" s="1291"/>
      <c r="N38" s="1291"/>
      <c r="O38" s="1291"/>
      <c r="P38" s="1291"/>
      <c r="Q38" s="1291"/>
      <c r="S38" s="512"/>
      <c r="T38"/>
    </row>
    <row r="39" spans="1:20" ht="15.75" customHeight="1" thickBot="1" x14ac:dyDescent="0.25">
      <c r="A39" s="52"/>
      <c r="B39" s="1262" t="s">
        <v>393</v>
      </c>
      <c r="C39" s="497"/>
      <c r="H39" s="511"/>
      <c r="O39" s="47"/>
      <c r="T39"/>
    </row>
    <row r="40" spans="1:20" ht="15.75" customHeight="1" x14ac:dyDescent="0.2">
      <c r="A40" s="54"/>
      <c r="B40" s="1263"/>
      <c r="C40" s="54"/>
      <c r="H40" s="511"/>
      <c r="O40" s="47"/>
      <c r="T40"/>
    </row>
    <row r="41" spans="1:20" ht="15.75" customHeight="1" x14ac:dyDescent="0.2">
      <c r="A41" s="54"/>
      <c r="B41" s="822" t="s">
        <v>390</v>
      </c>
      <c r="C41" s="54"/>
      <c r="G41"/>
      <c r="H41"/>
      <c r="I41"/>
      <c r="J41"/>
      <c r="K41"/>
      <c r="L41"/>
      <c r="M41"/>
      <c r="N41"/>
      <c r="O41"/>
      <c r="P41"/>
      <c r="Q41"/>
      <c r="R41"/>
      <c r="S41"/>
      <c r="T41"/>
    </row>
    <row r="42" spans="1:20" ht="15.75" customHeight="1" x14ac:dyDescent="0.2">
      <c r="A42" s="54"/>
      <c r="B42" s="950" t="s">
        <v>348</v>
      </c>
      <c r="C42" s="54"/>
      <c r="F42"/>
      <c r="G42"/>
      <c r="H42"/>
      <c r="I42"/>
      <c r="J42"/>
      <c r="K42"/>
      <c r="L42"/>
      <c r="M42"/>
      <c r="N42"/>
      <c r="O42"/>
      <c r="P42"/>
      <c r="Q42"/>
      <c r="R42"/>
      <c r="S42"/>
      <c r="T42"/>
    </row>
    <row r="43" spans="1:20" ht="15.75" customHeight="1" thickBot="1" x14ac:dyDescent="0.25">
      <c r="A43" s="54"/>
      <c r="B43" s="54"/>
      <c r="C43" s="54"/>
      <c r="G43"/>
      <c r="H43"/>
      <c r="I43"/>
      <c r="J43"/>
      <c r="K43"/>
      <c r="L43"/>
      <c r="M43"/>
      <c r="N43"/>
      <c r="O43"/>
      <c r="P43"/>
      <c r="Q43"/>
      <c r="R43"/>
      <c r="S43"/>
      <c r="T43"/>
    </row>
    <row r="44" spans="1:20" ht="15.75" customHeight="1" x14ac:dyDescent="0.2">
      <c r="A44" s="52"/>
      <c r="B44" s="588" t="s">
        <v>289</v>
      </c>
      <c r="C44" s="53"/>
      <c r="H44"/>
      <c r="I44"/>
      <c r="J44"/>
      <c r="K44"/>
      <c r="L44"/>
      <c r="M44"/>
      <c r="N44"/>
      <c r="O44"/>
      <c r="P44"/>
      <c r="Q44"/>
      <c r="R44"/>
      <c r="S44"/>
      <c r="T44"/>
    </row>
    <row r="45" spans="1:20" ht="15.75" customHeight="1" x14ac:dyDescent="0.2">
      <c r="A45" s="52"/>
      <c r="B45" s="589" t="s">
        <v>253</v>
      </c>
      <c r="C45" s="53"/>
      <c r="G45"/>
      <c r="H45"/>
      <c r="I45"/>
      <c r="J45"/>
      <c r="K45"/>
      <c r="L45"/>
      <c r="M45"/>
      <c r="N45"/>
      <c r="O45"/>
      <c r="P45"/>
      <c r="Q45"/>
      <c r="R45"/>
      <c r="S45"/>
      <c r="T45"/>
    </row>
    <row r="46" spans="1:20" ht="15.75" customHeight="1" x14ac:dyDescent="0.2">
      <c r="A46" s="52"/>
      <c r="B46" s="502" t="s">
        <v>240</v>
      </c>
      <c r="C46" s="501"/>
      <c r="G46"/>
      <c r="H46"/>
      <c r="I46"/>
      <c r="J46"/>
      <c r="K46"/>
      <c r="L46"/>
      <c r="M46"/>
      <c r="N46"/>
      <c r="O46"/>
      <c r="P46"/>
      <c r="Q46"/>
      <c r="R46"/>
      <c r="S46"/>
      <c r="T46"/>
    </row>
    <row r="47" spans="1:20" ht="15.75" customHeight="1" x14ac:dyDescent="0.2">
      <c r="A47" s="52"/>
      <c r="B47" s="503" t="s">
        <v>97</v>
      </c>
      <c r="C47" s="501"/>
      <c r="G47"/>
      <c r="H47"/>
      <c r="I47"/>
      <c r="J47"/>
      <c r="K47"/>
      <c r="L47"/>
      <c r="M47"/>
      <c r="N47"/>
      <c r="O47"/>
      <c r="P47"/>
      <c r="Q47"/>
      <c r="R47"/>
      <c r="S47"/>
      <c r="T47"/>
    </row>
    <row r="48" spans="1:20" ht="15.75" customHeight="1" x14ac:dyDescent="0.2">
      <c r="A48" s="52"/>
      <c r="B48" s="504" t="s">
        <v>98</v>
      </c>
      <c r="C48" s="501"/>
      <c r="G48"/>
      <c r="H48"/>
      <c r="I48"/>
      <c r="J48"/>
      <c r="K48"/>
      <c r="L48"/>
      <c r="M48"/>
      <c r="N48"/>
      <c r="O48"/>
      <c r="P48"/>
      <c r="Q48"/>
      <c r="R48"/>
      <c r="S48"/>
      <c r="T48"/>
    </row>
    <row r="49" spans="1:20" ht="15.75" customHeight="1" x14ac:dyDescent="0.2">
      <c r="A49" s="52"/>
      <c r="B49" s="948" t="s">
        <v>95</v>
      </c>
      <c r="C49" s="501"/>
      <c r="G49"/>
      <c r="H49"/>
      <c r="I49"/>
      <c r="J49"/>
      <c r="K49"/>
      <c r="L49"/>
      <c r="M49"/>
      <c r="N49"/>
      <c r="O49"/>
      <c r="P49"/>
      <c r="Q49"/>
      <c r="R49"/>
      <c r="S49"/>
      <c r="T49"/>
    </row>
    <row r="50" spans="1:20" ht="15.75" customHeight="1" x14ac:dyDescent="0.2">
      <c r="A50" s="52"/>
      <c r="B50" s="505" t="s">
        <v>249</v>
      </c>
      <c r="C50" s="501"/>
      <c r="G50"/>
      <c r="H50"/>
      <c r="I50"/>
      <c r="J50"/>
      <c r="K50"/>
      <c r="L50"/>
      <c r="M50"/>
      <c r="N50"/>
      <c r="O50"/>
      <c r="P50"/>
      <c r="Q50"/>
      <c r="R50"/>
      <c r="S50"/>
      <c r="T50"/>
    </row>
    <row r="51" spans="1:20" ht="15.75" customHeight="1" x14ac:dyDescent="0.2">
      <c r="A51" s="52"/>
      <c r="B51" s="505" t="s">
        <v>250</v>
      </c>
      <c r="C51" s="501"/>
      <c r="G51"/>
      <c r="H51"/>
      <c r="I51"/>
      <c r="J51"/>
      <c r="K51"/>
      <c r="L51"/>
      <c r="M51"/>
      <c r="N51"/>
      <c r="O51"/>
      <c r="P51" s="617"/>
      <c r="Q51"/>
      <c r="R51"/>
      <c r="S51"/>
      <c r="T51"/>
    </row>
    <row r="52" spans="1:20" ht="15.75" customHeight="1" x14ac:dyDescent="0.2">
      <c r="A52" s="52"/>
      <c r="B52" s="505" t="s">
        <v>127</v>
      </c>
      <c r="C52" s="501"/>
      <c r="G52"/>
      <c r="H52"/>
      <c r="I52"/>
      <c r="J52"/>
      <c r="K52"/>
      <c r="L52"/>
      <c r="M52"/>
      <c r="N52" s="1273"/>
      <c r="O52"/>
      <c r="P52"/>
      <c r="Q52"/>
      <c r="R52"/>
      <c r="S52"/>
      <c r="T52"/>
    </row>
    <row r="53" spans="1:20" ht="15.75" customHeight="1" x14ac:dyDescent="0.2">
      <c r="A53" s="52"/>
      <c r="B53" s="505" t="s">
        <v>255</v>
      </c>
      <c r="C53" s="501"/>
      <c r="G53"/>
      <c r="H53"/>
      <c r="I53"/>
      <c r="J53"/>
      <c r="K53"/>
      <c r="L53"/>
      <c r="M53"/>
      <c r="N53" s="1273"/>
      <c r="O53"/>
      <c r="P53"/>
      <c r="Q53"/>
      <c r="R53"/>
      <c r="S53"/>
      <c r="T53"/>
    </row>
    <row r="54" spans="1:20" ht="15.75" customHeight="1" x14ac:dyDescent="0.2">
      <c r="A54" s="52"/>
      <c r="B54" s="505" t="s">
        <v>251</v>
      </c>
      <c r="C54" s="501"/>
      <c r="G54"/>
      <c r="H54"/>
      <c r="I54"/>
      <c r="J54"/>
      <c r="K54"/>
      <c r="L54"/>
      <c r="M54"/>
      <c r="N54" s="1273"/>
      <c r="O54"/>
      <c r="P54"/>
      <c r="Q54"/>
      <c r="R54"/>
      <c r="S54"/>
    </row>
    <row r="55" spans="1:20" ht="15.75" customHeight="1" x14ac:dyDescent="0.2">
      <c r="A55" s="52"/>
      <c r="B55" s="1158" t="s">
        <v>126</v>
      </c>
      <c r="C55" s="501"/>
      <c r="G55"/>
      <c r="H55"/>
      <c r="I55"/>
      <c r="J55"/>
      <c r="K55"/>
      <c r="L55"/>
      <c r="M55"/>
      <c r="N55" s="1273"/>
      <c r="O55"/>
      <c r="P55"/>
      <c r="Q55"/>
      <c r="R55"/>
      <c r="S55"/>
    </row>
    <row r="56" spans="1:20" ht="15.75" customHeight="1" x14ac:dyDescent="0.2">
      <c r="A56" s="52"/>
      <c r="B56" s="505" t="s">
        <v>252</v>
      </c>
      <c r="C56" s="501"/>
      <c r="G56"/>
      <c r="H56"/>
      <c r="I56"/>
      <c r="J56"/>
      <c r="K56"/>
      <c r="L56"/>
      <c r="M56"/>
      <c r="N56" s="1273"/>
      <c r="O56"/>
      <c r="P56" s="1273"/>
      <c r="Q56"/>
      <c r="R56"/>
      <c r="S56"/>
    </row>
    <row r="57" spans="1:20" ht="15.75" customHeight="1" x14ac:dyDescent="0.2">
      <c r="A57" s="52"/>
      <c r="B57" s="667" t="s">
        <v>99</v>
      </c>
      <c r="C57" s="501"/>
      <c r="G57"/>
      <c r="H57"/>
      <c r="I57"/>
      <c r="J57"/>
      <c r="K57"/>
      <c r="L57"/>
      <c r="M57"/>
      <c r="N57" s="1273"/>
      <c r="O57"/>
      <c r="P57" s="1273"/>
      <c r="Q57"/>
      <c r="R57"/>
      <c r="S57"/>
    </row>
    <row r="58" spans="1:20" ht="15.75" customHeight="1" x14ac:dyDescent="0.2">
      <c r="A58" s="52"/>
      <c r="B58" s="54"/>
      <c r="C58" s="501"/>
      <c r="N58" s="1273"/>
      <c r="P58" s="1273"/>
    </row>
    <row r="59" spans="1:20" ht="15.75" customHeight="1" x14ac:dyDescent="0.2">
      <c r="A59" s="52"/>
      <c r="B59" s="54"/>
      <c r="C59" s="501"/>
      <c r="N59" s="1273"/>
      <c r="P59" s="1273"/>
    </row>
    <row r="60" spans="1:20" ht="15.75" customHeight="1" x14ac:dyDescent="0.2">
      <c r="A60" s="52"/>
      <c r="B60" s="54"/>
      <c r="C60" s="53"/>
      <c r="N60" s="1273"/>
      <c r="P60" s="1273"/>
    </row>
    <row r="61" spans="1:20" ht="15.75" customHeight="1" x14ac:dyDescent="0.2">
      <c r="A61" s="1253"/>
      <c r="B61" s="1254" t="s">
        <v>736</v>
      </c>
      <c r="C61" s="1255"/>
      <c r="N61" s="1273"/>
      <c r="P61" s="1273"/>
    </row>
    <row r="62" spans="1:20" ht="15.75" customHeight="1" x14ac:dyDescent="0.2">
      <c r="P62" s="1273"/>
    </row>
    <row r="63" spans="1:20" ht="15.75" customHeight="1" x14ac:dyDescent="0.2">
      <c r="P63" s="1273"/>
    </row>
    <row r="64" spans="1:20" ht="15.75" customHeight="1" x14ac:dyDescent="0.2">
      <c r="P64" s="1273"/>
    </row>
    <row r="65" spans="16:16" ht="15.75" customHeight="1" x14ac:dyDescent="0.2">
      <c r="P65" s="1273"/>
    </row>
    <row r="66" spans="16:16" ht="15.75" customHeight="1" x14ac:dyDescent="0.2">
      <c r="P66" s="1273"/>
    </row>
    <row r="67" spans="16:16" ht="15.75" customHeight="1" x14ac:dyDescent="0.2">
      <c r="P67" s="1273"/>
    </row>
    <row r="68" spans="16:16" ht="15.75" customHeight="1" x14ac:dyDescent="0.2">
      <c r="P68" s="127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B39:B40"/>
    <mergeCell ref="G35:Q38"/>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E2" sqref="E2:M2"/>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659" customWidth="1"/>
    <col min="5" max="5" width="2.5703125" style="659" customWidth="1"/>
    <col min="6" max="6" width="4.85546875" style="659" customWidth="1"/>
    <col min="7" max="7" width="9.140625" style="659"/>
    <col min="8" max="8" width="94" style="659" customWidth="1"/>
    <col min="9" max="9" width="4.5703125" style="659" customWidth="1"/>
    <col min="10" max="10" width="9.140625" style="659"/>
    <col min="11" max="11" width="8" style="659" customWidth="1"/>
    <col min="12" max="16384" width="9.140625" style="659"/>
  </cols>
  <sheetData>
    <row r="1" spans="1:13" ht="15.75" x14ac:dyDescent="0.2">
      <c r="A1" s="1253"/>
      <c r="B1" s="1254" t="s">
        <v>736</v>
      </c>
      <c r="C1" s="1255"/>
      <c r="E1" s="945"/>
      <c r="F1" s="945"/>
      <c r="G1" s="945"/>
      <c r="H1" s="945"/>
      <c r="I1" s="945"/>
      <c r="J1" s="945"/>
      <c r="K1" s="945"/>
      <c r="L1" s="945"/>
      <c r="M1" s="946"/>
    </row>
    <row r="2" spans="1:13" ht="18.75" thickBot="1" x14ac:dyDescent="0.25">
      <c r="A2" s="601"/>
      <c r="B2" s="837"/>
      <c r="C2" s="53"/>
      <c r="E2" s="1646" t="s">
        <v>742</v>
      </c>
      <c r="F2" s="1646"/>
      <c r="G2" s="1646"/>
      <c r="H2" s="1646"/>
      <c r="I2" s="1646"/>
      <c r="J2" s="1646"/>
      <c r="K2" s="1646"/>
      <c r="L2" s="1646"/>
      <c r="M2" s="1646"/>
    </row>
    <row r="3" spans="1:13" ht="16.5" thickBot="1" x14ac:dyDescent="0.25">
      <c r="A3" s="601"/>
      <c r="B3" s="370" t="str">
        <f>Title!B3</f>
        <v>Interim</v>
      </c>
      <c r="C3" s="53"/>
      <c r="E3" s="1647" t="s">
        <v>740</v>
      </c>
      <c r="F3" s="1647"/>
      <c r="G3" s="1647"/>
      <c r="H3" s="1647"/>
      <c r="I3" s="1647"/>
      <c r="J3" s="1647"/>
      <c r="K3" s="1647"/>
      <c r="L3" s="1647"/>
      <c r="M3" s="881"/>
    </row>
    <row r="4" spans="1:13" ht="15.6" customHeight="1" x14ac:dyDescent="0.2">
      <c r="A4" s="601"/>
      <c r="B4" s="1264" t="str">
        <f>Title!B4</f>
        <v>R1</v>
      </c>
      <c r="C4" s="53"/>
      <c r="E4" s="1645" t="s">
        <v>741</v>
      </c>
      <c r="F4" s="1645"/>
      <c r="G4" s="1645"/>
      <c r="H4" s="1645"/>
      <c r="I4" s="1645"/>
      <c r="J4" s="1645"/>
      <c r="K4" s="1645"/>
      <c r="L4" s="1645"/>
      <c r="M4" s="673"/>
    </row>
    <row r="5" spans="1:13" ht="15.75" x14ac:dyDescent="0.2">
      <c r="A5" s="601"/>
      <c r="B5" s="1265"/>
      <c r="C5" s="53"/>
      <c r="E5" s="725" t="s">
        <v>6</v>
      </c>
      <c r="F5" s="726" t="s">
        <v>724</v>
      </c>
      <c r="G5" s="727"/>
      <c r="H5" s="728"/>
      <c r="I5" s="728"/>
      <c r="J5" s="728"/>
      <c r="K5" s="728"/>
      <c r="L5" s="729"/>
      <c r="M5" s="674"/>
    </row>
    <row r="6" spans="1:13" ht="16.5" thickBot="1" x14ac:dyDescent="0.25">
      <c r="A6" s="601"/>
      <c r="B6" s="1266"/>
      <c r="C6" s="53"/>
      <c r="E6" s="725" t="s">
        <v>6</v>
      </c>
      <c r="F6" s="726" t="s">
        <v>486</v>
      </c>
      <c r="G6" s="727"/>
      <c r="H6" s="728"/>
      <c r="I6" s="728"/>
      <c r="J6" s="728"/>
      <c r="K6" s="728"/>
      <c r="L6" s="729"/>
      <c r="M6" s="674"/>
    </row>
    <row r="7" spans="1:13" ht="16.5" thickBot="1" x14ac:dyDescent="0.25">
      <c r="A7" s="601"/>
      <c r="B7" s="54"/>
      <c r="C7" s="538"/>
      <c r="E7" s="725" t="s">
        <v>6</v>
      </c>
      <c r="F7" s="726" t="s">
        <v>574</v>
      </c>
      <c r="G7" s="727"/>
      <c r="H7" s="728"/>
      <c r="I7" s="728"/>
      <c r="J7" s="728"/>
      <c r="K7" s="728"/>
      <c r="L7" s="729"/>
      <c r="M7" s="674"/>
    </row>
    <row r="8" spans="1:13" ht="17.45" customHeight="1" x14ac:dyDescent="0.2">
      <c r="A8" s="601"/>
      <c r="B8" s="939" t="s">
        <v>96</v>
      </c>
      <c r="C8" s="497"/>
      <c r="E8" s="1078"/>
      <c r="F8" s="675"/>
      <c r="G8" s="1642"/>
      <c r="H8" s="1642"/>
      <c r="I8" s="1642"/>
      <c r="J8" s="1642"/>
      <c r="K8" s="1642"/>
      <c r="L8" s="1642"/>
      <c r="M8" s="1642"/>
    </row>
    <row r="9" spans="1:13" ht="18" customHeight="1" x14ac:dyDescent="0.2">
      <c r="A9" s="601"/>
      <c r="B9" s="660" t="s">
        <v>123</v>
      </c>
      <c r="C9" s="497"/>
      <c r="E9" s="1078"/>
      <c r="F9" s="1633" t="s">
        <v>725</v>
      </c>
      <c r="G9" s="1633"/>
      <c r="H9" s="1633"/>
      <c r="I9" s="1633"/>
      <c r="J9" s="1633"/>
      <c r="K9" s="1633"/>
      <c r="L9" s="1633"/>
      <c r="M9" s="1633"/>
    </row>
    <row r="10" spans="1:13" ht="18" x14ac:dyDescent="0.2">
      <c r="A10" s="601"/>
      <c r="B10" s="661"/>
      <c r="C10" s="662"/>
      <c r="E10" s="870"/>
      <c r="F10" s="871"/>
      <c r="G10" s="872"/>
      <c r="H10" s="872"/>
      <c r="I10" s="872"/>
      <c r="J10" s="872"/>
      <c r="K10" s="872"/>
      <c r="L10" s="873"/>
      <c r="M10" s="872"/>
    </row>
    <row r="11" spans="1:13" ht="18" x14ac:dyDescent="0.2">
      <c r="A11" s="601"/>
      <c r="B11" s="663" t="s">
        <v>375</v>
      </c>
      <c r="C11" s="497"/>
      <c r="E11" s="732"/>
      <c r="F11" s="1106">
        <v>1</v>
      </c>
      <c r="G11" s="1107" t="s">
        <v>0</v>
      </c>
      <c r="H11" s="1108" t="s">
        <v>726</v>
      </c>
      <c r="I11" s="1108" t="s">
        <v>165</v>
      </c>
      <c r="J11" s="1108" t="s">
        <v>1</v>
      </c>
      <c r="K11" s="733">
        <v>1</v>
      </c>
      <c r="L11" s="734">
        <f>TIME(9,0,0)</f>
        <v>0.375</v>
      </c>
      <c r="M11" s="735"/>
    </row>
    <row r="12" spans="1:13" ht="15.75" x14ac:dyDescent="0.2">
      <c r="A12" s="52"/>
      <c r="B12" s="664" t="s">
        <v>376</v>
      </c>
      <c r="C12" s="53"/>
      <c r="E12" s="874"/>
      <c r="F12" s="875">
        <v>2</v>
      </c>
      <c r="G12" s="876" t="s">
        <v>0</v>
      </c>
      <c r="H12" s="877" t="s">
        <v>381</v>
      </c>
      <c r="I12" s="878" t="s">
        <v>165</v>
      </c>
      <c r="J12" s="878" t="s">
        <v>1</v>
      </c>
      <c r="K12" s="879">
        <v>5</v>
      </c>
      <c r="L12" s="880">
        <f t="shared" ref="L12:L18" si="0">L11+TIME(0,K11,0)</f>
        <v>0.37569444444444444</v>
      </c>
      <c r="M12" s="881"/>
    </row>
    <row r="13" spans="1:13" ht="15.75" x14ac:dyDescent="0.2">
      <c r="A13" s="601"/>
      <c r="B13" s="665" t="s">
        <v>149</v>
      </c>
      <c r="C13" s="497"/>
      <c r="E13" s="723"/>
      <c r="F13" s="744">
        <v>3</v>
      </c>
      <c r="G13" s="736" t="s">
        <v>0</v>
      </c>
      <c r="H13" s="737" t="s">
        <v>382</v>
      </c>
      <c r="I13" s="1108" t="s">
        <v>165</v>
      </c>
      <c r="J13" s="1108" t="s">
        <v>1</v>
      </c>
      <c r="K13" s="733">
        <v>5</v>
      </c>
      <c r="L13" s="734">
        <f t="shared" si="0"/>
        <v>0.37916666666666665</v>
      </c>
      <c r="M13" s="735"/>
    </row>
    <row r="14" spans="1:13" ht="15.75" x14ac:dyDescent="0.2">
      <c r="A14" s="52"/>
      <c r="B14" s="666" t="s">
        <v>246</v>
      </c>
      <c r="C14" s="497"/>
      <c r="E14" s="874"/>
      <c r="F14" s="875">
        <v>4</v>
      </c>
      <c r="G14" s="876" t="s">
        <v>31</v>
      </c>
      <c r="H14" s="882" t="s">
        <v>311</v>
      </c>
      <c r="I14" s="878" t="s">
        <v>165</v>
      </c>
      <c r="J14" s="878" t="s">
        <v>1</v>
      </c>
      <c r="K14" s="879">
        <v>5</v>
      </c>
      <c r="L14" s="880">
        <f t="shared" si="0"/>
        <v>0.38263888888888886</v>
      </c>
      <c r="M14" s="881"/>
    </row>
    <row r="15" spans="1:13" ht="15.75" x14ac:dyDescent="0.2">
      <c r="A15" s="52"/>
      <c r="B15" s="498" t="s">
        <v>273</v>
      </c>
      <c r="C15" s="497"/>
      <c r="E15" s="676"/>
      <c r="F15" s="677">
        <v>5</v>
      </c>
      <c r="G15" s="678" t="s">
        <v>2</v>
      </c>
      <c r="H15" s="679" t="s">
        <v>312</v>
      </c>
      <c r="I15" s="678" t="s">
        <v>165</v>
      </c>
      <c r="J15" s="678" t="s">
        <v>4</v>
      </c>
      <c r="K15" s="680">
        <v>5</v>
      </c>
      <c r="L15" s="734">
        <f t="shared" si="0"/>
        <v>0.38611111111111107</v>
      </c>
      <c r="M15" s="681"/>
    </row>
    <row r="16" spans="1:13" ht="15.75" x14ac:dyDescent="0.2">
      <c r="A16" s="52"/>
      <c r="B16" s="499" t="s">
        <v>334</v>
      </c>
      <c r="C16" s="500"/>
      <c r="E16" s="874"/>
      <c r="F16" s="875">
        <v>7</v>
      </c>
      <c r="G16" s="876" t="s">
        <v>31</v>
      </c>
      <c r="H16" s="883" t="s">
        <v>727</v>
      </c>
      <c r="I16" s="878" t="s">
        <v>165</v>
      </c>
      <c r="J16" s="878" t="s">
        <v>1</v>
      </c>
      <c r="K16" s="879">
        <v>15</v>
      </c>
      <c r="L16" s="880">
        <f t="shared" si="0"/>
        <v>0.38958333333333328</v>
      </c>
      <c r="M16" s="881"/>
    </row>
    <row r="17" spans="1:13" ht="15.75" x14ac:dyDescent="0.2">
      <c r="A17" s="52"/>
      <c r="B17" s="54"/>
      <c r="C17" s="459"/>
      <c r="E17" s="723"/>
      <c r="F17" s="1113">
        <v>8</v>
      </c>
      <c r="G17" s="1107" t="s">
        <v>41</v>
      </c>
      <c r="H17" s="737" t="s">
        <v>317</v>
      </c>
      <c r="I17" s="1108" t="s">
        <v>165</v>
      </c>
      <c r="J17" s="1108" t="s">
        <v>4</v>
      </c>
      <c r="K17" s="733">
        <v>84</v>
      </c>
      <c r="L17" s="734">
        <f t="shared" si="0"/>
        <v>0.39999999999999997</v>
      </c>
      <c r="M17" s="735"/>
    </row>
    <row r="18" spans="1:13" ht="15.75" x14ac:dyDescent="0.2">
      <c r="A18" s="52"/>
      <c r="B18" s="54"/>
      <c r="C18" s="53"/>
      <c r="E18" s="874"/>
      <c r="F18" s="884">
        <v>9</v>
      </c>
      <c r="G18" s="878" t="s">
        <v>2</v>
      </c>
      <c r="H18" s="878" t="s">
        <v>728</v>
      </c>
      <c r="I18" s="878" t="s">
        <v>165</v>
      </c>
      <c r="J18" s="878" t="s">
        <v>4</v>
      </c>
      <c r="K18" s="879">
        <v>5</v>
      </c>
      <c r="L18" s="880">
        <f t="shared" si="0"/>
        <v>0.45833333333333331</v>
      </c>
      <c r="M18" s="881"/>
    </row>
    <row r="19" spans="1:13" ht="15.75" x14ac:dyDescent="0.2">
      <c r="A19" s="601"/>
      <c r="B19" s="899" t="s">
        <v>377</v>
      </c>
      <c r="C19" s="497"/>
      <c r="E19" s="723"/>
      <c r="F19" s="608"/>
      <c r="G19" s="1108"/>
      <c r="H19" s="1108"/>
      <c r="I19" s="1108"/>
      <c r="J19" s="1108"/>
      <c r="K19" s="733"/>
      <c r="L19" s="734"/>
      <c r="M19" s="735"/>
    </row>
    <row r="20" spans="1:13" ht="15.75" x14ac:dyDescent="0.2">
      <c r="A20" s="52"/>
      <c r="B20" s="664" t="s">
        <v>378</v>
      </c>
      <c r="C20" s="53"/>
      <c r="E20" s="1078"/>
      <c r="F20" s="675"/>
      <c r="G20" s="1642"/>
      <c r="H20" s="1642"/>
      <c r="I20" s="1642"/>
      <c r="J20" s="1642"/>
      <c r="K20" s="1642"/>
      <c r="L20" s="1642"/>
      <c r="M20" s="1642"/>
    </row>
    <row r="21" spans="1:13" ht="17.45" customHeight="1" x14ac:dyDescent="0.2">
      <c r="A21" s="601"/>
      <c r="B21" s="940" t="s">
        <v>415</v>
      </c>
      <c r="C21" s="497"/>
      <c r="E21" s="1078"/>
      <c r="F21" s="1633" t="s">
        <v>729</v>
      </c>
      <c r="G21" s="1633"/>
      <c r="H21" s="1633"/>
      <c r="I21" s="1633"/>
      <c r="J21" s="1633"/>
      <c r="K21" s="1633"/>
      <c r="L21" s="1633"/>
      <c r="M21" s="1633"/>
    </row>
    <row r="22" spans="1:13" ht="18" customHeight="1" x14ac:dyDescent="0.25">
      <c r="A22" s="52"/>
      <c r="B22" s="900" t="s">
        <v>333</v>
      </c>
      <c r="C22" s="497"/>
      <c r="E22" s="742"/>
      <c r="F22" s="743"/>
      <c r="G22" s="730"/>
      <c r="H22" s="730"/>
      <c r="I22" s="730"/>
      <c r="J22" s="730"/>
      <c r="K22" s="730"/>
      <c r="L22" s="731"/>
      <c r="M22" s="730"/>
    </row>
    <row r="23" spans="1:13" ht="18" x14ac:dyDescent="0.25">
      <c r="A23" s="52"/>
      <c r="B23" s="941" t="s">
        <v>527</v>
      </c>
      <c r="C23" s="497"/>
      <c r="E23" s="732"/>
      <c r="F23" s="1106">
        <v>10</v>
      </c>
      <c r="G23" s="1107" t="s">
        <v>0</v>
      </c>
      <c r="H23" s="1108" t="s">
        <v>310</v>
      </c>
      <c r="I23" s="1108" t="s">
        <v>165</v>
      </c>
      <c r="J23" s="1108" t="s">
        <v>1</v>
      </c>
      <c r="K23" s="733">
        <v>1</v>
      </c>
      <c r="L23" s="734">
        <f>TIME(16,0,0)</f>
        <v>0.66666666666666663</v>
      </c>
      <c r="M23" s="735"/>
    </row>
    <row r="24" spans="1:13" ht="15.75" x14ac:dyDescent="0.25">
      <c r="A24" s="52"/>
      <c r="B24" s="901" t="s">
        <v>349</v>
      </c>
      <c r="C24" s="497"/>
      <c r="E24" s="874"/>
      <c r="F24" s="875">
        <v>11</v>
      </c>
      <c r="G24" s="876" t="s">
        <v>0</v>
      </c>
      <c r="H24" s="877" t="s">
        <v>381</v>
      </c>
      <c r="I24" s="878" t="s">
        <v>165</v>
      </c>
      <c r="J24" s="878" t="s">
        <v>1</v>
      </c>
      <c r="K24" s="879">
        <v>5</v>
      </c>
      <c r="L24" s="880">
        <f>L23+TIME(0,K23,0)</f>
        <v>0.66736111111111107</v>
      </c>
      <c r="M24" s="881"/>
    </row>
    <row r="25" spans="1:13" ht="15.75" x14ac:dyDescent="0.2">
      <c r="A25" s="52"/>
      <c r="B25" s="942" t="s">
        <v>17</v>
      </c>
      <c r="C25" s="497"/>
      <c r="E25" s="723"/>
      <c r="F25" s="744">
        <v>12</v>
      </c>
      <c r="G25" s="736" t="s">
        <v>0</v>
      </c>
      <c r="H25" s="737" t="s">
        <v>382</v>
      </c>
      <c r="I25" s="1108" t="s">
        <v>165</v>
      </c>
      <c r="J25" s="1108" t="s">
        <v>1</v>
      </c>
      <c r="K25" s="733">
        <v>5</v>
      </c>
      <c r="L25" s="734">
        <f>L24+TIME(0,K24,0)</f>
        <v>0.67083333333333328</v>
      </c>
      <c r="M25" s="735"/>
    </row>
    <row r="26" spans="1:13" ht="15.75" x14ac:dyDescent="0.2">
      <c r="A26" s="52"/>
      <c r="B26" s="943" t="s">
        <v>16</v>
      </c>
      <c r="C26" s="497"/>
      <c r="E26" s="874"/>
      <c r="F26" s="875">
        <v>13</v>
      </c>
      <c r="G26" s="876" t="s">
        <v>31</v>
      </c>
      <c r="H26" s="882" t="s">
        <v>311</v>
      </c>
      <c r="I26" s="878" t="s">
        <v>165</v>
      </c>
      <c r="J26" s="878" t="s">
        <v>1</v>
      </c>
      <c r="K26" s="879">
        <v>5</v>
      </c>
      <c r="L26" s="880">
        <f>L25+TIME(0,K25,0)</f>
        <v>0.67430555555555549</v>
      </c>
      <c r="M26" s="881"/>
    </row>
    <row r="27" spans="1:13" ht="15.75" x14ac:dyDescent="0.2">
      <c r="A27" s="52"/>
      <c r="B27" s="944" t="s">
        <v>481</v>
      </c>
      <c r="C27" s="497"/>
      <c r="E27" s="676"/>
      <c r="F27" s="677">
        <v>14</v>
      </c>
      <c r="G27" s="678" t="s">
        <v>2</v>
      </c>
      <c r="H27" s="679" t="s">
        <v>312</v>
      </c>
      <c r="I27" s="678" t="s">
        <v>165</v>
      </c>
      <c r="J27" s="678" t="s">
        <v>4</v>
      </c>
      <c r="K27" s="680">
        <v>5</v>
      </c>
      <c r="L27" s="734">
        <f>L26+TIME(0,K26,0)</f>
        <v>0.6777777777777777</v>
      </c>
      <c r="M27" s="681"/>
    </row>
    <row r="28" spans="1:13" ht="15.75" x14ac:dyDescent="0.2">
      <c r="A28" s="52"/>
      <c r="B28" s="1149" t="s">
        <v>528</v>
      </c>
      <c r="C28" s="53"/>
      <c r="E28" s="874"/>
      <c r="F28" s="875">
        <v>15</v>
      </c>
      <c r="G28" s="876" t="s">
        <v>41</v>
      </c>
      <c r="H28" s="883" t="s">
        <v>317</v>
      </c>
      <c r="I28" s="878" t="s">
        <v>165</v>
      </c>
      <c r="J28" s="878" t="s">
        <v>4</v>
      </c>
      <c r="K28" s="879">
        <v>109</v>
      </c>
      <c r="L28" s="880">
        <f>L25+TIME(0,K25,0)</f>
        <v>0.67430555555555549</v>
      </c>
      <c r="M28" s="881"/>
    </row>
    <row r="29" spans="1:13" ht="15.75" x14ac:dyDescent="0.2">
      <c r="A29" s="601"/>
      <c r="B29" s="947" t="s">
        <v>529</v>
      </c>
      <c r="C29" s="497"/>
      <c r="E29" s="723"/>
      <c r="F29" s="608">
        <v>16</v>
      </c>
      <c r="G29" s="1108" t="s">
        <v>0</v>
      </c>
      <c r="H29" s="1108" t="s">
        <v>418</v>
      </c>
      <c r="I29" s="1108" t="s">
        <v>165</v>
      </c>
      <c r="J29" s="1108" t="s">
        <v>4</v>
      </c>
      <c r="K29" s="733">
        <v>5</v>
      </c>
      <c r="L29" s="734">
        <f>L28+TIME(0,K28,0)</f>
        <v>0.74999999999999989</v>
      </c>
      <c r="M29" s="735"/>
    </row>
    <row r="30" spans="1:13" ht="15.75" x14ac:dyDescent="0.2">
      <c r="A30" s="52"/>
      <c r="B30" s="54"/>
      <c r="C30" s="497"/>
      <c r="E30" s="676"/>
      <c r="F30" s="677"/>
      <c r="G30" s="678"/>
      <c r="H30" s="678"/>
      <c r="I30" s="678"/>
      <c r="J30" s="678"/>
      <c r="K30" s="680"/>
      <c r="L30" s="790"/>
      <c r="M30" s="681"/>
    </row>
    <row r="31" spans="1:13" ht="15.75" x14ac:dyDescent="0.2">
      <c r="A31" s="52"/>
      <c r="B31" s="54"/>
      <c r="C31" s="497"/>
      <c r="E31" s="685"/>
      <c r="F31" s="686"/>
      <c r="G31" s="838"/>
      <c r="H31" s="838"/>
      <c r="I31" s="838"/>
      <c r="J31" s="838"/>
      <c r="K31" s="682"/>
      <c r="L31" s="683"/>
      <c r="M31" s="684"/>
    </row>
    <row r="32" spans="1:13" ht="17.45" customHeight="1" x14ac:dyDescent="0.2">
      <c r="A32" s="52"/>
      <c r="B32" s="54"/>
      <c r="C32" s="53"/>
      <c r="E32" s="1078"/>
      <c r="F32" s="675"/>
      <c r="G32" s="1642"/>
      <c r="H32" s="1642"/>
      <c r="I32" s="1642"/>
      <c r="J32" s="1642"/>
      <c r="K32" s="1642"/>
      <c r="L32" s="1642"/>
      <c r="M32" s="1642"/>
    </row>
    <row r="33" spans="1:13" ht="17.45" customHeight="1" x14ac:dyDescent="0.2">
      <c r="A33" s="52"/>
      <c r="B33" s="663" t="s">
        <v>379</v>
      </c>
      <c r="C33" s="53"/>
      <c r="E33" s="1078"/>
      <c r="F33" s="1633" t="s">
        <v>730</v>
      </c>
      <c r="G33" s="1633"/>
      <c r="H33" s="1633"/>
      <c r="I33" s="1633"/>
      <c r="J33" s="1633"/>
      <c r="K33" s="1633"/>
      <c r="L33" s="1633"/>
      <c r="M33" s="1633"/>
    </row>
    <row r="34" spans="1:13" ht="18" customHeight="1" x14ac:dyDescent="0.2">
      <c r="A34" s="52"/>
      <c r="B34" s="664" t="s">
        <v>380</v>
      </c>
      <c r="C34" s="53"/>
      <c r="E34" s="742"/>
      <c r="F34" s="743"/>
      <c r="G34" s="730"/>
      <c r="H34" s="730"/>
      <c r="I34" s="730"/>
      <c r="J34" s="730"/>
      <c r="K34" s="730"/>
      <c r="L34" s="731"/>
      <c r="M34" s="730"/>
    </row>
    <row r="35" spans="1:13" ht="18" x14ac:dyDescent="0.2">
      <c r="A35" s="52"/>
      <c r="B35" s="54"/>
      <c r="C35" s="53"/>
      <c r="E35" s="732"/>
      <c r="F35" s="1106">
        <v>17</v>
      </c>
      <c r="G35" s="1107" t="s">
        <v>0</v>
      </c>
      <c r="H35" s="1108" t="s">
        <v>310</v>
      </c>
      <c r="I35" s="1108" t="s">
        <v>165</v>
      </c>
      <c r="J35" s="1108" t="s">
        <v>1</v>
      </c>
      <c r="K35" s="733">
        <v>1</v>
      </c>
      <c r="L35" s="734">
        <f>TIME(13,30,0)</f>
        <v>0.5625</v>
      </c>
      <c r="M35" s="735"/>
    </row>
    <row r="36" spans="1:13" ht="15.6" customHeight="1" x14ac:dyDescent="0.2">
      <c r="A36" s="601"/>
      <c r="B36" s="54"/>
      <c r="C36" s="497"/>
      <c r="E36" s="874"/>
      <c r="F36" s="875">
        <v>18</v>
      </c>
      <c r="G36" s="876" t="s">
        <v>0</v>
      </c>
      <c r="H36" s="877" t="s">
        <v>381</v>
      </c>
      <c r="I36" s="878" t="s">
        <v>165</v>
      </c>
      <c r="J36" s="878" t="s">
        <v>1</v>
      </c>
      <c r="K36" s="879">
        <v>5</v>
      </c>
      <c r="L36" s="880">
        <f>L35+TIME(0,K35,0)</f>
        <v>0.56319444444444444</v>
      </c>
      <c r="M36" s="881"/>
    </row>
    <row r="37" spans="1:13" ht="15.75" x14ac:dyDescent="0.2">
      <c r="A37" s="52"/>
      <c r="B37" s="54"/>
      <c r="C37" s="53"/>
      <c r="E37" s="723"/>
      <c r="F37" s="744">
        <v>19</v>
      </c>
      <c r="G37" s="736" t="s">
        <v>0</v>
      </c>
      <c r="H37" s="737" t="s">
        <v>382</v>
      </c>
      <c r="I37" s="1108" t="s">
        <v>165</v>
      </c>
      <c r="J37" s="1108" t="s">
        <v>1</v>
      </c>
      <c r="K37" s="733">
        <v>5</v>
      </c>
      <c r="L37" s="734">
        <f>L36+TIME(0,K36,0)</f>
        <v>0.56666666666666665</v>
      </c>
      <c r="M37" s="735"/>
    </row>
    <row r="38" spans="1:13" ht="15.75" x14ac:dyDescent="0.2">
      <c r="A38" s="52"/>
      <c r="B38" s="54"/>
      <c r="C38" s="497"/>
      <c r="E38" s="874"/>
      <c r="F38" s="875">
        <v>20</v>
      </c>
      <c r="G38" s="876" t="s">
        <v>31</v>
      </c>
      <c r="H38" s="882" t="s">
        <v>311</v>
      </c>
      <c r="I38" s="878" t="s">
        <v>165</v>
      </c>
      <c r="J38" s="878" t="s">
        <v>1</v>
      </c>
      <c r="K38" s="879">
        <v>5</v>
      </c>
      <c r="L38" s="880">
        <f>L37+TIME(0,K37,0)</f>
        <v>0.57013888888888886</v>
      </c>
      <c r="M38" s="881"/>
    </row>
    <row r="39" spans="1:13" ht="15.75" customHeight="1" x14ac:dyDescent="0.2">
      <c r="A39" s="52"/>
      <c r="B39" s="1262" t="s">
        <v>393</v>
      </c>
      <c r="C39" s="497"/>
      <c r="E39" s="676"/>
      <c r="F39" s="677">
        <v>21</v>
      </c>
      <c r="G39" s="678" t="s">
        <v>2</v>
      </c>
      <c r="H39" s="679" t="s">
        <v>312</v>
      </c>
      <c r="I39" s="678" t="s">
        <v>165</v>
      </c>
      <c r="J39" s="678" t="s">
        <v>4</v>
      </c>
      <c r="K39" s="680">
        <v>5</v>
      </c>
      <c r="L39" s="734">
        <f>L38+TIME(0,K38,0)</f>
        <v>0.57361111111111107</v>
      </c>
      <c r="M39" s="681"/>
    </row>
    <row r="40" spans="1:13" ht="15.75" x14ac:dyDescent="0.2">
      <c r="A40" s="54"/>
      <c r="B40" s="1263"/>
      <c r="C40" s="54"/>
      <c r="E40" s="874"/>
      <c r="F40" s="875">
        <v>22</v>
      </c>
      <c r="G40" s="876" t="s">
        <v>41</v>
      </c>
      <c r="H40" s="883" t="s">
        <v>575</v>
      </c>
      <c r="I40" s="878" t="s">
        <v>165</v>
      </c>
      <c r="J40" s="878" t="s">
        <v>4</v>
      </c>
      <c r="K40" s="879">
        <v>109</v>
      </c>
      <c r="L40" s="880">
        <f>L37+TIME(0,K37,0)</f>
        <v>0.57013888888888886</v>
      </c>
      <c r="M40" s="881"/>
    </row>
    <row r="41" spans="1:13" ht="18" x14ac:dyDescent="0.2">
      <c r="A41" s="54"/>
      <c r="B41" s="822" t="s">
        <v>390</v>
      </c>
      <c r="C41" s="54"/>
      <c r="E41" s="723"/>
      <c r="F41" s="608">
        <v>23</v>
      </c>
      <c r="G41" s="1108" t="s">
        <v>0</v>
      </c>
      <c r="H41" s="1108" t="s">
        <v>487</v>
      </c>
      <c r="I41" s="1108" t="s">
        <v>165</v>
      </c>
      <c r="J41" s="1108" t="s">
        <v>4</v>
      </c>
      <c r="K41" s="733">
        <v>5</v>
      </c>
      <c r="L41" s="734">
        <f>L40+TIME(0,K40,0)</f>
        <v>0.64583333333333326</v>
      </c>
      <c r="M41" s="735"/>
    </row>
    <row r="42" spans="1:13" ht="15.75" x14ac:dyDescent="0.2">
      <c r="A42" s="54"/>
      <c r="B42" s="950" t="s">
        <v>348</v>
      </c>
      <c r="C42" s="54"/>
      <c r="E42" s="685"/>
      <c r="F42" s="686"/>
      <c r="G42" s="838"/>
      <c r="H42" s="838"/>
      <c r="I42" s="838"/>
      <c r="J42" s="838"/>
      <c r="K42" s="682"/>
      <c r="L42" s="683"/>
      <c r="M42" s="684"/>
    </row>
    <row r="43" spans="1:13" ht="13.5" thickBot="1" x14ac:dyDescent="0.25">
      <c r="A43" s="54"/>
      <c r="B43" s="54"/>
      <c r="C43" s="54"/>
      <c r="E43" s="1078"/>
      <c r="F43" s="675"/>
      <c r="G43" s="1642"/>
      <c r="H43" s="1642"/>
      <c r="I43" s="1642"/>
      <c r="J43" s="1642"/>
      <c r="K43" s="1642"/>
      <c r="L43" s="1642"/>
      <c r="M43" s="1642"/>
    </row>
    <row r="44" spans="1:13" ht="17.45" customHeight="1" x14ac:dyDescent="0.2">
      <c r="A44" s="52"/>
      <c r="B44" s="588" t="s">
        <v>289</v>
      </c>
      <c r="C44" s="53"/>
      <c r="E44" s="1078"/>
      <c r="F44" s="1633" t="s">
        <v>731</v>
      </c>
      <c r="G44" s="1633"/>
      <c r="H44" s="1633"/>
      <c r="I44" s="1633"/>
      <c r="J44" s="1633"/>
      <c r="K44" s="1633"/>
      <c r="L44" s="1633"/>
      <c r="M44" s="1633"/>
    </row>
    <row r="45" spans="1:13" ht="18" customHeight="1" x14ac:dyDescent="0.2">
      <c r="A45" s="52"/>
      <c r="B45" s="589" t="s">
        <v>253</v>
      </c>
      <c r="C45" s="53"/>
      <c r="E45" s="742"/>
      <c r="F45" s="743"/>
      <c r="G45" s="730"/>
      <c r="H45" s="730"/>
      <c r="I45" s="730"/>
      <c r="J45" s="730"/>
      <c r="K45" s="730"/>
      <c r="L45" s="731"/>
      <c r="M45" s="730"/>
    </row>
    <row r="46" spans="1:13" ht="18" x14ac:dyDescent="0.2">
      <c r="A46" s="52"/>
      <c r="B46" s="502" t="s">
        <v>240</v>
      </c>
      <c r="C46" s="501"/>
      <c r="E46" s="732"/>
      <c r="F46" s="1106">
        <v>24</v>
      </c>
      <c r="G46" s="1107" t="s">
        <v>0</v>
      </c>
      <c r="H46" s="1108" t="s">
        <v>310</v>
      </c>
      <c r="I46" s="1108" t="s">
        <v>165</v>
      </c>
      <c r="J46" s="1108" t="s">
        <v>1</v>
      </c>
      <c r="K46" s="733">
        <v>1</v>
      </c>
      <c r="L46" s="734">
        <f>TIME(13,30,0)</f>
        <v>0.5625</v>
      </c>
      <c r="M46" s="735"/>
    </row>
    <row r="47" spans="1:13" ht="15.75" x14ac:dyDescent="0.2">
      <c r="A47" s="52"/>
      <c r="B47" s="503" t="s">
        <v>97</v>
      </c>
      <c r="C47" s="501"/>
      <c r="E47" s="874"/>
      <c r="F47" s="875">
        <v>25</v>
      </c>
      <c r="G47" s="876" t="s">
        <v>0</v>
      </c>
      <c r="H47" s="877" t="s">
        <v>381</v>
      </c>
      <c r="I47" s="878" t="s">
        <v>165</v>
      </c>
      <c r="J47" s="878" t="s">
        <v>1</v>
      </c>
      <c r="K47" s="879">
        <v>2</v>
      </c>
      <c r="L47" s="880">
        <f>L46+TIME(0,K46,0)</f>
        <v>0.56319444444444444</v>
      </c>
      <c r="M47" s="881"/>
    </row>
    <row r="48" spans="1:13" ht="15.75" x14ac:dyDescent="0.2">
      <c r="A48" s="52"/>
      <c r="B48" s="504" t="s">
        <v>98</v>
      </c>
      <c r="C48" s="501"/>
      <c r="E48" s="723"/>
      <c r="F48" s="744">
        <v>26</v>
      </c>
      <c r="G48" s="736" t="s">
        <v>0</v>
      </c>
      <c r="H48" s="737" t="s">
        <v>382</v>
      </c>
      <c r="I48" s="1108" t="s">
        <v>165</v>
      </c>
      <c r="J48" s="1108" t="s">
        <v>1</v>
      </c>
      <c r="K48" s="733">
        <v>5</v>
      </c>
      <c r="L48" s="734">
        <f>L47+TIME(0,K47,0)</f>
        <v>0.56458333333333333</v>
      </c>
      <c r="M48" s="735"/>
    </row>
    <row r="49" spans="1:13" ht="15.75" x14ac:dyDescent="0.2">
      <c r="A49" s="52"/>
      <c r="B49" s="948" t="s">
        <v>95</v>
      </c>
      <c r="C49" s="501"/>
      <c r="E49" s="874"/>
      <c r="F49" s="875">
        <v>27</v>
      </c>
      <c r="G49" s="876" t="s">
        <v>31</v>
      </c>
      <c r="H49" s="882" t="s">
        <v>311</v>
      </c>
      <c r="I49" s="878" t="s">
        <v>165</v>
      </c>
      <c r="J49" s="878" t="s">
        <v>1</v>
      </c>
      <c r="K49" s="879">
        <v>5</v>
      </c>
      <c r="L49" s="880">
        <f>L48+TIME(0,K48,0)</f>
        <v>0.56805555555555554</v>
      </c>
      <c r="M49" s="881"/>
    </row>
    <row r="50" spans="1:13" ht="15.75" x14ac:dyDescent="0.2">
      <c r="A50" s="52"/>
      <c r="B50" s="505" t="s">
        <v>249</v>
      </c>
      <c r="C50" s="501"/>
      <c r="E50" s="723"/>
      <c r="F50" s="608">
        <v>28</v>
      </c>
      <c r="G50" s="1108" t="s">
        <v>2</v>
      </c>
      <c r="H50" s="1109" t="s">
        <v>312</v>
      </c>
      <c r="I50" s="1108" t="s">
        <v>165</v>
      </c>
      <c r="J50" s="1108" t="s">
        <v>4</v>
      </c>
      <c r="K50" s="733">
        <v>5</v>
      </c>
      <c r="L50" s="734">
        <f>L49+TIME(0,K49,0)</f>
        <v>0.57152777777777775</v>
      </c>
      <c r="M50" s="735"/>
    </row>
    <row r="51" spans="1:13" ht="15.75" x14ac:dyDescent="0.2">
      <c r="A51" s="52"/>
      <c r="B51" s="505" t="s">
        <v>250</v>
      </c>
      <c r="C51" s="501"/>
      <c r="E51" s="874"/>
      <c r="F51" s="875">
        <v>29</v>
      </c>
      <c r="G51" s="876" t="s">
        <v>41</v>
      </c>
      <c r="H51" s="883" t="s">
        <v>732</v>
      </c>
      <c r="I51" s="878" t="s">
        <v>165</v>
      </c>
      <c r="J51" s="878" t="s">
        <v>4</v>
      </c>
      <c r="K51" s="879">
        <v>97</v>
      </c>
      <c r="L51" s="880">
        <f>L48+TIME(0,K48,0)</f>
        <v>0.56805555555555554</v>
      </c>
      <c r="M51" s="881"/>
    </row>
    <row r="52" spans="1:13" ht="18" x14ac:dyDescent="0.2">
      <c r="A52" s="52"/>
      <c r="B52" s="505" t="s">
        <v>127</v>
      </c>
      <c r="C52" s="501"/>
      <c r="E52" s="732"/>
      <c r="F52" s="747">
        <v>30</v>
      </c>
      <c r="G52" s="1108" t="s">
        <v>41</v>
      </c>
      <c r="H52" s="739" t="s">
        <v>733</v>
      </c>
      <c r="I52" s="1108" t="s">
        <v>6</v>
      </c>
      <c r="J52" s="1108" t="s">
        <v>4</v>
      </c>
      <c r="K52" s="733">
        <v>5</v>
      </c>
      <c r="L52" s="734">
        <f>L51+TIME(0,K51,0)</f>
        <v>0.63541666666666663</v>
      </c>
      <c r="M52" s="735"/>
    </row>
    <row r="53" spans="1:13" ht="14.25" x14ac:dyDescent="0.2">
      <c r="A53" s="52"/>
      <c r="B53" s="505" t="s">
        <v>255</v>
      </c>
      <c r="C53" s="501"/>
      <c r="E53" s="881"/>
      <c r="F53" s="885">
        <v>31</v>
      </c>
      <c r="G53" s="886" t="s">
        <v>0</v>
      </c>
      <c r="H53" s="883" t="s">
        <v>313</v>
      </c>
      <c r="I53" s="886" t="s">
        <v>165</v>
      </c>
      <c r="J53" s="886" t="s">
        <v>1</v>
      </c>
      <c r="K53" s="887">
        <v>5</v>
      </c>
      <c r="L53" s="880">
        <f>L52+TIME(0,K52,0)</f>
        <v>0.63888888888888884</v>
      </c>
      <c r="M53" s="881"/>
    </row>
    <row r="54" spans="1:13" ht="14.25" x14ac:dyDescent="0.2">
      <c r="A54" s="52"/>
      <c r="B54" s="505" t="s">
        <v>251</v>
      </c>
      <c r="C54" s="501"/>
      <c r="E54" s="735"/>
      <c r="F54" s="744">
        <v>32</v>
      </c>
      <c r="G54" s="687" t="s">
        <v>0</v>
      </c>
      <c r="H54" s="737" t="s">
        <v>314</v>
      </c>
      <c r="I54" s="671" t="s">
        <v>165</v>
      </c>
      <c r="J54" s="736" t="s">
        <v>1</v>
      </c>
      <c r="K54" s="748">
        <v>5</v>
      </c>
      <c r="L54" s="734">
        <f>L53+TIME(0,K53,0)</f>
        <v>0.64236111111111105</v>
      </c>
      <c r="M54" s="735"/>
    </row>
    <row r="55" spans="1:13" ht="14.25" x14ac:dyDescent="0.2">
      <c r="A55" s="52"/>
      <c r="B55" s="1158" t="s">
        <v>126</v>
      </c>
      <c r="C55" s="501"/>
      <c r="E55" s="881"/>
      <c r="F55" s="885">
        <v>33</v>
      </c>
      <c r="G55" s="886" t="s">
        <v>2</v>
      </c>
      <c r="H55" s="883" t="s">
        <v>315</v>
      </c>
      <c r="I55" s="886" t="s">
        <v>165</v>
      </c>
      <c r="J55" s="886" t="s">
        <v>1</v>
      </c>
      <c r="K55" s="887">
        <v>0</v>
      </c>
      <c r="L55" s="880">
        <f>L54+TIME(0,K54,0)</f>
        <v>0.64583333333333326</v>
      </c>
      <c r="M55" s="881"/>
    </row>
    <row r="56" spans="1:13" ht="14.25" x14ac:dyDescent="0.2">
      <c r="A56" s="52"/>
      <c r="B56" s="505" t="s">
        <v>252</v>
      </c>
      <c r="C56" s="501"/>
      <c r="E56" s="735"/>
      <c r="F56" s="397"/>
      <c r="G56" s="671"/>
      <c r="H56" s="737"/>
      <c r="I56" s="671"/>
      <c r="J56" s="671"/>
      <c r="K56" s="748"/>
      <c r="L56" s="688"/>
      <c r="M56" s="735"/>
    </row>
    <row r="57" spans="1:13" ht="14.25" x14ac:dyDescent="0.2">
      <c r="A57" s="52"/>
      <c r="B57" s="667" t="s">
        <v>99</v>
      </c>
      <c r="C57" s="501"/>
      <c r="E57" s="881"/>
      <c r="F57" s="888"/>
      <c r="G57" s="888" t="s">
        <v>306</v>
      </c>
      <c r="H57" s="889"/>
      <c r="I57" s="889"/>
      <c r="J57" s="889"/>
      <c r="K57" s="890"/>
      <c r="L57" s="891"/>
      <c r="M57" s="881"/>
    </row>
    <row r="58" spans="1:13" ht="14.25" x14ac:dyDescent="0.2">
      <c r="A58" s="52"/>
      <c r="B58" s="54"/>
      <c r="C58" s="501"/>
      <c r="E58" s="735"/>
      <c r="F58" s="9"/>
      <c r="G58" s="650" t="s">
        <v>307</v>
      </c>
      <c r="H58" s="671"/>
      <c r="I58" s="671"/>
      <c r="J58" s="671"/>
      <c r="K58" s="748"/>
      <c r="L58" s="688"/>
      <c r="M58" s="735"/>
    </row>
    <row r="59" spans="1:13" ht="15" x14ac:dyDescent="0.2">
      <c r="A59" s="52"/>
      <c r="B59" s="54"/>
      <c r="C59" s="501"/>
      <c r="E59" s="881"/>
      <c r="F59" s="888" t="s">
        <v>7</v>
      </c>
      <c r="G59" s="892" t="s">
        <v>308</v>
      </c>
      <c r="H59" s="888"/>
      <c r="I59" s="888"/>
      <c r="J59" s="893"/>
      <c r="K59" s="893"/>
      <c r="L59" s="894"/>
      <c r="M59" s="881"/>
    </row>
    <row r="60" spans="1:13" x14ac:dyDescent="0.2">
      <c r="A60" s="52"/>
      <c r="B60" s="54"/>
      <c r="C60" s="53"/>
      <c r="E60" s="735"/>
      <c r="F60" s="400"/>
      <c r="G60" s="400" t="s">
        <v>309</v>
      </c>
      <c r="H60" s="9"/>
      <c r="I60" s="650"/>
      <c r="J60" s="647"/>
      <c r="K60" s="648"/>
      <c r="L60" s="689"/>
      <c r="M60" s="735"/>
    </row>
    <row r="61" spans="1:13" ht="15.75" x14ac:dyDescent="0.2">
      <c r="A61" s="1253"/>
      <c r="B61" s="1254" t="s">
        <v>736</v>
      </c>
      <c r="C61" s="1255"/>
      <c r="E61" s="881"/>
      <c r="F61" s="895"/>
      <c r="G61" s="892" t="s">
        <v>305</v>
      </c>
      <c r="H61" s="888" t="s">
        <v>7</v>
      </c>
      <c r="I61" s="892"/>
      <c r="J61" s="896"/>
      <c r="K61" s="893"/>
      <c r="L61" s="894"/>
      <c r="M61" s="881"/>
    </row>
    <row r="62" spans="1:13" ht="15.75" x14ac:dyDescent="0.2">
      <c r="E62" s="735"/>
      <c r="F62" s="651"/>
      <c r="G62" s="400" t="s">
        <v>292</v>
      </c>
      <c r="H62" s="400"/>
      <c r="I62" s="400"/>
      <c r="J62" s="652"/>
      <c r="K62" s="652"/>
      <c r="L62" s="690"/>
      <c r="M62" s="735"/>
    </row>
    <row r="63" spans="1:13" ht="15.75" x14ac:dyDescent="0.2">
      <c r="E63" s="881"/>
      <c r="F63" s="895"/>
      <c r="G63" s="892" t="s">
        <v>293</v>
      </c>
      <c r="H63" s="895"/>
      <c r="I63" s="892"/>
      <c r="J63" s="897"/>
      <c r="K63" s="897"/>
      <c r="L63" s="898"/>
      <c r="M63" s="881"/>
    </row>
    <row r="64" spans="1:13" ht="15.75" x14ac:dyDescent="0.2">
      <c r="E64" s="740"/>
      <c r="F64" s="740"/>
      <c r="G64" s="740"/>
      <c r="H64" s="740"/>
      <c r="I64" s="740"/>
      <c r="J64" s="740"/>
      <c r="K64" s="740"/>
      <c r="L64" s="741"/>
      <c r="M64" s="735"/>
    </row>
    <row r="65" spans="5:13" ht="15.75" x14ac:dyDescent="0.2">
      <c r="E65" s="401"/>
      <c r="F65" s="401"/>
      <c r="G65" s="401"/>
      <c r="H65" s="401"/>
      <c r="I65" s="401"/>
      <c r="J65" s="401"/>
      <c r="K65" s="401"/>
      <c r="L65" s="402"/>
      <c r="M65" s="724"/>
    </row>
    <row r="66" spans="5:13" ht="15.75" x14ac:dyDescent="0.2">
      <c r="E66" s="401"/>
      <c r="F66" s="401"/>
      <c r="G66" s="401"/>
      <c r="H66" s="401"/>
      <c r="I66" s="401"/>
      <c r="J66" s="401"/>
      <c r="K66" s="401"/>
      <c r="L66" s="402"/>
      <c r="M66" s="724"/>
    </row>
    <row r="67" spans="5:13" ht="15.75" x14ac:dyDescent="0.2">
      <c r="E67" s="740"/>
      <c r="F67" s="740"/>
      <c r="G67" s="740"/>
      <c r="H67" s="740"/>
      <c r="I67" s="740"/>
      <c r="J67" s="740"/>
      <c r="K67" s="740"/>
      <c r="L67" s="741"/>
      <c r="M67" s="834"/>
    </row>
    <row r="68" spans="5:13" x14ac:dyDescent="0.2">
      <c r="E68" s="1159"/>
      <c r="F68" s="1159"/>
      <c r="G68" s="1159"/>
      <c r="H68" s="1159"/>
      <c r="I68" s="1159"/>
      <c r="J68" s="1159"/>
      <c r="K68" s="1159"/>
      <c r="L68" s="1159"/>
      <c r="M68" s="1159"/>
    </row>
    <row r="69" spans="5:13" x14ac:dyDescent="0.2">
      <c r="E69" s="1159"/>
      <c r="F69" s="1159"/>
      <c r="G69" s="1159"/>
      <c r="H69" s="1159"/>
      <c r="I69" s="1159"/>
      <c r="J69" s="1159"/>
      <c r="K69" s="1159"/>
      <c r="L69" s="1159"/>
      <c r="M69" s="1159"/>
    </row>
    <row r="70" spans="5:13" x14ac:dyDescent="0.2">
      <c r="E70" s="1159"/>
      <c r="F70" s="1159"/>
      <c r="G70" s="1159"/>
      <c r="H70" s="1159"/>
      <c r="I70" s="1159"/>
      <c r="J70" s="1159"/>
      <c r="K70" s="1159"/>
      <c r="L70" s="1159"/>
      <c r="M70" s="1159"/>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1159"/>
      <c r="J75" s="1159"/>
      <c r="K75" s="1159"/>
      <c r="L75" s="1159"/>
      <c r="M75" s="1159"/>
    </row>
    <row r="76" spans="5:13" x14ac:dyDescent="0.2">
      <c r="E76" s="1159"/>
      <c r="F76" s="1159"/>
      <c r="G76" s="1159"/>
      <c r="H76" s="1159"/>
      <c r="I76" s="1159"/>
      <c r="J76" s="1159"/>
      <c r="K76" s="1159"/>
      <c r="L76" s="1159"/>
      <c r="M76" s="1159"/>
    </row>
    <row r="77" spans="5:13" x14ac:dyDescent="0.2">
      <c r="E77" s="1159"/>
      <c r="F77" s="1159"/>
      <c r="G77" s="1159"/>
      <c r="H77" s="1159"/>
      <c r="I77" s="1159"/>
      <c r="J77" s="1159"/>
      <c r="K77" s="1159"/>
      <c r="L77" s="1159"/>
      <c r="M77" s="1159"/>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37"/>
      <c r="F80" s="1137"/>
      <c r="G80" s="1137"/>
      <c r="H80" s="1137"/>
      <c r="I80" s="1137"/>
      <c r="J80" s="1137"/>
      <c r="K80" s="1137"/>
      <c r="L80" s="1137"/>
      <c r="M80" s="1137"/>
    </row>
    <row r="81" spans="5:13" x14ac:dyDescent="0.2">
      <c r="E81" s="1137"/>
      <c r="F81" s="1137"/>
      <c r="G81" s="1137"/>
      <c r="H81" s="1137"/>
      <c r="I81" s="1137"/>
      <c r="J81" s="1137"/>
      <c r="K81" s="1137"/>
      <c r="L81" s="1137"/>
      <c r="M81" s="1137"/>
    </row>
    <row r="82" spans="5:13" x14ac:dyDescent="0.2">
      <c r="E82" s="1137"/>
      <c r="F82" s="1137"/>
      <c r="G82" s="1137"/>
      <c r="H82" s="1137"/>
      <c r="I82" s="1137"/>
      <c r="J82" s="1137"/>
      <c r="K82" s="1137"/>
      <c r="L82" s="1137"/>
      <c r="M82" s="1137"/>
    </row>
    <row r="83" spans="5:13" x14ac:dyDescent="0.2">
      <c r="E83" s="1137"/>
      <c r="F83" s="1137"/>
      <c r="G83" s="1137"/>
      <c r="H83" s="1137"/>
      <c r="I83" s="1137"/>
      <c r="J83" s="1137"/>
      <c r="K83" s="1137"/>
      <c r="L83" s="1137"/>
      <c r="M83" s="1137"/>
    </row>
  </sheetData>
  <mergeCells count="13">
    <mergeCell ref="G43:M43"/>
    <mergeCell ref="F44:M44"/>
    <mergeCell ref="E2:M2"/>
    <mergeCell ref="E3:L3"/>
    <mergeCell ref="B4:B6"/>
    <mergeCell ref="E4:L4"/>
    <mergeCell ref="G8:M8"/>
    <mergeCell ref="F9:M9"/>
    <mergeCell ref="B39:B40"/>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activeCell="B4" sqref="B4:B6"/>
    </sheetView>
  </sheetViews>
  <sheetFormatPr defaultRowHeight="12.75" x14ac:dyDescent="0.2"/>
  <cols>
    <col min="1" max="1" width="1.42578125" style="1159" customWidth="1"/>
    <col min="2" max="2" width="13.5703125" style="1159" customWidth="1"/>
    <col min="3" max="3" width="1.42578125" style="1159"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53"/>
      <c r="B1" s="1254" t="s">
        <v>736</v>
      </c>
      <c r="C1" s="1255"/>
      <c r="E1" s="371"/>
      <c r="F1" s="1648" t="s">
        <v>71</v>
      </c>
      <c r="G1" s="1648"/>
      <c r="H1" s="1648"/>
      <c r="I1" s="1648"/>
      <c r="J1" s="1648"/>
      <c r="K1" s="1648"/>
      <c r="L1" s="1648"/>
      <c r="M1" s="1648"/>
      <c r="N1" s="372"/>
    </row>
    <row r="2" spans="1:15" ht="18.75" thickBot="1" x14ac:dyDescent="0.25">
      <c r="A2" s="601"/>
      <c r="B2" s="837"/>
      <c r="C2" s="53"/>
      <c r="E2" s="373"/>
      <c r="F2" s="1650" t="s">
        <v>70</v>
      </c>
      <c r="G2" s="1650"/>
      <c r="H2" s="1650"/>
      <c r="I2" s="1650"/>
      <c r="J2" s="1650"/>
      <c r="K2" s="1650"/>
      <c r="L2" s="1650"/>
      <c r="M2" s="1650"/>
      <c r="N2" s="372"/>
    </row>
    <row r="3" spans="1:15" ht="16.5" thickBot="1" x14ac:dyDescent="0.25">
      <c r="A3" s="601"/>
      <c r="B3" s="370" t="str">
        <f>Title!B3</f>
        <v>Interim</v>
      </c>
      <c r="C3" s="53"/>
      <c r="E3" s="116" t="s">
        <v>166</v>
      </c>
      <c r="F3" s="117" t="s">
        <v>162</v>
      </c>
      <c r="G3" s="293"/>
      <c r="H3" s="295"/>
      <c r="I3" s="345"/>
      <c r="J3" s="118"/>
      <c r="K3" s="118"/>
      <c r="L3" s="118"/>
      <c r="M3" s="232"/>
      <c r="N3" s="349"/>
    </row>
    <row r="4" spans="1:15" ht="15.75" customHeight="1" x14ac:dyDescent="0.2">
      <c r="A4" s="601"/>
      <c r="B4" s="1264" t="str">
        <f>Title!B4</f>
        <v>R1</v>
      </c>
      <c r="C4" s="53"/>
      <c r="E4" s="116" t="s">
        <v>166</v>
      </c>
      <c r="F4" s="117" t="s">
        <v>100</v>
      </c>
      <c r="G4" s="293"/>
      <c r="H4" s="295"/>
      <c r="I4" s="345"/>
      <c r="J4" s="118"/>
      <c r="K4" s="118"/>
      <c r="L4" s="118"/>
      <c r="M4" s="232"/>
      <c r="N4" s="349"/>
    </row>
    <row r="5" spans="1:15" ht="15.75" customHeight="1" x14ac:dyDescent="0.2">
      <c r="A5" s="601"/>
      <c r="B5" s="1265"/>
      <c r="C5" s="53"/>
      <c r="E5" s="119" t="s">
        <v>166</v>
      </c>
      <c r="F5" s="120" t="s">
        <v>103</v>
      </c>
      <c r="G5" s="294"/>
      <c r="H5" s="295"/>
      <c r="I5" s="345"/>
      <c r="J5" s="121"/>
      <c r="K5" s="121"/>
      <c r="L5" s="121"/>
      <c r="M5" s="233"/>
      <c r="N5" s="350"/>
      <c r="O5" s="83"/>
    </row>
    <row r="6" spans="1:15" ht="15.75" customHeight="1" thickBot="1" x14ac:dyDescent="0.25">
      <c r="A6" s="601"/>
      <c r="B6" s="1266"/>
      <c r="C6" s="53"/>
      <c r="O6" s="115"/>
    </row>
    <row r="7" spans="1:15" ht="18.75" thickBot="1" x14ac:dyDescent="0.3">
      <c r="A7" s="601"/>
      <c r="B7" s="54"/>
      <c r="C7" s="538"/>
      <c r="E7" s="1612" t="s">
        <v>734</v>
      </c>
      <c r="F7" s="1649"/>
      <c r="G7" s="1649"/>
      <c r="H7" s="1649"/>
      <c r="I7" s="1649"/>
      <c r="J7" s="1649"/>
      <c r="K7" s="1649"/>
      <c r="L7" s="1649"/>
      <c r="M7" s="1649"/>
      <c r="N7" s="1649"/>
      <c r="O7" s="115"/>
    </row>
    <row r="8" spans="1:15" ht="20.25" x14ac:dyDescent="0.2">
      <c r="A8" s="601"/>
      <c r="B8" s="939" t="s">
        <v>96</v>
      </c>
      <c r="C8" s="497"/>
      <c r="E8" s="134"/>
      <c r="F8" s="21"/>
      <c r="G8" s="21"/>
      <c r="H8" s="21"/>
      <c r="I8" s="21"/>
      <c r="J8" s="21"/>
      <c r="K8" s="21"/>
      <c r="L8" s="135"/>
      <c r="M8" s="136" t="s">
        <v>230</v>
      </c>
      <c r="N8" s="137" t="s">
        <v>80</v>
      </c>
    </row>
    <row r="9" spans="1:15" ht="20.25" x14ac:dyDescent="0.2">
      <c r="A9" s="601"/>
      <c r="B9" s="660" t="s">
        <v>123</v>
      </c>
      <c r="C9" s="497"/>
      <c r="E9" s="30"/>
      <c r="F9" s="138"/>
      <c r="G9" s="20">
        <v>1</v>
      </c>
      <c r="H9" s="25"/>
      <c r="I9" s="25" t="s">
        <v>102</v>
      </c>
      <c r="J9" s="139" t="s">
        <v>165</v>
      </c>
      <c r="K9" s="836" t="s">
        <v>412</v>
      </c>
      <c r="L9" s="140"/>
      <c r="M9" s="141">
        <f>TIME(18,30,0)</f>
        <v>0.77083333333333337</v>
      </c>
      <c r="N9" s="142">
        <v>5</v>
      </c>
    </row>
    <row r="10" spans="1:15" ht="15" customHeight="1" x14ac:dyDescent="0.2">
      <c r="A10" s="601"/>
      <c r="B10" s="661"/>
      <c r="C10" s="662"/>
      <c r="E10" s="134"/>
      <c r="F10" s="143"/>
      <c r="G10" s="2">
        <f>G9+1</f>
        <v>2</v>
      </c>
      <c r="H10" s="2" t="s">
        <v>170</v>
      </c>
      <c r="I10" s="144" t="s">
        <v>73</v>
      </c>
      <c r="J10" s="7" t="s">
        <v>165</v>
      </c>
      <c r="K10" s="835" t="s">
        <v>412</v>
      </c>
      <c r="L10" s="135"/>
      <c r="M10" s="145">
        <f>M9+TIME(0,N9,0)</f>
        <v>0.77430555555555558</v>
      </c>
      <c r="N10" s="146">
        <v>10</v>
      </c>
    </row>
    <row r="11" spans="1:15" ht="20.25" x14ac:dyDescent="0.2">
      <c r="A11" s="601"/>
      <c r="B11" s="663" t="s">
        <v>375</v>
      </c>
      <c r="C11" s="497"/>
      <c r="E11" s="30"/>
      <c r="F11" s="138"/>
      <c r="G11" s="9">
        <f>G10+1</f>
        <v>3</v>
      </c>
      <c r="H11" s="19" t="s">
        <v>170</v>
      </c>
      <c r="I11" s="25" t="s">
        <v>72</v>
      </c>
      <c r="J11" s="139" t="s">
        <v>165</v>
      </c>
      <c r="K11" s="19" t="s">
        <v>174</v>
      </c>
      <c r="L11" s="133"/>
      <c r="M11" s="147">
        <f>M10+TIME(0,N10,0)</f>
        <v>0.78125</v>
      </c>
      <c r="N11" s="142">
        <v>80</v>
      </c>
    </row>
    <row r="12" spans="1:15" ht="20.25" x14ac:dyDescent="0.2">
      <c r="A12" s="52"/>
      <c r="B12" s="664" t="s">
        <v>376</v>
      </c>
      <c r="C12" s="53"/>
      <c r="E12" s="134"/>
      <c r="F12" s="143"/>
      <c r="G12" s="2">
        <f>G11+1</f>
        <v>4</v>
      </c>
      <c r="H12" s="2" t="s">
        <v>170</v>
      </c>
      <c r="I12" s="24" t="s">
        <v>278</v>
      </c>
      <c r="J12" s="7" t="s">
        <v>165</v>
      </c>
      <c r="K12" s="2" t="s">
        <v>219</v>
      </c>
      <c r="L12" s="135"/>
      <c r="M12" s="145">
        <f>M11+TIME(0,N11,0)</f>
        <v>0.83680555555555558</v>
      </c>
      <c r="N12" s="146">
        <v>15</v>
      </c>
    </row>
    <row r="13" spans="1:15" ht="20.25" x14ac:dyDescent="0.2">
      <c r="A13" s="601"/>
      <c r="B13" s="665" t="s">
        <v>149</v>
      </c>
      <c r="C13" s="497"/>
      <c r="E13" s="30"/>
      <c r="F13" s="138"/>
      <c r="G13" s="19">
        <f>G12+1</f>
        <v>5</v>
      </c>
      <c r="H13" s="19" t="s">
        <v>170</v>
      </c>
      <c r="I13" s="25" t="s">
        <v>272</v>
      </c>
      <c r="J13" s="139" t="s">
        <v>165</v>
      </c>
      <c r="K13" s="836" t="s">
        <v>412</v>
      </c>
      <c r="L13" s="133"/>
      <c r="M13" s="147">
        <f>M12+TIME(0,N12,0)</f>
        <v>0.84722222222222221</v>
      </c>
      <c r="N13" s="142">
        <v>10</v>
      </c>
    </row>
    <row r="14" spans="1:15" ht="20.25" x14ac:dyDescent="0.2">
      <c r="A14" s="52"/>
      <c r="B14" s="666" t="s">
        <v>246</v>
      </c>
      <c r="C14" s="497"/>
      <c r="E14" s="134"/>
      <c r="F14" s="143"/>
      <c r="G14" s="2">
        <f>G13+1</f>
        <v>6</v>
      </c>
      <c r="H14" s="2" t="s">
        <v>169</v>
      </c>
      <c r="I14" s="24" t="s">
        <v>168</v>
      </c>
      <c r="J14" s="7" t="s">
        <v>165</v>
      </c>
      <c r="K14" s="2"/>
      <c r="L14" s="135"/>
      <c r="M14" s="145">
        <f>M13+TIME(0,N13,0)</f>
        <v>0.85416666666666663</v>
      </c>
      <c r="N14" s="146" t="s">
        <v>164</v>
      </c>
    </row>
    <row r="15" spans="1:15" ht="15.75" x14ac:dyDescent="0.2">
      <c r="A15" s="52"/>
      <c r="B15" s="498" t="s">
        <v>273</v>
      </c>
      <c r="C15" s="497"/>
    </row>
    <row r="16" spans="1:15" ht="15.75" x14ac:dyDescent="0.2">
      <c r="A16" s="52"/>
      <c r="B16" s="499" t="s">
        <v>334</v>
      </c>
      <c r="C16" s="500"/>
    </row>
    <row r="17" spans="1:14" ht="18" x14ac:dyDescent="0.25">
      <c r="A17" s="52"/>
      <c r="B17" s="54"/>
      <c r="C17" s="459"/>
      <c r="E17" s="1612" t="s">
        <v>735</v>
      </c>
      <c r="F17" s="1649"/>
      <c r="G17" s="1649"/>
      <c r="H17" s="1649"/>
      <c r="I17" s="1649"/>
      <c r="J17" s="1649"/>
      <c r="K17" s="1649"/>
      <c r="L17" s="1649"/>
      <c r="M17" s="1649"/>
      <c r="N17" s="1649"/>
    </row>
    <row r="18" spans="1:14" ht="20.25" x14ac:dyDescent="0.2">
      <c r="A18" s="52"/>
      <c r="B18" s="54"/>
      <c r="C18" s="53"/>
      <c r="E18" s="134"/>
      <c r="F18" s="21"/>
      <c r="G18" s="21"/>
      <c r="H18" s="21"/>
      <c r="I18" s="21"/>
      <c r="J18" s="21"/>
      <c r="K18" s="21"/>
      <c r="L18" s="135"/>
      <c r="M18" s="136" t="s">
        <v>230</v>
      </c>
      <c r="N18" s="137" t="s">
        <v>80</v>
      </c>
    </row>
    <row r="19" spans="1:14" ht="20.25" x14ac:dyDescent="0.2">
      <c r="A19" s="601"/>
      <c r="B19" s="899" t="s">
        <v>377</v>
      </c>
      <c r="C19" s="497"/>
      <c r="E19" s="30"/>
      <c r="F19" s="138"/>
      <c r="G19" s="20">
        <v>1</v>
      </c>
      <c r="H19" s="25"/>
      <c r="I19" s="25" t="s">
        <v>102</v>
      </c>
      <c r="J19" s="139" t="s">
        <v>165</v>
      </c>
      <c r="K19" s="836" t="s">
        <v>417</v>
      </c>
      <c r="L19" s="140"/>
      <c r="M19" s="141">
        <f>TIME(19,30,0)</f>
        <v>0.8125</v>
      </c>
      <c r="N19" s="142">
        <v>5</v>
      </c>
    </row>
    <row r="20" spans="1:14" ht="20.25" x14ac:dyDescent="0.2">
      <c r="A20" s="52"/>
      <c r="B20" s="664" t="s">
        <v>378</v>
      </c>
      <c r="C20" s="53"/>
      <c r="E20" s="134"/>
      <c r="F20" s="143"/>
      <c r="G20" s="2">
        <f>G19+1</f>
        <v>2</v>
      </c>
      <c r="H20" s="2" t="s">
        <v>170</v>
      </c>
      <c r="I20" s="144" t="s">
        <v>52</v>
      </c>
      <c r="J20" s="7" t="s">
        <v>165</v>
      </c>
      <c r="K20" s="835" t="s">
        <v>417</v>
      </c>
      <c r="L20" s="135"/>
      <c r="M20" s="145">
        <f>M19+TIME(0,N19,0)</f>
        <v>0.81597222222222221</v>
      </c>
      <c r="N20" s="146">
        <v>20</v>
      </c>
    </row>
    <row r="21" spans="1:14" ht="20.25" x14ac:dyDescent="0.2">
      <c r="A21" s="601"/>
      <c r="B21" s="940" t="s">
        <v>415</v>
      </c>
      <c r="C21" s="497"/>
      <c r="E21" s="30"/>
      <c r="F21" s="138"/>
      <c r="G21" s="9">
        <f>G20+1</f>
        <v>3</v>
      </c>
      <c r="H21" s="19" t="s">
        <v>170</v>
      </c>
      <c r="I21" s="25" t="s">
        <v>56</v>
      </c>
      <c r="J21" s="139" t="s">
        <v>165</v>
      </c>
      <c r="K21" s="19" t="s">
        <v>174</v>
      </c>
      <c r="L21" s="133"/>
      <c r="M21" s="147">
        <f>M20+TIME(0,N20,0)</f>
        <v>0.82986111111111105</v>
      </c>
      <c r="N21" s="142">
        <v>20</v>
      </c>
    </row>
    <row r="22" spans="1:14" ht="20.25" x14ac:dyDescent="0.25">
      <c r="A22" s="52"/>
      <c r="B22" s="900" t="s">
        <v>333</v>
      </c>
      <c r="C22" s="497"/>
      <c r="E22" s="134"/>
      <c r="F22" s="143"/>
      <c r="G22" s="2">
        <f>G21+1</f>
        <v>4</v>
      </c>
      <c r="H22" s="2" t="s">
        <v>170</v>
      </c>
      <c r="I22" s="24" t="s">
        <v>53</v>
      </c>
      <c r="J22" s="7" t="s">
        <v>165</v>
      </c>
      <c r="K22" s="2" t="s">
        <v>219</v>
      </c>
      <c r="L22" s="135"/>
      <c r="M22" s="145">
        <f>M21+TIME(0,N21,0)</f>
        <v>0.84374999999999989</v>
      </c>
      <c r="N22" s="146">
        <v>20</v>
      </c>
    </row>
    <row r="23" spans="1:14" ht="20.25" x14ac:dyDescent="0.25">
      <c r="A23" s="52"/>
      <c r="B23" s="941" t="s">
        <v>527</v>
      </c>
      <c r="C23" s="497"/>
      <c r="E23" s="30"/>
      <c r="F23" s="138"/>
      <c r="G23" s="19">
        <f>G22+1</f>
        <v>5</v>
      </c>
      <c r="H23" s="19" t="s">
        <v>170</v>
      </c>
      <c r="I23" s="25" t="s">
        <v>51</v>
      </c>
      <c r="J23" s="139" t="s">
        <v>165</v>
      </c>
      <c r="K23" s="836" t="s">
        <v>412</v>
      </c>
      <c r="L23" s="133"/>
      <c r="M23" s="147">
        <f>M22+TIME(0,N22,0)</f>
        <v>0.85763888888888873</v>
      </c>
      <c r="N23" s="142">
        <v>25</v>
      </c>
    </row>
    <row r="24" spans="1:14" ht="20.25" x14ac:dyDescent="0.25">
      <c r="A24" s="52"/>
      <c r="B24" s="901" t="s">
        <v>349</v>
      </c>
      <c r="C24" s="497"/>
      <c r="E24" s="134"/>
      <c r="F24" s="143"/>
      <c r="G24" s="2">
        <f>G23+1</f>
        <v>6</v>
      </c>
      <c r="H24" s="2" t="s">
        <v>60</v>
      </c>
      <c r="I24" s="24" t="s">
        <v>168</v>
      </c>
      <c r="J24" s="7" t="s">
        <v>165</v>
      </c>
      <c r="K24" s="835" t="s">
        <v>417</v>
      </c>
      <c r="L24" s="135"/>
      <c r="M24" s="145">
        <f>M23+TIME(0,N23,0)</f>
        <v>0.87499999999999989</v>
      </c>
      <c r="N24" s="146" t="s">
        <v>164</v>
      </c>
    </row>
    <row r="25" spans="1:14" ht="15.75" x14ac:dyDescent="0.2">
      <c r="A25" s="52"/>
      <c r="B25" s="942" t="s">
        <v>17</v>
      </c>
      <c r="C25" s="497"/>
    </row>
    <row r="26" spans="1:14" ht="15.75" x14ac:dyDescent="0.2">
      <c r="A26" s="52"/>
      <c r="B26" s="943" t="s">
        <v>16</v>
      </c>
      <c r="C26" s="497"/>
    </row>
    <row r="27" spans="1:14" ht="15.75" x14ac:dyDescent="0.2">
      <c r="A27" s="52"/>
      <c r="B27" s="944" t="s">
        <v>481</v>
      </c>
      <c r="C27" s="497"/>
    </row>
    <row r="28" spans="1:14" ht="15.75" x14ac:dyDescent="0.2">
      <c r="A28" s="52"/>
      <c r="B28" s="1149" t="s">
        <v>528</v>
      </c>
      <c r="C28" s="53"/>
    </row>
    <row r="29" spans="1:14" ht="15.75" x14ac:dyDescent="0.2">
      <c r="A29" s="601"/>
      <c r="B29" s="947" t="s">
        <v>529</v>
      </c>
      <c r="C29" s="497"/>
    </row>
    <row r="30" spans="1:14" ht="15.75" x14ac:dyDescent="0.2">
      <c r="A30" s="52"/>
      <c r="B30" s="54"/>
      <c r="C30" s="497"/>
    </row>
    <row r="31" spans="1:14" ht="15.75" x14ac:dyDescent="0.2">
      <c r="A31" s="52"/>
      <c r="B31" s="54"/>
      <c r="C31" s="497"/>
    </row>
    <row r="32" spans="1:14"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75" customHeight="1" x14ac:dyDescent="0.2">
      <c r="A36" s="601"/>
      <c r="B36" s="54"/>
      <c r="C36" s="497"/>
    </row>
    <row r="37" spans="1:3" ht="12.75" customHeight="1" x14ac:dyDescent="0.2">
      <c r="A37" s="52"/>
      <c r="B37" s="54"/>
      <c r="C37" s="53"/>
    </row>
    <row r="38" spans="1:3" ht="12.75" customHeight="1" x14ac:dyDescent="0.2">
      <c r="A38" s="52"/>
      <c r="B38" s="54"/>
      <c r="C38" s="497"/>
    </row>
    <row r="39" spans="1:3" ht="12.75" customHeight="1" x14ac:dyDescent="0.2">
      <c r="A39" s="52"/>
      <c r="B39" s="1262" t="s">
        <v>393</v>
      </c>
      <c r="C39" s="497"/>
    </row>
    <row r="40" spans="1:3" ht="12.75" customHeight="1" x14ac:dyDescent="0.2">
      <c r="A40" s="54"/>
      <c r="B40" s="1263"/>
      <c r="C40" s="54"/>
    </row>
    <row r="41" spans="1:3"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sheetData>
  <mergeCells count="6">
    <mergeCell ref="B39:B40"/>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5" zoomScale="50" zoomScaleNormal="50" workbookViewId="0">
      <selection activeCell="A7" sqref="A7:C67"/>
    </sheetView>
  </sheetViews>
  <sheetFormatPr defaultRowHeight="12.75" x14ac:dyDescent="0.2"/>
  <cols>
    <col min="1" max="1" width="1.42578125" style="659" customWidth="1"/>
    <col min="2" max="2" width="13.5703125" style="659" customWidth="1"/>
    <col min="3" max="3" width="1.42578125" style="659" customWidth="1"/>
  </cols>
  <sheetData>
    <row r="1" spans="1:3" ht="15.75" x14ac:dyDescent="0.2">
      <c r="A1" s="1253"/>
      <c r="B1" s="1254" t="s">
        <v>736</v>
      </c>
      <c r="C1" s="1255"/>
    </row>
    <row r="2" spans="1:3" ht="13.5" thickBot="1" x14ac:dyDescent="0.25">
      <c r="A2" s="601"/>
      <c r="B2" s="837"/>
      <c r="C2" s="53"/>
    </row>
    <row r="3" spans="1:3" ht="18" customHeight="1" thickBot="1" x14ac:dyDescent="0.25">
      <c r="A3" s="601"/>
      <c r="B3" s="370" t="str">
        <f>Title!B3</f>
        <v>Interim</v>
      </c>
      <c r="C3" s="53"/>
    </row>
    <row r="4" spans="1:3" x14ac:dyDescent="0.2">
      <c r="A4" s="601"/>
      <c r="B4" s="1264" t="str">
        <f>Title!B4</f>
        <v>R1</v>
      </c>
      <c r="C4" s="53"/>
    </row>
    <row r="5" spans="1:3" x14ac:dyDescent="0.2">
      <c r="A5" s="601"/>
      <c r="B5" s="1265"/>
      <c r="C5" s="53"/>
    </row>
    <row r="6" spans="1:3" ht="13.5" thickBot="1" x14ac:dyDescent="0.25">
      <c r="A6" s="601"/>
      <c r="B6" s="1266"/>
      <c r="C6" s="53"/>
    </row>
    <row r="7" spans="1:3" ht="13.5" thickBot="1" x14ac:dyDescent="0.25">
      <c r="A7" s="601"/>
      <c r="B7" s="54"/>
      <c r="C7" s="538"/>
    </row>
    <row r="8" spans="1:3" ht="18" x14ac:dyDescent="0.2">
      <c r="A8" s="601"/>
      <c r="B8" s="939" t="s">
        <v>96</v>
      </c>
      <c r="C8" s="497"/>
    </row>
    <row r="9" spans="1:3" ht="15.75" x14ac:dyDescent="0.2">
      <c r="A9" s="601"/>
      <c r="B9" s="660" t="s">
        <v>123</v>
      </c>
      <c r="C9" s="497"/>
    </row>
    <row r="10" spans="1:3" x14ac:dyDescent="0.2">
      <c r="A10" s="601"/>
      <c r="B10" s="661"/>
      <c r="C10" s="662"/>
    </row>
    <row r="11" spans="1:3" ht="15.75" x14ac:dyDescent="0.2">
      <c r="A11" s="601"/>
      <c r="B11" s="663" t="s">
        <v>375</v>
      </c>
      <c r="C11" s="497"/>
    </row>
    <row r="12" spans="1:3" ht="15.75" x14ac:dyDescent="0.2">
      <c r="A12" s="52"/>
      <c r="B12" s="664" t="s">
        <v>376</v>
      </c>
      <c r="C12" s="53"/>
    </row>
    <row r="13" spans="1:3" ht="15.75" x14ac:dyDescent="0.2">
      <c r="A13" s="601"/>
      <c r="B13" s="665" t="s">
        <v>149</v>
      </c>
      <c r="C13" s="497"/>
    </row>
    <row r="14" spans="1:3" ht="15.75" x14ac:dyDescent="0.2">
      <c r="A14" s="52"/>
      <c r="B14" s="666" t="s">
        <v>246</v>
      </c>
      <c r="C14" s="497"/>
    </row>
    <row r="15" spans="1:3" ht="15.75" x14ac:dyDescent="0.2">
      <c r="A15" s="52"/>
      <c r="B15" s="498" t="s">
        <v>273</v>
      </c>
      <c r="C15" s="497"/>
    </row>
    <row r="16" spans="1:3" ht="15.75" x14ac:dyDescent="0.2">
      <c r="A16" s="52"/>
      <c r="B16" s="499" t="s">
        <v>334</v>
      </c>
      <c r="C16" s="500"/>
    </row>
    <row r="17" spans="1:3" x14ac:dyDescent="0.2">
      <c r="A17" s="52"/>
      <c r="B17" s="54"/>
      <c r="C17" s="459"/>
    </row>
    <row r="18" spans="1:3" x14ac:dyDescent="0.2">
      <c r="A18" s="52"/>
      <c r="B18" s="54"/>
      <c r="C18" s="53"/>
    </row>
    <row r="19" spans="1:3" ht="15.75" x14ac:dyDescent="0.2">
      <c r="A19" s="601"/>
      <c r="B19" s="899" t="s">
        <v>377</v>
      </c>
      <c r="C19" s="497"/>
    </row>
    <row r="20" spans="1:3" ht="15.75" x14ac:dyDescent="0.2">
      <c r="A20" s="52"/>
      <c r="B20" s="664" t="s">
        <v>378</v>
      </c>
      <c r="C20" s="53"/>
    </row>
    <row r="21" spans="1:3" ht="15.75" x14ac:dyDescent="0.2">
      <c r="A21" s="601"/>
      <c r="B21" s="940" t="s">
        <v>415</v>
      </c>
      <c r="C21" s="497"/>
    </row>
    <row r="22" spans="1:3" ht="15.75" x14ac:dyDescent="0.25">
      <c r="A22" s="52"/>
      <c r="B22" s="900" t="s">
        <v>333</v>
      </c>
      <c r="C22" s="497"/>
    </row>
    <row r="23" spans="1:3" ht="15.75" x14ac:dyDescent="0.25">
      <c r="A23" s="52"/>
      <c r="B23" s="941" t="s">
        <v>527</v>
      </c>
      <c r="C23" s="497"/>
    </row>
    <row r="24" spans="1:3" ht="15.75" x14ac:dyDescent="0.25">
      <c r="A24" s="52"/>
      <c r="B24" s="901" t="s">
        <v>349</v>
      </c>
      <c r="C24" s="497"/>
    </row>
    <row r="25" spans="1:3" ht="15.75" x14ac:dyDescent="0.2">
      <c r="A25" s="52"/>
      <c r="B25" s="942" t="s">
        <v>17</v>
      </c>
      <c r="C25" s="497"/>
    </row>
    <row r="26" spans="1:3" ht="15.75" x14ac:dyDescent="0.2">
      <c r="A26" s="52"/>
      <c r="B26" s="943" t="s">
        <v>16</v>
      </c>
      <c r="C26" s="497"/>
    </row>
    <row r="27" spans="1:3" ht="15.75" x14ac:dyDescent="0.2">
      <c r="A27" s="52"/>
      <c r="B27" s="944" t="s">
        <v>481</v>
      </c>
      <c r="C27" s="497"/>
    </row>
    <row r="28" spans="1:3" s="1131" customFormat="1" ht="15.75" x14ac:dyDescent="0.2">
      <c r="A28" s="52"/>
      <c r="B28" s="1149" t="s">
        <v>528</v>
      </c>
      <c r="C28" s="53"/>
    </row>
    <row r="29" spans="1:3" s="1131" customFormat="1" ht="15.75" x14ac:dyDescent="0.2">
      <c r="A29" s="601"/>
      <c r="B29" s="947" t="s">
        <v>529</v>
      </c>
      <c r="C29" s="497"/>
    </row>
    <row r="30" spans="1:3" s="1131" customFormat="1" ht="15.75" x14ac:dyDescent="0.2">
      <c r="A30" s="52"/>
      <c r="B30" s="54"/>
      <c r="C30" s="497"/>
    </row>
    <row r="31" spans="1:3" ht="15.75" x14ac:dyDescent="0.2">
      <c r="A31" s="52"/>
      <c r="B31" s="54"/>
      <c r="C31" s="497"/>
    </row>
    <row r="32" spans="1:3"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75" x14ac:dyDescent="0.2">
      <c r="A36" s="601"/>
      <c r="B36" s="54"/>
      <c r="C36" s="497"/>
    </row>
    <row r="37" spans="1:3" x14ac:dyDescent="0.2">
      <c r="A37" s="52"/>
      <c r="B37" s="54"/>
      <c r="C37" s="53"/>
    </row>
    <row r="38" spans="1:3" s="815" customFormat="1" ht="15.75" x14ac:dyDescent="0.2">
      <c r="A38" s="52"/>
      <c r="B38" s="54"/>
      <c r="C38" s="497"/>
    </row>
    <row r="39" spans="1:3" s="815" customFormat="1" ht="15.75" x14ac:dyDescent="0.2">
      <c r="A39" s="52"/>
      <c r="B39" s="1262" t="s">
        <v>393</v>
      </c>
      <c r="C39" s="497"/>
    </row>
    <row r="40" spans="1:3" s="815" customFormat="1" ht="15.75" customHeight="1" x14ac:dyDescent="0.2">
      <c r="A40" s="54"/>
      <c r="B40" s="1263"/>
      <c r="C40" s="54"/>
    </row>
    <row r="41" spans="1:3" s="815" customFormat="1"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row r="62" spans="1:3" x14ac:dyDescent="0.2">
      <c r="A62" s="922"/>
      <c r="B62" s="922"/>
      <c r="C62" s="922"/>
    </row>
    <row r="63" spans="1:3" x14ac:dyDescent="0.2">
      <c r="A63" s="922"/>
      <c r="B63" s="922"/>
      <c r="C63" s="922"/>
    </row>
    <row r="64" spans="1:3" x14ac:dyDescent="0.2">
      <c r="A64" s="922"/>
      <c r="B64" s="922"/>
      <c r="C64" s="922"/>
    </row>
    <row r="65" spans="1:3" x14ac:dyDescent="0.2">
      <c r="A65" s="922"/>
      <c r="B65" s="922"/>
      <c r="C65" s="922"/>
    </row>
    <row r="66" spans="1:3" x14ac:dyDescent="0.2">
      <c r="A66" s="922"/>
      <c r="B66" s="922"/>
      <c r="C66" s="922"/>
    </row>
    <row r="67" spans="1:3" x14ac:dyDescent="0.2">
      <c r="A67" s="922"/>
      <c r="B67" s="922"/>
      <c r="C67" s="922"/>
    </row>
  </sheetData>
  <mergeCells count="2">
    <mergeCell ref="B4:B6"/>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1"/>
  <sheetViews>
    <sheetView showGridLines="0" zoomScaleNormal="100" workbookViewId="0">
      <selection activeCell="G2" sqref="G2"/>
    </sheetView>
  </sheetViews>
  <sheetFormatPr defaultColWidth="9.140625" defaultRowHeight="12.75" x14ac:dyDescent="0.2"/>
  <cols>
    <col min="1" max="1" width="1.42578125" style="1159" customWidth="1"/>
    <col min="2" max="2" width="13.5703125" style="1159" customWidth="1"/>
    <col min="3" max="3" width="1.42578125" style="1159"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253"/>
      <c r="B1" s="1254" t="s">
        <v>736</v>
      </c>
      <c r="C1" s="1255"/>
      <c r="D1" s="58"/>
    </row>
    <row r="2" spans="1:9" ht="18.75" thickBot="1" x14ac:dyDescent="0.3">
      <c r="A2" s="601"/>
      <c r="B2" s="837"/>
      <c r="C2" s="53"/>
      <c r="E2" s="55" t="s">
        <v>191</v>
      </c>
    </row>
    <row r="3" spans="1:9" ht="18.75" thickBot="1" x14ac:dyDescent="0.3">
      <c r="A3" s="601"/>
      <c r="B3" s="370" t="str">
        <f>Title!B3</f>
        <v>Interim</v>
      </c>
      <c r="C3" s="53"/>
      <c r="E3" s="55"/>
    </row>
    <row r="4" spans="1:9" ht="13.15" customHeight="1" x14ac:dyDescent="0.2">
      <c r="A4" s="601"/>
      <c r="B4" s="1264" t="str">
        <f>Title!B4</f>
        <v>R1</v>
      </c>
      <c r="C4" s="53"/>
      <c r="F4" s="1654" t="s">
        <v>233</v>
      </c>
      <c r="G4" s="1654"/>
      <c r="H4" s="1654"/>
      <c r="I4" s="1654"/>
    </row>
    <row r="5" spans="1:9" x14ac:dyDescent="0.2">
      <c r="A5" s="601"/>
      <c r="B5" s="1265"/>
      <c r="C5" s="53"/>
      <c r="F5" s="1654"/>
      <c r="G5" s="1654"/>
      <c r="H5" s="1654"/>
      <c r="I5" s="1654"/>
    </row>
    <row r="6" spans="1:9" ht="13.5" thickBot="1" x14ac:dyDescent="0.25">
      <c r="A6" s="601"/>
      <c r="B6" s="1266"/>
      <c r="C6" s="53"/>
      <c r="F6" s="1651"/>
      <c r="G6" s="1651"/>
      <c r="H6" s="1651"/>
      <c r="I6" s="1651"/>
    </row>
    <row r="7" spans="1:9" ht="21" thickBot="1" x14ac:dyDescent="0.25">
      <c r="A7" s="601"/>
      <c r="B7" s="54"/>
      <c r="C7" s="538"/>
      <c r="D7" s="60"/>
      <c r="F7" s="1656" t="s">
        <v>90</v>
      </c>
      <c r="G7" s="1656"/>
      <c r="H7" s="64"/>
      <c r="I7" s="1655" t="s">
        <v>89</v>
      </c>
    </row>
    <row r="8" spans="1:9" ht="20.25" x14ac:dyDescent="0.2">
      <c r="A8" s="601"/>
      <c r="B8" s="939" t="s">
        <v>96</v>
      </c>
      <c r="C8" s="497"/>
      <c r="F8" s="1656"/>
      <c r="G8" s="1656"/>
      <c r="H8" s="64"/>
      <c r="I8" s="1655"/>
    </row>
    <row r="9" spans="1:9" ht="18" x14ac:dyDescent="0.25">
      <c r="A9" s="601"/>
      <c r="B9" s="660" t="s">
        <v>123</v>
      </c>
      <c r="C9" s="497"/>
      <c r="F9" s="1653" t="s">
        <v>244</v>
      </c>
      <c r="G9" s="1653"/>
      <c r="H9" s="65"/>
      <c r="I9" s="73" t="s">
        <v>91</v>
      </c>
    </row>
    <row r="10" spans="1:9" x14ac:dyDescent="0.2">
      <c r="A10" s="601"/>
      <c r="B10" s="661"/>
      <c r="C10" s="662"/>
      <c r="F10" s="1651"/>
      <c r="G10" s="1651"/>
      <c r="H10" s="1651"/>
      <c r="I10" s="1651"/>
    </row>
    <row r="11" spans="1:9" ht="15.75" x14ac:dyDescent="0.2">
      <c r="A11" s="601"/>
      <c r="B11" s="663" t="s">
        <v>375</v>
      </c>
      <c r="C11" s="497"/>
      <c r="F11" s="1659" t="s">
        <v>92</v>
      </c>
      <c r="G11" s="1659"/>
      <c r="H11" s="1659"/>
      <c r="I11" s="1659"/>
    </row>
    <row r="12" spans="1:9" ht="15.75" x14ac:dyDescent="0.2">
      <c r="A12" s="52"/>
      <c r="B12" s="664" t="s">
        <v>376</v>
      </c>
      <c r="C12" s="53"/>
      <c r="F12" s="66"/>
      <c r="G12" s="66"/>
      <c r="H12" s="66"/>
      <c r="I12" s="66"/>
    </row>
    <row r="13" spans="1:9" ht="15.75" x14ac:dyDescent="0.2">
      <c r="A13" s="601"/>
      <c r="B13" s="665" t="s">
        <v>149</v>
      </c>
      <c r="C13" s="497"/>
      <c r="F13" s="1657" t="s">
        <v>87</v>
      </c>
      <c r="G13" s="1658"/>
      <c r="H13" s="1658"/>
      <c r="I13" s="76" t="s">
        <v>202</v>
      </c>
    </row>
    <row r="14" spans="1:9" ht="15.75" x14ac:dyDescent="0.2">
      <c r="A14" s="52"/>
      <c r="B14" s="666" t="s">
        <v>246</v>
      </c>
      <c r="C14" s="497"/>
      <c r="F14" s="1652" t="s">
        <v>86</v>
      </c>
      <c r="G14" s="1652"/>
      <c r="H14" s="1652"/>
      <c r="I14" s="1652"/>
    </row>
    <row r="15" spans="1:9" ht="15.75" x14ac:dyDescent="0.2">
      <c r="A15" s="52"/>
      <c r="B15" s="498" t="s">
        <v>273</v>
      </c>
      <c r="C15" s="497"/>
      <c r="F15" s="74"/>
      <c r="G15" s="74"/>
      <c r="H15" s="74"/>
      <c r="I15" s="74"/>
    </row>
    <row r="16" spans="1:9" ht="15.75" x14ac:dyDescent="0.2">
      <c r="A16" s="52"/>
      <c r="B16" s="499" t="s">
        <v>334</v>
      </c>
      <c r="C16" s="500"/>
      <c r="F16" s="1662" t="s">
        <v>245</v>
      </c>
      <c r="G16" s="1661" t="s">
        <v>471</v>
      </c>
      <c r="H16" s="1663" t="s">
        <v>279</v>
      </c>
      <c r="I16" s="1664"/>
    </row>
    <row r="17" spans="1:9" x14ac:dyDescent="0.2">
      <c r="A17" s="52"/>
      <c r="B17" s="54"/>
      <c r="C17" s="459"/>
      <c r="F17" s="1662"/>
      <c r="G17" s="1661"/>
      <c r="H17" s="1665"/>
      <c r="I17" s="1666"/>
    </row>
    <row r="18" spans="1:9" x14ac:dyDescent="0.2">
      <c r="A18" s="52"/>
      <c r="B18" s="54"/>
      <c r="C18" s="53"/>
      <c r="F18" s="1662"/>
      <c r="G18" s="1661"/>
      <c r="H18" s="1665"/>
      <c r="I18" s="1666"/>
    </row>
    <row r="19" spans="1:9" ht="15.75" x14ac:dyDescent="0.2">
      <c r="A19" s="601"/>
      <c r="B19" s="899" t="s">
        <v>377</v>
      </c>
      <c r="C19" s="497"/>
      <c r="F19" s="1662"/>
      <c r="G19" s="1661"/>
      <c r="H19" s="1667"/>
      <c r="I19" s="1668"/>
    </row>
    <row r="20" spans="1:9" ht="15.75" x14ac:dyDescent="0.2">
      <c r="A20" s="52"/>
      <c r="B20" s="664" t="s">
        <v>378</v>
      </c>
      <c r="C20" s="53"/>
      <c r="F20" s="949" t="s">
        <v>419</v>
      </c>
      <c r="G20" s="1076" t="s">
        <v>472</v>
      </c>
      <c r="H20" s="1672" t="s">
        <v>280</v>
      </c>
      <c r="I20" s="1673"/>
    </row>
    <row r="21" spans="1:9" ht="15.75" x14ac:dyDescent="0.2">
      <c r="A21" s="601"/>
      <c r="B21" s="940" t="s">
        <v>415</v>
      </c>
      <c r="C21" s="497"/>
      <c r="F21" s="75" t="s">
        <v>287</v>
      </c>
      <c r="G21" s="150" t="s">
        <v>473</v>
      </c>
      <c r="H21" s="1674"/>
      <c r="I21" s="1675"/>
    </row>
    <row r="22" spans="1:9" ht="15.75" x14ac:dyDescent="0.25">
      <c r="A22" s="52"/>
      <c r="B22" s="900" t="s">
        <v>333</v>
      </c>
      <c r="C22" s="497"/>
      <c r="F22" s="949" t="s">
        <v>288</v>
      </c>
      <c r="G22" s="150" t="s">
        <v>474</v>
      </c>
      <c r="H22" s="1674"/>
      <c r="I22" s="1675"/>
    </row>
    <row r="23" spans="1:9" ht="15.75" x14ac:dyDescent="0.25">
      <c r="A23" s="52"/>
      <c r="B23" s="941" t="s">
        <v>527</v>
      </c>
      <c r="C23" s="497"/>
      <c r="F23" s="949" t="s">
        <v>59</v>
      </c>
      <c r="G23" s="150" t="s">
        <v>475</v>
      </c>
      <c r="H23" s="1674"/>
      <c r="I23" s="1675"/>
    </row>
    <row r="24" spans="1:9" ht="15.75" x14ac:dyDescent="0.25">
      <c r="A24" s="52"/>
      <c r="B24" s="901" t="s">
        <v>349</v>
      </c>
      <c r="C24" s="497"/>
      <c r="F24" s="949" t="s">
        <v>19</v>
      </c>
      <c r="G24" s="150" t="s">
        <v>476</v>
      </c>
      <c r="H24" s="1674"/>
      <c r="I24" s="1675"/>
    </row>
    <row r="25" spans="1:9" ht="15.75" x14ac:dyDescent="0.2">
      <c r="A25" s="52"/>
      <c r="B25" s="942" t="s">
        <v>17</v>
      </c>
      <c r="C25" s="497"/>
      <c r="F25" s="949" t="s">
        <v>13</v>
      </c>
      <c r="G25" s="150" t="s">
        <v>477</v>
      </c>
      <c r="H25" s="1674"/>
      <c r="I25" s="1675"/>
    </row>
    <row r="26" spans="1:9" ht="15.75" x14ac:dyDescent="0.2">
      <c r="A26" s="52"/>
      <c r="B26" s="943" t="s">
        <v>16</v>
      </c>
      <c r="C26" s="497"/>
      <c r="F26" s="949" t="s">
        <v>420</v>
      </c>
      <c r="G26" s="150" t="s">
        <v>478</v>
      </c>
      <c r="H26" s="1674"/>
      <c r="I26" s="1675"/>
    </row>
    <row r="27" spans="1:9" ht="15.75" x14ac:dyDescent="0.2">
      <c r="A27" s="52"/>
      <c r="B27" s="944" t="s">
        <v>481</v>
      </c>
      <c r="C27" s="497"/>
      <c r="F27" s="1132" t="s">
        <v>530</v>
      </c>
      <c r="G27" s="150" t="s">
        <v>532</v>
      </c>
      <c r="H27" s="1676"/>
      <c r="I27" s="1677"/>
    </row>
    <row r="28" spans="1:9" ht="15.75" x14ac:dyDescent="0.2">
      <c r="A28" s="52"/>
      <c r="B28" s="1149" t="s">
        <v>528</v>
      </c>
      <c r="C28" s="53"/>
      <c r="F28" s="1132" t="s">
        <v>531</v>
      </c>
      <c r="G28" s="150" t="s">
        <v>533</v>
      </c>
      <c r="H28" s="149"/>
      <c r="I28" s="149"/>
    </row>
    <row r="29" spans="1:9" ht="15.75" x14ac:dyDescent="0.2">
      <c r="A29" s="601"/>
      <c r="B29" s="947" t="s">
        <v>529</v>
      </c>
      <c r="C29" s="497"/>
      <c r="F29" s="1671" t="s">
        <v>283</v>
      </c>
      <c r="G29" s="1671"/>
      <c r="H29" s="1671"/>
      <c r="I29" s="1671"/>
    </row>
    <row r="30" spans="1:9" ht="15.75" x14ac:dyDescent="0.2">
      <c r="A30" s="52"/>
      <c r="B30" s="54"/>
      <c r="C30" s="497"/>
      <c r="F30" s="1660"/>
      <c r="G30" s="1660"/>
      <c r="H30" s="1660"/>
      <c r="I30" s="1660"/>
    </row>
    <row r="31" spans="1:9" ht="15.75" x14ac:dyDescent="0.2">
      <c r="A31" s="52"/>
      <c r="B31" s="54"/>
      <c r="C31" s="497"/>
      <c r="F31" s="1660"/>
      <c r="G31" s="1660"/>
      <c r="H31" s="1660"/>
      <c r="I31" s="1660"/>
    </row>
    <row r="32" spans="1:9" x14ac:dyDescent="0.2">
      <c r="A32" s="52"/>
      <c r="B32" s="54"/>
      <c r="C32" s="53"/>
      <c r="F32" s="1678" t="s">
        <v>284</v>
      </c>
      <c r="G32" s="1678"/>
      <c r="H32" s="1678"/>
      <c r="I32" s="1678"/>
    </row>
    <row r="33" spans="1:9" ht="15.75" x14ac:dyDescent="0.2">
      <c r="A33" s="52"/>
      <c r="B33" s="663" t="s">
        <v>379</v>
      </c>
      <c r="C33" s="53"/>
      <c r="F33" s="1660" t="s">
        <v>77</v>
      </c>
      <c r="G33" s="1660"/>
      <c r="H33" s="1660"/>
      <c r="I33" s="1660"/>
    </row>
    <row r="34" spans="1:9" ht="15.75" x14ac:dyDescent="0.2">
      <c r="A34" s="52"/>
      <c r="B34" s="664" t="s">
        <v>380</v>
      </c>
      <c r="C34" s="53"/>
      <c r="F34" s="1660"/>
      <c r="G34" s="1660"/>
      <c r="H34" s="1660"/>
      <c r="I34" s="1660"/>
    </row>
    <row r="35" spans="1:9" x14ac:dyDescent="0.2">
      <c r="A35" s="52"/>
      <c r="B35" s="54"/>
      <c r="C35" s="53"/>
      <c r="F35" s="1660" t="s">
        <v>144</v>
      </c>
      <c r="G35" s="1660"/>
      <c r="H35" s="1660"/>
      <c r="I35" s="1660"/>
    </row>
    <row r="36" spans="1:9" ht="15.6" customHeight="1" x14ac:dyDescent="0.2">
      <c r="A36" s="601"/>
      <c r="B36" s="54"/>
      <c r="C36" s="497"/>
      <c r="F36" s="1660"/>
      <c r="G36" s="1660"/>
      <c r="H36" s="1660"/>
      <c r="I36" s="1660"/>
    </row>
    <row r="37" spans="1:9" ht="13.15" customHeight="1" x14ac:dyDescent="0.2">
      <c r="A37" s="52"/>
      <c r="B37" s="54"/>
      <c r="C37" s="53"/>
      <c r="F37" s="1660"/>
      <c r="G37" s="1660"/>
      <c r="H37" s="1660"/>
      <c r="I37" s="1660"/>
    </row>
    <row r="38" spans="1:9" ht="15.75" x14ac:dyDescent="0.2">
      <c r="A38" s="52"/>
      <c r="B38" s="54"/>
      <c r="C38" s="497"/>
      <c r="F38" s="1660" t="s">
        <v>88</v>
      </c>
      <c r="G38" s="1660"/>
      <c r="H38" s="1660"/>
      <c r="I38" s="1660"/>
    </row>
    <row r="39" spans="1:9" ht="15.75" customHeight="1" x14ac:dyDescent="0.2">
      <c r="A39" s="52"/>
      <c r="B39" s="1262" t="s">
        <v>393</v>
      </c>
      <c r="C39" s="497"/>
      <c r="F39" s="1669" t="s">
        <v>78</v>
      </c>
      <c r="G39" s="1669"/>
      <c r="H39" s="1669"/>
      <c r="I39" s="1669"/>
    </row>
    <row r="40" spans="1:9" ht="12.75" customHeight="1" x14ac:dyDescent="0.2">
      <c r="A40" s="54"/>
      <c r="B40" s="1263"/>
      <c r="C40" s="54"/>
      <c r="F40" s="1660" t="s">
        <v>84</v>
      </c>
      <c r="G40" s="1660"/>
      <c r="H40" s="1660"/>
      <c r="I40" s="1660"/>
    </row>
    <row r="41" spans="1:9" ht="18" x14ac:dyDescent="0.2">
      <c r="A41" s="54"/>
      <c r="B41" s="822" t="s">
        <v>390</v>
      </c>
      <c r="C41" s="54"/>
      <c r="F41" s="1660"/>
      <c r="G41" s="1660"/>
      <c r="H41" s="1660"/>
      <c r="I41" s="1660"/>
    </row>
    <row r="42" spans="1:9" ht="15.75" x14ac:dyDescent="0.2">
      <c r="A42" s="54"/>
      <c r="B42" s="950" t="s">
        <v>348</v>
      </c>
      <c r="C42" s="54"/>
      <c r="F42" s="1660"/>
      <c r="G42" s="1660"/>
      <c r="H42" s="1660"/>
      <c r="I42" s="1660"/>
    </row>
    <row r="43" spans="1:9" ht="13.5" thickBot="1" x14ac:dyDescent="0.25">
      <c r="A43" s="54"/>
      <c r="B43" s="54"/>
      <c r="C43" s="54"/>
      <c r="F43" s="1660" t="s">
        <v>81</v>
      </c>
      <c r="G43" s="1660"/>
      <c r="H43" s="1660"/>
      <c r="I43" s="1660"/>
    </row>
    <row r="44" spans="1:9" ht="15" x14ac:dyDescent="0.2">
      <c r="A44" s="52"/>
      <c r="B44" s="588" t="s">
        <v>289</v>
      </c>
      <c r="C44" s="53"/>
      <c r="F44" s="1660"/>
      <c r="G44" s="1660"/>
      <c r="H44" s="1660"/>
      <c r="I44" s="1660"/>
    </row>
    <row r="45" spans="1:9" ht="15" x14ac:dyDescent="0.2">
      <c r="A45" s="52"/>
      <c r="B45" s="589" t="s">
        <v>253</v>
      </c>
      <c r="C45" s="53"/>
      <c r="F45" s="1660"/>
      <c r="G45" s="1660"/>
      <c r="H45" s="1660"/>
      <c r="I45" s="1660"/>
    </row>
    <row r="46" spans="1:9" ht="14.25" x14ac:dyDescent="0.2">
      <c r="A46" s="52"/>
      <c r="B46" s="502" t="s">
        <v>240</v>
      </c>
      <c r="C46" s="501"/>
      <c r="F46" s="1660" t="s">
        <v>82</v>
      </c>
      <c r="G46" s="1660"/>
      <c r="H46" s="1660"/>
      <c r="I46" s="1660"/>
    </row>
    <row r="47" spans="1:9" ht="14.25" x14ac:dyDescent="0.2">
      <c r="A47" s="52"/>
      <c r="B47" s="503" t="s">
        <v>97</v>
      </c>
      <c r="C47" s="501"/>
      <c r="F47" s="1660"/>
      <c r="G47" s="1660"/>
      <c r="H47" s="1660"/>
      <c r="I47" s="1660"/>
    </row>
    <row r="48" spans="1:9" ht="14.25" x14ac:dyDescent="0.2">
      <c r="A48" s="52"/>
      <c r="B48" s="504" t="s">
        <v>98</v>
      </c>
      <c r="C48" s="501"/>
      <c r="F48" s="1660" t="s">
        <v>85</v>
      </c>
      <c r="G48" s="1660"/>
      <c r="H48" s="1660"/>
      <c r="I48" s="1660"/>
    </row>
    <row r="49" spans="1:9" ht="15.75" x14ac:dyDescent="0.2">
      <c r="A49" s="52"/>
      <c r="B49" s="948" t="s">
        <v>95</v>
      </c>
      <c r="C49" s="501"/>
      <c r="F49" s="1660"/>
      <c r="G49" s="1660"/>
      <c r="H49" s="1660"/>
      <c r="I49" s="1660"/>
    </row>
    <row r="50" spans="1:9" ht="14.25" x14ac:dyDescent="0.2">
      <c r="A50" s="52"/>
      <c r="B50" s="505" t="s">
        <v>249</v>
      </c>
      <c r="C50" s="501"/>
      <c r="F50" s="1660"/>
      <c r="G50" s="1660"/>
      <c r="H50" s="1660"/>
      <c r="I50" s="1660"/>
    </row>
    <row r="51" spans="1:9" ht="14.25" x14ac:dyDescent="0.2">
      <c r="A51" s="52"/>
      <c r="B51" s="505" t="s">
        <v>250</v>
      </c>
      <c r="C51" s="501"/>
      <c r="F51" s="1660"/>
      <c r="G51" s="1660"/>
      <c r="H51" s="1660"/>
      <c r="I51" s="1660"/>
    </row>
    <row r="52" spans="1:9" ht="14.25" x14ac:dyDescent="0.2">
      <c r="A52" s="52"/>
      <c r="B52" s="505" t="s">
        <v>127</v>
      </c>
      <c r="C52" s="501"/>
      <c r="F52" s="1660" t="s">
        <v>83</v>
      </c>
      <c r="G52" s="1660"/>
      <c r="H52" s="1660"/>
      <c r="I52" s="1660"/>
    </row>
    <row r="53" spans="1:9" ht="14.25" x14ac:dyDescent="0.2">
      <c r="A53" s="52"/>
      <c r="B53" s="505" t="s">
        <v>255</v>
      </c>
      <c r="C53" s="501"/>
      <c r="F53" s="1660"/>
      <c r="G53" s="1660"/>
      <c r="H53" s="1660"/>
      <c r="I53" s="1660"/>
    </row>
    <row r="54" spans="1:9" ht="14.25" x14ac:dyDescent="0.2">
      <c r="A54" s="52"/>
      <c r="B54" s="505" t="s">
        <v>251</v>
      </c>
      <c r="C54" s="501"/>
      <c r="F54" s="1670"/>
      <c r="G54" s="1670"/>
      <c r="H54" s="1670"/>
      <c r="I54" s="1670"/>
    </row>
    <row r="55" spans="1:9" ht="14.25" x14ac:dyDescent="0.2">
      <c r="A55" s="52"/>
      <c r="B55" s="1158" t="s">
        <v>126</v>
      </c>
      <c r="C55" s="501"/>
    </row>
    <row r="56" spans="1:9" ht="14.25" x14ac:dyDescent="0.2">
      <c r="A56" s="52"/>
      <c r="B56" s="505" t="s">
        <v>252</v>
      </c>
      <c r="C56" s="501"/>
    </row>
    <row r="57" spans="1:9" ht="14.25" x14ac:dyDescent="0.2">
      <c r="A57" s="52"/>
      <c r="B57" s="667" t="s">
        <v>99</v>
      </c>
      <c r="C57" s="501"/>
    </row>
    <row r="58" spans="1:9" ht="14.25" x14ac:dyDescent="0.2">
      <c r="A58" s="52"/>
      <c r="B58" s="54"/>
      <c r="C58" s="501"/>
    </row>
    <row r="59" spans="1:9" ht="14.25" x14ac:dyDescent="0.2">
      <c r="A59" s="52"/>
      <c r="B59" s="54"/>
      <c r="C59" s="501"/>
    </row>
    <row r="60" spans="1:9" x14ac:dyDescent="0.2">
      <c r="A60" s="52"/>
      <c r="B60" s="54"/>
      <c r="C60" s="53"/>
    </row>
    <row r="61" spans="1:9" ht="15.75" x14ac:dyDescent="0.2">
      <c r="A61" s="1253"/>
      <c r="B61" s="1254" t="s">
        <v>736</v>
      </c>
      <c r="C61" s="1255"/>
    </row>
  </sheetData>
  <mergeCells count="27">
    <mergeCell ref="F29:I31"/>
    <mergeCell ref="H20:I27"/>
    <mergeCell ref="F38:I38"/>
    <mergeCell ref="F32:I32"/>
    <mergeCell ref="F35:I37"/>
    <mergeCell ref="F33:I34"/>
    <mergeCell ref="F52:I53"/>
    <mergeCell ref="F54:I54"/>
    <mergeCell ref="F46:I47"/>
    <mergeCell ref="F48:I51"/>
    <mergeCell ref="F43:I45"/>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33" zoomScaleNormal="33"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1.42578125" style="59" customWidth="1"/>
  </cols>
  <sheetData>
    <row r="1" spans="1:19" s="37" customFormat="1" ht="15.75" x14ac:dyDescent="0.2">
      <c r="A1" s="1253"/>
      <c r="B1" s="1254" t="s">
        <v>736</v>
      </c>
      <c r="C1" s="1255"/>
      <c r="D1" s="58"/>
      <c r="F1"/>
      <c r="G1"/>
      <c r="H1"/>
      <c r="I1"/>
      <c r="J1"/>
      <c r="K1"/>
      <c r="L1"/>
      <c r="M1"/>
      <c r="N1"/>
      <c r="O1"/>
      <c r="P1"/>
      <c r="Q1"/>
      <c r="R1"/>
      <c r="S1"/>
    </row>
    <row r="2" spans="1:19" ht="13.5" thickBot="1" x14ac:dyDescent="0.25">
      <c r="A2" s="601"/>
      <c r="B2" s="837"/>
      <c r="C2" s="53"/>
    </row>
    <row r="3" spans="1:19" ht="13.5" thickBot="1" x14ac:dyDescent="0.25">
      <c r="A3" s="601"/>
      <c r="B3" s="370" t="str">
        <f>Title!B3</f>
        <v>Interim</v>
      </c>
      <c r="C3" s="53"/>
    </row>
    <row r="4" spans="1:19" ht="13.15" customHeight="1" x14ac:dyDescent="0.2">
      <c r="A4" s="601"/>
      <c r="B4" s="1264" t="str">
        <f>Title!B4</f>
        <v>R1</v>
      </c>
      <c r="C4" s="53"/>
    </row>
    <row r="5" spans="1:19" x14ac:dyDescent="0.2">
      <c r="A5" s="601"/>
      <c r="B5" s="1265"/>
      <c r="C5" s="53"/>
    </row>
    <row r="6" spans="1:19" ht="13.5" thickBot="1" x14ac:dyDescent="0.25">
      <c r="A6" s="601"/>
      <c r="B6" s="1266"/>
      <c r="C6" s="53"/>
      <c r="Q6" s="1292"/>
    </row>
    <row r="7" spans="1:19" ht="13.5" thickBot="1" x14ac:dyDescent="0.25">
      <c r="A7" s="601"/>
      <c r="B7" s="54"/>
      <c r="C7" s="538"/>
      <c r="D7" s="60"/>
      <c r="Q7" s="1292"/>
    </row>
    <row r="8" spans="1:19" ht="18" x14ac:dyDescent="0.2">
      <c r="A8" s="601"/>
      <c r="B8" s="939" t="s">
        <v>96</v>
      </c>
      <c r="C8" s="497"/>
      <c r="Q8" s="1292"/>
    </row>
    <row r="9" spans="1:19" ht="15.75" x14ac:dyDescent="0.2">
      <c r="A9" s="601"/>
      <c r="B9" s="660" t="s">
        <v>123</v>
      </c>
      <c r="C9" s="497"/>
      <c r="Q9" s="1292"/>
    </row>
    <row r="10" spans="1:19" x14ac:dyDescent="0.2">
      <c r="A10" s="601"/>
      <c r="B10" s="661"/>
      <c r="C10" s="662"/>
    </row>
    <row r="11" spans="1:19" ht="15.75" x14ac:dyDescent="0.2">
      <c r="A11" s="601"/>
      <c r="B11" s="663" t="s">
        <v>375</v>
      </c>
      <c r="C11" s="497"/>
    </row>
    <row r="12" spans="1:19" ht="15.75" x14ac:dyDescent="0.2">
      <c r="A12" s="52"/>
      <c r="B12" s="664" t="s">
        <v>376</v>
      </c>
      <c r="C12" s="53"/>
    </row>
    <row r="13" spans="1:19" ht="15.75" x14ac:dyDescent="0.2">
      <c r="A13" s="601"/>
      <c r="B13" s="665" t="s">
        <v>149</v>
      </c>
      <c r="C13" s="497"/>
    </row>
    <row r="14" spans="1:19" ht="15.75" x14ac:dyDescent="0.2">
      <c r="A14" s="52"/>
      <c r="B14" s="666" t="s">
        <v>246</v>
      </c>
      <c r="C14" s="497"/>
    </row>
    <row r="15" spans="1:19" ht="15.75" x14ac:dyDescent="0.2">
      <c r="A15" s="52"/>
      <c r="B15" s="498" t="s">
        <v>273</v>
      </c>
      <c r="C15" s="497"/>
    </row>
    <row r="16" spans="1:19" ht="15.75" x14ac:dyDescent="0.2">
      <c r="A16" s="52"/>
      <c r="B16" s="499" t="s">
        <v>334</v>
      </c>
      <c r="C16" s="500"/>
    </row>
    <row r="17" spans="1:3" x14ac:dyDescent="0.2">
      <c r="A17" s="52"/>
      <c r="B17" s="54"/>
      <c r="C17" s="459"/>
    </row>
    <row r="18" spans="1:3" x14ac:dyDescent="0.2">
      <c r="A18" s="52"/>
      <c r="B18" s="54"/>
      <c r="C18" s="53"/>
    </row>
    <row r="19" spans="1:3" ht="15.75" x14ac:dyDescent="0.2">
      <c r="A19" s="601"/>
      <c r="B19" s="899" t="s">
        <v>377</v>
      </c>
      <c r="C19" s="497"/>
    </row>
    <row r="20" spans="1:3" ht="15.75" x14ac:dyDescent="0.2">
      <c r="A20" s="52"/>
      <c r="B20" s="664" t="s">
        <v>378</v>
      </c>
      <c r="C20" s="53"/>
    </row>
    <row r="21" spans="1:3" ht="15.75" x14ac:dyDescent="0.2">
      <c r="A21" s="601"/>
      <c r="B21" s="940" t="s">
        <v>415</v>
      </c>
      <c r="C21" s="497"/>
    </row>
    <row r="22" spans="1:3" ht="15.75" x14ac:dyDescent="0.25">
      <c r="A22" s="52"/>
      <c r="B22" s="900" t="s">
        <v>333</v>
      </c>
      <c r="C22" s="497"/>
    </row>
    <row r="23" spans="1:3" ht="15.75" x14ac:dyDescent="0.25">
      <c r="A23" s="52"/>
      <c r="B23" s="941" t="s">
        <v>527</v>
      </c>
      <c r="C23" s="497"/>
    </row>
    <row r="24" spans="1:3" ht="15.75" x14ac:dyDescent="0.25">
      <c r="A24" s="52"/>
      <c r="B24" s="901" t="s">
        <v>349</v>
      </c>
      <c r="C24" s="497"/>
    </row>
    <row r="25" spans="1:3" ht="15.75" x14ac:dyDescent="0.2">
      <c r="A25" s="52"/>
      <c r="B25" s="942" t="s">
        <v>17</v>
      </c>
      <c r="C25" s="497"/>
    </row>
    <row r="26" spans="1:3" ht="15.75" x14ac:dyDescent="0.2">
      <c r="A26" s="52"/>
      <c r="B26" s="943" t="s">
        <v>16</v>
      </c>
      <c r="C26" s="497"/>
    </row>
    <row r="27" spans="1:3" ht="15.75" x14ac:dyDescent="0.2">
      <c r="A27" s="52"/>
      <c r="B27" s="944" t="s">
        <v>481</v>
      </c>
      <c r="C27" s="497"/>
    </row>
    <row r="28" spans="1:3" ht="15.75" x14ac:dyDescent="0.2">
      <c r="A28" s="52"/>
      <c r="B28" s="1149" t="s">
        <v>528</v>
      </c>
      <c r="C28" s="53"/>
    </row>
    <row r="29" spans="1:3" ht="15.75" x14ac:dyDescent="0.2">
      <c r="A29" s="601"/>
      <c r="B29" s="947" t="s">
        <v>529</v>
      </c>
      <c r="C29" s="497"/>
    </row>
    <row r="30" spans="1:3" ht="15.75" x14ac:dyDescent="0.2">
      <c r="A30" s="52"/>
      <c r="B30" s="54"/>
      <c r="C30" s="497"/>
    </row>
    <row r="31" spans="1:3" ht="15.75" x14ac:dyDescent="0.2">
      <c r="A31" s="52"/>
      <c r="B31" s="54"/>
      <c r="C31" s="497"/>
    </row>
    <row r="32" spans="1:3"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6" customHeight="1" x14ac:dyDescent="0.2">
      <c r="A36" s="601"/>
      <c r="B36" s="54"/>
      <c r="C36" s="497"/>
    </row>
    <row r="37" spans="1:3" ht="13.15" customHeight="1" x14ac:dyDescent="0.2">
      <c r="A37" s="52"/>
      <c r="B37" s="54"/>
      <c r="C37" s="53"/>
    </row>
    <row r="38" spans="1:3" ht="15.75" x14ac:dyDescent="0.2">
      <c r="A38" s="52"/>
      <c r="B38" s="54"/>
      <c r="C38" s="497"/>
    </row>
    <row r="39" spans="1:3" ht="15.75" customHeight="1" x14ac:dyDescent="0.2">
      <c r="A39" s="52"/>
      <c r="B39" s="1262" t="s">
        <v>393</v>
      </c>
      <c r="C39" s="497"/>
    </row>
    <row r="40" spans="1:3" ht="12.75" customHeight="1" x14ac:dyDescent="0.2">
      <c r="A40" s="54"/>
      <c r="B40" s="1263"/>
      <c r="C40" s="54"/>
    </row>
    <row r="41" spans="1:3"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topLeftCell="F1" zoomScale="22" zoomScaleNormal="22" zoomScaleSheetLayoutView="25" workbookViewId="0">
      <selection activeCell="N1" sqref="N1"/>
    </sheetView>
  </sheetViews>
  <sheetFormatPr defaultColWidth="9.140625" defaultRowHeight="36" customHeight="1" x14ac:dyDescent="0.2"/>
  <cols>
    <col min="1" max="1" width="1.42578125" style="1159" customWidth="1"/>
    <col min="2" max="2" width="13.5703125" style="1159" customWidth="1"/>
    <col min="3" max="3" width="1.42578125" style="1159" customWidth="1"/>
    <col min="4" max="4" width="3.5703125" style="37" customWidth="1"/>
    <col min="5" max="5" width="38.85546875" customWidth="1"/>
    <col min="6" max="6" width="58.140625" customWidth="1"/>
    <col min="7" max="7" width="18.140625" hidden="1" customWidth="1"/>
    <col min="8" max="11" width="21.28515625" customWidth="1"/>
    <col min="12" max="12" width="21.28515625" style="1261" customWidth="1"/>
    <col min="13" max="13" width="21.28515625" customWidth="1"/>
    <col min="14" max="14" width="25.85546875" customWidth="1"/>
    <col min="15" max="17" width="21.28515625" customWidth="1"/>
    <col min="18" max="18" width="23.85546875" style="1261" customWidth="1"/>
    <col min="19" max="19" width="27.140625" customWidth="1"/>
    <col min="20" max="22" width="21.28515625" customWidth="1"/>
    <col min="23" max="23" width="24.5703125" customWidth="1"/>
    <col min="24" max="24" width="24.7109375" customWidth="1"/>
    <col min="25" max="26" width="21.28515625" customWidth="1"/>
    <col min="27" max="27" width="23.85546875" customWidth="1"/>
    <col min="28" max="28" width="24.5703125" customWidth="1"/>
    <col min="29" max="29" width="25.140625" customWidth="1"/>
    <col min="30" max="30" width="20.85546875" customWidth="1"/>
    <col min="31" max="31" width="25.85546875" style="914" customWidth="1"/>
    <col min="32"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253"/>
      <c r="B1" s="1254" t="s">
        <v>736</v>
      </c>
      <c r="C1" s="1255"/>
      <c r="E1" s="45"/>
      <c r="F1" s="640"/>
      <c r="AI1"/>
      <c r="AJ1"/>
      <c r="AK1" s="14"/>
    </row>
    <row r="2" spans="1:39" s="30" customFormat="1" ht="36" customHeight="1" thickBot="1" x14ac:dyDescent="0.25">
      <c r="A2" s="601"/>
      <c r="B2" s="837"/>
      <c r="C2" s="53"/>
      <c r="D2" s="6"/>
      <c r="E2" s="1380"/>
      <c r="F2" s="1410"/>
      <c r="G2" s="1410"/>
      <c r="H2" s="1410"/>
      <c r="I2" s="1410"/>
      <c r="J2" s="1410"/>
      <c r="K2" s="1410"/>
      <c r="L2" s="1410"/>
      <c r="M2" s="1410"/>
      <c r="N2" s="1410"/>
      <c r="O2" s="1410"/>
      <c r="P2" s="1410"/>
      <c r="Q2" s="1410"/>
      <c r="R2" s="1410"/>
      <c r="S2" s="1410"/>
      <c r="T2" s="1410"/>
      <c r="U2" s="1410"/>
      <c r="V2" s="1410"/>
      <c r="W2" s="1410"/>
      <c r="X2" s="1410"/>
      <c r="Y2" s="1410"/>
      <c r="Z2" s="1410"/>
      <c r="AA2" s="1410"/>
      <c r="AB2" s="1410"/>
      <c r="AC2" s="1410"/>
      <c r="AD2" s="1410"/>
      <c r="AE2" s="1410"/>
      <c r="AF2" s="1410"/>
      <c r="AG2" s="1410"/>
      <c r="AH2" s="1410"/>
      <c r="AI2"/>
      <c r="AJ2"/>
      <c r="AK2" s="14"/>
      <c r="AL2" s="6"/>
    </row>
    <row r="3" spans="1:39" s="6" customFormat="1" ht="13.15" customHeight="1" thickBot="1" x14ac:dyDescent="0.25">
      <c r="A3" s="601"/>
      <c r="B3" s="370" t="str">
        <f>Title!B3</f>
        <v>Interim</v>
      </c>
      <c r="C3" s="53"/>
      <c r="E3" s="1381"/>
      <c r="F3" s="1411"/>
      <c r="G3" s="1411"/>
      <c r="H3" s="1411"/>
      <c r="I3" s="1411"/>
      <c r="J3" s="1411"/>
      <c r="K3" s="1411"/>
      <c r="L3" s="1411"/>
      <c r="M3" s="1411"/>
      <c r="N3" s="1411"/>
      <c r="O3" s="1411"/>
      <c r="P3" s="1411"/>
      <c r="Q3" s="1411"/>
      <c r="R3" s="1411"/>
      <c r="S3" s="1411"/>
      <c r="T3" s="1411"/>
      <c r="U3" s="1411"/>
      <c r="V3" s="1411"/>
      <c r="W3" s="1411"/>
      <c r="X3" s="1411"/>
      <c r="Y3" s="1411"/>
      <c r="Z3" s="1411"/>
      <c r="AA3" s="1411"/>
      <c r="AB3" s="1411"/>
      <c r="AC3" s="1411"/>
      <c r="AD3" s="1411"/>
      <c r="AE3" s="1411"/>
      <c r="AF3" s="1411"/>
      <c r="AG3" s="1411"/>
      <c r="AH3" s="1411"/>
      <c r="AI3"/>
      <c r="AJ3"/>
      <c r="AK3" s="14"/>
    </row>
    <row r="4" spans="1:39" s="6" customFormat="1" ht="88.5" customHeight="1" x14ac:dyDescent="0.2">
      <c r="A4" s="601"/>
      <c r="B4" s="1264" t="str">
        <f>Title!B4</f>
        <v>R1</v>
      </c>
      <c r="C4" s="53"/>
      <c r="E4" s="1381"/>
      <c r="F4" s="1432" t="str">
        <f>'802.11 Cover'!$E$5</f>
        <v>Caribe Royale,  Orlando,  Florida, US</v>
      </c>
      <c r="G4" s="1432"/>
      <c r="H4" s="1432"/>
      <c r="I4" s="1432"/>
      <c r="J4" s="1432"/>
      <c r="K4" s="1432"/>
      <c r="L4" s="1432"/>
      <c r="M4" s="1432"/>
      <c r="N4" s="1432"/>
      <c r="O4" s="1432"/>
      <c r="P4" s="1432"/>
      <c r="Q4" s="1432"/>
      <c r="R4" s="1432"/>
      <c r="S4" s="1432"/>
      <c r="T4" s="1432"/>
      <c r="U4" s="1432"/>
      <c r="V4" s="1432"/>
      <c r="W4" s="1432"/>
      <c r="X4" s="1432"/>
      <c r="Y4" s="1432"/>
      <c r="Z4" s="1432"/>
      <c r="AA4" s="1432"/>
      <c r="AB4" s="1432"/>
      <c r="AC4" s="517"/>
      <c r="AD4" s="517"/>
      <c r="AE4" s="517"/>
      <c r="AF4" s="517"/>
      <c r="AG4" s="517"/>
      <c r="AH4" s="517"/>
      <c r="AI4"/>
      <c r="AJ4"/>
      <c r="AK4" s="14"/>
    </row>
    <row r="5" spans="1:39" s="6" customFormat="1" ht="58.5" customHeight="1" x14ac:dyDescent="0.2">
      <c r="A5" s="601"/>
      <c r="B5" s="1265"/>
      <c r="C5" s="53"/>
      <c r="E5" s="1070"/>
      <c r="F5" s="1433"/>
      <c r="G5" s="1433"/>
      <c r="H5" s="1433"/>
      <c r="I5" s="1433"/>
      <c r="J5" s="1433"/>
      <c r="K5" s="1433"/>
      <c r="L5" s="1433"/>
      <c r="M5" s="1433"/>
      <c r="N5" s="1433"/>
      <c r="O5" s="1433"/>
      <c r="P5" s="1433"/>
      <c r="Q5" s="1433"/>
      <c r="R5" s="1433"/>
      <c r="S5" s="1433"/>
      <c r="T5" s="1433"/>
      <c r="U5" s="1433"/>
      <c r="V5" s="1433"/>
      <c r="W5" s="1433"/>
      <c r="X5" s="1433"/>
      <c r="Y5" s="1433"/>
      <c r="Z5" s="1433"/>
      <c r="AA5" s="1433"/>
      <c r="AB5" s="1433"/>
      <c r="AC5" s="518"/>
      <c r="AD5" s="518"/>
      <c r="AE5" s="518"/>
      <c r="AF5" s="518"/>
      <c r="AG5" s="518"/>
      <c r="AH5" s="518"/>
      <c r="AI5"/>
      <c r="AJ5"/>
      <c r="AK5" s="921"/>
    </row>
    <row r="6" spans="1:39" s="6" customFormat="1" ht="85.5" customHeight="1" thickBot="1" x14ac:dyDescent="0.25">
      <c r="A6" s="601"/>
      <c r="B6" s="1266"/>
      <c r="C6" s="53"/>
      <c r="E6" s="100"/>
      <c r="F6" s="1440" t="str">
        <f>'802.11 Cover'!$E$7</f>
        <v>March 17 - 22, 2013</v>
      </c>
      <c r="G6" s="1440"/>
      <c r="H6" s="1440"/>
      <c r="I6" s="1440"/>
      <c r="J6" s="1440"/>
      <c r="K6" s="1440"/>
      <c r="L6" s="1440"/>
      <c r="M6" s="1440"/>
      <c r="N6" s="1440"/>
      <c r="O6" s="1440"/>
      <c r="P6" s="1440"/>
      <c r="Q6" s="1440"/>
      <c r="R6" s="1440"/>
      <c r="S6" s="1440"/>
      <c r="T6" s="1440"/>
      <c r="U6" s="1440"/>
      <c r="V6" s="1440"/>
      <c r="W6" s="1440"/>
      <c r="X6" s="1440"/>
      <c r="Y6" s="1440"/>
      <c r="Z6" s="1440"/>
      <c r="AA6" s="1440"/>
      <c r="AB6" s="1440"/>
      <c r="AC6" s="513"/>
      <c r="AD6" s="513"/>
      <c r="AE6" s="513"/>
      <c r="AF6" s="513"/>
      <c r="AG6" s="513"/>
      <c r="AH6" s="513"/>
      <c r="AI6"/>
      <c r="AJ6"/>
      <c r="AK6" s="921"/>
    </row>
    <row r="7" spans="1:39" s="6" customFormat="1" ht="36" customHeight="1" thickBot="1" x14ac:dyDescent="0.5">
      <c r="A7" s="601"/>
      <c r="B7" s="54"/>
      <c r="C7" s="538"/>
      <c r="E7" s="94"/>
      <c r="F7" s="56" t="s">
        <v>242</v>
      </c>
      <c r="G7" s="78"/>
      <c r="H7" s="78"/>
      <c r="I7" s="78"/>
      <c r="J7" s="78"/>
      <c r="K7" s="78"/>
      <c r="L7" s="78"/>
      <c r="M7" s="78"/>
      <c r="N7" s="78"/>
      <c r="O7" s="78"/>
      <c r="P7" s="78"/>
      <c r="Q7" s="78"/>
      <c r="R7" s="78"/>
      <c r="S7" s="78"/>
      <c r="T7" s="78"/>
      <c r="U7" s="78"/>
      <c r="V7" s="78"/>
      <c r="W7" s="78"/>
      <c r="X7" s="78"/>
      <c r="Y7" s="78"/>
      <c r="Z7" s="78"/>
      <c r="AA7" s="78"/>
      <c r="AB7" s="78"/>
      <c r="AC7" s="78"/>
      <c r="AD7" s="57"/>
      <c r="AE7" s="57"/>
      <c r="AF7" s="57"/>
      <c r="AG7" s="57"/>
      <c r="AH7" s="57"/>
      <c r="AI7"/>
      <c r="AJ7"/>
      <c r="AK7" s="921"/>
      <c r="AM7" s="375"/>
    </row>
    <row r="8" spans="1:39" s="6" customFormat="1" ht="36" customHeight="1" thickBot="1" x14ac:dyDescent="0.25">
      <c r="A8" s="601"/>
      <c r="B8" s="939" t="s">
        <v>96</v>
      </c>
      <c r="C8" s="497"/>
      <c r="E8" s="573" t="s">
        <v>241</v>
      </c>
      <c r="F8" s="938" t="s">
        <v>604</v>
      </c>
      <c r="G8" s="1441" t="s">
        <v>605</v>
      </c>
      <c r="H8" s="1442"/>
      <c r="I8" s="1442"/>
      <c r="J8" s="1442"/>
      <c r="K8" s="1442"/>
      <c r="L8" s="1442"/>
      <c r="M8" s="1443"/>
      <c r="N8" s="1441" t="s">
        <v>606</v>
      </c>
      <c r="O8" s="1442"/>
      <c r="P8" s="1442"/>
      <c r="Q8" s="1442"/>
      <c r="R8" s="1442"/>
      <c r="S8" s="1443"/>
      <c r="T8" s="1444" t="s">
        <v>607</v>
      </c>
      <c r="U8" s="1445"/>
      <c r="V8" s="1445"/>
      <c r="W8" s="1445"/>
      <c r="X8" s="1446"/>
      <c r="Y8" s="1444" t="s">
        <v>608</v>
      </c>
      <c r="Z8" s="1445"/>
      <c r="AA8" s="1445"/>
      <c r="AB8" s="1445"/>
      <c r="AC8" s="1446"/>
      <c r="AD8" s="1429" t="s">
        <v>609</v>
      </c>
      <c r="AE8" s="1430"/>
      <c r="AF8" s="1430"/>
      <c r="AG8" s="1430"/>
      <c r="AH8" s="1431"/>
      <c r="AI8"/>
      <c r="AJ8" s="921"/>
    </row>
    <row r="9" spans="1:39" s="6" customFormat="1" ht="36" customHeight="1" x14ac:dyDescent="0.5">
      <c r="A9" s="601"/>
      <c r="B9" s="660" t="s">
        <v>123</v>
      </c>
      <c r="C9" s="497"/>
      <c r="E9" s="1383" t="s">
        <v>147</v>
      </c>
      <c r="F9" s="1458" t="str">
        <f>Title!$B$4</f>
        <v>R1</v>
      </c>
      <c r="G9" s="623"/>
      <c r="H9" s="1466" t="str">
        <f>$F$9</f>
        <v>R1</v>
      </c>
      <c r="I9" s="1467"/>
      <c r="J9" s="1467"/>
      <c r="K9" s="1467"/>
      <c r="L9" s="1467"/>
      <c r="M9" s="1468"/>
      <c r="N9" s="1385" t="s">
        <v>159</v>
      </c>
      <c r="O9" s="1386"/>
      <c r="P9" s="1386"/>
      <c r="Q9" s="1386"/>
      <c r="R9" s="1386"/>
      <c r="S9" s="1387"/>
      <c r="T9" s="1434" t="str">
        <f>$F$9</f>
        <v>R1</v>
      </c>
      <c r="U9" s="1435"/>
      <c r="V9" s="1435"/>
      <c r="W9" s="1435"/>
      <c r="X9" s="1436"/>
      <c r="Y9" s="1460" t="str">
        <f>$F$9</f>
        <v>R1</v>
      </c>
      <c r="Z9" s="1461"/>
      <c r="AA9" s="1461"/>
      <c r="AB9" s="1461"/>
      <c r="AC9" s="1462"/>
      <c r="AD9" s="1478" t="str">
        <f>$F$9</f>
        <v>R1</v>
      </c>
      <c r="AE9" s="1479"/>
      <c r="AF9" s="1479"/>
      <c r="AG9" s="1479"/>
      <c r="AH9" s="1480"/>
      <c r="AI9" s="1075"/>
    </row>
    <row r="10" spans="1:39" s="31" customFormat="1" ht="36" customHeight="1" thickBot="1" x14ac:dyDescent="0.55000000000000004">
      <c r="A10" s="601"/>
      <c r="B10" s="661"/>
      <c r="C10" s="662"/>
      <c r="D10" s="6"/>
      <c r="E10" s="1384"/>
      <c r="F10" s="1459"/>
      <c r="G10" s="623"/>
      <c r="H10" s="1469"/>
      <c r="I10" s="1470"/>
      <c r="J10" s="1470"/>
      <c r="K10" s="1470"/>
      <c r="L10" s="1470"/>
      <c r="M10" s="1471"/>
      <c r="N10" s="1388"/>
      <c r="O10" s="1389"/>
      <c r="P10" s="1389"/>
      <c r="Q10" s="1389"/>
      <c r="R10" s="1389"/>
      <c r="S10" s="1390"/>
      <c r="T10" s="1437"/>
      <c r="U10" s="1438"/>
      <c r="V10" s="1438"/>
      <c r="W10" s="1438"/>
      <c r="X10" s="1439"/>
      <c r="Y10" s="1463"/>
      <c r="Z10" s="1464"/>
      <c r="AA10" s="1464"/>
      <c r="AB10" s="1464"/>
      <c r="AC10" s="1465"/>
      <c r="AD10" s="1481"/>
      <c r="AE10" s="1482"/>
      <c r="AF10" s="1482"/>
      <c r="AG10" s="1482"/>
      <c r="AH10" s="1483"/>
      <c r="AI10" s="1075"/>
      <c r="AJ10" s="6"/>
    </row>
    <row r="11" spans="1:39" s="13" customFormat="1" ht="36" customHeight="1" thickBot="1" x14ac:dyDescent="0.8">
      <c r="A11" s="601"/>
      <c r="B11" s="663" t="s">
        <v>375</v>
      </c>
      <c r="C11" s="497"/>
      <c r="D11" s="6"/>
      <c r="E11" s="574" t="s">
        <v>224</v>
      </c>
      <c r="F11" s="1501"/>
      <c r="G11" s="1153"/>
      <c r="H11" s="1153"/>
      <c r="I11" s="1154"/>
      <c r="J11" s="1154"/>
      <c r="K11" s="1154"/>
      <c r="L11" s="1154"/>
      <c r="M11" s="1154"/>
      <c r="N11" s="1408" t="s">
        <v>149</v>
      </c>
      <c r="O11" s="1370" t="s">
        <v>481</v>
      </c>
      <c r="P11" s="1366" t="s">
        <v>349</v>
      </c>
      <c r="Q11" s="1683"/>
      <c r="R11" s="1686"/>
      <c r="S11" s="1684"/>
      <c r="T11" s="1382"/>
      <c r="U11" s="1406" t="s">
        <v>333</v>
      </c>
      <c r="V11" s="1366" t="s">
        <v>349</v>
      </c>
      <c r="W11" s="1343" t="s">
        <v>16</v>
      </c>
      <c r="X11" s="1450" t="s">
        <v>246</v>
      </c>
      <c r="Y11" s="1314" t="s">
        <v>528</v>
      </c>
      <c r="Z11" s="1340" t="s">
        <v>333</v>
      </c>
      <c r="AA11" s="1374" t="s">
        <v>334</v>
      </c>
      <c r="AB11" s="1343" t="s">
        <v>16</v>
      </c>
      <c r="AC11" s="1455"/>
      <c r="AD11" s="1423" t="s">
        <v>234</v>
      </c>
      <c r="AE11" s="1424"/>
      <c r="AF11" s="1424"/>
      <c r="AG11" s="1424"/>
      <c r="AH11" s="1425"/>
      <c r="AI11" s="15"/>
      <c r="AJ11" s="6"/>
    </row>
    <row r="12" spans="1:39" s="13" customFormat="1" ht="36" customHeight="1" thickTop="1" x14ac:dyDescent="0.75">
      <c r="A12" s="52"/>
      <c r="B12" s="664" t="s">
        <v>376</v>
      </c>
      <c r="C12" s="53"/>
      <c r="D12" s="6"/>
      <c r="E12" s="575" t="s">
        <v>223</v>
      </c>
      <c r="F12" s="1501"/>
      <c r="G12" s="1153"/>
      <c r="H12" s="1396"/>
      <c r="I12" s="1405" t="s">
        <v>333</v>
      </c>
      <c r="J12" s="1496" t="s">
        <v>349</v>
      </c>
      <c r="K12" s="1391" t="s">
        <v>16</v>
      </c>
      <c r="L12" s="1393"/>
      <c r="M12" s="1393"/>
      <c r="N12" s="1409"/>
      <c r="O12" s="1371"/>
      <c r="P12" s="1366"/>
      <c r="Q12" s="1683"/>
      <c r="R12" s="1687"/>
      <c r="S12" s="1684"/>
      <c r="T12" s="1382"/>
      <c r="U12" s="1406"/>
      <c r="V12" s="1366"/>
      <c r="W12" s="1344"/>
      <c r="X12" s="1451"/>
      <c r="Y12" s="1315"/>
      <c r="Z12" s="1341"/>
      <c r="AA12" s="1374"/>
      <c r="AB12" s="1344"/>
      <c r="AC12" s="1456"/>
      <c r="AD12" s="1426"/>
      <c r="AE12" s="1427"/>
      <c r="AF12" s="1427"/>
      <c r="AG12" s="1427"/>
      <c r="AH12" s="1428"/>
      <c r="AI12" s="15"/>
      <c r="AJ12" s="6"/>
    </row>
    <row r="13" spans="1:39" s="13" customFormat="1" ht="36" customHeight="1" x14ac:dyDescent="0.75">
      <c r="A13" s="601"/>
      <c r="B13" s="665" t="s">
        <v>149</v>
      </c>
      <c r="C13" s="497"/>
      <c r="D13" s="6"/>
      <c r="E13" s="575" t="s">
        <v>221</v>
      </c>
      <c r="F13" s="1501"/>
      <c r="G13" s="1153"/>
      <c r="H13" s="1397"/>
      <c r="I13" s="1406"/>
      <c r="J13" s="1306"/>
      <c r="K13" s="1344"/>
      <c r="L13" s="1394"/>
      <c r="M13" s="1394"/>
      <c r="N13" s="1409"/>
      <c r="O13" s="1371"/>
      <c r="P13" s="1366"/>
      <c r="Q13" s="1683"/>
      <c r="R13" s="1687"/>
      <c r="S13" s="1684"/>
      <c r="T13" s="1382"/>
      <c r="U13" s="1406"/>
      <c r="V13" s="1366"/>
      <c r="W13" s="1344"/>
      <c r="X13" s="1451"/>
      <c r="Y13" s="1315"/>
      <c r="Z13" s="1341"/>
      <c r="AA13" s="1374"/>
      <c r="AB13" s="1344"/>
      <c r="AC13" s="1456"/>
      <c r="AD13" s="1426"/>
      <c r="AE13" s="1427"/>
      <c r="AF13" s="1427"/>
      <c r="AG13" s="1427"/>
      <c r="AH13" s="1428"/>
      <c r="AI13" s="1453"/>
      <c r="AJ13" s="6"/>
    </row>
    <row r="14" spans="1:39" s="13" customFormat="1" ht="36" customHeight="1" thickBot="1" x14ac:dyDescent="0.8">
      <c r="A14" s="52"/>
      <c r="B14" s="666" t="s">
        <v>246</v>
      </c>
      <c r="C14" s="497"/>
      <c r="D14" s="6"/>
      <c r="E14" s="575" t="s">
        <v>222</v>
      </c>
      <c r="F14" s="1501"/>
      <c r="G14" s="1153"/>
      <c r="H14" s="1397"/>
      <c r="I14" s="1406"/>
      <c r="J14" s="1306"/>
      <c r="K14" s="1344"/>
      <c r="L14" s="1394"/>
      <c r="M14" s="1394"/>
      <c r="N14" s="1409"/>
      <c r="O14" s="1372"/>
      <c r="P14" s="1366"/>
      <c r="Q14" s="1683"/>
      <c r="R14" s="1688"/>
      <c r="S14" s="1684"/>
      <c r="T14" s="1382"/>
      <c r="U14" s="1406"/>
      <c r="V14" s="1366"/>
      <c r="W14" s="1345"/>
      <c r="X14" s="1452"/>
      <c r="Y14" s="1316"/>
      <c r="Z14" s="1342"/>
      <c r="AA14" s="1374"/>
      <c r="AB14" s="1345"/>
      <c r="AC14" s="1457"/>
      <c r="AD14" s="1484" t="s">
        <v>141</v>
      </c>
      <c r="AE14" s="1485"/>
      <c r="AF14" s="1485"/>
      <c r="AG14" s="1485"/>
      <c r="AH14" s="1486"/>
      <c r="AI14" s="1454"/>
      <c r="AJ14" s="6"/>
    </row>
    <row r="15" spans="1:39" s="13" customFormat="1" ht="36" customHeight="1" thickBot="1" x14ac:dyDescent="0.25">
      <c r="A15" s="52"/>
      <c r="B15" s="498" t="s">
        <v>273</v>
      </c>
      <c r="C15" s="497"/>
      <c r="D15" s="6"/>
      <c r="E15" s="1152" t="s">
        <v>205</v>
      </c>
      <c r="F15" s="1501"/>
      <c r="G15" s="1155"/>
      <c r="H15" s="1398"/>
      <c r="I15" s="1407"/>
      <c r="J15" s="1497"/>
      <c r="K15" s="1392"/>
      <c r="L15" s="1395"/>
      <c r="M15" s="1395"/>
      <c r="N15" s="1421" t="s">
        <v>163</v>
      </c>
      <c r="O15" s="1421"/>
      <c r="P15" s="1421"/>
      <c r="Q15" s="1421"/>
      <c r="R15" s="1685"/>
      <c r="S15" s="1422"/>
      <c r="T15" s="1326" t="s">
        <v>163</v>
      </c>
      <c r="U15" s="1327"/>
      <c r="V15" s="1327"/>
      <c r="W15" s="1327"/>
      <c r="X15" s="1328"/>
      <c r="Y15" s="1363" t="s">
        <v>163</v>
      </c>
      <c r="Z15" s="1364"/>
      <c r="AA15" s="1364"/>
      <c r="AB15" s="1364"/>
      <c r="AC15" s="1365"/>
      <c r="AD15" s="1487" t="s">
        <v>163</v>
      </c>
      <c r="AE15" s="1488"/>
      <c r="AF15" s="1488"/>
      <c r="AG15" s="1488"/>
      <c r="AH15" s="1489"/>
      <c r="AI15" s="15"/>
      <c r="AJ15" s="6"/>
    </row>
    <row r="16" spans="1:39" s="13" customFormat="1" ht="36" customHeight="1" thickTop="1" x14ac:dyDescent="0.2">
      <c r="A16" s="52"/>
      <c r="B16" s="499" t="s">
        <v>334</v>
      </c>
      <c r="C16" s="500"/>
      <c r="D16" s="6"/>
      <c r="E16" s="810" t="s">
        <v>204</v>
      </c>
      <c r="F16" s="515"/>
      <c r="G16" s="625"/>
      <c r="H16" s="1493" t="s">
        <v>163</v>
      </c>
      <c r="I16" s="1494"/>
      <c r="J16" s="1494"/>
      <c r="K16" s="1494"/>
      <c r="L16" s="1495"/>
      <c r="M16" s="1495"/>
      <c r="N16" s="1329" t="s">
        <v>613</v>
      </c>
      <c r="O16" s="1406" t="s">
        <v>333</v>
      </c>
      <c r="P16" s="1305" t="s">
        <v>349</v>
      </c>
      <c r="Q16" s="1343" t="s">
        <v>16</v>
      </c>
      <c r="R16" s="1314" t="s">
        <v>528</v>
      </c>
      <c r="S16" s="1373" t="s">
        <v>583</v>
      </c>
      <c r="T16" s="1472" t="s">
        <v>234</v>
      </c>
      <c r="U16" s="1473"/>
      <c r="V16" s="1473"/>
      <c r="W16" s="1473"/>
      <c r="X16" s="1474"/>
      <c r="Y16" s="1329" t="s">
        <v>613</v>
      </c>
      <c r="Z16" s="1340" t="s">
        <v>333</v>
      </c>
      <c r="AA16" s="1302" t="s">
        <v>17</v>
      </c>
      <c r="AB16" s="1343" t="s">
        <v>16</v>
      </c>
      <c r="AC16" s="1308" t="s">
        <v>614</v>
      </c>
      <c r="AD16" s="1423" t="s">
        <v>421</v>
      </c>
      <c r="AE16" s="1424"/>
      <c r="AF16" s="1424"/>
      <c r="AG16" s="1424"/>
      <c r="AH16" s="1425"/>
      <c r="AI16" s="15"/>
      <c r="AJ16" s="6"/>
    </row>
    <row r="17" spans="1:36" s="13" customFormat="1" ht="36" customHeight="1" thickBot="1" x14ac:dyDescent="0.25">
      <c r="A17" s="52"/>
      <c r="B17" s="54"/>
      <c r="C17" s="459"/>
      <c r="D17" s="6"/>
      <c r="E17" s="1071" t="s">
        <v>206</v>
      </c>
      <c r="F17" s="515"/>
      <c r="G17" s="624"/>
      <c r="H17" s="1399" t="s">
        <v>619</v>
      </c>
      <c r="I17" s="1399"/>
      <c r="J17" s="1399"/>
      <c r="K17" s="1399"/>
      <c r="L17" s="1399"/>
      <c r="M17" s="1400"/>
      <c r="N17" s="1329"/>
      <c r="O17" s="1406"/>
      <c r="P17" s="1306"/>
      <c r="Q17" s="1344"/>
      <c r="R17" s="1315"/>
      <c r="S17" s="1373"/>
      <c r="T17" s="1475"/>
      <c r="U17" s="1476"/>
      <c r="V17" s="1476"/>
      <c r="W17" s="1476"/>
      <c r="X17" s="1477"/>
      <c r="Y17" s="1329"/>
      <c r="Z17" s="1341"/>
      <c r="AA17" s="1303"/>
      <c r="AB17" s="1344"/>
      <c r="AC17" s="1308"/>
      <c r="AD17" s="1490"/>
      <c r="AE17" s="1491"/>
      <c r="AF17" s="1491"/>
      <c r="AG17" s="1491"/>
      <c r="AH17" s="1492"/>
      <c r="AI17" s="15"/>
      <c r="AJ17" s="6"/>
    </row>
    <row r="18" spans="1:36" s="13" customFormat="1" ht="36" customHeight="1" x14ac:dyDescent="0.2">
      <c r="A18" s="52"/>
      <c r="B18" s="54"/>
      <c r="C18" s="53"/>
      <c r="D18" s="6"/>
      <c r="E18" s="1071" t="s">
        <v>207</v>
      </c>
      <c r="F18" s="515"/>
      <c r="G18" s="624"/>
      <c r="H18" s="1401"/>
      <c r="I18" s="1401"/>
      <c r="J18" s="1401"/>
      <c r="K18" s="1401"/>
      <c r="L18" s="1401"/>
      <c r="M18" s="1402"/>
      <c r="N18" s="1329"/>
      <c r="O18" s="1406"/>
      <c r="P18" s="1306"/>
      <c r="Q18" s="1344"/>
      <c r="R18" s="1315"/>
      <c r="S18" s="1373"/>
      <c r="T18" s="1498" t="s">
        <v>140</v>
      </c>
      <c r="U18" s="1499"/>
      <c r="V18" s="1499"/>
      <c r="W18" s="1499"/>
      <c r="X18" s="1500"/>
      <c r="Y18" s="1329"/>
      <c r="Z18" s="1341"/>
      <c r="AA18" s="1303"/>
      <c r="AB18" s="1344"/>
      <c r="AC18" s="1308"/>
      <c r="AD18" s="1412" t="s">
        <v>46</v>
      </c>
      <c r="AE18" s="1413"/>
      <c r="AF18" s="1413"/>
      <c r="AG18" s="1413"/>
      <c r="AH18" s="1414"/>
      <c r="AI18" s="15"/>
      <c r="AJ18" s="6"/>
    </row>
    <row r="19" spans="1:36" s="13" customFormat="1" ht="36" customHeight="1" thickBot="1" x14ac:dyDescent="0.25">
      <c r="A19" s="601"/>
      <c r="B19" s="899" t="s">
        <v>377</v>
      </c>
      <c r="C19" s="497"/>
      <c r="D19" s="6"/>
      <c r="E19" s="1071" t="s">
        <v>208</v>
      </c>
      <c r="F19" s="515"/>
      <c r="G19" s="624"/>
      <c r="H19" s="1403"/>
      <c r="I19" s="1403"/>
      <c r="J19" s="1403"/>
      <c r="K19" s="1403"/>
      <c r="L19" s="1403"/>
      <c r="M19" s="1404"/>
      <c r="N19" s="1329"/>
      <c r="O19" s="1406"/>
      <c r="P19" s="1307"/>
      <c r="Q19" s="1345"/>
      <c r="R19" s="1316"/>
      <c r="S19" s="1373"/>
      <c r="T19" s="1447" t="s">
        <v>106</v>
      </c>
      <c r="U19" s="1448"/>
      <c r="V19" s="1448"/>
      <c r="W19" s="1448"/>
      <c r="X19" s="1449"/>
      <c r="Y19" s="1329"/>
      <c r="Z19" s="1342"/>
      <c r="AA19" s="1304"/>
      <c r="AB19" s="1345"/>
      <c r="AC19" s="1308"/>
      <c r="AD19" s="1415"/>
      <c r="AE19" s="1416"/>
      <c r="AF19" s="1416"/>
      <c r="AG19" s="1416"/>
      <c r="AH19" s="1417"/>
      <c r="AI19" s="15"/>
      <c r="AJ19" s="6"/>
    </row>
    <row r="20" spans="1:36" s="13" customFormat="1" ht="36" customHeight="1" thickBot="1" x14ac:dyDescent="0.65">
      <c r="A20" s="52"/>
      <c r="B20" s="664" t="s">
        <v>378</v>
      </c>
      <c r="C20" s="53"/>
      <c r="D20" s="6"/>
      <c r="E20" s="576" t="s">
        <v>228</v>
      </c>
      <c r="F20" s="515"/>
      <c r="G20" s="516"/>
      <c r="H20" s="1349" t="s">
        <v>218</v>
      </c>
      <c r="I20" s="1350"/>
      <c r="J20" s="1350"/>
      <c r="K20" s="1350"/>
      <c r="L20" s="1350"/>
      <c r="M20" s="1351"/>
      <c r="N20" s="1320" t="s">
        <v>218</v>
      </c>
      <c r="O20" s="1321"/>
      <c r="P20" s="1321"/>
      <c r="Q20" s="1321"/>
      <c r="R20" s="1321"/>
      <c r="S20" s="1322"/>
      <c r="T20" s="1349" t="s">
        <v>218</v>
      </c>
      <c r="U20" s="1350"/>
      <c r="V20" s="1350"/>
      <c r="W20" s="1350"/>
      <c r="X20" s="1351"/>
      <c r="Y20" s="1320" t="s">
        <v>218</v>
      </c>
      <c r="Z20" s="1321"/>
      <c r="AA20" s="1321"/>
      <c r="AB20" s="1321"/>
      <c r="AC20" s="1322"/>
      <c r="AD20" s="1418" t="s">
        <v>79</v>
      </c>
      <c r="AE20" s="1419"/>
      <c r="AF20" s="1419"/>
      <c r="AG20" s="1419"/>
      <c r="AH20" s="1420"/>
      <c r="AI20" s="15"/>
      <c r="AJ20" s="6"/>
    </row>
    <row r="21" spans="1:36" s="13" customFormat="1" ht="36" customHeight="1" thickBot="1" x14ac:dyDescent="0.65">
      <c r="A21" s="601"/>
      <c r="B21" s="940" t="s">
        <v>415</v>
      </c>
      <c r="C21" s="497"/>
      <c r="D21" s="6"/>
      <c r="E21" s="576" t="s">
        <v>229</v>
      </c>
      <c r="F21" s="515"/>
      <c r="G21" s="516"/>
      <c r="H21" s="1320"/>
      <c r="I21" s="1321"/>
      <c r="J21" s="1321"/>
      <c r="K21" s="1321"/>
      <c r="L21" s="1321"/>
      <c r="M21" s="1322"/>
      <c r="N21" s="1323"/>
      <c r="O21" s="1324"/>
      <c r="P21" s="1324"/>
      <c r="Q21" s="1324"/>
      <c r="R21" s="1324"/>
      <c r="S21" s="1325"/>
      <c r="T21" s="1320"/>
      <c r="U21" s="1321"/>
      <c r="V21" s="1321"/>
      <c r="W21" s="1321"/>
      <c r="X21" s="1322"/>
      <c r="Y21" s="1320"/>
      <c r="Z21" s="1321"/>
      <c r="AA21" s="1321"/>
      <c r="AB21" s="1321"/>
      <c r="AC21" s="1322"/>
      <c r="AD21" s="1376" t="s">
        <v>615</v>
      </c>
      <c r="AE21" s="1376"/>
      <c r="AF21" s="1376"/>
      <c r="AG21" s="1376"/>
      <c r="AH21" s="1377"/>
      <c r="AI21" s="15"/>
      <c r="AJ21" s="6"/>
    </row>
    <row r="22" spans="1:36" s="13" customFormat="1" ht="36" customHeight="1" x14ac:dyDescent="0.25">
      <c r="A22" s="52"/>
      <c r="B22" s="900" t="s">
        <v>333</v>
      </c>
      <c r="C22" s="497"/>
      <c r="D22" s="6"/>
      <c r="E22" s="1311" t="s">
        <v>209</v>
      </c>
      <c r="F22" s="514"/>
      <c r="G22" s="624"/>
      <c r="H22" s="1346" t="s">
        <v>414</v>
      </c>
      <c r="I22" s="1317" t="s">
        <v>410</v>
      </c>
      <c r="J22" s="1305" t="s">
        <v>349</v>
      </c>
      <c r="K22" s="1343" t="s">
        <v>16</v>
      </c>
      <c r="L22" s="1314" t="s">
        <v>528</v>
      </c>
      <c r="M22" s="1308" t="s">
        <v>614</v>
      </c>
      <c r="N22" s="1330" t="s">
        <v>529</v>
      </c>
      <c r="O22" s="1317" t="s">
        <v>410</v>
      </c>
      <c r="P22" s="1302" t="s">
        <v>17</v>
      </c>
      <c r="R22" s="1367" t="s">
        <v>273</v>
      </c>
      <c r="S22" s="1373" t="s">
        <v>583</v>
      </c>
      <c r="T22" s="1330" t="s">
        <v>529</v>
      </c>
      <c r="U22" s="1317" t="s">
        <v>410</v>
      </c>
      <c r="V22" s="1302" t="s">
        <v>17</v>
      </c>
      <c r="W22" s="1373" t="s">
        <v>583</v>
      </c>
      <c r="X22" s="1367" t="s">
        <v>273</v>
      </c>
      <c r="Y22" s="1370" t="s">
        <v>481</v>
      </c>
      <c r="Z22" s="1375" t="s">
        <v>410</v>
      </c>
      <c r="AA22" s="1366" t="s">
        <v>349</v>
      </c>
      <c r="AB22" s="1373" t="s">
        <v>583</v>
      </c>
      <c r="AC22" s="1367" t="s">
        <v>273</v>
      </c>
      <c r="AD22" s="1378"/>
      <c r="AE22" s="1378"/>
      <c r="AF22" s="1378"/>
      <c r="AG22" s="1378"/>
      <c r="AH22" s="1379"/>
      <c r="AI22" s="15"/>
      <c r="AJ22" s="6"/>
    </row>
    <row r="23" spans="1:36" s="13" customFormat="1" ht="36" customHeight="1" x14ac:dyDescent="0.25">
      <c r="A23" s="52"/>
      <c r="B23" s="941" t="s">
        <v>527</v>
      </c>
      <c r="C23" s="497"/>
      <c r="D23" s="6"/>
      <c r="E23" s="1312"/>
      <c r="F23" s="514"/>
      <c r="G23" s="624"/>
      <c r="H23" s="1347"/>
      <c r="I23" s="1318"/>
      <c r="J23" s="1306"/>
      <c r="K23" s="1344"/>
      <c r="L23" s="1315"/>
      <c r="M23" s="1308"/>
      <c r="N23" s="1331"/>
      <c r="O23" s="1318"/>
      <c r="P23" s="1303"/>
      <c r="R23" s="1368"/>
      <c r="S23" s="1373"/>
      <c r="T23" s="1331"/>
      <c r="U23" s="1318"/>
      <c r="V23" s="1303"/>
      <c r="W23" s="1373"/>
      <c r="X23" s="1368"/>
      <c r="Y23" s="1371"/>
      <c r="Z23" s="1375"/>
      <c r="AA23" s="1366"/>
      <c r="AB23" s="1373"/>
      <c r="AC23" s="1368"/>
      <c r="AD23" s="1378"/>
      <c r="AE23" s="1378"/>
      <c r="AF23" s="1378"/>
      <c r="AG23" s="1378"/>
      <c r="AH23" s="1379"/>
      <c r="AI23" s="15"/>
      <c r="AJ23" s="6"/>
    </row>
    <row r="24" spans="1:36" s="13" customFormat="1" ht="36" customHeight="1" x14ac:dyDescent="0.6">
      <c r="A24" s="52"/>
      <c r="B24" s="901" t="s">
        <v>349</v>
      </c>
      <c r="C24" s="497"/>
      <c r="D24" s="6"/>
      <c r="E24" s="1312"/>
      <c r="F24" s="531"/>
      <c r="G24" s="624"/>
      <c r="H24" s="1347"/>
      <c r="I24" s="1318"/>
      <c r="J24" s="1306"/>
      <c r="K24" s="1344"/>
      <c r="L24" s="1315"/>
      <c r="M24" s="1308"/>
      <c r="N24" s="1331"/>
      <c r="O24" s="1318"/>
      <c r="P24" s="1303"/>
      <c r="R24" s="1368"/>
      <c r="S24" s="1373"/>
      <c r="T24" s="1331"/>
      <c r="U24" s="1318"/>
      <c r="V24" s="1303"/>
      <c r="W24" s="1373"/>
      <c r="X24" s="1368"/>
      <c r="Y24" s="1371"/>
      <c r="Z24" s="1375"/>
      <c r="AA24" s="1366"/>
      <c r="AB24" s="1373"/>
      <c r="AC24" s="1368"/>
      <c r="AD24" s="1378"/>
      <c r="AE24" s="1378"/>
      <c r="AF24" s="1378"/>
      <c r="AG24" s="1378"/>
      <c r="AH24" s="1379"/>
      <c r="AI24" s="15"/>
      <c r="AJ24" s="6"/>
    </row>
    <row r="25" spans="1:36" s="13" customFormat="1" ht="36" customHeight="1" thickBot="1" x14ac:dyDescent="0.25">
      <c r="A25" s="52"/>
      <c r="B25" s="942" t="s">
        <v>17</v>
      </c>
      <c r="C25" s="497"/>
      <c r="D25" s="6"/>
      <c r="E25" s="1313"/>
      <c r="F25" s="532"/>
      <c r="G25" s="624"/>
      <c r="H25" s="1348"/>
      <c r="I25" s="1319"/>
      <c r="J25" s="1307"/>
      <c r="K25" s="1345"/>
      <c r="L25" s="1316"/>
      <c r="M25" s="1308"/>
      <c r="N25" s="1332"/>
      <c r="O25" s="1319"/>
      <c r="P25" s="1304"/>
      <c r="R25" s="1369"/>
      <c r="S25" s="1373"/>
      <c r="T25" s="1332"/>
      <c r="U25" s="1319"/>
      <c r="V25" s="1304"/>
      <c r="W25" s="1373"/>
      <c r="X25" s="1369"/>
      <c r="Y25" s="1372"/>
      <c r="Z25" s="1375"/>
      <c r="AA25" s="1366"/>
      <c r="AB25" s="1373"/>
      <c r="AC25" s="1369"/>
      <c r="AD25" s="1378"/>
      <c r="AE25" s="1378"/>
      <c r="AF25" s="1378"/>
      <c r="AG25" s="1378"/>
      <c r="AH25" s="1379"/>
      <c r="AI25" s="15"/>
      <c r="AJ25" s="6"/>
    </row>
    <row r="26" spans="1:36" s="13" customFormat="1" ht="36" customHeight="1" thickBot="1" x14ac:dyDescent="0.25">
      <c r="A26" s="52"/>
      <c r="B26" s="943" t="s">
        <v>16</v>
      </c>
      <c r="C26" s="497"/>
      <c r="D26" s="6"/>
      <c r="E26" s="577" t="s">
        <v>210</v>
      </c>
      <c r="F26" s="533"/>
      <c r="G26" s="626"/>
      <c r="H26" s="1326" t="s">
        <v>163</v>
      </c>
      <c r="I26" s="1327"/>
      <c r="J26" s="1327"/>
      <c r="K26" s="1327"/>
      <c r="L26" s="1327"/>
      <c r="M26" s="1328"/>
      <c r="N26" s="1363" t="s">
        <v>163</v>
      </c>
      <c r="O26" s="1364"/>
      <c r="P26" s="1364"/>
      <c r="Q26" s="1364"/>
      <c r="R26" s="1364"/>
      <c r="S26" s="1365"/>
      <c r="T26" s="1363" t="s">
        <v>163</v>
      </c>
      <c r="U26" s="1364"/>
      <c r="V26" s="1364"/>
      <c r="W26" s="1364"/>
      <c r="X26" s="1365"/>
      <c r="Y26" s="1363" t="s">
        <v>163</v>
      </c>
      <c r="Z26" s="1364"/>
      <c r="AA26" s="1364"/>
      <c r="AB26" s="1364"/>
      <c r="AC26" s="1365"/>
      <c r="AD26" s="1378"/>
      <c r="AE26" s="1378"/>
      <c r="AF26" s="1378"/>
      <c r="AG26" s="1378"/>
      <c r="AH26" s="1379"/>
      <c r="AI26" s="15"/>
      <c r="AJ26" s="6"/>
    </row>
    <row r="27" spans="1:36" s="13" customFormat="1" ht="36" customHeight="1" thickTop="1" x14ac:dyDescent="0.2">
      <c r="A27" s="52"/>
      <c r="B27" s="944" t="s">
        <v>481</v>
      </c>
      <c r="C27" s="497"/>
      <c r="D27" s="6"/>
      <c r="E27" s="1071" t="s">
        <v>185</v>
      </c>
      <c r="F27" s="1299" t="s">
        <v>114</v>
      </c>
      <c r="G27" s="627"/>
      <c r="H27" s="1329" t="s">
        <v>613</v>
      </c>
      <c r="I27" s="1340" t="s">
        <v>333</v>
      </c>
      <c r="J27" s="1302" t="s">
        <v>17</v>
      </c>
      <c r="K27" s="1330" t="s">
        <v>529</v>
      </c>
      <c r="L27" s="1393"/>
      <c r="M27" s="1333" t="s">
        <v>338</v>
      </c>
      <c r="N27" s="1374" t="s">
        <v>334</v>
      </c>
      <c r="O27" s="1317" t="s">
        <v>410</v>
      </c>
      <c r="P27" s="1302" t="s">
        <v>17</v>
      </c>
      <c r="Q27" s="1343" t="s">
        <v>16</v>
      </c>
      <c r="R27" s="1684"/>
      <c r="S27" s="1333" t="s">
        <v>338</v>
      </c>
      <c r="T27" s="1314" t="s">
        <v>528</v>
      </c>
      <c r="U27" s="1317" t="s">
        <v>410</v>
      </c>
      <c r="V27" s="1366" t="s">
        <v>349</v>
      </c>
      <c r="W27" s="1343" t="s">
        <v>16</v>
      </c>
      <c r="X27" s="1333" t="s">
        <v>338</v>
      </c>
      <c r="Y27" s="1370" t="s">
        <v>481</v>
      </c>
      <c r="Z27" s="1375" t="s">
        <v>410</v>
      </c>
      <c r="AA27" s="1302" t="s">
        <v>17</v>
      </c>
      <c r="AB27" s="1343" t="s">
        <v>16</v>
      </c>
      <c r="AC27" s="1455"/>
      <c r="AD27" s="1378"/>
      <c r="AE27" s="1378"/>
      <c r="AF27" s="1378"/>
      <c r="AG27" s="1378"/>
      <c r="AH27" s="1379"/>
      <c r="AI27" s="15"/>
      <c r="AJ27" s="6"/>
    </row>
    <row r="28" spans="1:36" s="13" customFormat="1" ht="36" customHeight="1" x14ac:dyDescent="0.2">
      <c r="A28" s="52"/>
      <c r="B28" s="1149" t="s">
        <v>528</v>
      </c>
      <c r="C28" s="53"/>
      <c r="D28" s="6"/>
      <c r="E28" s="1071" t="s">
        <v>186</v>
      </c>
      <c r="F28" s="1300"/>
      <c r="G28" s="627"/>
      <c r="H28" s="1329"/>
      <c r="I28" s="1341"/>
      <c r="J28" s="1303"/>
      <c r="K28" s="1331"/>
      <c r="L28" s="1394"/>
      <c r="M28" s="1333"/>
      <c r="N28" s="1374"/>
      <c r="O28" s="1318"/>
      <c r="P28" s="1303"/>
      <c r="Q28" s="1344"/>
      <c r="R28" s="1684"/>
      <c r="S28" s="1333"/>
      <c r="T28" s="1315"/>
      <c r="U28" s="1318"/>
      <c r="V28" s="1366"/>
      <c r="W28" s="1344"/>
      <c r="X28" s="1333"/>
      <c r="Y28" s="1371"/>
      <c r="Z28" s="1375"/>
      <c r="AA28" s="1303"/>
      <c r="AB28" s="1344"/>
      <c r="AC28" s="1456"/>
      <c r="AD28" s="1378"/>
      <c r="AE28" s="1378"/>
      <c r="AF28" s="1378"/>
      <c r="AG28" s="1378"/>
      <c r="AH28" s="1379"/>
      <c r="AI28" s="15"/>
      <c r="AJ28" s="6"/>
    </row>
    <row r="29" spans="1:36" s="13" customFormat="1" ht="36" customHeight="1" x14ac:dyDescent="0.2">
      <c r="A29" s="601"/>
      <c r="B29" s="947" t="s">
        <v>529</v>
      </c>
      <c r="C29" s="497"/>
      <c r="D29" s="6"/>
      <c r="E29" s="1071" t="s">
        <v>225</v>
      </c>
      <c r="F29" s="1301"/>
      <c r="G29" s="627"/>
      <c r="H29" s="1329"/>
      <c r="I29" s="1341"/>
      <c r="J29" s="1303"/>
      <c r="K29" s="1331"/>
      <c r="L29" s="1394"/>
      <c r="M29" s="1333"/>
      <c r="N29" s="1374"/>
      <c r="O29" s="1318"/>
      <c r="P29" s="1303"/>
      <c r="Q29" s="1344"/>
      <c r="R29" s="1684"/>
      <c r="S29" s="1333"/>
      <c r="T29" s="1315"/>
      <c r="U29" s="1318"/>
      <c r="V29" s="1366"/>
      <c r="W29" s="1344"/>
      <c r="X29" s="1333"/>
      <c r="Y29" s="1371"/>
      <c r="Z29" s="1375"/>
      <c r="AA29" s="1303"/>
      <c r="AB29" s="1344"/>
      <c r="AC29" s="1456"/>
      <c r="AD29" s="1378"/>
      <c r="AE29" s="1378"/>
      <c r="AF29" s="1378"/>
      <c r="AG29" s="1378"/>
      <c r="AH29" s="1379"/>
      <c r="AI29" s="15"/>
      <c r="AJ29" s="6"/>
    </row>
    <row r="30" spans="1:36" s="13" customFormat="1" ht="36" customHeight="1" thickBot="1" x14ac:dyDescent="0.25">
      <c r="A30" s="52"/>
      <c r="B30" s="54"/>
      <c r="C30" s="497"/>
      <c r="D30" s="6"/>
      <c r="E30" s="1071" t="s">
        <v>226</v>
      </c>
      <c r="F30" s="514"/>
      <c r="G30" s="627"/>
      <c r="H30" s="1329"/>
      <c r="I30" s="1342"/>
      <c r="J30" s="1304"/>
      <c r="K30" s="1332"/>
      <c r="L30" s="1395"/>
      <c r="M30" s="1333"/>
      <c r="N30" s="1374"/>
      <c r="O30" s="1319"/>
      <c r="P30" s="1304"/>
      <c r="Q30" s="1345"/>
      <c r="R30" s="1684"/>
      <c r="S30" s="1333"/>
      <c r="T30" s="1316"/>
      <c r="U30" s="1319"/>
      <c r="V30" s="1366"/>
      <c r="W30" s="1345"/>
      <c r="X30" s="1333"/>
      <c r="Y30" s="1372"/>
      <c r="Z30" s="1375"/>
      <c r="AA30" s="1304"/>
      <c r="AB30" s="1345"/>
      <c r="AC30" s="1457"/>
      <c r="AD30" s="1378"/>
      <c r="AE30" s="1378"/>
      <c r="AF30" s="1378"/>
      <c r="AG30" s="1378"/>
      <c r="AH30" s="1379"/>
      <c r="AI30" s="15"/>
      <c r="AJ30" s="6"/>
    </row>
    <row r="31" spans="1:36" s="13" customFormat="1" ht="36" customHeight="1" x14ac:dyDescent="0.2">
      <c r="A31" s="52"/>
      <c r="B31" s="54"/>
      <c r="C31" s="497"/>
      <c r="D31" s="6"/>
      <c r="E31" s="578" t="s">
        <v>211</v>
      </c>
      <c r="F31" s="579"/>
      <c r="G31" s="1523"/>
      <c r="H31" s="1352" t="s">
        <v>610</v>
      </c>
      <c r="I31" s="1353"/>
      <c r="J31" s="1353"/>
      <c r="K31" s="1353"/>
      <c r="L31" s="1353"/>
      <c r="M31" s="1353"/>
      <c r="N31" s="1334" t="s">
        <v>282</v>
      </c>
      <c r="O31" s="1335"/>
      <c r="P31" s="1335"/>
      <c r="Q31" s="1335"/>
      <c r="R31" s="1335"/>
      <c r="S31" s="1336"/>
      <c r="T31" s="1524"/>
      <c r="U31" s="1525"/>
      <c r="V31" s="1525"/>
      <c r="W31" s="1525"/>
      <c r="X31" s="1526"/>
      <c r="Y31" s="1518" t="s">
        <v>282</v>
      </c>
      <c r="Z31" s="1519"/>
      <c r="AA31" s="1519"/>
      <c r="AB31" s="1519"/>
      <c r="AC31" s="1520"/>
      <c r="AD31" s="69"/>
      <c r="AE31" s="35"/>
      <c r="AF31" s="35"/>
      <c r="AG31" s="35"/>
      <c r="AH31" s="102"/>
      <c r="AI31" s="15"/>
      <c r="AJ31" s="6"/>
    </row>
    <row r="32" spans="1:36" s="13" customFormat="1" ht="36" customHeight="1" x14ac:dyDescent="0.2">
      <c r="A32" s="52"/>
      <c r="B32" s="54"/>
      <c r="C32" s="53"/>
      <c r="D32" s="6"/>
      <c r="E32" s="578" t="s">
        <v>212</v>
      </c>
      <c r="F32" s="1521" t="s">
        <v>161</v>
      </c>
      <c r="G32" s="1523"/>
      <c r="H32" s="1352"/>
      <c r="I32" s="1353"/>
      <c r="J32" s="1353"/>
      <c r="K32" s="1353"/>
      <c r="L32" s="1353"/>
      <c r="M32" s="1353"/>
      <c r="N32" s="1334"/>
      <c r="O32" s="1335"/>
      <c r="P32" s="1335"/>
      <c r="Q32" s="1335"/>
      <c r="R32" s="1335"/>
      <c r="S32" s="1336"/>
      <c r="T32" s="1527" t="s">
        <v>115</v>
      </c>
      <c r="U32" s="1528"/>
      <c r="V32" s="1528"/>
      <c r="W32" s="1528"/>
      <c r="X32" s="1529"/>
      <c r="Y32" s="1334"/>
      <c r="Z32" s="1335"/>
      <c r="AA32" s="1335"/>
      <c r="AB32" s="1335"/>
      <c r="AC32" s="1336"/>
      <c r="AD32" s="69"/>
      <c r="AE32" s="35"/>
      <c r="AF32" s="35"/>
      <c r="AG32" s="35"/>
      <c r="AH32" s="102"/>
      <c r="AI32" s="15"/>
      <c r="AJ32" s="6"/>
    </row>
    <row r="33" spans="1:46" s="13" customFormat="1" ht="36" customHeight="1" thickBot="1" x14ac:dyDescent="0.25">
      <c r="A33" s="52"/>
      <c r="B33" s="663" t="s">
        <v>379</v>
      </c>
      <c r="C33" s="53"/>
      <c r="D33" s="6"/>
      <c r="E33" s="578" t="s">
        <v>213</v>
      </c>
      <c r="F33" s="1522"/>
      <c r="G33" s="1523"/>
      <c r="H33" s="1352"/>
      <c r="I33" s="1353"/>
      <c r="J33" s="1353"/>
      <c r="K33" s="1353"/>
      <c r="L33" s="1353"/>
      <c r="M33" s="1353"/>
      <c r="N33" s="1337"/>
      <c r="O33" s="1338"/>
      <c r="P33" s="1338"/>
      <c r="Q33" s="1338"/>
      <c r="R33" s="1338"/>
      <c r="S33" s="1339"/>
      <c r="T33" s="1527"/>
      <c r="U33" s="1528"/>
      <c r="V33" s="1528"/>
      <c r="W33" s="1528"/>
      <c r="X33" s="1529"/>
      <c r="Y33" s="1337"/>
      <c r="Z33" s="1338"/>
      <c r="AA33" s="1338"/>
      <c r="AB33" s="1338"/>
      <c r="AC33" s="1339"/>
      <c r="AD33" s="69"/>
      <c r="AE33" s="35"/>
      <c r="AF33" s="35"/>
      <c r="AG33" s="35"/>
      <c r="AH33" s="102"/>
      <c r="AI33" s="15"/>
      <c r="AJ33" s="6"/>
    </row>
    <row r="34" spans="1:46" s="13" customFormat="1" ht="36" customHeight="1" x14ac:dyDescent="0.2">
      <c r="A34" s="52"/>
      <c r="B34" s="664" t="s">
        <v>380</v>
      </c>
      <c r="C34" s="53"/>
      <c r="D34" s="6"/>
      <c r="E34" s="1071" t="s">
        <v>214</v>
      </c>
      <c r="F34" s="1522"/>
      <c r="G34" s="1309"/>
      <c r="H34" s="1352"/>
      <c r="I34" s="1353"/>
      <c r="J34" s="1353"/>
      <c r="K34" s="1353"/>
      <c r="L34" s="1353"/>
      <c r="M34" s="1353"/>
      <c r="N34" s="1356" t="s">
        <v>149</v>
      </c>
      <c r="O34" s="1357"/>
      <c r="P34" s="1357"/>
      <c r="Q34" s="1357"/>
      <c r="R34" s="1680"/>
      <c r="S34" s="1360"/>
      <c r="T34" s="1527"/>
      <c r="U34" s="1528"/>
      <c r="V34" s="1528"/>
      <c r="W34" s="1528"/>
      <c r="X34" s="1529"/>
      <c r="Y34" s="1512" t="s">
        <v>198</v>
      </c>
      <c r="Z34" s="1513"/>
      <c r="AA34" s="1513"/>
      <c r="AB34" s="1513"/>
      <c r="AC34" s="1514"/>
      <c r="AD34" s="69"/>
      <c r="AE34" s="35"/>
      <c r="AF34" s="35"/>
      <c r="AG34" s="35"/>
      <c r="AH34" s="102"/>
      <c r="AI34" s="15"/>
      <c r="AJ34" s="6"/>
    </row>
    <row r="35" spans="1:46" s="13" customFormat="1" ht="36" customHeight="1" x14ac:dyDescent="0.2">
      <c r="A35" s="52"/>
      <c r="B35" s="54"/>
      <c r="C35" s="53"/>
      <c r="D35" s="6"/>
      <c r="E35" s="1071" t="s">
        <v>215</v>
      </c>
      <c r="F35" s="515"/>
      <c r="G35" s="1309"/>
      <c r="H35" s="1352"/>
      <c r="I35" s="1353"/>
      <c r="J35" s="1353"/>
      <c r="K35" s="1353"/>
      <c r="L35" s="1353"/>
      <c r="M35" s="1353"/>
      <c r="N35" s="1356"/>
      <c r="O35" s="1358"/>
      <c r="P35" s="1358"/>
      <c r="Q35" s="1358"/>
      <c r="R35" s="1681"/>
      <c r="S35" s="1361"/>
      <c r="T35" s="1527"/>
      <c r="U35" s="1528"/>
      <c r="V35" s="1528"/>
      <c r="W35" s="1528"/>
      <c r="X35" s="1529"/>
      <c r="Y35" s="1515"/>
      <c r="Z35" s="1516"/>
      <c r="AA35" s="1516"/>
      <c r="AB35" s="1516"/>
      <c r="AC35" s="1517"/>
      <c r="AD35" s="69"/>
      <c r="AE35" s="35"/>
      <c r="AF35" s="35"/>
      <c r="AG35" s="35"/>
      <c r="AH35" s="102"/>
      <c r="AI35" s="15"/>
      <c r="AJ35" s="6"/>
    </row>
    <row r="36" spans="1:46" s="13" customFormat="1" ht="36" customHeight="1" x14ac:dyDescent="0.2">
      <c r="A36" s="601"/>
      <c r="B36" s="54"/>
      <c r="C36" s="497"/>
      <c r="D36" s="6"/>
      <c r="E36" s="1071" t="s">
        <v>216</v>
      </c>
      <c r="F36" s="515"/>
      <c r="G36" s="1309"/>
      <c r="H36" s="1352"/>
      <c r="I36" s="1353"/>
      <c r="J36" s="1353"/>
      <c r="K36" s="1353"/>
      <c r="L36" s="1353"/>
      <c r="M36" s="1353"/>
      <c r="N36" s="1356"/>
      <c r="O36" s="1358"/>
      <c r="P36" s="1358"/>
      <c r="Q36" s="1358"/>
      <c r="R36" s="1681"/>
      <c r="S36" s="1361"/>
      <c r="T36" s="1527"/>
      <c r="U36" s="1528"/>
      <c r="V36" s="1528"/>
      <c r="W36" s="1528"/>
      <c r="X36" s="1529"/>
      <c r="Y36" s="1506" t="s">
        <v>238</v>
      </c>
      <c r="Z36" s="1507"/>
      <c r="AA36" s="1507"/>
      <c r="AB36" s="1507"/>
      <c r="AC36" s="1508"/>
      <c r="AD36" s="69"/>
      <c r="AE36" s="35"/>
      <c r="AF36" s="35"/>
      <c r="AG36" s="35"/>
      <c r="AH36" s="102"/>
      <c r="AI36" s="15"/>
      <c r="AJ36" s="6"/>
    </row>
    <row r="37" spans="1:46" s="13" customFormat="1" ht="36" customHeight="1" thickBot="1" x14ac:dyDescent="0.25">
      <c r="A37" s="52"/>
      <c r="B37" s="54"/>
      <c r="C37" s="53"/>
      <c r="D37" s="6"/>
      <c r="E37" s="580" t="s">
        <v>217</v>
      </c>
      <c r="F37" s="581"/>
      <c r="G37" s="1309"/>
      <c r="H37" s="1354"/>
      <c r="I37" s="1355"/>
      <c r="J37" s="1355"/>
      <c r="K37" s="1355"/>
      <c r="L37" s="1355"/>
      <c r="M37" s="1355"/>
      <c r="N37" s="1356"/>
      <c r="O37" s="1359"/>
      <c r="P37" s="1359"/>
      <c r="Q37" s="1359"/>
      <c r="R37" s="1682"/>
      <c r="S37" s="1362"/>
      <c r="T37" s="1530"/>
      <c r="U37" s="1531"/>
      <c r="V37" s="1531"/>
      <c r="W37" s="1531"/>
      <c r="X37" s="1532"/>
      <c r="Y37" s="1509"/>
      <c r="Z37" s="1510"/>
      <c r="AA37" s="1510"/>
      <c r="AB37" s="1510"/>
      <c r="AC37" s="1511"/>
      <c r="AD37" s="69"/>
      <c r="AE37" s="35"/>
      <c r="AF37" s="35"/>
      <c r="AG37" s="35"/>
      <c r="AH37" s="102"/>
      <c r="AI37" s="15"/>
      <c r="AJ37" s="6"/>
    </row>
    <row r="38" spans="1:46" s="13" customFormat="1" ht="36" customHeight="1" x14ac:dyDescent="0.2">
      <c r="A38" s="52"/>
      <c r="B38" s="54"/>
      <c r="C38" s="497"/>
      <c r="D38" s="6"/>
      <c r="E38" s="582" t="s">
        <v>231</v>
      </c>
      <c r="F38" s="534"/>
      <c r="G38" s="1309"/>
      <c r="H38" s="1293"/>
      <c r="I38" s="1294"/>
      <c r="J38" s="1294"/>
      <c r="K38" s="1294"/>
      <c r="L38" s="1294"/>
      <c r="M38" s="1295"/>
      <c r="N38" s="583"/>
      <c r="O38" s="448"/>
      <c r="P38" s="448"/>
      <c r="Q38" s="448"/>
      <c r="R38" s="448"/>
      <c r="S38" s="448"/>
      <c r="T38" s="96"/>
      <c r="U38" s="32"/>
      <c r="V38" s="32"/>
      <c r="W38" s="32"/>
      <c r="X38" s="931"/>
      <c r="Y38" s="101"/>
      <c r="Z38" s="33"/>
      <c r="AA38" s="33"/>
      <c r="AB38" s="33"/>
      <c r="AC38" s="935"/>
      <c r="AD38" s="69"/>
      <c r="AE38" s="35"/>
      <c r="AF38" s="35"/>
      <c r="AG38" s="35"/>
      <c r="AH38" s="102"/>
      <c r="AI38" s="15"/>
      <c r="AJ38" s="6"/>
    </row>
    <row r="39" spans="1:46" s="13" customFormat="1" ht="36" customHeight="1" thickBot="1" x14ac:dyDescent="0.25">
      <c r="A39" s="52"/>
      <c r="B39" s="1262" t="s">
        <v>393</v>
      </c>
      <c r="C39" s="497"/>
      <c r="D39" s="6"/>
      <c r="E39" s="923" t="s">
        <v>232</v>
      </c>
      <c r="F39" s="534"/>
      <c r="G39" s="1310"/>
      <c r="H39" s="1296"/>
      <c r="I39" s="1297"/>
      <c r="J39" s="1297"/>
      <c r="K39" s="1297"/>
      <c r="L39" s="1297"/>
      <c r="M39" s="1298"/>
      <c r="N39" s="450"/>
      <c r="O39" s="449"/>
      <c r="P39" s="449"/>
      <c r="Q39" s="449"/>
      <c r="R39" s="449"/>
      <c r="S39" s="449"/>
      <c r="T39" s="96"/>
      <c r="U39" s="32"/>
      <c r="V39" s="32"/>
      <c r="W39" s="32"/>
      <c r="X39" s="931"/>
      <c r="Y39" s="103"/>
      <c r="Z39" s="104" t="s">
        <v>138</v>
      </c>
      <c r="AA39" s="104"/>
      <c r="AB39" s="104"/>
      <c r="AC39" s="936"/>
      <c r="AD39" s="105"/>
      <c r="AE39" s="106"/>
      <c r="AF39" s="106"/>
      <c r="AG39" s="106"/>
      <c r="AH39" s="107"/>
      <c r="AI39"/>
      <c r="AJ39"/>
    </row>
    <row r="40" spans="1:46" s="17" customFormat="1" ht="36" customHeight="1" thickBot="1" x14ac:dyDescent="0.25">
      <c r="A40" s="54"/>
      <c r="B40" s="1263"/>
      <c r="C40" s="54"/>
      <c r="D40" s="13"/>
      <c r="E40" s="924"/>
      <c r="F40" s="925"/>
      <c r="G40" s="925"/>
      <c r="H40" s="132"/>
      <c r="I40" s="132"/>
      <c r="J40" s="132"/>
      <c r="K40" s="132"/>
      <c r="L40" s="132"/>
      <c r="M40" s="132"/>
      <c r="N40" s="132"/>
      <c r="O40" s="132"/>
      <c r="P40" s="132"/>
      <c r="Q40" s="132"/>
      <c r="R40" s="132"/>
      <c r="S40" s="132"/>
      <c r="T40" s="932"/>
      <c r="U40" s="933"/>
      <c r="V40" s="933"/>
      <c r="W40" s="933"/>
      <c r="X40" s="934"/>
      <c r="Y40" s="132"/>
      <c r="Z40" s="132"/>
      <c r="AA40" s="132"/>
      <c r="AB40" s="132"/>
      <c r="AC40" s="132"/>
      <c r="AD40" s="132"/>
      <c r="AE40" s="132"/>
      <c r="AF40" s="132"/>
      <c r="AG40" s="132"/>
      <c r="AH40" s="937"/>
      <c r="AI40"/>
      <c r="AJ40"/>
    </row>
    <row r="41" spans="1:46" s="17" customFormat="1" ht="36" customHeight="1" x14ac:dyDescent="0.2">
      <c r="A41" s="54"/>
      <c r="B41" s="822" t="s">
        <v>390</v>
      </c>
      <c r="C41" s="54"/>
      <c r="D41" s="13"/>
      <c r="E41" s="926"/>
      <c r="F41" s="1504"/>
      <c r="G41" s="1504"/>
      <c r="H41" s="1504"/>
      <c r="I41" s="1504"/>
      <c r="J41" s="1504"/>
      <c r="K41" s="1504"/>
      <c r="L41" s="1504"/>
      <c r="M41" s="1504"/>
      <c r="N41" s="1504"/>
      <c r="O41" s="1504"/>
      <c r="P41" s="1504"/>
      <c r="Q41" s="1504"/>
      <c r="R41" s="1504"/>
      <c r="S41" s="1504"/>
      <c r="T41" s="1504"/>
      <c r="U41" s="1504"/>
      <c r="V41" s="1504"/>
      <c r="W41" s="1504"/>
      <c r="X41" s="1504"/>
      <c r="Y41" s="1504"/>
      <c r="Z41" s="1504"/>
      <c r="AA41" s="1504"/>
      <c r="AB41" s="1504"/>
      <c r="AC41" s="1504"/>
      <c r="AD41" s="1504"/>
      <c r="AE41" s="1504"/>
      <c r="AF41" s="1504"/>
      <c r="AG41" s="1504"/>
      <c r="AH41" s="1505"/>
      <c r="AI41"/>
      <c r="AJ41"/>
    </row>
    <row r="42" spans="1:46" s="13" customFormat="1" ht="44.25" customHeight="1" x14ac:dyDescent="0.2">
      <c r="A42" s="54"/>
      <c r="B42" s="950" t="s">
        <v>348</v>
      </c>
      <c r="C42" s="54"/>
      <c r="D42" s="369"/>
      <c r="E42" s="927"/>
      <c r="F42" s="1502" t="s">
        <v>611</v>
      </c>
      <c r="G42" s="1502"/>
      <c r="H42" s="1502"/>
      <c r="I42" s="1502"/>
      <c r="J42" s="1502"/>
      <c r="K42" s="1502"/>
      <c r="L42" s="1502"/>
      <c r="M42" s="1502"/>
      <c r="N42" s="1502"/>
      <c r="O42" s="1502"/>
      <c r="P42" s="1502"/>
      <c r="Q42" s="1502"/>
      <c r="R42" s="1502"/>
      <c r="S42" s="1502"/>
      <c r="T42" s="1502"/>
      <c r="U42" s="1502"/>
      <c r="V42" s="1502"/>
      <c r="W42" s="1502"/>
      <c r="X42" s="1502"/>
      <c r="Y42" s="1502"/>
      <c r="Z42" s="1502"/>
      <c r="AA42" s="1502"/>
      <c r="AB42" s="1502"/>
      <c r="AC42" s="1502"/>
      <c r="AD42" s="1502"/>
      <c r="AE42" s="1502"/>
      <c r="AF42" s="1502"/>
      <c r="AG42" s="1502"/>
      <c r="AH42" s="1503"/>
      <c r="AI42"/>
      <c r="AJ42"/>
      <c r="AK42" s="79"/>
    </row>
    <row r="43" spans="1:46" s="11" customFormat="1" ht="29.25" customHeight="1" thickBot="1" x14ac:dyDescent="0.25">
      <c r="A43" s="54"/>
      <c r="B43" s="54"/>
      <c r="C43" s="54"/>
      <c r="D43" s="13"/>
      <c r="E43" s="928"/>
      <c r="F43" s="929"/>
      <c r="G43" s="929"/>
      <c r="H43" s="929"/>
      <c r="I43" s="929"/>
      <c r="J43" s="929"/>
      <c r="K43" s="929"/>
      <c r="L43" s="929"/>
      <c r="M43" s="929"/>
      <c r="N43" s="929"/>
      <c r="O43" s="929"/>
      <c r="P43" s="929"/>
      <c r="Q43" s="929"/>
      <c r="R43" s="929"/>
      <c r="S43" s="929"/>
      <c r="T43" s="929"/>
      <c r="U43" s="929"/>
      <c r="V43" s="929"/>
      <c r="W43" s="929"/>
      <c r="X43" s="929"/>
      <c r="Y43" s="929"/>
      <c r="Z43" s="929"/>
      <c r="AA43" s="929"/>
      <c r="AB43" s="929"/>
      <c r="AC43" s="929"/>
      <c r="AD43" s="929"/>
      <c r="AE43" s="929"/>
      <c r="AF43" s="929"/>
      <c r="AG43" s="929"/>
      <c r="AH43" s="930"/>
      <c r="AI43"/>
      <c r="AJ43"/>
      <c r="AK43" s="10"/>
      <c r="AL43" s="10"/>
      <c r="AM43" s="10"/>
      <c r="AN43" s="10"/>
      <c r="AO43" s="10"/>
      <c r="AP43" s="10"/>
      <c r="AQ43" s="10"/>
      <c r="AR43" s="10"/>
    </row>
    <row r="44" spans="1:46" s="17" customFormat="1" ht="29.25" customHeight="1" x14ac:dyDescent="0.2">
      <c r="A44" s="52"/>
      <c r="B44" s="588" t="s">
        <v>289</v>
      </c>
      <c r="C44" s="53"/>
      <c r="D44" s="13"/>
      <c r="E44" s="1069"/>
      <c r="F44" s="1069"/>
      <c r="G44" s="1069"/>
      <c r="H44" s="1069"/>
      <c r="I44" s="1069"/>
      <c r="J44" s="1069"/>
      <c r="K44" s="1069"/>
      <c r="L44" s="1261"/>
      <c r="M44" s="1069"/>
      <c r="N44" s="1069"/>
      <c r="O44" s="1069"/>
      <c r="P44" s="1069"/>
      <c r="Q44" s="1069"/>
      <c r="R44" s="1261"/>
      <c r="S44" s="1069"/>
      <c r="T44" s="1069"/>
      <c r="U44" s="1069"/>
      <c r="V44" s="1069"/>
      <c r="W44" s="1069"/>
      <c r="X44" s="1069"/>
      <c r="Y44" s="1069"/>
      <c r="Z44" s="1069"/>
      <c r="AA44" s="1069"/>
      <c r="AB44" s="1069"/>
      <c r="AC44" s="1069"/>
      <c r="AD44" s="1069"/>
      <c r="AE44" s="1069"/>
      <c r="AF44" s="1069"/>
      <c r="AG44" s="1069"/>
      <c r="AH44" s="1069"/>
      <c r="AI44"/>
      <c r="AJ44"/>
      <c r="AK44"/>
      <c r="AL44"/>
      <c r="AM44" s="95"/>
      <c r="AN44" s="95"/>
      <c r="AO44" s="95"/>
      <c r="AP44" s="95"/>
      <c r="AQ44" s="95"/>
      <c r="AR44" s="95"/>
      <c r="AS44" s="95"/>
      <c r="AT44" s="95"/>
    </row>
    <row r="45" spans="1:46" s="17" customFormat="1" ht="29.25" customHeight="1" x14ac:dyDescent="0.2">
      <c r="A45" s="52"/>
      <c r="B45" s="589" t="s">
        <v>253</v>
      </c>
      <c r="C45" s="53"/>
      <c r="D45" s="48"/>
      <c r="E45"/>
      <c r="F45"/>
      <c r="G45"/>
      <c r="H45"/>
      <c r="I45"/>
      <c r="J45"/>
      <c r="K45"/>
      <c r="L45" s="1261"/>
      <c r="M45"/>
      <c r="N45"/>
      <c r="O45"/>
      <c r="P45"/>
      <c r="Q45"/>
      <c r="R45" s="1261"/>
      <c r="S45"/>
      <c r="T45"/>
      <c r="U45"/>
      <c r="V45"/>
      <c r="W45"/>
      <c r="X45"/>
      <c r="Y45"/>
      <c r="Z45"/>
      <c r="AA45"/>
      <c r="AB45"/>
      <c r="AC45"/>
      <c r="AD45"/>
      <c r="AE45" s="914"/>
      <c r="AF45"/>
      <c r="AG45"/>
      <c r="AH45"/>
      <c r="AI45"/>
      <c r="AJ45"/>
      <c r="AK45"/>
      <c r="AL45"/>
      <c r="AM45" s="95"/>
      <c r="AN45" s="95"/>
      <c r="AO45" s="95"/>
      <c r="AP45" s="95"/>
      <c r="AQ45" s="95"/>
      <c r="AR45" s="95"/>
      <c r="AS45" s="95"/>
      <c r="AT45" s="95"/>
    </row>
    <row r="46" spans="1:46" s="17" customFormat="1" ht="29.25" customHeight="1" x14ac:dyDescent="0.2">
      <c r="A46" s="52"/>
      <c r="B46" s="502" t="s">
        <v>240</v>
      </c>
      <c r="C46" s="501"/>
      <c r="D46" s="37"/>
      <c r="E46"/>
      <c r="F46"/>
      <c r="G46"/>
      <c r="H46"/>
      <c r="I46"/>
      <c r="J46"/>
      <c r="K46"/>
      <c r="L46" s="1261"/>
      <c r="M46"/>
      <c r="N46"/>
      <c r="O46"/>
      <c r="P46"/>
      <c r="Q46"/>
      <c r="R46" s="1261"/>
      <c r="S46"/>
      <c r="T46"/>
      <c r="U46"/>
      <c r="V46"/>
      <c r="W46"/>
      <c r="X46"/>
      <c r="Y46"/>
      <c r="Z46"/>
      <c r="AA46"/>
      <c r="AB46"/>
      <c r="AC46"/>
      <c r="AD46"/>
      <c r="AE46" s="914"/>
      <c r="AF46"/>
      <c r="AG46"/>
      <c r="AH46"/>
      <c r="AI46"/>
      <c r="AJ46"/>
      <c r="AK46"/>
      <c r="AL46"/>
      <c r="AM46" s="95"/>
      <c r="AN46" s="95"/>
      <c r="AO46" s="95"/>
      <c r="AP46" s="95"/>
      <c r="AQ46" s="95"/>
      <c r="AR46" s="95"/>
      <c r="AS46" s="95"/>
      <c r="AT46" s="95"/>
    </row>
    <row r="47" spans="1:46" s="17" customFormat="1" ht="29.25" customHeight="1" x14ac:dyDescent="0.2">
      <c r="A47" s="52"/>
      <c r="B47" s="503" t="s">
        <v>97</v>
      </c>
      <c r="C47" s="501"/>
      <c r="D47" s="37"/>
      <c r="E47"/>
      <c r="F47"/>
      <c r="G47"/>
      <c r="H47"/>
      <c r="I47"/>
      <c r="J47"/>
      <c r="K47"/>
      <c r="L47" s="1261"/>
      <c r="M47"/>
      <c r="N47"/>
      <c r="O47"/>
      <c r="P47"/>
      <c r="Q47"/>
      <c r="R47" s="1261"/>
      <c r="S47"/>
      <c r="T47"/>
      <c r="U47"/>
      <c r="V47"/>
      <c r="W47"/>
      <c r="X47"/>
      <c r="Y47"/>
      <c r="Z47"/>
      <c r="AA47"/>
      <c r="AB47"/>
      <c r="AC47"/>
      <c r="AD47"/>
      <c r="AE47" s="914"/>
      <c r="AF47"/>
      <c r="AG47"/>
      <c r="AH47"/>
      <c r="AI47"/>
      <c r="AJ47"/>
      <c r="AK47"/>
      <c r="AL47"/>
      <c r="AM47" s="95"/>
      <c r="AN47" s="95"/>
      <c r="AO47" s="95"/>
      <c r="AP47" s="95"/>
      <c r="AQ47" s="95"/>
      <c r="AR47" s="95"/>
      <c r="AS47" s="95"/>
      <c r="AT47" s="95"/>
    </row>
    <row r="48" spans="1:46" s="17" customFormat="1" ht="29.25" customHeight="1" x14ac:dyDescent="0.2">
      <c r="A48" s="52"/>
      <c r="B48" s="504" t="s">
        <v>98</v>
      </c>
      <c r="C48" s="501"/>
      <c r="D48" s="37"/>
      <c r="E48"/>
      <c r="F48"/>
      <c r="G48"/>
      <c r="H48"/>
      <c r="I48"/>
      <c r="J48"/>
      <c r="K48"/>
      <c r="L48" s="1261"/>
      <c r="M48"/>
      <c r="N48"/>
      <c r="O48"/>
      <c r="P48"/>
      <c r="Q48"/>
      <c r="R48" s="1261"/>
      <c r="S48"/>
      <c r="T48"/>
      <c r="U48"/>
      <c r="V48"/>
      <c r="W48"/>
      <c r="X48"/>
      <c r="Y48"/>
      <c r="Z48"/>
      <c r="AA48"/>
      <c r="AB48"/>
      <c r="AC48"/>
      <c r="AD48"/>
      <c r="AE48" s="914"/>
      <c r="AF48"/>
      <c r="AG48"/>
      <c r="AH48"/>
      <c r="AI48"/>
      <c r="AJ48"/>
      <c r="AK48"/>
      <c r="AL48"/>
      <c r="AM48" s="95"/>
      <c r="AN48" s="95"/>
      <c r="AO48" s="95"/>
      <c r="AP48" s="95"/>
      <c r="AQ48" s="95"/>
      <c r="AR48" s="95"/>
      <c r="AS48" s="95"/>
      <c r="AT48" s="95"/>
    </row>
    <row r="49" spans="1:46" s="17" customFormat="1" ht="29.25" customHeight="1" x14ac:dyDescent="0.2">
      <c r="A49" s="52"/>
      <c r="B49" s="948" t="s">
        <v>95</v>
      </c>
      <c r="C49" s="501"/>
      <c r="D49" s="37"/>
      <c r="E49"/>
      <c r="F49"/>
      <c r="G49"/>
      <c r="H49"/>
      <c r="I49"/>
      <c r="J49"/>
      <c r="K49"/>
      <c r="L49" s="1261"/>
      <c r="M49"/>
      <c r="N49"/>
      <c r="O49"/>
      <c r="P49"/>
      <c r="Q49"/>
      <c r="R49" s="1261"/>
      <c r="S49"/>
      <c r="T49"/>
      <c r="U49"/>
      <c r="V49"/>
      <c r="W49"/>
      <c r="X49"/>
      <c r="Y49"/>
      <c r="Z49"/>
      <c r="AA49"/>
      <c r="AB49"/>
      <c r="AC49"/>
      <c r="AD49"/>
      <c r="AE49" s="914"/>
      <c r="AF49"/>
      <c r="AG49"/>
      <c r="AH49"/>
      <c r="AI49"/>
      <c r="AJ49"/>
      <c r="AK49"/>
      <c r="AL49"/>
      <c r="AM49" s="95"/>
      <c r="AN49" s="95"/>
      <c r="AO49" s="95"/>
      <c r="AP49" s="95"/>
      <c r="AQ49" s="95"/>
      <c r="AR49" s="95"/>
      <c r="AS49" s="95"/>
      <c r="AT49" s="95"/>
    </row>
    <row r="50" spans="1:46" s="586" customFormat="1" ht="36" customHeight="1" x14ac:dyDescent="0.4">
      <c r="A50" s="52"/>
      <c r="B50" s="505" t="s">
        <v>249</v>
      </c>
      <c r="C50" s="501"/>
      <c r="D50" s="585"/>
      <c r="E50" s="584"/>
      <c r="F50" s="584"/>
      <c r="G50"/>
      <c r="H50"/>
      <c r="I50"/>
      <c r="J50"/>
      <c r="K50"/>
      <c r="L50" s="1261"/>
      <c r="M50"/>
      <c r="N50"/>
      <c r="O50"/>
      <c r="P50"/>
      <c r="Q50"/>
      <c r="R50" s="1261"/>
      <c r="S50"/>
      <c r="T50"/>
      <c r="U50"/>
      <c r="V50"/>
      <c r="W50"/>
      <c r="X50"/>
      <c r="Y50"/>
      <c r="Z50"/>
      <c r="AA50"/>
      <c r="AB50"/>
      <c r="AC50"/>
      <c r="AD50"/>
      <c r="AE50" s="914"/>
      <c r="AF50" s="584"/>
      <c r="AG50" s="584"/>
      <c r="AH50" s="584"/>
      <c r="AI50" s="584"/>
      <c r="AJ50" s="584"/>
      <c r="AR50" s="587"/>
    </row>
    <row r="51" spans="1:46" s="586" customFormat="1" ht="36" customHeight="1" x14ac:dyDescent="0.4">
      <c r="A51" s="52"/>
      <c r="B51" s="505" t="s">
        <v>250</v>
      </c>
      <c r="C51" s="501"/>
      <c r="D51" s="585"/>
      <c r="E51" s="584"/>
      <c r="F51" s="584"/>
      <c r="G51"/>
      <c r="H51"/>
      <c r="I51"/>
      <c r="J51"/>
      <c r="K51"/>
      <c r="L51" s="1261"/>
      <c r="M51"/>
      <c r="N51"/>
      <c r="O51"/>
      <c r="P51"/>
      <c r="Q51"/>
      <c r="R51" s="1261"/>
      <c r="S51"/>
      <c r="T51"/>
      <c r="U51"/>
      <c r="V51"/>
      <c r="W51"/>
      <c r="X51"/>
      <c r="Y51"/>
      <c r="Z51"/>
      <c r="AA51"/>
      <c r="AB51"/>
      <c r="AC51"/>
      <c r="AD51"/>
      <c r="AE51" s="914"/>
      <c r="AF51" s="584"/>
      <c r="AG51" s="584"/>
      <c r="AH51" s="584"/>
      <c r="AI51" s="584"/>
      <c r="AJ51" s="584"/>
      <c r="AR51" s="587"/>
    </row>
    <row r="52" spans="1:46" s="586" customFormat="1" ht="36" customHeight="1" x14ac:dyDescent="0.4">
      <c r="A52" s="52"/>
      <c r="B52" s="505" t="s">
        <v>127</v>
      </c>
      <c r="C52" s="501"/>
      <c r="D52" s="585"/>
      <c r="E52" s="584"/>
      <c r="F52" s="584"/>
      <c r="G52"/>
      <c r="H52"/>
      <c r="I52"/>
      <c r="J52"/>
      <c r="K52"/>
      <c r="L52" s="1261"/>
      <c r="M52"/>
      <c r="N52"/>
      <c r="O52"/>
      <c r="P52"/>
      <c r="Q52"/>
      <c r="R52" s="1261"/>
      <c r="S52"/>
      <c r="T52"/>
      <c r="U52"/>
      <c r="V52"/>
      <c r="W52"/>
      <c r="X52"/>
      <c r="Y52"/>
      <c r="Z52"/>
      <c r="AA52"/>
      <c r="AB52"/>
      <c r="AC52"/>
      <c r="AD52"/>
      <c r="AE52" s="914"/>
      <c r="AF52" s="584"/>
      <c r="AG52" s="584"/>
      <c r="AH52" s="584"/>
      <c r="AI52" s="584"/>
      <c r="AJ52" s="584"/>
      <c r="AR52" s="587"/>
    </row>
    <row r="53" spans="1:46" s="586" customFormat="1" ht="36" customHeight="1" x14ac:dyDescent="0.4">
      <c r="A53" s="52"/>
      <c r="B53" s="505" t="s">
        <v>255</v>
      </c>
      <c r="C53" s="501"/>
      <c r="D53" s="585"/>
      <c r="E53" s="584"/>
      <c r="F53" s="584"/>
      <c r="G53"/>
      <c r="H53"/>
      <c r="I53"/>
      <c r="J53"/>
      <c r="K53"/>
      <c r="L53" s="1261"/>
      <c r="M53"/>
      <c r="N53"/>
      <c r="O53"/>
      <c r="P53"/>
      <c r="Q53"/>
      <c r="R53" s="1261"/>
      <c r="S53"/>
      <c r="T53"/>
      <c r="U53"/>
      <c r="V53"/>
      <c r="W53"/>
      <c r="X53"/>
      <c r="Y53"/>
      <c r="Z53"/>
      <c r="AA53"/>
      <c r="AB53"/>
      <c r="AC53"/>
      <c r="AD53"/>
      <c r="AE53" s="914"/>
      <c r="AF53" s="584"/>
      <c r="AG53" s="584"/>
      <c r="AH53" s="584"/>
      <c r="AI53" s="584"/>
      <c r="AJ53" s="584"/>
      <c r="AR53" s="587"/>
    </row>
    <row r="54" spans="1:46" s="586" customFormat="1" ht="36" customHeight="1" x14ac:dyDescent="0.4">
      <c r="A54" s="52"/>
      <c r="B54" s="505" t="s">
        <v>251</v>
      </c>
      <c r="C54" s="501"/>
      <c r="D54" s="585"/>
      <c r="E54" s="584"/>
      <c r="F54" s="584"/>
      <c r="G54"/>
      <c r="H54"/>
      <c r="I54"/>
      <c r="J54"/>
      <c r="K54"/>
      <c r="L54" s="1261"/>
      <c r="M54"/>
      <c r="N54"/>
      <c r="O54"/>
      <c r="P54"/>
      <c r="Q54"/>
      <c r="R54" s="1261"/>
      <c r="S54"/>
      <c r="T54"/>
      <c r="U54"/>
      <c r="V54"/>
      <c r="W54"/>
      <c r="X54"/>
      <c r="Y54"/>
      <c r="Z54"/>
      <c r="AA54"/>
      <c r="AB54"/>
      <c r="AC54"/>
      <c r="AD54"/>
      <c r="AE54" s="914"/>
      <c r="AF54" s="584"/>
      <c r="AG54" s="584"/>
      <c r="AH54" s="584"/>
      <c r="AI54" s="584"/>
      <c r="AJ54" s="584"/>
      <c r="AR54" s="587"/>
    </row>
    <row r="55" spans="1:46" s="586" customFormat="1" ht="36" customHeight="1" x14ac:dyDescent="0.4">
      <c r="A55" s="52"/>
      <c r="B55" s="1158" t="s">
        <v>126</v>
      </c>
      <c r="C55" s="501"/>
      <c r="D55" s="585"/>
      <c r="E55" s="584"/>
      <c r="F55"/>
      <c r="G55"/>
      <c r="H55"/>
      <c r="I55"/>
      <c r="J55"/>
      <c r="K55"/>
      <c r="L55" s="1261"/>
      <c r="M55"/>
      <c r="N55"/>
      <c r="O55"/>
      <c r="P55"/>
      <c r="Q55"/>
      <c r="R55" s="1261"/>
      <c r="S55"/>
      <c r="T55"/>
      <c r="U55"/>
      <c r="V55"/>
      <c r="W55"/>
      <c r="X55"/>
      <c r="Y55"/>
      <c r="Z55"/>
      <c r="AA55"/>
      <c r="AB55"/>
      <c r="AC55"/>
      <c r="AD55"/>
      <c r="AE55" s="914"/>
      <c r="AF55" s="584"/>
      <c r="AG55" s="584"/>
      <c r="AH55" s="584"/>
      <c r="AI55" s="584"/>
      <c r="AJ55" s="584"/>
      <c r="AR55" s="587"/>
    </row>
    <row r="56" spans="1:46" s="586" customFormat="1" ht="36" customHeight="1" x14ac:dyDescent="0.4">
      <c r="A56" s="52"/>
      <c r="B56" s="505" t="s">
        <v>252</v>
      </c>
      <c r="C56" s="501"/>
      <c r="D56" s="585"/>
      <c r="E56" s="584"/>
      <c r="F56"/>
      <c r="G56"/>
      <c r="H56"/>
      <c r="I56"/>
      <c r="J56"/>
      <c r="K56"/>
      <c r="L56" s="1261"/>
      <c r="M56"/>
      <c r="N56"/>
      <c r="O56"/>
      <c r="P56"/>
      <c r="Q56"/>
      <c r="R56" s="1261"/>
      <c r="S56"/>
      <c r="T56"/>
      <c r="U56"/>
      <c r="V56"/>
      <c r="W56"/>
      <c r="X56"/>
      <c r="Y56"/>
      <c r="Z56"/>
      <c r="AA56"/>
      <c r="AB56"/>
      <c r="AC56"/>
      <c r="AD56"/>
      <c r="AE56" s="914"/>
      <c r="AF56" s="584"/>
      <c r="AG56" s="584"/>
      <c r="AH56" s="584"/>
      <c r="AI56" s="584"/>
      <c r="AJ56" s="584"/>
      <c r="AR56" s="587"/>
    </row>
    <row r="57" spans="1:46" s="586" customFormat="1" ht="36" customHeight="1" x14ac:dyDescent="0.4">
      <c r="A57" s="52"/>
      <c r="B57" s="667" t="s">
        <v>99</v>
      </c>
      <c r="C57" s="501"/>
      <c r="D57" s="585"/>
      <c r="E57" s="584"/>
      <c r="F57"/>
      <c r="G57"/>
      <c r="H57"/>
      <c r="I57"/>
      <c r="J57"/>
      <c r="K57"/>
      <c r="L57" s="1261"/>
      <c r="M57"/>
      <c r="N57"/>
      <c r="O57"/>
      <c r="P57"/>
      <c r="Q57"/>
      <c r="R57" s="1261"/>
      <c r="S57"/>
      <c r="T57"/>
      <c r="U57"/>
      <c r="V57"/>
      <c r="W57"/>
      <c r="X57"/>
      <c r="Y57"/>
      <c r="Z57"/>
      <c r="AA57"/>
      <c r="AB57"/>
      <c r="AC57"/>
      <c r="AD57"/>
      <c r="AE57" s="914"/>
      <c r="AF57" s="584"/>
      <c r="AG57" s="584"/>
      <c r="AH57" s="584"/>
      <c r="AI57" s="584"/>
      <c r="AJ57" s="584"/>
      <c r="AR57" s="587"/>
    </row>
    <row r="58" spans="1:46" ht="36" customHeight="1" x14ac:dyDescent="0.2">
      <c r="A58" s="52"/>
      <c r="B58" s="54"/>
      <c r="C58" s="501"/>
    </row>
    <row r="59" spans="1:46" ht="36" customHeight="1" x14ac:dyDescent="0.2">
      <c r="A59" s="52"/>
      <c r="B59" s="54"/>
      <c r="C59" s="501"/>
    </row>
    <row r="60" spans="1:46" ht="36" customHeight="1" x14ac:dyDescent="0.2">
      <c r="A60" s="52"/>
      <c r="B60" s="54"/>
      <c r="C60" s="53"/>
    </row>
    <row r="61" spans="1:46" ht="36" customHeight="1" x14ac:dyDescent="0.2">
      <c r="A61" s="1253"/>
      <c r="B61" s="1254" t="s">
        <v>736</v>
      </c>
      <c r="C61" s="1255"/>
    </row>
    <row r="65" spans="4:44" ht="36" customHeight="1" x14ac:dyDescent="0.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R65" s="12"/>
    </row>
    <row r="66" spans="4:44" ht="36" customHeight="1" x14ac:dyDescent="0.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R66" s="12"/>
    </row>
    <row r="67" spans="4:44" ht="36" customHeight="1" x14ac:dyDescent="0.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R67" s="12"/>
    </row>
    <row r="68" spans="4:44" ht="36" customHeight="1" x14ac:dyDescent="0.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R68" s="12"/>
    </row>
    <row r="69" spans="4:44" ht="36" customHeight="1" x14ac:dyDescent="0.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R69" s="12"/>
    </row>
    <row r="70" spans="4:44" ht="36" customHeight="1" x14ac:dyDescent="0.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R70" s="12"/>
    </row>
    <row r="71" spans="4:44" ht="36" customHeight="1" x14ac:dyDescent="0.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R71" s="12"/>
    </row>
    <row r="72" spans="4:44" ht="36" customHeight="1" x14ac:dyDescent="0.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R72" s="12"/>
    </row>
    <row r="73" spans="4:44" ht="36" customHeight="1" x14ac:dyDescent="0.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R73" s="12"/>
    </row>
    <row r="74" spans="4:44" ht="36" customHeight="1" x14ac:dyDescent="0.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R74" s="12"/>
    </row>
    <row r="75" spans="4:44" ht="36" customHeight="1" x14ac:dyDescent="0.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R75" s="12"/>
    </row>
    <row r="76" spans="4:44" ht="36" customHeight="1" x14ac:dyDescent="0.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R76" s="12"/>
    </row>
    <row r="77" spans="4:44" ht="36" customHeight="1" x14ac:dyDescent="0.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R77" s="12"/>
    </row>
    <row r="78" spans="4:44" ht="36" customHeight="1" x14ac:dyDescent="0.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R78" s="12"/>
    </row>
    <row r="79" spans="4:44" ht="36" customHeight="1" x14ac:dyDescent="0.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R79" s="12"/>
    </row>
    <row r="80" spans="4:44" ht="36" customHeight="1" x14ac:dyDescent="0.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R80" s="12"/>
    </row>
    <row r="81" spans="4:44" ht="36" customHeight="1" x14ac:dyDescent="0.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R81" s="12"/>
    </row>
    <row r="82" spans="4:44" ht="36" customHeight="1" x14ac:dyDescent="0.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R82" s="12"/>
    </row>
    <row r="83" spans="4:44" ht="36" customHeight="1" x14ac:dyDescent="0.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R83" s="12"/>
    </row>
    <row r="84" spans="4:44" ht="36" customHeight="1" x14ac:dyDescent="0.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R84" s="12"/>
    </row>
    <row r="85" spans="4:44" ht="36" customHeight="1" x14ac:dyDescent="0.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R85" s="12"/>
    </row>
    <row r="86" spans="4:44" ht="36" customHeight="1" x14ac:dyDescent="0.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R86" s="12"/>
    </row>
    <row r="87" spans="4:44" ht="36" customHeight="1" x14ac:dyDescent="0.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R87" s="12"/>
    </row>
    <row r="88" spans="4:44" ht="36" customHeight="1" x14ac:dyDescent="0.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R88" s="12"/>
    </row>
    <row r="89" spans="4:44" ht="36" customHeight="1" x14ac:dyDescent="0.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R89" s="12"/>
    </row>
  </sheetData>
  <mergeCells count="140">
    <mergeCell ref="R27:R30"/>
    <mergeCell ref="R22:R25"/>
    <mergeCell ref="L12:L15"/>
    <mergeCell ref="L22:L25"/>
    <mergeCell ref="L27:L30"/>
    <mergeCell ref="M27:M30"/>
    <mergeCell ref="F42:AH42"/>
    <mergeCell ref="Y26:AC26"/>
    <mergeCell ref="P27:P30"/>
    <mergeCell ref="Y22:Y25"/>
    <mergeCell ref="X22:X25"/>
    <mergeCell ref="W11:W14"/>
    <mergeCell ref="Z22:Z25"/>
    <mergeCell ref="F41:AH41"/>
    <mergeCell ref="Y36:AC37"/>
    <mergeCell ref="Y34:AC35"/>
    <mergeCell ref="Y31:AC33"/>
    <mergeCell ref="F32:F34"/>
    <mergeCell ref="G31:G33"/>
    <mergeCell ref="T26:X26"/>
    <mergeCell ref="X27:X30"/>
    <mergeCell ref="W27:W30"/>
    <mergeCell ref="U27:U30"/>
    <mergeCell ref="AC27:AC30"/>
    <mergeCell ref="T31:X31"/>
    <mergeCell ref="T32:X37"/>
    <mergeCell ref="AB27:AB30"/>
    <mergeCell ref="T27:T30"/>
    <mergeCell ref="AA16:AA19"/>
    <mergeCell ref="AI13:AI14"/>
    <mergeCell ref="Z16:Z19"/>
    <mergeCell ref="AC11:AC14"/>
    <mergeCell ref="F9:F10"/>
    <mergeCell ref="Y9:AC10"/>
    <mergeCell ref="H9:M10"/>
    <mergeCell ref="G8:M8"/>
    <mergeCell ref="AB11:AB14"/>
    <mergeCell ref="S16:S19"/>
    <mergeCell ref="Y16:Y19"/>
    <mergeCell ref="T16:X17"/>
    <mergeCell ref="V11:V14"/>
    <mergeCell ref="AD9:AH10"/>
    <mergeCell ref="AD14:AH14"/>
    <mergeCell ref="AD15:AH15"/>
    <mergeCell ref="AD16:AH17"/>
    <mergeCell ref="H16:M16"/>
    <mergeCell ref="J12:J15"/>
    <mergeCell ref="Z11:Z14"/>
    <mergeCell ref="AA11:AA14"/>
    <mergeCell ref="U11:U14"/>
    <mergeCell ref="T18:X18"/>
    <mergeCell ref="F11:F15"/>
    <mergeCell ref="Y11:Y14"/>
    <mergeCell ref="N15:S15"/>
    <mergeCell ref="O16:O19"/>
    <mergeCell ref="AD11:AH13"/>
    <mergeCell ref="AD8:AH8"/>
    <mergeCell ref="F4:AB5"/>
    <mergeCell ref="T9:X10"/>
    <mergeCell ref="AC16:AC19"/>
    <mergeCell ref="F6:AB6"/>
    <mergeCell ref="N8:S8"/>
    <mergeCell ref="T8:X8"/>
    <mergeCell ref="Y8:AC8"/>
    <mergeCell ref="O11:O14"/>
    <mergeCell ref="T19:X19"/>
    <mergeCell ref="T11:T14"/>
    <mergeCell ref="X11:X14"/>
    <mergeCell ref="AB16:AB19"/>
    <mergeCell ref="Q11:Q14"/>
    <mergeCell ref="Q16:Q19"/>
    <mergeCell ref="R11:R14"/>
    <mergeCell ref="R16:R19"/>
    <mergeCell ref="N27:N30"/>
    <mergeCell ref="S22:S25"/>
    <mergeCell ref="Z27:Z30"/>
    <mergeCell ref="AA27:AA30"/>
    <mergeCell ref="AD21:AH30"/>
    <mergeCell ref="B4:B6"/>
    <mergeCell ref="E2:E4"/>
    <mergeCell ref="S11:S14"/>
    <mergeCell ref="E9:E10"/>
    <mergeCell ref="N9:S10"/>
    <mergeCell ref="K12:K15"/>
    <mergeCell ref="M12:M15"/>
    <mergeCell ref="H12:H15"/>
    <mergeCell ref="H17:M19"/>
    <mergeCell ref="I12:I15"/>
    <mergeCell ref="N11:N14"/>
    <mergeCell ref="F2:AH3"/>
    <mergeCell ref="AD18:AH19"/>
    <mergeCell ref="T15:X15"/>
    <mergeCell ref="Y15:AC15"/>
    <mergeCell ref="AD20:AH20"/>
    <mergeCell ref="W22:W25"/>
    <mergeCell ref="N16:N19"/>
    <mergeCell ref="P11:P14"/>
    <mergeCell ref="AA22:AA25"/>
    <mergeCell ref="AC22:AC25"/>
    <mergeCell ref="Y27:Y30"/>
    <mergeCell ref="V27:V30"/>
    <mergeCell ref="T20:X21"/>
    <mergeCell ref="T22:T25"/>
    <mergeCell ref="U22:U25"/>
    <mergeCell ref="AB22:AB25"/>
    <mergeCell ref="Y20:AC21"/>
    <mergeCell ref="V22:V25"/>
    <mergeCell ref="O27:O30"/>
    <mergeCell ref="N20:S21"/>
    <mergeCell ref="P16:P19"/>
    <mergeCell ref="H26:M26"/>
    <mergeCell ref="H27:H30"/>
    <mergeCell ref="N22:N25"/>
    <mergeCell ref="S27:S30"/>
    <mergeCell ref="N31:S33"/>
    <mergeCell ref="I27:I30"/>
    <mergeCell ref="K22:K25"/>
    <mergeCell ref="I22:I25"/>
    <mergeCell ref="P22:P25"/>
    <mergeCell ref="H22:H25"/>
    <mergeCell ref="H20:M21"/>
    <mergeCell ref="Q27:Q30"/>
    <mergeCell ref="K27:K30"/>
    <mergeCell ref="O22:O25"/>
    <mergeCell ref="H31:M37"/>
    <mergeCell ref="N34:N37"/>
    <mergeCell ref="P34:P37"/>
    <mergeCell ref="Q34:Q37"/>
    <mergeCell ref="S34:S37"/>
    <mergeCell ref="O34:O37"/>
    <mergeCell ref="N26:S26"/>
    <mergeCell ref="B39:B40"/>
    <mergeCell ref="H38:M39"/>
    <mergeCell ref="F27:F29"/>
    <mergeCell ref="J27:J30"/>
    <mergeCell ref="J22:J25"/>
    <mergeCell ref="M22:M25"/>
    <mergeCell ref="G34:G36"/>
    <mergeCell ref="G37:G39"/>
    <mergeCell ref="E22:E25"/>
  </mergeCells>
  <phoneticPr fontId="0" type="noConversion"/>
  <hyperlinks>
    <hyperlink ref="U22:U25" location="'REVmc Agenda'!A1" tooltip="REVmc" display="MC"/>
    <hyperlink ref="Q16:Q19" location="'TGAI Agenda'!A1" tooltip="Fast Initial Link Setup" display="FILS"/>
    <hyperlink ref="W27:W30" location="'TGAI Agenda'!A1" tooltip="Fast Initial Link Setup" display="FILS"/>
    <hyperlink ref="AB27:AB30" location="'TGAI Agenda'!A1" tooltip="Fast Initial Link Setup" display="FILS"/>
    <hyperlink ref="P11:P14" location="'TGaf Agenda'!Print_Area" display="AF"/>
    <hyperlink ref="P16:P19" location="'TGaf Agenda'!Print_Area" display="AF"/>
    <hyperlink ref="V11:V14" location="'TGaf Agenda'!Print_Area" display="AF"/>
    <hyperlink ref="Y11:Y14" location="'TGak Agenda'!A1" display="AK"/>
    <hyperlink ref="N27:N30" location="REG!A1" tooltip="Regulatory Standing Committee" display="REG"/>
    <hyperlink ref="T16:X17" location="WednesdayMidWeekPlenary" display="IEEE 802.11 WORKING GROUP"/>
    <hyperlink ref="AD11:AH13" location="FridayClosingPlenary" display="IEEE 802.11 WORKING GROUP"/>
    <hyperlink ref="AD16:AH17" location="FridayClosingPlenary" display="FridayClosingPlenary"/>
    <hyperlink ref="P22:P25" location="'TGah Agenda'!A1" display="AH"/>
    <hyperlink ref="W11:W14" location="'TGAI Agenda'!A1" tooltip="Fast Initial Link Setup" display="FILS"/>
    <hyperlink ref="AB16:AB19" location="'TGAI Agenda'!A1" tooltip="Fast Initial Link Setup" display="FILS"/>
    <hyperlink ref="K22:K25" location="'TGAI Agenda'!A1" tooltip="Fast Initial Link Setup" display="FILS"/>
    <hyperlink ref="J22:J25" location="'TGaf Agenda'!Print_Area" display="AF"/>
    <hyperlink ref="J27:J30" location="'TGah Agenda'!A1" display="AH"/>
    <hyperlink ref="X11:X14" location="'ARC SC'!A1" display="ARC"/>
    <hyperlink ref="X22:X25" location="JTC1!A1" tooltip="JTC1 Agenda" display="JTC1"/>
    <hyperlink ref="U11:U14" location="'TGac Agenda'!Print_Area" display="AC"/>
    <hyperlink ref="U27:U30" location="'REVmc Agenda'!A1" tooltip="REVmc" display="MC"/>
    <hyperlink ref="T22:T25" location="'TGaq Agenda'!A1" display="AQ"/>
    <hyperlink ref="Z11:Z14" location="'TGac Agenda'!Print_Area" display="AC"/>
    <hyperlink ref="AC22:AC25" location="JTC1!A1" tooltip="JTC1 Agenda" display="JTC1"/>
    <hyperlink ref="I27:I30" location="'TGac Agenda'!Print_Area" display="AC"/>
    <hyperlink ref="I12:I15" location="'TGac Agenda'!Print_Area" display="AC"/>
    <hyperlink ref="K12:K15" location="'TGAI Agenda'!A1" tooltip="Fast Initial Link Setup" display="FILS"/>
    <hyperlink ref="H27:H30" location="PAR!A1" tooltip="PAR Review" display="PAR"/>
    <hyperlink ref="Y16:Y19" location="PAR!A1" tooltip="PAR Review" display="PAR"/>
    <hyperlink ref="M22:M25" r:id="rId1" tooltip="Overview and Architecture" display="O&amp;A"/>
    <hyperlink ref="K27:K30" location="'TGaq Agenda'!A1" display="AQ"/>
    <hyperlink ref="N16:N19" location="PAR!A1" tooltip="PAR Review" display="PAR"/>
    <hyperlink ref="O16:O19" location="'TGac Agenda'!Print_Area" display="AC"/>
    <hyperlink ref="O22:O25" location="'REVmc Agenda'!A1" tooltip="REVmc" display="MC"/>
    <hyperlink ref="O27:O30" location="'REVmc Agenda'!A1" tooltip="REVmc" display="MC"/>
    <hyperlink ref="P27:P30" location="'TGah Agenda'!A1" display="AH"/>
    <hyperlink ref="Q27:Q30" location="'TGAI Agenda'!A1" tooltip="Fast Initial Link Setup" display="FILS"/>
    <hyperlink ref="V22:V25" location="'TGah Agenda'!A1" display="AH"/>
    <hyperlink ref="T27:T30" location="'TGak Agenda'!A1" display="AK"/>
    <hyperlink ref="AB11:AB14" location="'TGAI Agenda'!A1" tooltip="Fast Initial Link Setup" display="FILS"/>
    <hyperlink ref="AA16:AA19" location="'TGah Agenda'!A1" display="AH"/>
    <hyperlink ref="AA27:AA30" location="'TGah Agenda'!A1" display="AH"/>
    <hyperlink ref="AA22:AA25" location="'TGaf Agenda'!Print_Area" display="AF"/>
    <hyperlink ref="Z16:Z19" location="'TGac Agenda'!Print_Area" display="AC"/>
    <hyperlink ref="Z27:Z30" location="'REVmc Agenda'!A1" tooltip="REVmc" display="MC"/>
    <hyperlink ref="Z22:Z25" location="'REVmc Agenda'!A1" tooltip="REVmc" display="MC"/>
    <hyperlink ref="N22:N25" location="'TGaq Agenda'!A1" display="AQ"/>
    <hyperlink ref="I22:I25" location="'REVmc Agenda'!A1" tooltip="REVmc" display="MC"/>
    <hyperlink ref="V27:V30" location="'TGaf Agenda'!Print_Area" display="AF"/>
    <hyperlink ref="S27:S30" r:id="rId2" tooltip="IEEE 802.24 Smart Grid TAG" display="Smart Grid"/>
    <hyperlink ref="X27:X30" r:id="rId3" tooltip="IEEE 802.24 Smart Grid TAG" display="Smart Grid"/>
    <hyperlink ref="S22:S25" r:id="rId4" tooltip="OmniRAN EC SG" display="OmniRAN"/>
    <hyperlink ref="W22:W25" r:id="rId5" tooltip="OmniRAN EC SG" display="OmniRAN"/>
    <hyperlink ref="AB22:AB25" r:id="rId6" tooltip="OmniRAN EC SG" display="OmniRAN"/>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7" tooltip="Code of Ethics"/>
    <hyperlink ref="B57" location="References!A1" tooltip="802.11 WG Communication References" display="Reference"/>
    <hyperlink ref="B46" location="'802.11 Cover'!A1" tooltip="Cover Page" display="Cover"/>
    <hyperlink ref="B51" r:id="rId8" tooltip="Antitrust and Competition Policy"/>
    <hyperlink ref="B54" r:id="rId9" tooltip="IEEE-SA PatCom"/>
    <hyperlink ref="B48" r:id="rId10" tooltip="WG Officers and Contact Details"/>
    <hyperlink ref="B55" r:id="rId11" tooltip="Patent Policy"/>
    <hyperlink ref="B56" r:id="rId12" tooltip="Patent FAQ"/>
    <hyperlink ref="B50" r:id="rId13" tooltip="Affiliation FAQ"/>
    <hyperlink ref="B53" r:id="rId14" tooltip="IEEE-SA Letter of Assurance Form"/>
    <hyperlink ref="B14" location="'ARC SC'!A1" tooltip="Architecture Standing Committee Agenda" display="ARC"/>
    <hyperlink ref="B45" r:id="rId15" tooltip="Teleconference Calendar"/>
    <hyperlink ref="B44" r:id="rId16"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 ref="R16:R19" location="'TGak Agenda'!A1" display="AK"/>
    <hyperlink ref="R22:R25" location="JTC1!A1" tooltip="JTC1 Agenda" display="JTC1"/>
    <hyperlink ref="S16:S19" r:id="rId17" tooltip="OmniRAN EC SG" display="OmniRAN"/>
    <hyperlink ref="L22:L25" location="'TGak Agenda'!A1" display="AK"/>
    <hyperlink ref="AC16:AC19" r:id="rId18" tooltip="Overview and Architecture" display="O&amp;A"/>
    <hyperlink ref="M27:M30" r:id="rId19" tooltip="IEEE 802.24 Smart Grid TAG" display="Smart Grid"/>
    <hyperlink ref="AA11:AA14" location="REG!A1" tooltip="Regulatory Standing Committee" display="REG"/>
  </hyperlinks>
  <printOptions horizontalCentered="1" verticalCentered="1" gridLines="1"/>
  <pageMargins left="0.25" right="0.25" top="0.75" bottom="0.75" header="0.3" footer="0.3"/>
  <pageSetup scale="21" orientation="landscape" r:id="rId20"/>
  <headerFooter alignWithMargins="0">
    <oddFooter>&amp;L&amp;Z&amp;F  &amp;A&amp;R&amp;D  &amp;T</oddFooter>
  </headerFooter>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G89"/>
  <sheetViews>
    <sheetView topLeftCell="T1" zoomScale="25" zoomScaleNormal="25" workbookViewId="0">
      <selection activeCell="AL93" sqref="AL93"/>
    </sheetView>
  </sheetViews>
  <sheetFormatPr defaultColWidth="9.140625" defaultRowHeight="36" customHeight="1" x14ac:dyDescent="0.2"/>
  <cols>
    <col min="1" max="1" width="1.42578125" customWidth="1"/>
    <col min="2" max="2" width="13.5703125" customWidth="1"/>
    <col min="3" max="3" width="1.42578125" customWidth="1"/>
    <col min="4" max="4" width="3.5703125" customWidth="1"/>
    <col min="5" max="5" width="38.85546875" customWidth="1"/>
    <col min="6" max="6" width="58.140625" customWidth="1"/>
    <col min="7" max="7" width="18.140625" hidden="1" customWidth="1"/>
    <col min="8" max="21" width="21.28515625" customWidth="1"/>
    <col min="22" max="22" width="27" customWidth="1"/>
    <col min="23" max="27" width="21.28515625" customWidth="1"/>
    <col min="28" max="28" width="20.85546875" customWidth="1"/>
    <col min="29" max="29" width="25.85546875" customWidth="1"/>
    <col min="30" max="35" width="15.28515625" customWidth="1"/>
    <col min="36" max="41" width="15.42578125" customWidth="1"/>
    <col min="42" max="42" width="22.42578125" bestFit="1" customWidth="1"/>
    <col min="43" max="59"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30" customHeight="1" x14ac:dyDescent="0.2"/>
    <row r="12" ht="30.75" customHeight="1" x14ac:dyDescent="0.2"/>
    <row r="13" ht="33.75" customHeight="1" x14ac:dyDescent="0.2"/>
    <row r="14" ht="34.5" customHeight="1" x14ac:dyDescent="0.2"/>
    <row r="15" ht="12.75" x14ac:dyDescent="0.2"/>
    <row r="16" ht="33.75" customHeight="1" x14ac:dyDescent="0.2"/>
    <row r="17" ht="30.75" customHeight="1" x14ac:dyDescent="0.2"/>
    <row r="18" ht="33.75" customHeight="1" x14ac:dyDescent="0.2"/>
    <row r="19" ht="33.75" customHeight="1" x14ac:dyDescent="0.2"/>
    <row r="20" ht="12.75" x14ac:dyDescent="0.2"/>
    <row r="21" ht="12.75" x14ac:dyDescent="0.2"/>
    <row r="22" ht="33.75" customHeight="1" x14ac:dyDescent="0.2"/>
    <row r="23" ht="33.75" customHeight="1" x14ac:dyDescent="0.2"/>
    <row r="24" ht="45" customHeight="1" x14ac:dyDescent="0.2"/>
    <row r="25" ht="34.5" customHeight="1" x14ac:dyDescent="0.2"/>
    <row r="26" ht="12.75" x14ac:dyDescent="0.2"/>
    <row r="27" ht="45" customHeight="1" x14ac:dyDescent="0.2"/>
    <row r="28" ht="45" customHeight="1" x14ac:dyDescent="0.2"/>
    <row r="29" ht="45" customHeight="1" x14ac:dyDescent="0.2"/>
    <row r="30" ht="45.75" customHeight="1"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25" right="0.25" top="0.75" bottom="0.75" header="0.3" footer="0.3"/>
  <pageSetup scale="2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P1097"/>
  <sheetViews>
    <sheetView showGridLines="0" zoomScale="78" zoomScaleNormal="78" zoomScaleSheetLayoutView="84" workbookViewId="0">
      <selection activeCell="J49" sqref="J49"/>
    </sheetView>
  </sheetViews>
  <sheetFormatPr defaultColWidth="12.5703125" defaultRowHeight="15.75" customHeight="1" x14ac:dyDescent="0.2"/>
  <cols>
    <col min="1" max="1" width="1.42578125" style="1159" customWidth="1"/>
    <col min="2" max="2" width="13.5703125" style="1159" customWidth="1"/>
    <col min="3" max="3" width="1.42578125" style="1159" customWidth="1"/>
    <col min="4" max="4" width="1.5703125" style="562"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80" customWidth="1"/>
    <col min="13" max="13" width="5.5703125" style="228" customWidth="1"/>
    <col min="14" max="14" width="12.7109375" style="346" customWidth="1"/>
    <col min="15" max="15" width="4.5703125" style="80" customWidth="1"/>
  </cols>
  <sheetData>
    <row r="1" spans="1:15" ht="15.75" customHeight="1" x14ac:dyDescent="0.2">
      <c r="A1" s="1253"/>
      <c r="B1" s="1254" t="s">
        <v>736</v>
      </c>
      <c r="C1" s="1255"/>
      <c r="D1" s="563"/>
      <c r="E1" s="307"/>
      <c r="F1" s="307"/>
      <c r="G1" s="307"/>
    </row>
    <row r="2" spans="1:15" ht="15.75" customHeight="1" thickBot="1" x14ac:dyDescent="0.25">
      <c r="A2" s="601"/>
      <c r="B2" s="837"/>
      <c r="C2" s="53"/>
      <c r="E2" s="308"/>
      <c r="F2" s="309"/>
      <c r="G2" s="309"/>
      <c r="H2" s="86"/>
      <c r="I2" s="86"/>
      <c r="J2" s="86"/>
      <c r="K2" s="86"/>
      <c r="L2" s="309"/>
      <c r="M2" s="229"/>
      <c r="N2" s="347"/>
      <c r="O2" s="81"/>
    </row>
    <row r="3" spans="1:15" ht="15.75" customHeight="1" thickBot="1" x14ac:dyDescent="0.25">
      <c r="A3" s="601"/>
      <c r="B3" s="370" t="str">
        <f>Title!B3</f>
        <v>Interim</v>
      </c>
      <c r="C3" s="53"/>
      <c r="E3" s="1533" t="str">
        <f>'802.11 Cover'!$E$2</f>
        <v>138th IEEE 802.11 WIRELESS LOCAL AREA NETWORKS SESSION</v>
      </c>
      <c r="F3" s="1534"/>
      <c r="G3" s="1534"/>
      <c r="H3" s="1535"/>
      <c r="I3" s="1535"/>
      <c r="J3" s="1535"/>
      <c r="K3" s="1535"/>
      <c r="L3" s="1535"/>
      <c r="M3" s="1535"/>
      <c r="N3" s="1536"/>
      <c r="O3" s="81"/>
    </row>
    <row r="4" spans="1:15" ht="15.75" customHeight="1" x14ac:dyDescent="0.2">
      <c r="A4" s="601"/>
      <c r="B4" s="1264" t="str">
        <f>Title!B4</f>
        <v>R1</v>
      </c>
      <c r="C4" s="53"/>
      <c r="E4" s="1537" t="str">
        <f>'802.11 Cover'!$E$5</f>
        <v>Caribe Royale,  Orlando,  Florida, US</v>
      </c>
      <c r="F4" s="1538"/>
      <c r="G4" s="1538"/>
      <c r="H4" s="1538"/>
      <c r="I4" s="1538"/>
      <c r="J4" s="1538"/>
      <c r="K4" s="1538"/>
      <c r="L4" s="1538"/>
      <c r="M4" s="1538"/>
      <c r="N4" s="1539"/>
      <c r="O4" s="81"/>
    </row>
    <row r="5" spans="1:15" ht="15.75" customHeight="1" x14ac:dyDescent="0.2">
      <c r="A5" s="601"/>
      <c r="B5" s="1265"/>
      <c r="C5" s="53"/>
      <c r="E5" s="1540" t="str">
        <f>'802.11 Cover'!$E$7</f>
        <v>March 17 - 22, 2013</v>
      </c>
      <c r="F5" s="1541"/>
      <c r="G5" s="1541"/>
      <c r="H5" s="1541"/>
      <c r="I5" s="1541"/>
      <c r="J5" s="1541"/>
      <c r="K5" s="1541"/>
      <c r="L5" s="1541"/>
      <c r="M5" s="1541"/>
      <c r="N5" s="1542"/>
      <c r="O5" s="110"/>
    </row>
    <row r="6" spans="1:15" ht="15.75" customHeight="1" thickBot="1" x14ac:dyDescent="0.25">
      <c r="A6" s="601"/>
      <c r="B6" s="1266"/>
      <c r="C6" s="53"/>
      <c r="E6" s="310"/>
      <c r="F6" s="311"/>
      <c r="G6" s="311"/>
      <c r="H6" s="111"/>
      <c r="I6" s="112"/>
      <c r="J6" s="112"/>
      <c r="K6" s="112"/>
      <c r="L6" s="112"/>
      <c r="M6" s="230"/>
      <c r="N6" s="113"/>
      <c r="O6" s="110"/>
    </row>
    <row r="7" spans="1:15" ht="15.75" customHeight="1" thickBot="1" x14ac:dyDescent="0.25">
      <c r="A7" s="601"/>
      <c r="B7" s="54"/>
      <c r="C7" s="538"/>
      <c r="D7" s="564"/>
      <c r="E7" s="312"/>
      <c r="F7" s="313"/>
      <c r="G7" s="313"/>
      <c r="H7" s="23"/>
      <c r="I7" s="23"/>
      <c r="J7" s="23"/>
      <c r="K7" s="23"/>
      <c r="L7" s="481"/>
      <c r="M7" s="231"/>
      <c r="N7" s="348"/>
      <c r="O7" s="81"/>
    </row>
    <row r="8" spans="1:15" ht="15.75" customHeight="1" x14ac:dyDescent="0.2">
      <c r="A8" s="601"/>
      <c r="B8" s="939" t="s">
        <v>96</v>
      </c>
      <c r="C8" s="497"/>
      <c r="E8" s="1543" t="s">
        <v>751</v>
      </c>
      <c r="F8" s="1544"/>
      <c r="G8" s="1544"/>
      <c r="H8" s="1545"/>
      <c r="I8" s="1545"/>
      <c r="J8" s="1545"/>
      <c r="K8" s="1545"/>
      <c r="L8" s="1545"/>
      <c r="M8" s="1545"/>
      <c r="N8" s="1546"/>
      <c r="O8" s="82"/>
    </row>
    <row r="9" spans="1:15" ht="15.75" customHeight="1" x14ac:dyDescent="0.2">
      <c r="A9" s="601"/>
      <c r="B9" s="660" t="s">
        <v>123</v>
      </c>
      <c r="C9" s="497"/>
      <c r="E9" s="1558" t="s">
        <v>274</v>
      </c>
      <c r="F9" s="1559"/>
      <c r="G9" s="1559"/>
      <c r="H9" s="1559"/>
      <c r="I9" s="1559"/>
      <c r="J9" s="1559"/>
      <c r="K9" s="1559"/>
      <c r="L9" s="1559"/>
      <c r="M9" s="1559"/>
      <c r="N9" s="1560"/>
      <c r="O9" s="114"/>
    </row>
    <row r="10" spans="1:15" ht="15.75" customHeight="1" x14ac:dyDescent="0.2">
      <c r="A10" s="601"/>
      <c r="B10" s="661"/>
      <c r="C10" s="662"/>
      <c r="E10" s="1565" t="s">
        <v>69</v>
      </c>
      <c r="F10" s="1566"/>
      <c r="G10" s="1566"/>
      <c r="H10" s="1566"/>
      <c r="I10" s="1566"/>
      <c r="J10" s="1566"/>
      <c r="K10" s="1566"/>
      <c r="L10" s="1566"/>
      <c r="M10" s="1566"/>
      <c r="N10" s="1567"/>
      <c r="O10" s="114"/>
    </row>
    <row r="11" spans="1:15" ht="15.75" customHeight="1" x14ac:dyDescent="0.2">
      <c r="A11" s="601"/>
      <c r="B11" s="663" t="s">
        <v>375</v>
      </c>
      <c r="C11" s="497"/>
      <c r="E11" s="1568" t="s">
        <v>327</v>
      </c>
      <c r="F11" s="1569"/>
      <c r="G11" s="1569"/>
      <c r="H11" s="1569"/>
      <c r="I11" s="1569"/>
      <c r="J11" s="1569"/>
      <c r="K11" s="1569"/>
      <c r="L11" s="1569"/>
      <c r="M11" s="1569"/>
      <c r="N11" s="1570"/>
      <c r="O11" s="115"/>
    </row>
    <row r="12" spans="1:15" ht="15.75" customHeight="1" x14ac:dyDescent="0.2">
      <c r="A12" s="52"/>
      <c r="B12" s="664" t="s">
        <v>376</v>
      </c>
      <c r="C12" s="53"/>
      <c r="E12" s="440"/>
      <c r="F12" s="440"/>
      <c r="G12" s="440"/>
      <c r="H12" s="27"/>
      <c r="I12" s="28"/>
      <c r="J12" s="1563" t="str">
        <f>Title!$B$4</f>
        <v>R1</v>
      </c>
      <c r="K12" s="28"/>
      <c r="L12" s="482"/>
      <c r="M12" s="234"/>
      <c r="N12" s="1574" t="s">
        <v>235</v>
      </c>
      <c r="O12" s="115"/>
    </row>
    <row r="13" spans="1:15" ht="15.75" customHeight="1" x14ac:dyDescent="0.2">
      <c r="A13" s="601"/>
      <c r="B13" s="665" t="s">
        <v>149</v>
      </c>
      <c r="C13" s="497"/>
      <c r="E13" s="440"/>
      <c r="F13" s="440"/>
      <c r="G13" s="440"/>
      <c r="H13" s="27"/>
      <c r="I13" s="28"/>
      <c r="J13" s="1564"/>
      <c r="K13" s="28"/>
      <c r="L13" s="482"/>
      <c r="M13" s="235"/>
      <c r="N13" s="1575"/>
      <c r="O13" s="115"/>
    </row>
    <row r="14" spans="1:15" ht="15.75" customHeight="1" x14ac:dyDescent="0.2">
      <c r="A14" s="52"/>
      <c r="B14" s="666" t="s">
        <v>246</v>
      </c>
      <c r="C14" s="497"/>
      <c r="E14" s="161">
        <v>1</v>
      </c>
      <c r="F14" s="162"/>
      <c r="G14" s="162"/>
      <c r="H14" s="162"/>
      <c r="I14" s="259"/>
      <c r="J14" s="164" t="s">
        <v>259</v>
      </c>
      <c r="K14" s="165" t="s">
        <v>165</v>
      </c>
      <c r="L14" s="165" t="s">
        <v>479</v>
      </c>
      <c r="M14" s="243">
        <v>0</v>
      </c>
      <c r="N14" s="166">
        <f>TIME(11,0,0)</f>
        <v>0.45833333333333331</v>
      </c>
      <c r="O14" s="115"/>
    </row>
    <row r="15" spans="1:15" ht="15.75" customHeight="1" x14ac:dyDescent="0.2">
      <c r="A15" s="52"/>
      <c r="B15" s="498" t="s">
        <v>273</v>
      </c>
      <c r="C15" s="497"/>
      <c r="E15" s="314"/>
      <c r="F15" s="159">
        <v>1.1000000000000001</v>
      </c>
      <c r="G15" s="159"/>
      <c r="H15" s="159"/>
      <c r="I15" s="205" t="s">
        <v>28</v>
      </c>
      <c r="J15" s="184" t="s">
        <v>260</v>
      </c>
      <c r="K15" s="185" t="s">
        <v>165</v>
      </c>
      <c r="L15" s="216" t="s">
        <v>479</v>
      </c>
      <c r="M15" s="246">
        <v>1</v>
      </c>
      <c r="N15" s="197">
        <f>N14+TIME(0,M14,0)</f>
        <v>0.45833333333333331</v>
      </c>
      <c r="O15" s="115"/>
    </row>
    <row r="16" spans="1:15" ht="15.75" customHeight="1" x14ac:dyDescent="0.25">
      <c r="A16" s="52"/>
      <c r="B16" s="499" t="s">
        <v>334</v>
      </c>
      <c r="C16" s="500"/>
      <c r="E16" s="314"/>
      <c r="F16" s="159" t="s">
        <v>534</v>
      </c>
      <c r="G16" s="159"/>
      <c r="H16" s="159"/>
      <c r="I16" s="205" t="s">
        <v>28</v>
      </c>
      <c r="J16" s="460" t="s">
        <v>743</v>
      </c>
      <c r="K16" s="185" t="s">
        <v>165</v>
      </c>
      <c r="L16" s="216" t="s">
        <v>101</v>
      </c>
      <c r="M16" s="246">
        <v>1</v>
      </c>
      <c r="N16" s="197">
        <f>N15+TIME(0,M15,0)</f>
        <v>0.45902777777777776</v>
      </c>
      <c r="O16" s="122"/>
    </row>
    <row r="17" spans="1:15" ht="15.75" customHeight="1" x14ac:dyDescent="0.25">
      <c r="A17" s="52"/>
      <c r="B17" s="54"/>
      <c r="C17" s="459"/>
      <c r="E17" s="314"/>
      <c r="F17" s="159" t="s">
        <v>535</v>
      </c>
      <c r="G17" s="159"/>
      <c r="H17" s="159"/>
      <c r="I17" s="205" t="s">
        <v>2</v>
      </c>
      <c r="J17" s="460"/>
      <c r="K17" s="185" t="s">
        <v>165</v>
      </c>
      <c r="L17" s="216"/>
      <c r="M17" s="246"/>
      <c r="N17" s="197">
        <f>N16+TIME(0,M16,0)</f>
        <v>0.4597222222222222</v>
      </c>
      <c r="O17" s="115"/>
    </row>
    <row r="18" spans="1:15" ht="15.75" customHeight="1" x14ac:dyDescent="0.2">
      <c r="A18" s="52"/>
      <c r="B18" s="54"/>
      <c r="C18" s="53"/>
      <c r="E18" s="315"/>
      <c r="F18" s="159">
        <v>1.3</v>
      </c>
      <c r="G18" s="260"/>
      <c r="H18" s="216"/>
      <c r="I18" s="260" t="s">
        <v>31</v>
      </c>
      <c r="J18" s="261" t="s">
        <v>258</v>
      </c>
      <c r="K18" s="185" t="s">
        <v>165</v>
      </c>
      <c r="L18" s="216" t="s">
        <v>479</v>
      </c>
      <c r="M18" s="246">
        <v>1</v>
      </c>
      <c r="N18" s="197">
        <f>N17+TIME(0,M17,0)</f>
        <v>0.4597222222222222</v>
      </c>
      <c r="O18" s="115"/>
    </row>
    <row r="19" spans="1:15" ht="21.75" customHeight="1" x14ac:dyDescent="0.2">
      <c r="A19" s="601"/>
      <c r="B19" s="899" t="s">
        <v>377</v>
      </c>
      <c r="C19" s="497"/>
      <c r="E19" s="316"/>
      <c r="F19" s="262">
        <v>1.4</v>
      </c>
      <c r="G19" s="262"/>
      <c r="H19" s="262"/>
      <c r="I19" s="203" t="s">
        <v>31</v>
      </c>
      <c r="J19" s="263" t="s">
        <v>203</v>
      </c>
      <c r="K19" s="172" t="s">
        <v>165</v>
      </c>
      <c r="L19" s="172" t="s">
        <v>30</v>
      </c>
      <c r="M19" s="244">
        <v>1</v>
      </c>
      <c r="N19" s="173">
        <f>N18+TIME(0,M18,0)</f>
        <v>0.46041666666666664</v>
      </c>
      <c r="O19" s="83"/>
    </row>
    <row r="20" spans="1:15" ht="15.75" customHeight="1" x14ac:dyDescent="0.2">
      <c r="A20" s="52"/>
      <c r="B20" s="664" t="s">
        <v>378</v>
      </c>
      <c r="C20" s="53"/>
      <c r="E20" s="264"/>
      <c r="F20" s="264"/>
      <c r="G20" s="264"/>
      <c r="H20" s="264"/>
      <c r="I20" s="265"/>
      <c r="J20" s="265"/>
      <c r="K20" s="265"/>
      <c r="L20" s="265"/>
      <c r="M20" s="266"/>
      <c r="N20" s="267"/>
      <c r="O20" s="83"/>
    </row>
    <row r="21" spans="1:15" ht="15.75" customHeight="1" x14ac:dyDescent="0.2">
      <c r="A21" s="601"/>
      <c r="B21" s="940" t="s">
        <v>415</v>
      </c>
      <c r="C21" s="497"/>
      <c r="E21" s="317">
        <v>2</v>
      </c>
      <c r="F21" s="268"/>
      <c r="G21" s="268"/>
      <c r="H21" s="268"/>
      <c r="I21" s="269" t="s">
        <v>113</v>
      </c>
      <c r="J21" s="270" t="s">
        <v>617</v>
      </c>
      <c r="K21" s="270" t="s">
        <v>165</v>
      </c>
      <c r="L21" s="597" t="s">
        <v>404</v>
      </c>
      <c r="M21" s="271">
        <v>1</v>
      </c>
      <c r="N21" s="225">
        <f>N19+TIME(0,M19,0)</f>
        <v>0.46111111111111108</v>
      </c>
      <c r="O21" s="83"/>
    </row>
    <row r="22" spans="1:15" ht="15.75" customHeight="1" x14ac:dyDescent="0.25">
      <c r="A22" s="52"/>
      <c r="B22" s="900" t="s">
        <v>333</v>
      </c>
      <c r="C22" s="497"/>
      <c r="E22" s="272"/>
      <c r="F22" s="272"/>
      <c r="G22" s="272"/>
      <c r="H22" s="272"/>
      <c r="I22" s="199"/>
      <c r="J22" s="216"/>
      <c r="K22" s="216"/>
      <c r="L22" s="216"/>
      <c r="M22" s="273"/>
      <c r="N22" s="178"/>
      <c r="O22" s="115"/>
    </row>
    <row r="23" spans="1:15" ht="15.75" customHeight="1" x14ac:dyDescent="0.25">
      <c r="A23" s="52"/>
      <c r="B23" s="941" t="s">
        <v>527</v>
      </c>
      <c r="C23" s="497"/>
      <c r="E23" s="318">
        <v>3</v>
      </c>
      <c r="F23" s="274"/>
      <c r="G23" s="274"/>
      <c r="H23" s="274"/>
      <c r="I23" s="259"/>
      <c r="J23" s="218" t="s">
        <v>173</v>
      </c>
      <c r="K23" s="165"/>
      <c r="L23" s="165"/>
      <c r="M23" s="243">
        <v>5</v>
      </c>
      <c r="N23" s="166">
        <f>N21+TIME(0,M21,0)</f>
        <v>0.46180555555555552</v>
      </c>
      <c r="O23" s="115"/>
    </row>
    <row r="24" spans="1:15" ht="15.75" customHeight="1" x14ac:dyDescent="0.25">
      <c r="A24" s="52"/>
      <c r="B24" s="901" t="s">
        <v>349</v>
      </c>
      <c r="C24" s="497"/>
      <c r="E24" s="319"/>
      <c r="F24" s="210">
        <v>3.1</v>
      </c>
      <c r="G24" s="210"/>
      <c r="H24" s="210"/>
      <c r="I24" s="761" t="s">
        <v>31</v>
      </c>
      <c r="J24" s="554" t="s">
        <v>264</v>
      </c>
      <c r="K24" s="185" t="s">
        <v>165</v>
      </c>
      <c r="L24" s="216" t="s">
        <v>412</v>
      </c>
      <c r="M24" s="246"/>
      <c r="N24" s="186"/>
      <c r="O24" s="115"/>
    </row>
    <row r="25" spans="1:15" ht="15.75" customHeight="1" x14ac:dyDescent="0.2">
      <c r="A25" s="52"/>
      <c r="B25" s="942" t="s">
        <v>17</v>
      </c>
      <c r="C25" s="497"/>
      <c r="E25" s="319"/>
      <c r="F25" s="210"/>
      <c r="G25" s="214">
        <v>1</v>
      </c>
      <c r="H25" s="210"/>
      <c r="I25" s="761"/>
      <c r="J25" s="598" t="s">
        <v>352</v>
      </c>
      <c r="K25" s="185"/>
      <c r="L25" s="216"/>
      <c r="M25" s="246"/>
      <c r="N25" s="186"/>
      <c r="O25" s="115"/>
    </row>
    <row r="26" spans="1:15" ht="15.75" customHeight="1" x14ac:dyDescent="0.2">
      <c r="A26" s="52"/>
      <c r="B26" s="943" t="s">
        <v>16</v>
      </c>
      <c r="C26" s="497"/>
      <c r="E26" s="319"/>
      <c r="F26" s="210"/>
      <c r="G26" s="159">
        <f>G25+1</f>
        <v>2</v>
      </c>
      <c r="H26" s="214"/>
      <c r="I26" s="761"/>
      <c r="J26" s="598" t="s">
        <v>328</v>
      </c>
      <c r="K26" s="185" t="s">
        <v>165</v>
      </c>
      <c r="L26" s="216" t="s">
        <v>412</v>
      </c>
      <c r="M26" s="246"/>
      <c r="N26" s="186"/>
      <c r="O26" s="115"/>
    </row>
    <row r="27" spans="1:15" ht="15.75" customHeight="1" x14ac:dyDescent="0.2">
      <c r="A27" s="52"/>
      <c r="B27" s="944" t="s">
        <v>481</v>
      </c>
      <c r="C27" s="497"/>
      <c r="E27" s="314"/>
      <c r="F27" s="159"/>
      <c r="G27" s="159">
        <f>G26+1</f>
        <v>3</v>
      </c>
      <c r="H27" s="159"/>
      <c r="I27" s="761" t="s">
        <v>31</v>
      </c>
      <c r="J27" s="1156" t="s">
        <v>128</v>
      </c>
      <c r="K27" s="185" t="s">
        <v>165</v>
      </c>
      <c r="L27" s="216" t="s">
        <v>412</v>
      </c>
      <c r="M27" s="246"/>
      <c r="N27" s="186"/>
      <c r="O27" s="115"/>
    </row>
    <row r="28" spans="1:15" ht="15.75" customHeight="1" x14ac:dyDescent="0.2">
      <c r="A28" s="52"/>
      <c r="B28" s="1149" t="s">
        <v>528</v>
      </c>
      <c r="C28" s="53"/>
      <c r="E28" s="319"/>
      <c r="F28" s="210"/>
      <c r="G28" s="210"/>
      <c r="H28" s="159"/>
      <c r="I28" s="761"/>
      <c r="J28" s="598" t="s">
        <v>342</v>
      </c>
      <c r="K28" s="185" t="s">
        <v>165</v>
      </c>
      <c r="L28" s="216" t="s">
        <v>412</v>
      </c>
      <c r="M28" s="246"/>
      <c r="N28" s="186"/>
      <c r="O28" s="115"/>
    </row>
    <row r="29" spans="1:15" ht="15.75" customHeight="1" x14ac:dyDescent="0.2">
      <c r="A29" s="601"/>
      <c r="B29" s="947" t="s">
        <v>529</v>
      </c>
      <c r="C29" s="497"/>
      <c r="E29" s="314"/>
      <c r="F29" s="159"/>
      <c r="G29" s="159"/>
      <c r="H29" s="159"/>
      <c r="I29" s="761" t="s">
        <v>31</v>
      </c>
      <c r="J29" s="599" t="s">
        <v>129</v>
      </c>
      <c r="K29" s="185" t="s">
        <v>165</v>
      </c>
      <c r="L29" s="216" t="s">
        <v>412</v>
      </c>
      <c r="M29" s="246"/>
      <c r="N29" s="186"/>
      <c r="O29" s="83"/>
    </row>
    <row r="30" spans="1:15" ht="15.75" customHeight="1" x14ac:dyDescent="0.2">
      <c r="A30" s="52"/>
      <c r="B30" s="54"/>
      <c r="C30" s="497"/>
      <c r="E30" s="314"/>
      <c r="F30" s="159"/>
      <c r="G30" s="159"/>
      <c r="H30" s="159"/>
      <c r="I30" s="761" t="s">
        <v>31</v>
      </c>
      <c r="J30" s="599" t="s">
        <v>343</v>
      </c>
      <c r="K30" s="185" t="s">
        <v>165</v>
      </c>
      <c r="L30" s="216" t="s">
        <v>412</v>
      </c>
      <c r="M30" s="246"/>
      <c r="N30" s="186"/>
      <c r="O30" s="83"/>
    </row>
    <row r="31" spans="1:15" ht="15.75" customHeight="1" x14ac:dyDescent="0.2">
      <c r="A31" s="52"/>
      <c r="B31" s="54"/>
      <c r="C31" s="497"/>
      <c r="E31" s="314"/>
      <c r="F31" s="159"/>
      <c r="G31" s="159"/>
      <c r="H31" s="159"/>
      <c r="I31" s="761" t="s">
        <v>31</v>
      </c>
      <c r="J31" s="599" t="s">
        <v>109</v>
      </c>
      <c r="K31" s="185" t="s">
        <v>165</v>
      </c>
      <c r="L31" s="216" t="s">
        <v>412</v>
      </c>
      <c r="M31" s="246"/>
      <c r="N31" s="186"/>
      <c r="O31" s="83"/>
    </row>
    <row r="32" spans="1:15" ht="15.75" customHeight="1" x14ac:dyDescent="0.2">
      <c r="A32" s="52"/>
      <c r="B32" s="54"/>
      <c r="C32" s="53"/>
      <c r="E32" s="314"/>
      <c r="F32" s="159"/>
      <c r="G32" s="159"/>
      <c r="H32" s="159"/>
      <c r="I32" s="761" t="s">
        <v>31</v>
      </c>
      <c r="J32" s="599" t="s">
        <v>110</v>
      </c>
      <c r="K32" s="185" t="s">
        <v>165</v>
      </c>
      <c r="L32" s="216" t="s">
        <v>412</v>
      </c>
      <c r="M32" s="246"/>
      <c r="N32" s="186"/>
      <c r="O32" s="122"/>
    </row>
    <row r="33" spans="1:15" ht="15.75" customHeight="1" x14ac:dyDescent="0.2">
      <c r="A33" s="52"/>
      <c r="B33" s="663" t="s">
        <v>379</v>
      </c>
      <c r="C33" s="53"/>
      <c r="E33" s="314"/>
      <c r="F33" s="159"/>
      <c r="G33" s="159"/>
      <c r="H33" s="159"/>
      <c r="I33" s="761" t="s">
        <v>31</v>
      </c>
      <c r="J33" s="599" t="s">
        <v>344</v>
      </c>
      <c r="K33" s="185" t="s">
        <v>165</v>
      </c>
      <c r="L33" s="216" t="s">
        <v>412</v>
      </c>
      <c r="M33" s="246"/>
      <c r="N33" s="186"/>
      <c r="O33" s="122"/>
    </row>
    <row r="34" spans="1:15" ht="15.75" customHeight="1" x14ac:dyDescent="0.2">
      <c r="A34" s="52"/>
      <c r="B34" s="664" t="s">
        <v>380</v>
      </c>
      <c r="C34" s="53"/>
      <c r="E34" s="314"/>
      <c r="F34" s="159"/>
      <c r="G34" s="159"/>
      <c r="H34" s="159"/>
      <c r="I34" s="761" t="s">
        <v>31</v>
      </c>
      <c r="J34" s="599" t="s">
        <v>130</v>
      </c>
      <c r="K34" s="185" t="s">
        <v>165</v>
      </c>
      <c r="L34" s="216" t="s">
        <v>412</v>
      </c>
      <c r="M34" s="246"/>
      <c r="N34" s="186"/>
      <c r="O34" s="122"/>
    </row>
    <row r="35" spans="1:15" ht="15.75" customHeight="1" x14ac:dyDescent="0.2">
      <c r="A35" s="52"/>
      <c r="B35" s="54"/>
      <c r="C35" s="53"/>
      <c r="E35" s="314"/>
      <c r="F35" s="159"/>
      <c r="G35" s="159"/>
      <c r="H35" s="159"/>
      <c r="I35" s="761" t="s">
        <v>31</v>
      </c>
      <c r="J35" s="599" t="s">
        <v>345</v>
      </c>
      <c r="K35" s="185" t="s">
        <v>165</v>
      </c>
      <c r="L35" s="216" t="s">
        <v>412</v>
      </c>
      <c r="M35" s="246"/>
      <c r="N35" s="186"/>
      <c r="O35" s="122"/>
    </row>
    <row r="36" spans="1:15" ht="15.75" customHeight="1" x14ac:dyDescent="0.2">
      <c r="A36" s="601"/>
      <c r="B36" s="54"/>
      <c r="C36" s="497"/>
      <c r="E36" s="314"/>
      <c r="F36" s="159"/>
      <c r="G36" s="159"/>
      <c r="H36" s="159"/>
      <c r="I36" s="761" t="s">
        <v>31</v>
      </c>
      <c r="J36" s="1156" t="s">
        <v>131</v>
      </c>
      <c r="K36" s="185" t="s">
        <v>165</v>
      </c>
      <c r="L36" s="216" t="s">
        <v>412</v>
      </c>
      <c r="M36" s="246"/>
      <c r="N36" s="186"/>
      <c r="O36" s="122"/>
    </row>
    <row r="37" spans="1:15" ht="15.75" customHeight="1" x14ac:dyDescent="0.2">
      <c r="A37" s="52"/>
      <c r="B37" s="54"/>
      <c r="C37" s="53"/>
      <c r="E37" s="314"/>
      <c r="F37" s="159">
        <v>3.2</v>
      </c>
      <c r="G37" s="159"/>
      <c r="H37" s="159"/>
      <c r="I37" s="761" t="s">
        <v>31</v>
      </c>
      <c r="J37" s="529" t="s">
        <v>265</v>
      </c>
      <c r="K37" s="185" t="s">
        <v>165</v>
      </c>
      <c r="L37" s="216" t="s">
        <v>412</v>
      </c>
      <c r="M37" s="246"/>
      <c r="N37" s="186"/>
      <c r="O37" s="122"/>
    </row>
    <row r="38" spans="1:15" ht="15.75" customHeight="1" x14ac:dyDescent="0.2">
      <c r="A38" s="52"/>
      <c r="B38" s="54"/>
      <c r="C38" s="497"/>
      <c r="E38" s="314"/>
      <c r="F38" s="159"/>
      <c r="G38" s="159"/>
      <c r="H38" s="159"/>
      <c r="I38" s="761"/>
      <c r="J38" s="184" t="s">
        <v>329</v>
      </c>
      <c r="K38" s="185" t="s">
        <v>165</v>
      </c>
      <c r="L38" s="216" t="s">
        <v>412</v>
      </c>
      <c r="M38" s="246"/>
      <c r="N38" s="186"/>
      <c r="O38" s="122"/>
    </row>
    <row r="39" spans="1:15" ht="15.75" customHeight="1" x14ac:dyDescent="0.2">
      <c r="A39" s="52"/>
      <c r="B39" s="1262" t="s">
        <v>393</v>
      </c>
      <c r="C39" s="497"/>
      <c r="E39" s="314"/>
      <c r="F39" s="159"/>
      <c r="G39" s="159">
        <v>1</v>
      </c>
      <c r="H39" s="159"/>
      <c r="I39" s="761" t="s">
        <v>31</v>
      </c>
      <c r="J39" s="275" t="s">
        <v>111</v>
      </c>
      <c r="K39" s="185"/>
      <c r="L39" s="216"/>
      <c r="M39" s="246"/>
      <c r="N39" s="186"/>
      <c r="O39" s="123"/>
    </row>
    <row r="40" spans="1:15" ht="15.75" customHeight="1" x14ac:dyDescent="0.2">
      <c r="A40" s="54"/>
      <c r="B40" s="1263"/>
      <c r="C40" s="54"/>
      <c r="E40" s="314"/>
      <c r="F40" s="159">
        <v>3.3</v>
      </c>
      <c r="G40" s="159"/>
      <c r="H40" s="159"/>
      <c r="I40" s="761" t="s">
        <v>281</v>
      </c>
      <c r="J40" s="529" t="s">
        <v>588</v>
      </c>
      <c r="K40" s="185" t="s">
        <v>165</v>
      </c>
      <c r="L40" s="216" t="s">
        <v>480</v>
      </c>
      <c r="M40" s="246"/>
      <c r="N40" s="186"/>
      <c r="O40" s="123"/>
    </row>
    <row r="41" spans="1:15" s="1130" customFormat="1" ht="15.75" customHeight="1" x14ac:dyDescent="0.2">
      <c r="A41" s="54"/>
      <c r="B41" s="822" t="s">
        <v>390</v>
      </c>
      <c r="C41" s="54"/>
      <c r="D41" s="562"/>
      <c r="E41" s="167"/>
      <c r="F41" s="168"/>
      <c r="G41" s="168"/>
      <c r="H41" s="168"/>
      <c r="I41" s="203"/>
      <c r="J41" s="530"/>
      <c r="K41" s="171"/>
      <c r="L41" s="172"/>
      <c r="M41" s="244"/>
      <c r="N41" s="276"/>
      <c r="O41" s="123"/>
    </row>
    <row r="42" spans="1:15" ht="15.75" customHeight="1" x14ac:dyDescent="0.2">
      <c r="A42" s="54"/>
      <c r="B42" s="950" t="s">
        <v>348</v>
      </c>
      <c r="C42" s="54"/>
      <c r="E42" s="264"/>
      <c r="F42" s="264"/>
      <c r="G42" s="264"/>
      <c r="H42" s="264"/>
      <c r="I42" s="265"/>
      <c r="J42" s="277"/>
      <c r="K42" s="265"/>
      <c r="L42" s="265"/>
      <c r="M42" s="266"/>
      <c r="N42" s="1133"/>
      <c r="O42" s="122"/>
    </row>
    <row r="43" spans="1:15" ht="15.75" customHeight="1" thickBot="1" x14ac:dyDescent="0.25">
      <c r="A43" s="54"/>
      <c r="B43" s="54"/>
      <c r="C43" s="54"/>
      <c r="E43" s="318">
        <v>4</v>
      </c>
      <c r="F43" s="274"/>
      <c r="G43" s="274"/>
      <c r="H43" s="274"/>
      <c r="I43" s="259"/>
      <c r="J43" s="218" t="s">
        <v>146</v>
      </c>
      <c r="K43" s="165"/>
      <c r="L43" s="165"/>
      <c r="M43" s="243"/>
      <c r="N43" s="217"/>
      <c r="O43" s="621"/>
    </row>
    <row r="44" spans="1:15" ht="15.75" customHeight="1" x14ac:dyDescent="0.2">
      <c r="A44" s="52"/>
      <c r="B44" s="588" t="s">
        <v>289</v>
      </c>
      <c r="C44" s="53"/>
      <c r="E44" s="320"/>
      <c r="F44" s="272">
        <v>4.0999999999999996</v>
      </c>
      <c r="G44" s="272"/>
      <c r="H44" s="272"/>
      <c r="I44" s="199" t="s">
        <v>31</v>
      </c>
      <c r="J44" s="527" t="s">
        <v>254</v>
      </c>
      <c r="K44" s="216"/>
      <c r="L44" s="216"/>
      <c r="M44" s="273"/>
      <c r="N44" s="217"/>
      <c r="O44" s="622"/>
    </row>
    <row r="45" spans="1:15" ht="15.75" customHeight="1" x14ac:dyDescent="0.2">
      <c r="A45" s="52"/>
      <c r="B45" s="589" t="s">
        <v>253</v>
      </c>
      <c r="C45" s="53"/>
      <c r="E45" s="320"/>
      <c r="F45" s="272"/>
      <c r="G45" s="214">
        <v>1</v>
      </c>
      <c r="H45" s="272"/>
      <c r="I45" s="199" t="s">
        <v>31</v>
      </c>
      <c r="J45" s="216" t="s">
        <v>285</v>
      </c>
      <c r="K45" s="216" t="s">
        <v>165</v>
      </c>
      <c r="L45" s="216" t="s">
        <v>412</v>
      </c>
      <c r="M45" s="279">
        <v>2</v>
      </c>
      <c r="N45" s="197">
        <f>N23+TIME(0,M23,0)</f>
        <v>0.46527777777777773</v>
      </c>
      <c r="O45" s="122"/>
    </row>
    <row r="46" spans="1:15" ht="15.75" customHeight="1" x14ac:dyDescent="0.2">
      <c r="A46" s="52"/>
      <c r="B46" s="502" t="s">
        <v>240</v>
      </c>
      <c r="C46" s="501"/>
      <c r="E46" s="320"/>
      <c r="F46" s="272"/>
      <c r="G46" s="159">
        <f>G45+1</f>
        <v>2</v>
      </c>
      <c r="H46" s="272"/>
      <c r="I46" s="199" t="s">
        <v>31</v>
      </c>
      <c r="J46" s="461" t="s">
        <v>744</v>
      </c>
      <c r="K46" s="216" t="s">
        <v>165</v>
      </c>
      <c r="L46" s="216" t="s">
        <v>479</v>
      </c>
      <c r="M46" s="273">
        <v>2</v>
      </c>
      <c r="N46" s="197">
        <f t="shared" ref="N46:N51" si="0">N45+TIME(0,M45,0)</f>
        <v>0.46666666666666662</v>
      </c>
      <c r="O46" s="122"/>
    </row>
    <row r="47" spans="1:15" ht="15.75" customHeight="1" x14ac:dyDescent="0.2">
      <c r="A47" s="52"/>
      <c r="B47" s="503" t="s">
        <v>97</v>
      </c>
      <c r="C47" s="501"/>
      <c r="E47" s="320"/>
      <c r="F47" s="272"/>
      <c r="G47" s="159">
        <f>G46+1</f>
        <v>3</v>
      </c>
      <c r="H47" s="272"/>
      <c r="I47" s="199" t="s">
        <v>31</v>
      </c>
      <c r="J47" s="462" t="s">
        <v>336</v>
      </c>
      <c r="K47" s="216" t="s">
        <v>165</v>
      </c>
      <c r="L47" s="216" t="s">
        <v>479</v>
      </c>
      <c r="M47" s="273">
        <v>1</v>
      </c>
      <c r="N47" s="197">
        <f t="shared" si="0"/>
        <v>0.4680555555555555</v>
      </c>
      <c r="O47" s="122"/>
    </row>
    <row r="48" spans="1:15" ht="15.75" customHeight="1" x14ac:dyDescent="0.2">
      <c r="A48" s="52"/>
      <c r="B48" s="504" t="s">
        <v>98</v>
      </c>
      <c r="C48" s="501"/>
      <c r="E48" s="320"/>
      <c r="F48" s="272"/>
      <c r="G48" s="159">
        <f>G47+1</f>
        <v>4</v>
      </c>
      <c r="H48" s="272"/>
      <c r="I48" s="199" t="s">
        <v>31</v>
      </c>
      <c r="J48" s="462" t="s">
        <v>765</v>
      </c>
      <c r="K48" s="216" t="s">
        <v>165</v>
      </c>
      <c r="L48" s="216"/>
      <c r="M48" s="273"/>
      <c r="N48" s="197">
        <f t="shared" si="0"/>
        <v>0.46874999999999994</v>
      </c>
      <c r="O48" s="122"/>
    </row>
    <row r="49" spans="1:15" ht="15.75" customHeight="1" x14ac:dyDescent="0.2">
      <c r="A49" s="52"/>
      <c r="B49" s="948" t="s">
        <v>95</v>
      </c>
      <c r="C49" s="501"/>
      <c r="E49" s="320"/>
      <c r="F49" s="272"/>
      <c r="G49" s="159">
        <f t="shared" ref="G49:G61" si="1">G48+1</f>
        <v>5</v>
      </c>
      <c r="H49" s="272"/>
      <c r="I49" s="199" t="s">
        <v>31</v>
      </c>
      <c r="J49" s="463" t="s">
        <v>766</v>
      </c>
      <c r="K49" s="216" t="s">
        <v>165</v>
      </c>
      <c r="L49" s="216" t="s">
        <v>479</v>
      </c>
      <c r="M49" s="273">
        <v>1</v>
      </c>
      <c r="N49" s="197">
        <f t="shared" si="0"/>
        <v>0.46874999999999994</v>
      </c>
      <c r="O49" s="122"/>
    </row>
    <row r="50" spans="1:15" ht="15.75" customHeight="1" x14ac:dyDescent="0.2">
      <c r="A50" s="52"/>
      <c r="B50" s="505" t="s">
        <v>249</v>
      </c>
      <c r="C50" s="501"/>
      <c r="E50" s="319"/>
      <c r="F50" s="272"/>
      <c r="G50" s="159">
        <f t="shared" si="1"/>
        <v>6</v>
      </c>
      <c r="H50" s="210"/>
      <c r="I50" s="199" t="s">
        <v>31</v>
      </c>
      <c r="J50" s="463" t="s">
        <v>369</v>
      </c>
      <c r="K50" s="185" t="s">
        <v>165</v>
      </c>
      <c r="L50" s="216" t="s">
        <v>479</v>
      </c>
      <c r="M50" s="246">
        <v>1</v>
      </c>
      <c r="N50" s="197">
        <f t="shared" si="0"/>
        <v>0.46944444444444439</v>
      </c>
      <c r="O50" s="115"/>
    </row>
    <row r="51" spans="1:15" ht="15.75" customHeight="1" x14ac:dyDescent="0.2">
      <c r="A51" s="52"/>
      <c r="B51" s="505" t="s">
        <v>250</v>
      </c>
      <c r="C51" s="501"/>
      <c r="E51" s="319"/>
      <c r="F51" s="272"/>
      <c r="G51" s="159">
        <f t="shared" si="1"/>
        <v>7</v>
      </c>
      <c r="H51" s="210"/>
      <c r="I51" s="199" t="s">
        <v>31</v>
      </c>
      <c r="J51" s="463" t="s">
        <v>517</v>
      </c>
      <c r="K51" s="185" t="s">
        <v>165</v>
      </c>
      <c r="L51" s="216" t="s">
        <v>479</v>
      </c>
      <c r="M51" s="246">
        <v>1</v>
      </c>
      <c r="N51" s="197">
        <f t="shared" si="0"/>
        <v>0.47013888888888883</v>
      </c>
      <c r="O51" s="115"/>
    </row>
    <row r="52" spans="1:15" ht="15.75" customHeight="1" x14ac:dyDescent="0.2">
      <c r="A52" s="52"/>
      <c r="B52" s="505" t="s">
        <v>127</v>
      </c>
      <c r="C52" s="501"/>
      <c r="E52" s="319"/>
      <c r="F52" s="272"/>
      <c r="G52" s="159">
        <f t="shared" si="1"/>
        <v>8</v>
      </c>
      <c r="H52" s="210"/>
      <c r="I52" s="199" t="s">
        <v>31</v>
      </c>
      <c r="J52" s="463" t="s">
        <v>518</v>
      </c>
      <c r="K52" s="185" t="s">
        <v>165</v>
      </c>
      <c r="L52" s="216" t="s">
        <v>479</v>
      </c>
      <c r="M52" s="246">
        <v>1</v>
      </c>
      <c r="N52" s="197">
        <f t="shared" ref="N52:N57" si="2">N51+TIME(0,M52,0)</f>
        <v>0.47083333333333327</v>
      </c>
      <c r="O52" s="115"/>
    </row>
    <row r="53" spans="1:15" ht="15.75" customHeight="1" x14ac:dyDescent="0.2">
      <c r="A53" s="52"/>
      <c r="B53" s="505" t="s">
        <v>255</v>
      </c>
      <c r="C53" s="501"/>
      <c r="E53" s="319"/>
      <c r="F53" s="272"/>
      <c r="G53" s="159">
        <f t="shared" si="1"/>
        <v>9</v>
      </c>
      <c r="H53" s="210"/>
      <c r="I53" s="199" t="s">
        <v>31</v>
      </c>
      <c r="J53" s="463" t="s">
        <v>519</v>
      </c>
      <c r="K53" s="185" t="s">
        <v>165</v>
      </c>
      <c r="L53" s="216" t="s">
        <v>479</v>
      </c>
      <c r="M53" s="246">
        <v>1</v>
      </c>
      <c r="N53" s="197">
        <f t="shared" si="2"/>
        <v>0.47152777777777771</v>
      </c>
      <c r="O53" s="115"/>
    </row>
    <row r="54" spans="1:15" ht="15.75" customHeight="1" x14ac:dyDescent="0.2">
      <c r="A54" s="52"/>
      <c r="B54" s="505" t="s">
        <v>251</v>
      </c>
      <c r="C54" s="501"/>
      <c r="E54" s="319"/>
      <c r="F54" s="272"/>
      <c r="G54" s="159">
        <f t="shared" si="1"/>
        <v>10</v>
      </c>
      <c r="H54" s="210"/>
      <c r="I54" s="199" t="s">
        <v>31</v>
      </c>
      <c r="J54" s="343" t="s">
        <v>541</v>
      </c>
      <c r="K54" s="185" t="s">
        <v>165</v>
      </c>
      <c r="L54" s="216" t="s">
        <v>479</v>
      </c>
      <c r="M54" s="246">
        <v>1</v>
      </c>
      <c r="N54" s="197">
        <f t="shared" si="2"/>
        <v>0.47222222222222215</v>
      </c>
      <c r="O54" s="115"/>
    </row>
    <row r="55" spans="1:15" s="659" customFormat="1" ht="15.75" customHeight="1" x14ac:dyDescent="0.2">
      <c r="A55" s="52"/>
      <c r="B55" s="1158" t="s">
        <v>126</v>
      </c>
      <c r="C55" s="501"/>
      <c r="D55" s="562"/>
      <c r="E55" s="319"/>
      <c r="F55" s="272"/>
      <c r="G55" s="159">
        <f t="shared" si="1"/>
        <v>11</v>
      </c>
      <c r="H55" s="210"/>
      <c r="I55" s="761" t="s">
        <v>31</v>
      </c>
      <c r="J55" s="343" t="s">
        <v>388</v>
      </c>
      <c r="K55" s="185" t="s">
        <v>165</v>
      </c>
      <c r="L55" s="216" t="s">
        <v>479</v>
      </c>
      <c r="M55" s="246">
        <v>2</v>
      </c>
      <c r="N55" s="197">
        <f t="shared" si="2"/>
        <v>0.47361111111111104</v>
      </c>
      <c r="O55" s="115"/>
    </row>
    <row r="56" spans="1:15" ht="15.75" customHeight="1" x14ac:dyDescent="0.25">
      <c r="A56" s="52"/>
      <c r="B56" s="505" t="s">
        <v>252</v>
      </c>
      <c r="C56" s="501"/>
      <c r="E56" s="319"/>
      <c r="F56" s="272"/>
      <c r="G56" s="159">
        <f t="shared" si="1"/>
        <v>12</v>
      </c>
      <c r="H56" s="210"/>
      <c r="I56" s="199" t="s">
        <v>31</v>
      </c>
      <c r="J56" s="343" t="s">
        <v>764</v>
      </c>
      <c r="K56" s="526" t="s">
        <v>165</v>
      </c>
      <c r="L56" s="216" t="s">
        <v>479</v>
      </c>
      <c r="M56" s="246"/>
      <c r="N56" s="197">
        <f t="shared" si="2"/>
        <v>0.47361111111111104</v>
      </c>
      <c r="O56" s="115"/>
    </row>
    <row r="57" spans="1:15" ht="15.75" customHeight="1" x14ac:dyDescent="0.2">
      <c r="A57" s="52"/>
      <c r="B57" s="667" t="s">
        <v>99</v>
      </c>
      <c r="C57" s="501"/>
      <c r="E57" s="319"/>
      <c r="F57" s="210"/>
      <c r="G57" s="159">
        <f t="shared" si="1"/>
        <v>13</v>
      </c>
      <c r="H57" s="210"/>
      <c r="I57" s="199" t="s">
        <v>31</v>
      </c>
      <c r="J57" s="570" t="s">
        <v>354</v>
      </c>
      <c r="K57" s="185" t="s">
        <v>165</v>
      </c>
      <c r="L57" s="216" t="s">
        <v>479</v>
      </c>
      <c r="M57" s="246">
        <v>2</v>
      </c>
      <c r="N57" s="197">
        <f t="shared" si="2"/>
        <v>0.47499999999999992</v>
      </c>
      <c r="O57" s="115"/>
    </row>
    <row r="58" spans="1:15" ht="15.75" customHeight="1" x14ac:dyDescent="0.2">
      <c r="A58" s="52"/>
      <c r="B58" s="54"/>
      <c r="C58" s="501"/>
      <c r="E58" s="272"/>
      <c r="F58" s="272"/>
      <c r="G58" s="159">
        <f t="shared" si="1"/>
        <v>14</v>
      </c>
      <c r="H58" s="210"/>
      <c r="I58" s="199" t="s">
        <v>31</v>
      </c>
      <c r="J58" s="343" t="s">
        <v>520</v>
      </c>
      <c r="K58" s="185" t="s">
        <v>165</v>
      </c>
      <c r="L58" s="216" t="s">
        <v>479</v>
      </c>
      <c r="M58" s="246">
        <v>2</v>
      </c>
      <c r="N58" s="197">
        <f>N57+TIME(0,M57,0)</f>
        <v>0.47638888888888881</v>
      </c>
      <c r="O58" s="122"/>
    </row>
    <row r="59" spans="1:15" s="812" customFormat="1" ht="15.75" customHeight="1" x14ac:dyDescent="0.2">
      <c r="A59" s="52"/>
      <c r="B59" s="54"/>
      <c r="C59" s="501"/>
      <c r="D59" s="562"/>
      <c r="E59" s="272"/>
      <c r="F59" s="272"/>
      <c r="G59" s="159">
        <f t="shared" si="1"/>
        <v>15</v>
      </c>
      <c r="H59" s="210"/>
      <c r="I59" s="761" t="s">
        <v>31</v>
      </c>
      <c r="J59" s="461" t="s">
        <v>542</v>
      </c>
      <c r="K59" s="185" t="s">
        <v>165</v>
      </c>
      <c r="L59" s="216" t="s">
        <v>479</v>
      </c>
      <c r="M59" s="246">
        <v>2</v>
      </c>
      <c r="N59" s="197">
        <f>N58+TIME(0,M58,0)</f>
        <v>0.47777777777777769</v>
      </c>
      <c r="O59" s="122"/>
    </row>
    <row r="60" spans="1:15" s="914" customFormat="1" ht="15.75" customHeight="1" x14ac:dyDescent="0.2">
      <c r="A60" s="52"/>
      <c r="B60" s="54"/>
      <c r="C60" s="53"/>
      <c r="D60" s="562"/>
      <c r="E60" s="272"/>
      <c r="F60" s="272"/>
      <c r="G60" s="159">
        <f t="shared" si="1"/>
        <v>16</v>
      </c>
      <c r="H60" s="210"/>
      <c r="I60" s="761" t="s">
        <v>31</v>
      </c>
      <c r="J60" s="343" t="s">
        <v>540</v>
      </c>
      <c r="K60" s="185" t="s">
        <v>165</v>
      </c>
      <c r="L60" s="216" t="s">
        <v>479</v>
      </c>
      <c r="M60" s="246">
        <v>2</v>
      </c>
      <c r="N60" s="197">
        <f>N59+TIME(0,M59,0)</f>
        <v>0.47916666666666657</v>
      </c>
      <c r="O60" s="122"/>
    </row>
    <row r="61" spans="1:15" ht="15.75" customHeight="1" x14ac:dyDescent="0.2">
      <c r="A61" s="1253"/>
      <c r="B61" s="1254" t="s">
        <v>736</v>
      </c>
      <c r="C61" s="1255"/>
      <c r="E61" s="264"/>
      <c r="F61" s="264"/>
      <c r="G61" s="159">
        <f t="shared" si="1"/>
        <v>17</v>
      </c>
      <c r="H61" s="210"/>
      <c r="I61" s="199" t="s">
        <v>31</v>
      </c>
      <c r="J61" s="464" t="s">
        <v>745</v>
      </c>
      <c r="K61" s="185" t="s">
        <v>165</v>
      </c>
      <c r="L61" s="216" t="s">
        <v>479</v>
      </c>
      <c r="M61" s="246">
        <v>2</v>
      </c>
      <c r="N61" s="197">
        <f>N60+TIME(0,M60,0)</f>
        <v>0.48055555555555546</v>
      </c>
      <c r="O61" s="84"/>
    </row>
    <row r="62" spans="1:15" s="1069" customFormat="1" ht="15.75" customHeight="1" x14ac:dyDescent="0.2">
      <c r="A62" s="1159"/>
      <c r="B62" s="1159"/>
      <c r="C62" s="1159"/>
      <c r="D62" s="562"/>
      <c r="E62" s="264"/>
      <c r="F62" s="264"/>
      <c r="G62" s="159"/>
      <c r="H62" s="210"/>
      <c r="I62" s="761"/>
      <c r="K62" s="185"/>
      <c r="L62" s="216"/>
      <c r="M62" s="246"/>
      <c r="N62" s="197"/>
      <c r="O62" s="84"/>
    </row>
    <row r="63" spans="1:15" ht="15.75" customHeight="1" x14ac:dyDescent="0.2">
      <c r="E63" s="321">
        <v>5</v>
      </c>
      <c r="F63" s="208"/>
      <c r="G63" s="208"/>
      <c r="H63" s="208"/>
      <c r="I63" s="1561" t="s">
        <v>119</v>
      </c>
      <c r="J63" s="1561"/>
      <c r="K63" s="1561"/>
      <c r="L63" s="1561"/>
      <c r="M63" s="1561"/>
      <c r="N63" s="1562"/>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31</v>
      </c>
      <c r="J65" s="527" t="s">
        <v>40</v>
      </c>
      <c r="K65" s="216"/>
      <c r="L65" s="216"/>
      <c r="M65" s="273"/>
      <c r="N65" s="197"/>
      <c r="O65" s="124"/>
    </row>
    <row r="66" spans="5:15" ht="15.75" customHeight="1" x14ac:dyDescent="0.25">
      <c r="E66" s="322"/>
      <c r="F66" s="214"/>
      <c r="G66" s="214">
        <v>1</v>
      </c>
      <c r="H66" s="159"/>
      <c r="I66" s="199" t="s">
        <v>31</v>
      </c>
      <c r="J66" s="157" t="s">
        <v>589</v>
      </c>
      <c r="K66" s="185" t="s">
        <v>165</v>
      </c>
      <c r="L66" s="216" t="s">
        <v>125</v>
      </c>
      <c r="M66" s="246">
        <v>5</v>
      </c>
      <c r="N66" s="198">
        <f>N61+TIME(0,M61,0)</f>
        <v>0.48194444444444434</v>
      </c>
      <c r="O66" s="122"/>
    </row>
    <row r="67" spans="5:15" ht="15.75" customHeight="1" x14ac:dyDescent="0.25">
      <c r="E67" s="314"/>
      <c r="F67" s="159"/>
      <c r="G67" s="159">
        <f>G66+1</f>
        <v>2</v>
      </c>
      <c r="H67" s="159"/>
      <c r="I67" s="199" t="s">
        <v>31</v>
      </c>
      <c r="J67" s="157" t="s">
        <v>590</v>
      </c>
      <c r="K67" s="185" t="s">
        <v>165</v>
      </c>
      <c r="L67" s="216" t="s">
        <v>125</v>
      </c>
      <c r="M67" s="246"/>
      <c r="N67" s="198">
        <f>N66+TIME(0,M66,0)</f>
        <v>0.48541666666666655</v>
      </c>
      <c r="O67" s="81"/>
    </row>
    <row r="68" spans="5:15" ht="15.75" customHeight="1" x14ac:dyDescent="0.25">
      <c r="E68" s="314"/>
      <c r="F68" s="159"/>
      <c r="G68" s="159">
        <f t="shared" ref="G68:G78" si="3">G67+1</f>
        <v>3</v>
      </c>
      <c r="H68" s="159"/>
      <c r="I68" s="199" t="s">
        <v>31</v>
      </c>
      <c r="J68" s="157" t="s">
        <v>591</v>
      </c>
      <c r="K68" s="177" t="s">
        <v>29</v>
      </c>
      <c r="L68" s="216" t="s">
        <v>125</v>
      </c>
      <c r="M68" s="246"/>
      <c r="N68" s="198">
        <f t="shared" ref="N68:N75" si="4">N67+TIME(0,M67,0)</f>
        <v>0.48541666666666655</v>
      </c>
      <c r="O68" s="84"/>
    </row>
    <row r="69" spans="5:15" ht="15.75" customHeight="1" x14ac:dyDescent="0.25">
      <c r="E69" s="296"/>
      <c r="F69" s="175"/>
      <c r="G69" s="159">
        <f t="shared" si="3"/>
        <v>4</v>
      </c>
      <c r="H69" s="159"/>
      <c r="I69" s="177" t="s">
        <v>31</v>
      </c>
      <c r="J69" s="157" t="s">
        <v>592</v>
      </c>
      <c r="K69" s="177" t="s">
        <v>29</v>
      </c>
      <c r="L69" s="216" t="s">
        <v>125</v>
      </c>
      <c r="M69" s="246"/>
      <c r="N69" s="198">
        <f t="shared" si="4"/>
        <v>0.48541666666666655</v>
      </c>
      <c r="O69" s="84"/>
    </row>
    <row r="70" spans="5:15" ht="15.75" customHeight="1" x14ac:dyDescent="0.2">
      <c r="E70" s="296"/>
      <c r="F70" s="175"/>
      <c r="G70" s="159">
        <f t="shared" si="3"/>
        <v>5</v>
      </c>
      <c r="H70" s="159"/>
      <c r="I70" s="177" t="s">
        <v>31</v>
      </c>
      <c r="J70" s="260" t="s">
        <v>257</v>
      </c>
      <c r="K70" s="185" t="s">
        <v>165</v>
      </c>
      <c r="L70" s="216" t="s">
        <v>125</v>
      </c>
      <c r="M70" s="246"/>
      <c r="N70" s="198">
        <f t="shared" si="4"/>
        <v>0.48541666666666655</v>
      </c>
      <c r="O70" s="84"/>
    </row>
    <row r="71" spans="5:15" ht="15.75" customHeight="1" x14ac:dyDescent="0.25">
      <c r="E71" s="296"/>
      <c r="F71" s="175"/>
      <c r="G71" s="159">
        <f t="shared" si="3"/>
        <v>6</v>
      </c>
      <c r="H71" s="159"/>
      <c r="I71" s="177" t="s">
        <v>31</v>
      </c>
      <c r="J71" s="157" t="s">
        <v>331</v>
      </c>
      <c r="K71" s="185" t="s">
        <v>165</v>
      </c>
      <c r="L71" s="216" t="s">
        <v>125</v>
      </c>
      <c r="M71" s="246"/>
      <c r="N71" s="198">
        <f t="shared" si="4"/>
        <v>0.48541666666666655</v>
      </c>
      <c r="O71" s="84"/>
    </row>
    <row r="72" spans="5:15" ht="15.75" customHeight="1" x14ac:dyDescent="0.2">
      <c r="E72" s="314"/>
      <c r="F72" s="159"/>
      <c r="G72" s="159">
        <f t="shared" si="3"/>
        <v>7</v>
      </c>
      <c r="H72" s="159"/>
      <c r="I72" s="199" t="s">
        <v>31</v>
      </c>
      <c r="N72" s="198">
        <f t="shared" si="4"/>
        <v>0.48541666666666655</v>
      </c>
      <c r="O72" s="122"/>
    </row>
    <row r="73" spans="5:15" ht="15.75" customHeight="1" x14ac:dyDescent="0.2">
      <c r="E73" s="314"/>
      <c r="F73" s="159"/>
      <c r="G73" s="159">
        <f t="shared" si="3"/>
        <v>8</v>
      </c>
      <c r="H73" s="159"/>
      <c r="I73" s="199" t="s">
        <v>31</v>
      </c>
      <c r="J73" s="278"/>
      <c r="K73" s="216"/>
      <c r="L73" s="199"/>
      <c r="M73" s="246"/>
      <c r="N73" s="198">
        <f t="shared" si="4"/>
        <v>0.48541666666666655</v>
      </c>
      <c r="O73" s="122"/>
    </row>
    <row r="74" spans="5:15" ht="15.75" customHeight="1" x14ac:dyDescent="0.2">
      <c r="E74" s="322"/>
      <c r="F74" s="214"/>
      <c r="G74" s="159">
        <f t="shared" si="3"/>
        <v>9</v>
      </c>
      <c r="H74" s="159"/>
      <c r="I74" s="199" t="s">
        <v>31</v>
      </c>
      <c r="J74" s="216" t="s">
        <v>49</v>
      </c>
      <c r="K74" s="216" t="s">
        <v>165</v>
      </c>
      <c r="L74" s="175" t="s">
        <v>101</v>
      </c>
      <c r="M74" s="246">
        <v>1</v>
      </c>
      <c r="N74" s="198">
        <f t="shared" si="4"/>
        <v>0.48541666666666655</v>
      </c>
      <c r="O74" s="122"/>
    </row>
    <row r="75" spans="5:15" ht="15.75" customHeight="1" x14ac:dyDescent="0.2">
      <c r="E75" s="322"/>
      <c r="F75" s="214"/>
      <c r="G75" s="159">
        <f t="shared" si="3"/>
        <v>10</v>
      </c>
      <c r="H75" s="159"/>
      <c r="I75" s="199" t="s">
        <v>31</v>
      </c>
      <c r="J75" s="602" t="s">
        <v>358</v>
      </c>
      <c r="K75" s="216" t="s">
        <v>165</v>
      </c>
      <c r="L75" s="175" t="s">
        <v>101</v>
      </c>
      <c r="M75" s="246">
        <v>1</v>
      </c>
      <c r="N75" s="198">
        <f t="shared" si="4"/>
        <v>0.48611111111111099</v>
      </c>
      <c r="O75" s="84"/>
    </row>
    <row r="76" spans="5:15" ht="15.75" customHeight="1" x14ac:dyDescent="0.2">
      <c r="E76" s="322"/>
      <c r="F76" s="214"/>
      <c r="G76" s="159"/>
      <c r="H76" s="159"/>
      <c r="I76" s="199"/>
      <c r="J76" s="527" t="s">
        <v>50</v>
      </c>
      <c r="K76" s="216"/>
      <c r="L76" s="175"/>
      <c r="M76" s="246"/>
      <c r="N76" s="198"/>
      <c r="O76" s="84"/>
    </row>
    <row r="77" spans="5:15" ht="15.75" customHeight="1" x14ac:dyDescent="0.25">
      <c r="E77" s="322"/>
      <c r="F77" s="214"/>
      <c r="G77" s="159">
        <f>G75+1</f>
        <v>11</v>
      </c>
      <c r="H77" s="159"/>
      <c r="I77" s="199" t="s">
        <v>31</v>
      </c>
      <c r="J77" s="260" t="s">
        <v>227</v>
      </c>
      <c r="K77" s="216" t="s">
        <v>165</v>
      </c>
      <c r="L77" s="446" t="s">
        <v>14</v>
      </c>
      <c r="M77" s="246">
        <v>1</v>
      </c>
      <c r="N77" s="198">
        <f>N75+TIME(0,M75,0)</f>
        <v>0.48680555555555544</v>
      </c>
      <c r="O77" s="85"/>
    </row>
    <row r="78" spans="5:15" ht="16.5" customHeight="1" x14ac:dyDescent="0.2">
      <c r="E78" s="300"/>
      <c r="F78" s="199"/>
      <c r="G78" s="159">
        <f t="shared" si="3"/>
        <v>12</v>
      </c>
      <c r="H78" s="191"/>
      <c r="I78" s="199" t="s">
        <v>31</v>
      </c>
      <c r="J78" s="1157" t="s">
        <v>618</v>
      </c>
      <c r="K78" s="216"/>
      <c r="L78" s="216" t="s">
        <v>125</v>
      </c>
      <c r="M78" s="246">
        <v>1</v>
      </c>
      <c r="N78" s="198">
        <f>N77+TIME(0,M77,0)</f>
        <v>0.48749999999999988</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31</v>
      </c>
      <c r="J80" s="527" t="s">
        <v>346</v>
      </c>
      <c r="K80" s="216"/>
      <c r="L80" s="216"/>
      <c r="M80" s="246"/>
      <c r="N80" s="198">
        <f>N78+TIME(0,M78,0)</f>
        <v>0.48819444444444432</v>
      </c>
      <c r="O80" s="124"/>
    </row>
    <row r="81" spans="1:15" ht="15.75" customHeight="1" x14ac:dyDescent="0.2">
      <c r="E81" s="296"/>
      <c r="F81" s="214"/>
      <c r="G81" s="214">
        <v>1</v>
      </c>
      <c r="H81" s="272"/>
      <c r="I81" s="175" t="s">
        <v>31</v>
      </c>
      <c r="J81" s="216" t="s">
        <v>243</v>
      </c>
      <c r="K81" s="216" t="s">
        <v>165</v>
      </c>
      <c r="L81" s="199" t="s">
        <v>759</v>
      </c>
      <c r="M81" s="246">
        <v>1</v>
      </c>
      <c r="N81" s="198">
        <f>N80+TIME(0,M80,0)</f>
        <v>0.48819444444444432</v>
      </c>
      <c r="O81" s="84"/>
    </row>
    <row r="82" spans="1:15" ht="15.75" customHeight="1" x14ac:dyDescent="0.25">
      <c r="E82" s="296"/>
      <c r="F82" s="159"/>
      <c r="G82" s="159">
        <f>G81+1</f>
        <v>2</v>
      </c>
      <c r="H82" s="272"/>
      <c r="I82" s="175" t="s">
        <v>31</v>
      </c>
      <c r="J82" s="216" t="s">
        <v>236</v>
      </c>
      <c r="K82" s="156" t="s">
        <v>165</v>
      </c>
      <c r="L82" s="185" t="s">
        <v>405</v>
      </c>
      <c r="M82" s="912">
        <v>1</v>
      </c>
      <c r="N82" s="198">
        <f>N81+TIME(0,M81,0)</f>
        <v>0.48888888888888876</v>
      </c>
      <c r="O82" s="122"/>
    </row>
    <row r="83" spans="1:15" ht="15.75" customHeight="1" x14ac:dyDescent="0.2">
      <c r="E83" s="296"/>
      <c r="F83" s="159"/>
      <c r="G83" s="159">
        <f>G82+1</f>
        <v>3</v>
      </c>
      <c r="H83" s="272"/>
      <c r="I83" s="175" t="s">
        <v>31</v>
      </c>
      <c r="J83" s="216" t="s">
        <v>273</v>
      </c>
      <c r="K83" s="216" t="s">
        <v>165</v>
      </c>
      <c r="L83" s="185" t="s">
        <v>139</v>
      </c>
      <c r="M83" s="912">
        <v>1</v>
      </c>
      <c r="N83" s="198">
        <f>N82+TIME(0,M82,0)</f>
        <v>0.4895833333333332</v>
      </c>
      <c r="O83" s="122"/>
    </row>
    <row r="84" spans="1:15" ht="15.75" customHeight="1" x14ac:dyDescent="0.2">
      <c r="E84" s="296"/>
      <c r="F84" s="159"/>
      <c r="G84" s="159">
        <f>G83+1</f>
        <v>4</v>
      </c>
      <c r="H84" s="272"/>
      <c r="I84" s="175" t="s">
        <v>31</v>
      </c>
      <c r="J84" s="216" t="s">
        <v>67</v>
      </c>
      <c r="K84" s="216" t="s">
        <v>165</v>
      </c>
      <c r="L84" s="185" t="s">
        <v>107</v>
      </c>
      <c r="M84" s="279">
        <v>1</v>
      </c>
      <c r="N84" s="198">
        <f>N83+TIME(0,M83,0)</f>
        <v>0.49027777777777765</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7" t="s">
        <v>193</v>
      </c>
      <c r="K86" s="216"/>
      <c r="L86" s="216"/>
      <c r="M86" s="246"/>
      <c r="N86" s="198">
        <f>N84+TIME(0,M84,0)</f>
        <v>0.49097222222222209</v>
      </c>
      <c r="O86" s="81"/>
    </row>
    <row r="87" spans="1:15" ht="15.75" customHeight="1" x14ac:dyDescent="0.25">
      <c r="E87" s="300"/>
      <c r="F87" s="159"/>
      <c r="G87" s="159">
        <f>1</f>
        <v>1</v>
      </c>
      <c r="H87" s="191"/>
      <c r="I87" s="199" t="s">
        <v>31</v>
      </c>
      <c r="J87" s="596" t="s">
        <v>413</v>
      </c>
      <c r="K87" s="216" t="s">
        <v>165</v>
      </c>
      <c r="L87" s="446" t="s">
        <v>137</v>
      </c>
      <c r="M87" s="246">
        <v>1</v>
      </c>
      <c r="N87" s="198">
        <f t="shared" ref="N87:N104" si="5">N86+TIME(0,M86,0)</f>
        <v>0.49097222222222209</v>
      </c>
      <c r="O87" s="81"/>
    </row>
    <row r="88" spans="1:15" ht="15.75" customHeight="1" x14ac:dyDescent="0.2">
      <c r="E88" s="196"/>
      <c r="F88" s="205"/>
      <c r="G88" s="159">
        <f>G87+1</f>
        <v>2</v>
      </c>
      <c r="H88" s="272"/>
      <c r="I88" s="175" t="s">
        <v>31</v>
      </c>
      <c r="J88" s="596" t="s">
        <v>323</v>
      </c>
      <c r="K88" s="216" t="s">
        <v>165</v>
      </c>
      <c r="L88" s="185" t="s">
        <v>326</v>
      </c>
      <c r="M88" s="279">
        <v>1</v>
      </c>
      <c r="N88" s="198">
        <f t="shared" si="5"/>
        <v>0.49166666666666653</v>
      </c>
      <c r="O88" s="81"/>
    </row>
    <row r="89" spans="1:15" ht="15.75" customHeight="1" x14ac:dyDescent="0.2">
      <c r="E89" s="196"/>
      <c r="F89" s="205"/>
      <c r="G89" s="159">
        <f>G88+1</f>
        <v>3</v>
      </c>
      <c r="H89" s="272"/>
      <c r="I89" s="175" t="s">
        <v>31</v>
      </c>
      <c r="J89" s="596" t="s">
        <v>332</v>
      </c>
      <c r="K89" s="216" t="s">
        <v>165</v>
      </c>
      <c r="L89" s="185" t="s">
        <v>142</v>
      </c>
      <c r="M89" s="279">
        <v>1</v>
      </c>
      <c r="N89" s="198">
        <f t="shared" si="5"/>
        <v>0.49236111111111097</v>
      </c>
      <c r="O89" s="81"/>
    </row>
    <row r="90" spans="1:15" ht="15.75" customHeight="1" x14ac:dyDescent="0.2">
      <c r="E90" s="196"/>
      <c r="F90" s="205"/>
      <c r="G90" s="159">
        <f>G89+1</f>
        <v>4</v>
      </c>
      <c r="H90" s="272"/>
      <c r="I90" s="175" t="s">
        <v>31</v>
      </c>
      <c r="J90" s="596" t="s">
        <v>337</v>
      </c>
      <c r="K90" s="216" t="s">
        <v>165</v>
      </c>
      <c r="L90" s="185" t="s">
        <v>107</v>
      </c>
      <c r="M90" s="279">
        <v>1</v>
      </c>
      <c r="N90" s="198">
        <f t="shared" si="5"/>
        <v>0.49305555555555541</v>
      </c>
      <c r="O90" s="81"/>
    </row>
    <row r="91" spans="1:15" ht="15.75" customHeight="1" x14ac:dyDescent="0.2">
      <c r="E91" s="196"/>
      <c r="F91" s="205"/>
      <c r="G91" s="159">
        <f>G90+1</f>
        <v>5</v>
      </c>
      <c r="H91" s="272"/>
      <c r="I91" s="175" t="s">
        <v>31</v>
      </c>
      <c r="J91" s="596" t="s">
        <v>357</v>
      </c>
      <c r="K91" s="216" t="s">
        <v>165</v>
      </c>
      <c r="L91" s="185" t="s">
        <v>38</v>
      </c>
      <c r="M91" s="279">
        <v>1</v>
      </c>
      <c r="N91" s="198">
        <f t="shared" si="5"/>
        <v>0.49374999999999986</v>
      </c>
      <c r="O91" s="81"/>
    </row>
    <row r="92" spans="1:15" ht="15.75" customHeight="1" x14ac:dyDescent="0.2">
      <c r="E92" s="196"/>
      <c r="F92" s="205"/>
      <c r="G92" s="159">
        <f>G91+1</f>
        <v>6</v>
      </c>
      <c r="H92" s="272"/>
      <c r="I92" s="175" t="s">
        <v>31</v>
      </c>
      <c r="J92" s="596" t="s">
        <v>15</v>
      </c>
      <c r="K92" s="216" t="s">
        <v>165</v>
      </c>
      <c r="L92" s="185" t="s">
        <v>353</v>
      </c>
      <c r="M92" s="279">
        <v>1</v>
      </c>
      <c r="N92" s="198">
        <f t="shared" si="5"/>
        <v>0.4944444444444443</v>
      </c>
      <c r="O92" s="81"/>
    </row>
    <row r="93" spans="1:15" s="1069" customFormat="1" ht="15.75" customHeight="1" x14ac:dyDescent="0.2">
      <c r="A93" s="1159"/>
      <c r="B93" s="1159"/>
      <c r="C93" s="1159"/>
      <c r="D93" s="562"/>
      <c r="E93" s="196"/>
      <c r="F93" s="205"/>
      <c r="G93" s="159">
        <v>8</v>
      </c>
      <c r="H93" s="272"/>
      <c r="I93" s="175" t="s">
        <v>31</v>
      </c>
      <c r="J93" s="596" t="s">
        <v>464</v>
      </c>
      <c r="K93" s="216" t="s">
        <v>6</v>
      </c>
      <c r="L93" s="185" t="s">
        <v>142</v>
      </c>
      <c r="M93" s="279">
        <v>1</v>
      </c>
      <c r="N93" s="198">
        <f t="shared" si="5"/>
        <v>0.49513888888888874</v>
      </c>
      <c r="O93" s="81"/>
    </row>
    <row r="94" spans="1:15" s="1131" customFormat="1" ht="15.75" customHeight="1" x14ac:dyDescent="0.2">
      <c r="A94" s="1159"/>
      <c r="B94" s="1159"/>
      <c r="C94" s="1159"/>
      <c r="D94" s="562"/>
      <c r="E94" s="196"/>
      <c r="F94" s="205"/>
      <c r="G94" s="159">
        <v>9</v>
      </c>
      <c r="H94" s="272"/>
      <c r="I94" s="175" t="s">
        <v>31</v>
      </c>
      <c r="J94" s="596" t="s">
        <v>536</v>
      </c>
      <c r="K94" s="109"/>
      <c r="L94" s="343" t="s">
        <v>465</v>
      </c>
      <c r="M94" s="279">
        <v>1</v>
      </c>
      <c r="N94" s="198">
        <f t="shared" si="5"/>
        <v>0.49583333333333318</v>
      </c>
      <c r="O94" s="81"/>
    </row>
    <row r="95" spans="1:15" s="1131" customFormat="1" ht="15.75" customHeight="1" x14ac:dyDescent="0.2">
      <c r="A95" s="1159"/>
      <c r="B95" s="1159"/>
      <c r="C95" s="1159"/>
      <c r="D95" s="562"/>
      <c r="E95" s="196"/>
      <c r="F95" s="205"/>
      <c r="G95" s="159">
        <v>10</v>
      </c>
      <c r="H95" s="272"/>
      <c r="I95" s="175" t="s">
        <v>31</v>
      </c>
      <c r="J95" s="596" t="s">
        <v>537</v>
      </c>
      <c r="K95" s="216"/>
      <c r="L95" s="185" t="s">
        <v>101</v>
      </c>
      <c r="M95" s="279">
        <v>1</v>
      </c>
      <c r="N95" s="198">
        <f t="shared" si="5"/>
        <v>0.49652777777777762</v>
      </c>
      <c r="O95" s="81"/>
    </row>
    <row r="96" spans="1:15" s="1131" customFormat="1" ht="15.75" customHeight="1" x14ac:dyDescent="0.2">
      <c r="A96" s="1159"/>
      <c r="B96" s="1159"/>
      <c r="C96" s="1159"/>
      <c r="D96" s="562"/>
      <c r="E96" s="196"/>
      <c r="F96" s="205"/>
      <c r="G96" s="159"/>
      <c r="H96" s="272"/>
      <c r="I96" s="175"/>
      <c r="M96" s="279"/>
      <c r="N96" s="198">
        <f t="shared" si="5"/>
        <v>0.49722222222222207</v>
      </c>
      <c r="O96" s="81"/>
    </row>
    <row r="97" spans="5:16" ht="15.75" customHeight="1" x14ac:dyDescent="0.2">
      <c r="E97" s="196"/>
      <c r="F97" s="205"/>
      <c r="G97" s="159"/>
      <c r="H97" s="272"/>
      <c r="I97" s="175"/>
      <c r="J97" s="278"/>
      <c r="K97" s="216"/>
      <c r="L97" s="185"/>
      <c r="M97" s="279"/>
      <c r="N97" s="198">
        <f t="shared" si="5"/>
        <v>0.49722222222222207</v>
      </c>
      <c r="O97" s="81"/>
    </row>
    <row r="98" spans="5:16" ht="15.75" customHeight="1" x14ac:dyDescent="0.2">
      <c r="E98" s="300"/>
      <c r="F98" s="199">
        <v>5.4</v>
      </c>
      <c r="G98" s="199"/>
      <c r="H98" s="272"/>
      <c r="I98" s="199" t="s">
        <v>31</v>
      </c>
      <c r="J98" s="527" t="s">
        <v>120</v>
      </c>
      <c r="K98" s="216"/>
      <c r="L98" s="216"/>
      <c r="M98" s="273"/>
      <c r="N98" s="198">
        <f t="shared" si="5"/>
        <v>0.49722222222222207</v>
      </c>
      <c r="O98" s="83"/>
    </row>
    <row r="99" spans="5:16" ht="15.75" customHeight="1" x14ac:dyDescent="0.2">
      <c r="E99" s="296"/>
      <c r="F99" s="214"/>
      <c r="G99" s="214">
        <v>1</v>
      </c>
      <c r="H99" s="272"/>
      <c r="I99" s="175" t="s">
        <v>31</v>
      </c>
      <c r="N99" s="198">
        <f t="shared" si="5"/>
        <v>0.49722222222222207</v>
      </c>
      <c r="O99" s="81"/>
    </row>
    <row r="100" spans="5:16" ht="15.75" customHeight="1" x14ac:dyDescent="0.2">
      <c r="E100" s="296"/>
      <c r="F100" s="175"/>
      <c r="G100" s="214">
        <f>G99+1</f>
        <v>2</v>
      </c>
      <c r="H100" s="272"/>
      <c r="I100" s="175" t="s">
        <v>31</v>
      </c>
      <c r="N100" s="198">
        <f>N99+TIME(0,M94,0)</f>
        <v>0.49791666666666651</v>
      </c>
      <c r="O100" s="81"/>
    </row>
    <row r="101" spans="5:16" ht="15.75" customHeight="1" x14ac:dyDescent="0.2">
      <c r="E101" s="196"/>
      <c r="F101" s="205"/>
      <c r="G101" s="205"/>
      <c r="H101" s="272"/>
      <c r="I101" s="185"/>
      <c r="J101" s="280"/>
      <c r="K101" s="185"/>
      <c r="L101" s="185"/>
      <c r="M101" s="279"/>
      <c r="N101" s="198">
        <f>N100+TIME(0,M95,0)</f>
        <v>0.49861111111111095</v>
      </c>
      <c r="O101" s="81"/>
    </row>
    <row r="102" spans="5:16" ht="15.75" customHeight="1" x14ac:dyDescent="0.2">
      <c r="E102" s="300"/>
      <c r="F102" s="159"/>
      <c r="G102" s="159"/>
      <c r="H102" s="272"/>
      <c r="I102" s="175"/>
      <c r="J102" s="278"/>
      <c r="K102" s="216"/>
      <c r="L102" s="185"/>
      <c r="M102" s="279"/>
      <c r="N102" s="198">
        <f t="shared" si="5"/>
        <v>0.49861111111111095</v>
      </c>
      <c r="O102" s="81"/>
    </row>
    <row r="103" spans="5:16" ht="15.75" customHeight="1" x14ac:dyDescent="0.2">
      <c r="E103" s="300"/>
      <c r="F103" s="199">
        <v>6</v>
      </c>
      <c r="G103" s="199"/>
      <c r="H103" s="272"/>
      <c r="I103" s="199" t="s">
        <v>31</v>
      </c>
      <c r="J103" s="527" t="s">
        <v>355</v>
      </c>
      <c r="K103" s="216"/>
      <c r="L103" s="185"/>
      <c r="M103" s="279"/>
      <c r="N103" s="198">
        <f t="shared" si="5"/>
        <v>0.49861111111111095</v>
      </c>
      <c r="O103" s="81"/>
    </row>
    <row r="104" spans="5:16" ht="15.75" customHeight="1" x14ac:dyDescent="0.2">
      <c r="E104" s="297"/>
      <c r="F104" s="211"/>
      <c r="G104" s="211">
        <v>1</v>
      </c>
      <c r="H104" s="262"/>
      <c r="I104" s="190" t="s">
        <v>31</v>
      </c>
      <c r="J104" s="281"/>
      <c r="K104" s="172"/>
      <c r="L104" s="171"/>
      <c r="M104" s="571"/>
      <c r="N104" s="198">
        <f t="shared" si="5"/>
        <v>0.49861111111111095</v>
      </c>
      <c r="O104" s="81"/>
    </row>
    <row r="105" spans="5:16" ht="15.75" customHeight="1" x14ac:dyDescent="0.2">
      <c r="E105" s="175"/>
      <c r="F105" s="214"/>
      <c r="G105" s="214"/>
      <c r="H105" s="272"/>
      <c r="I105" s="175"/>
      <c r="J105" s="278" t="s">
        <v>356</v>
      </c>
      <c r="K105" s="216"/>
      <c r="L105" s="185"/>
      <c r="M105" s="279"/>
      <c r="N105" s="192">
        <f>N104+M105</f>
        <v>0.49861111111111095</v>
      </c>
      <c r="O105" s="110"/>
    </row>
    <row r="106" spans="5:16" ht="15.75" customHeight="1" x14ac:dyDescent="0.2">
      <c r="E106" s="27"/>
      <c r="F106" s="27"/>
      <c r="G106" s="27"/>
      <c r="H106" s="27"/>
      <c r="I106" s="277"/>
      <c r="J106" s="282" t="s">
        <v>339</v>
      </c>
      <c r="K106" s="283"/>
      <c r="L106" s="283"/>
      <c r="M106" s="266"/>
      <c r="N106" s="284">
        <f>IF(N107-N105&lt;0,"OVERTIME",N107-N105)</f>
        <v>2.2222222222222421E-2</v>
      </c>
      <c r="O106" s="110"/>
      <c r="P106" s="1072"/>
    </row>
    <row r="107" spans="5:16" ht="15.75" customHeight="1" x14ac:dyDescent="0.2">
      <c r="E107" s="323">
        <v>6</v>
      </c>
      <c r="F107" s="285"/>
      <c r="G107" s="285"/>
      <c r="H107" s="285"/>
      <c r="I107" s="286" t="s">
        <v>28</v>
      </c>
      <c r="J107" s="287" t="s">
        <v>32</v>
      </c>
      <c r="K107" s="288"/>
      <c r="L107" s="289"/>
      <c r="M107" s="290"/>
      <c r="N107" s="475">
        <f>TIME(12,30,0)</f>
        <v>0.52083333333333337</v>
      </c>
      <c r="O107" s="81"/>
    </row>
    <row r="108" spans="5:16" ht="15.75" customHeight="1" x14ac:dyDescent="0.2">
      <c r="E108" s="324"/>
      <c r="F108" s="325"/>
      <c r="G108" s="325"/>
      <c r="H108" s="1"/>
      <c r="I108" s="2"/>
      <c r="J108" s="98"/>
      <c r="K108" s="2"/>
      <c r="L108" s="476"/>
      <c r="M108" s="146"/>
      <c r="N108" s="351"/>
      <c r="O108" s="82"/>
    </row>
    <row r="109" spans="5:16" ht="15.75" customHeight="1" x14ac:dyDescent="0.2">
      <c r="E109" s="326"/>
      <c r="F109" s="327"/>
      <c r="G109" s="327"/>
      <c r="H109" s="4"/>
      <c r="I109" s="2"/>
      <c r="J109" s="441" t="s">
        <v>543</v>
      </c>
      <c r="K109" s="126"/>
      <c r="L109" s="477"/>
      <c r="M109" s="236">
        <v>60</v>
      </c>
      <c r="N109" s="352">
        <f>TIME(12,30,0)</f>
        <v>0.52083333333333337</v>
      </c>
      <c r="O109" s="82"/>
    </row>
    <row r="110" spans="5:16" ht="15.75" customHeight="1" x14ac:dyDescent="0.2">
      <c r="E110" s="326"/>
      <c r="F110" s="327"/>
      <c r="G110" s="327"/>
      <c r="H110" s="4"/>
      <c r="I110" s="2"/>
      <c r="J110" s="3"/>
      <c r="K110" s="98"/>
      <c r="L110" s="478"/>
      <c r="M110" s="137"/>
      <c r="N110" s="353"/>
      <c r="O110" s="82"/>
    </row>
    <row r="111" spans="5:16" ht="15.75" customHeight="1" x14ac:dyDescent="0.2">
      <c r="E111" s="328"/>
      <c r="F111" s="329"/>
      <c r="G111" s="329"/>
      <c r="H111" s="29"/>
      <c r="I111" s="26"/>
      <c r="J111" s="442" t="s">
        <v>200</v>
      </c>
      <c r="K111" s="127"/>
      <c r="L111" s="479"/>
      <c r="M111" s="237"/>
      <c r="N111" s="354">
        <f>N107+TIME(0,M109,0)</f>
        <v>0.5625</v>
      </c>
      <c r="O111" s="115"/>
    </row>
    <row r="112" spans="5:16" ht="15.75" customHeight="1" x14ac:dyDescent="0.2">
      <c r="E112" s="330"/>
      <c r="F112" s="331"/>
      <c r="G112" s="331"/>
      <c r="H112" s="87"/>
      <c r="I112" s="88"/>
      <c r="J112" s="89"/>
      <c r="K112" s="128"/>
      <c r="L112" s="483"/>
      <c r="M112" s="239"/>
      <c r="N112" s="356"/>
      <c r="O112" s="83"/>
    </row>
    <row r="113" spans="5:15" ht="15.75" customHeight="1" x14ac:dyDescent="0.2">
      <c r="E113" s="332"/>
      <c r="F113" s="333"/>
      <c r="G113" s="333"/>
      <c r="H113" s="39"/>
      <c r="I113" s="34"/>
      <c r="J113" s="44"/>
      <c r="K113" s="129"/>
      <c r="L113" s="484"/>
      <c r="M113" s="240"/>
      <c r="N113" s="357"/>
      <c r="O113" s="114"/>
    </row>
    <row r="114" spans="5:15" ht="15.75" customHeight="1" x14ac:dyDescent="0.2">
      <c r="E114" s="334"/>
      <c r="F114" s="335"/>
      <c r="G114" s="335"/>
      <c r="H114" s="90"/>
      <c r="I114" s="91"/>
      <c r="J114" s="92"/>
      <c r="K114" s="130"/>
      <c r="L114" s="485"/>
      <c r="M114" s="241"/>
      <c r="N114" s="358"/>
      <c r="O114" s="114"/>
    </row>
    <row r="115" spans="5:15" ht="15.75" customHeight="1" x14ac:dyDescent="0.2">
      <c r="E115" s="336"/>
      <c r="F115" s="336"/>
      <c r="G115" s="336"/>
      <c r="H115" s="131"/>
      <c r="I115" s="97"/>
      <c r="J115" s="97"/>
      <c r="K115" s="97"/>
      <c r="L115" s="486"/>
      <c r="M115" s="238"/>
      <c r="N115" s="359"/>
      <c r="O115" s="82"/>
    </row>
    <row r="116" spans="5:15" ht="15.75" customHeight="1" x14ac:dyDescent="0.2">
      <c r="E116" s="1571" t="s">
        <v>164</v>
      </c>
      <c r="F116" s="1572"/>
      <c r="G116" s="1572"/>
      <c r="H116" s="1572"/>
      <c r="I116" s="1572"/>
      <c r="J116" s="1572"/>
      <c r="K116" s="1572"/>
      <c r="L116" s="1572"/>
      <c r="M116" s="1572"/>
      <c r="N116" s="1573"/>
      <c r="O116" s="82"/>
    </row>
    <row r="117" spans="5:15" ht="15.75" customHeight="1" x14ac:dyDescent="0.2">
      <c r="E117" s="1576" t="str">
        <f>E3</f>
        <v>138th IEEE 802.11 WIRELESS LOCAL AREA NETWORKS SESSION</v>
      </c>
      <c r="F117" s="1535"/>
      <c r="G117" s="1535"/>
      <c r="H117" s="1535"/>
      <c r="I117" s="1535"/>
      <c r="J117" s="1535"/>
      <c r="K117" s="1535"/>
      <c r="L117" s="1535"/>
      <c r="M117" s="1535"/>
      <c r="N117" s="1536"/>
      <c r="O117" s="84"/>
    </row>
    <row r="118" spans="5:15" ht="15.75" customHeight="1" x14ac:dyDescent="0.2">
      <c r="E118" s="1553" t="str">
        <f>E4</f>
        <v>Caribe Royale,  Orlando,  Florida, US</v>
      </c>
      <c r="F118" s="1554"/>
      <c r="G118" s="1554"/>
      <c r="H118" s="1554"/>
      <c r="I118" s="1554"/>
      <c r="J118" s="1554"/>
      <c r="K118" s="1554"/>
      <c r="L118" s="1554"/>
      <c r="M118" s="1554"/>
      <c r="N118" s="1555"/>
      <c r="O118" s="84"/>
    </row>
    <row r="119" spans="5:15" ht="15.75" customHeight="1" x14ac:dyDescent="0.2">
      <c r="E119" s="1556" t="str">
        <f>E5</f>
        <v>March 17 - 22, 2013</v>
      </c>
      <c r="F119" s="1557"/>
      <c r="G119" s="1557"/>
      <c r="H119" s="1541"/>
      <c r="I119" s="1541"/>
      <c r="J119" s="1541"/>
      <c r="K119" s="1541"/>
      <c r="L119" s="1541"/>
      <c r="M119" s="1541"/>
      <c r="N119" s="1542"/>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81"/>
      <c r="M121" s="231"/>
      <c r="N121" s="348"/>
      <c r="O121" s="81"/>
    </row>
    <row r="122" spans="5:15" ht="15.75" customHeight="1" x14ac:dyDescent="0.2">
      <c r="E122" s="1547" t="s">
        <v>752</v>
      </c>
      <c r="F122" s="1548"/>
      <c r="G122" s="1548"/>
      <c r="H122" s="1549"/>
      <c r="I122" s="1549"/>
      <c r="J122" s="1549"/>
      <c r="K122" s="1549"/>
      <c r="L122" s="1549"/>
      <c r="M122" s="1549"/>
      <c r="N122" s="1550"/>
      <c r="O122" s="84"/>
    </row>
    <row r="123" spans="5:15" ht="15.75" customHeight="1" x14ac:dyDescent="0.2">
      <c r="E123" s="1558" t="str">
        <f>E9</f>
        <v>WG CHAIR - Bruce Kraemer (Marvell)</v>
      </c>
      <c r="F123" s="1559"/>
      <c r="G123" s="1559"/>
      <c r="H123" s="1559"/>
      <c r="I123" s="1559"/>
      <c r="J123" s="1559"/>
      <c r="K123" s="1559"/>
      <c r="L123" s="1559"/>
      <c r="M123" s="1559"/>
      <c r="N123" s="1560"/>
      <c r="O123" s="84"/>
    </row>
    <row r="124" spans="5:15" ht="15.75" customHeight="1" x14ac:dyDescent="0.2">
      <c r="E124" s="1565" t="str">
        <f>E10</f>
        <v>WG  VICE-CHAIR - Jon Rosdahl (CSR) -- WG  VICE-CHAIR - Adrian Stephens (Intel)</v>
      </c>
      <c r="F124" s="1566"/>
      <c r="G124" s="1566"/>
      <c r="H124" s="1566"/>
      <c r="I124" s="1566"/>
      <c r="J124" s="1566"/>
      <c r="K124" s="1566"/>
      <c r="L124" s="1566"/>
      <c r="M124" s="1566"/>
      <c r="N124" s="1567"/>
      <c r="O124" s="82"/>
    </row>
    <row r="125" spans="5:15" ht="15.75" customHeight="1" x14ac:dyDescent="0.2">
      <c r="E125" s="1568" t="str">
        <f>E11</f>
        <v>WG SECRETARY - STEPHEN MCCANN (RIM)</v>
      </c>
      <c r="F125" s="1569"/>
      <c r="G125" s="1569"/>
      <c r="H125" s="1569"/>
      <c r="I125" s="1569"/>
      <c r="J125" s="1569"/>
      <c r="K125" s="1569"/>
      <c r="L125" s="1569"/>
      <c r="M125" s="1569"/>
      <c r="N125" s="1570"/>
      <c r="O125" s="82"/>
    </row>
    <row r="126" spans="5:15" ht="15.75" customHeight="1" thickBot="1" x14ac:dyDescent="0.25">
      <c r="E126" s="339"/>
      <c r="F126" s="339"/>
      <c r="G126" s="339"/>
      <c r="H126" s="36"/>
      <c r="I126" s="36"/>
      <c r="J126" s="1551" t="str">
        <f>Title!$B$4</f>
        <v>R1</v>
      </c>
      <c r="K126" s="36"/>
      <c r="L126" s="339"/>
      <c r="M126" s="242"/>
      <c r="N126" s="360"/>
      <c r="O126" s="82"/>
    </row>
    <row r="127" spans="5:15" ht="27" customHeight="1" thickBot="1" x14ac:dyDescent="0.25">
      <c r="E127" s="205"/>
      <c r="F127" s="205"/>
      <c r="G127" s="205"/>
      <c r="H127" s="159"/>
      <c r="I127" s="160"/>
      <c r="J127" s="1552"/>
      <c r="K127" s="160"/>
      <c r="L127" s="160"/>
      <c r="N127" s="445" t="s">
        <v>330</v>
      </c>
      <c r="O127" s="82"/>
    </row>
    <row r="128" spans="5:15" ht="15.75" customHeight="1" x14ac:dyDescent="0.2">
      <c r="E128" s="161">
        <v>1</v>
      </c>
      <c r="F128" s="162"/>
      <c r="G128" s="162"/>
      <c r="H128" s="162"/>
      <c r="I128" s="163"/>
      <c r="J128" s="164" t="s">
        <v>118</v>
      </c>
      <c r="K128" s="165" t="s">
        <v>165</v>
      </c>
      <c r="L128" s="165" t="s">
        <v>417</v>
      </c>
      <c r="M128" s="243">
        <v>1</v>
      </c>
      <c r="N128" s="197">
        <f>TIME(10,30,0)</f>
        <v>0.4375</v>
      </c>
      <c r="O128" s="93"/>
    </row>
    <row r="129" spans="5:15" ht="15.75" customHeight="1" x14ac:dyDescent="0.2">
      <c r="E129" s="167"/>
      <c r="F129" s="168">
        <v>1.1000000000000001</v>
      </c>
      <c r="G129" s="168"/>
      <c r="H129" s="168"/>
      <c r="I129" s="169" t="s">
        <v>60</v>
      </c>
      <c r="J129" s="170" t="s">
        <v>145</v>
      </c>
      <c r="K129" s="171" t="s">
        <v>165</v>
      </c>
      <c r="L129" s="172" t="s">
        <v>417</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173</v>
      </c>
      <c r="K131" s="182" t="s">
        <v>165</v>
      </c>
      <c r="L131" s="182" t="s">
        <v>174</v>
      </c>
      <c r="M131" s="245"/>
      <c r="N131" s="198">
        <f>N129+TIME(0,M129,0)</f>
        <v>0.43888888888888888</v>
      </c>
      <c r="O131"/>
    </row>
    <row r="132" spans="5:15" ht="15.75" customHeight="1" x14ac:dyDescent="0.2">
      <c r="E132" s="196"/>
      <c r="F132" s="344">
        <f>E131+0.1</f>
        <v>2.1</v>
      </c>
      <c r="G132" s="205"/>
      <c r="H132" s="159"/>
      <c r="I132" s="175" t="s">
        <v>171</v>
      </c>
      <c r="J132" s="184" t="s">
        <v>266</v>
      </c>
      <c r="K132" s="185" t="s">
        <v>165</v>
      </c>
      <c r="L132" s="185" t="s">
        <v>417</v>
      </c>
      <c r="M132" s="245">
        <v>1</v>
      </c>
      <c r="N132" s="198">
        <f>N131+TIME(0,M131,0)</f>
        <v>0.43888888888888888</v>
      </c>
      <c r="O132"/>
    </row>
    <row r="133" spans="5:15" ht="15.75" customHeight="1" x14ac:dyDescent="0.2">
      <c r="E133" s="196"/>
      <c r="F133" s="344">
        <f t="shared" ref="F133:F138" si="6">F132+0.1</f>
        <v>2.2000000000000002</v>
      </c>
      <c r="G133" s="205"/>
      <c r="H133" s="159"/>
      <c r="I133" s="175" t="s">
        <v>171</v>
      </c>
      <c r="J133" s="187" t="s">
        <v>121</v>
      </c>
      <c r="K133" s="593" t="s">
        <v>165</v>
      </c>
      <c r="L133" s="593" t="s">
        <v>124</v>
      </c>
      <c r="M133" s="245">
        <v>1</v>
      </c>
      <c r="N133" s="198">
        <f t="shared" ref="N133:N150" si="7">N132+TIME(0,M132,0)</f>
        <v>0.43958333333333333</v>
      </c>
      <c r="O133"/>
    </row>
    <row r="134" spans="5:15" ht="15.75" customHeight="1" x14ac:dyDescent="0.2">
      <c r="E134" s="196"/>
      <c r="F134" s="344">
        <f t="shared" si="6"/>
        <v>2.3000000000000003</v>
      </c>
      <c r="G134" s="205"/>
      <c r="H134" s="159"/>
      <c r="I134" s="175" t="s">
        <v>171</v>
      </c>
      <c r="J134" s="594" t="s">
        <v>521</v>
      </c>
      <c r="K134" s="216" t="s">
        <v>165</v>
      </c>
      <c r="L134" s="185" t="s">
        <v>479</v>
      </c>
      <c r="M134" s="245">
        <v>2</v>
      </c>
      <c r="N134" s="198">
        <f t="shared" si="7"/>
        <v>0.44027777777777777</v>
      </c>
      <c r="O134"/>
    </row>
    <row r="135" spans="5:15" ht="15.75" customHeight="1" x14ac:dyDescent="0.2">
      <c r="E135" s="196"/>
      <c r="F135" s="344">
        <f t="shared" si="6"/>
        <v>2.4000000000000004</v>
      </c>
      <c r="G135" s="205"/>
      <c r="H135" s="159"/>
      <c r="I135" s="175" t="s">
        <v>31</v>
      </c>
      <c r="J135" s="594"/>
      <c r="K135" s="216" t="s">
        <v>165</v>
      </c>
      <c r="L135" s="216"/>
      <c r="M135" s="273"/>
      <c r="N135" s="198">
        <f t="shared" si="7"/>
        <v>0.44166666666666665</v>
      </c>
      <c r="O135"/>
    </row>
    <row r="136" spans="5:15" ht="15.75" customHeight="1" x14ac:dyDescent="0.2">
      <c r="E136" s="196"/>
      <c r="F136" s="344">
        <f t="shared" si="6"/>
        <v>2.5000000000000004</v>
      </c>
      <c r="G136" s="205"/>
      <c r="H136" s="159"/>
      <c r="I136" s="175" t="s">
        <v>31</v>
      </c>
      <c r="J136" s="188"/>
      <c r="K136" s="216" t="s">
        <v>165</v>
      </c>
      <c r="L136" s="185"/>
      <c r="M136" s="273"/>
      <c r="N136" s="198">
        <f t="shared" si="7"/>
        <v>0.44166666666666665</v>
      </c>
      <c r="O136"/>
    </row>
    <row r="137" spans="5:15" ht="15.75" customHeight="1" x14ac:dyDescent="0.2">
      <c r="E137" s="196"/>
      <c r="F137" s="344">
        <f t="shared" si="6"/>
        <v>2.6000000000000005</v>
      </c>
      <c r="G137" s="205"/>
      <c r="H137" s="159"/>
      <c r="I137" s="175" t="s">
        <v>31</v>
      </c>
      <c r="J137" s="594"/>
      <c r="K137" s="216" t="s">
        <v>165</v>
      </c>
      <c r="L137" s="185"/>
      <c r="M137" s="273"/>
      <c r="N137" s="198">
        <f t="shared" si="7"/>
        <v>0.44166666666666665</v>
      </c>
      <c r="O137"/>
    </row>
    <row r="138" spans="5:15" ht="15.75" customHeight="1" x14ac:dyDescent="0.2">
      <c r="E138" s="297"/>
      <c r="F138" s="374">
        <f t="shared" si="6"/>
        <v>2.7000000000000006</v>
      </c>
      <c r="G138" s="190"/>
      <c r="H138" s="189"/>
      <c r="I138" s="190" t="s">
        <v>31</v>
      </c>
      <c r="J138" s="604" t="s">
        <v>10</v>
      </c>
      <c r="K138" s="171" t="s">
        <v>165</v>
      </c>
      <c r="L138" s="171" t="s">
        <v>479</v>
      </c>
      <c r="M138" s="247">
        <v>2</v>
      </c>
      <c r="N138" s="198">
        <f t="shared" si="7"/>
        <v>0.44166666666666665</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171</v>
      </c>
      <c r="J140" s="164" t="s">
        <v>160</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9" t="s">
        <v>269</v>
      </c>
      <c r="K142" s="185"/>
      <c r="L142" s="185"/>
      <c r="M142" s="245"/>
      <c r="N142" s="198"/>
      <c r="O142"/>
    </row>
    <row r="143" spans="5:15" ht="15.75" customHeight="1" x14ac:dyDescent="0.2">
      <c r="E143" s="196"/>
      <c r="F143" s="344"/>
      <c r="G143" s="205">
        <v>1</v>
      </c>
      <c r="H143" s="191"/>
      <c r="I143" s="199" t="s">
        <v>171</v>
      </c>
      <c r="N143" s="198">
        <f>N138+TIME(0,M138,0)</f>
        <v>0.44305555555555554</v>
      </c>
      <c r="O143"/>
    </row>
    <row r="144" spans="5:15" ht="15.75" customHeight="1" x14ac:dyDescent="0.2">
      <c r="E144" s="196"/>
      <c r="F144" s="344"/>
      <c r="G144" s="205">
        <f>G143+1</f>
        <v>2</v>
      </c>
      <c r="H144" s="191"/>
      <c r="I144" s="199" t="s">
        <v>171</v>
      </c>
      <c r="J144" s="761" t="s">
        <v>538</v>
      </c>
      <c r="K144" s="201" t="s">
        <v>166</v>
      </c>
      <c r="L144" s="99" t="s">
        <v>142</v>
      </c>
      <c r="M144" s="246">
        <v>5</v>
      </c>
      <c r="N144" s="198">
        <f>N143+TIME(0,M263,0)</f>
        <v>0.44652777777777775</v>
      </c>
      <c r="O144"/>
    </row>
    <row r="145" spans="1:15" ht="15.75" customHeight="1" x14ac:dyDescent="0.25">
      <c r="D145" s="565"/>
      <c r="E145" s="196"/>
      <c r="F145" s="344"/>
      <c r="G145" s="205">
        <f>G144+1</f>
        <v>3</v>
      </c>
      <c r="H145" s="191"/>
      <c r="I145" s="761" t="s">
        <v>31</v>
      </c>
      <c r="J145" s="902" t="s">
        <v>539</v>
      </c>
      <c r="K145" s="909" t="s">
        <v>165</v>
      </c>
      <c r="L145" s="904" t="s">
        <v>423</v>
      </c>
      <c r="M145" s="246">
        <v>5</v>
      </c>
      <c r="N145" s="198">
        <f t="shared" si="7"/>
        <v>0.44999999999999996</v>
      </c>
      <c r="O145"/>
    </row>
    <row r="146" spans="1:15" ht="15.75" customHeight="1" x14ac:dyDescent="0.2">
      <c r="E146" s="196"/>
      <c r="F146" s="205"/>
      <c r="G146" s="205"/>
      <c r="H146" s="191"/>
      <c r="I146" s="199"/>
      <c r="J146" s="200"/>
      <c r="K146" s="201"/>
      <c r="L146" s="99"/>
      <c r="M146" s="246"/>
      <c r="N146" s="198">
        <f t="shared" si="7"/>
        <v>0.45347222222222217</v>
      </c>
      <c r="O146"/>
    </row>
    <row r="147" spans="1:15" ht="15.75" customHeight="1" x14ac:dyDescent="0.2">
      <c r="E147" s="196"/>
      <c r="F147" s="344">
        <v>3.2</v>
      </c>
      <c r="G147" s="205"/>
      <c r="H147" s="174"/>
      <c r="I147" s="199"/>
      <c r="J147" s="529" t="s">
        <v>268</v>
      </c>
      <c r="K147" s="185"/>
      <c r="L147" s="185"/>
      <c r="M147" s="246"/>
      <c r="N147" s="198">
        <f t="shared" si="7"/>
        <v>0.45347222222222217</v>
      </c>
      <c r="O147"/>
    </row>
    <row r="148" spans="1:15" ht="15.75" customHeight="1" x14ac:dyDescent="0.2">
      <c r="E148" s="196"/>
      <c r="F148" s="205"/>
      <c r="G148" s="205">
        <v>1</v>
      </c>
      <c r="H148" s="191"/>
      <c r="I148" s="199" t="s">
        <v>171</v>
      </c>
      <c r="J148" s="523" t="s">
        <v>33</v>
      </c>
      <c r="K148" s="524" t="s">
        <v>29</v>
      </c>
      <c r="L148" s="523"/>
      <c r="M148" s="246">
        <v>5</v>
      </c>
      <c r="N148" s="198">
        <f t="shared" si="7"/>
        <v>0.45347222222222217</v>
      </c>
      <c r="O148"/>
    </row>
    <row r="149" spans="1:15" ht="15.75" customHeight="1" x14ac:dyDescent="0.2">
      <c r="E149" s="196"/>
      <c r="F149" s="205"/>
      <c r="G149" s="205">
        <f t="shared" ref="G149:G154" si="8">G148+1</f>
        <v>2</v>
      </c>
      <c r="H149" s="191"/>
      <c r="I149" s="199" t="s">
        <v>171</v>
      </c>
      <c r="J149" s="1689" t="s">
        <v>515</v>
      </c>
      <c r="K149" s="1690" t="s">
        <v>166</v>
      </c>
      <c r="L149" s="1691" t="s">
        <v>370</v>
      </c>
      <c r="M149" s="1692"/>
      <c r="N149" s="198">
        <f t="shared" si="7"/>
        <v>0.45694444444444438</v>
      </c>
      <c r="O149"/>
    </row>
    <row r="150" spans="1:15" ht="15.75" customHeight="1" x14ac:dyDescent="0.2">
      <c r="E150" s="196"/>
      <c r="F150" s="205"/>
      <c r="G150" s="205">
        <f t="shared" si="8"/>
        <v>3</v>
      </c>
      <c r="H150" s="191"/>
      <c r="I150" s="199" t="s">
        <v>171</v>
      </c>
      <c r="J150" s="523" t="s">
        <v>754</v>
      </c>
      <c r="K150" s="524" t="s">
        <v>166</v>
      </c>
      <c r="L150" s="523" t="s">
        <v>137</v>
      </c>
      <c r="M150" s="550">
        <v>10</v>
      </c>
      <c r="N150" s="198">
        <f t="shared" si="7"/>
        <v>0.45694444444444438</v>
      </c>
      <c r="O150"/>
    </row>
    <row r="151" spans="1:15" s="1130" customFormat="1" ht="15.75" customHeight="1" x14ac:dyDescent="0.2">
      <c r="A151" s="1159"/>
      <c r="B151" s="1159"/>
      <c r="C151" s="1159"/>
      <c r="D151" s="562"/>
      <c r="E151" s="196"/>
      <c r="F151" s="205"/>
      <c r="G151" s="205">
        <f t="shared" si="8"/>
        <v>4</v>
      </c>
      <c r="H151" s="191"/>
      <c r="I151" s="761" t="s">
        <v>31</v>
      </c>
      <c r="J151" s="523" t="s">
        <v>522</v>
      </c>
      <c r="K151" s="524" t="s">
        <v>6</v>
      </c>
      <c r="L151" s="523" t="s">
        <v>523</v>
      </c>
      <c r="M151" s="550">
        <v>5</v>
      </c>
      <c r="N151" s="198">
        <f>N150+TIME(0,M150,0)</f>
        <v>0.4638888888888888</v>
      </c>
    </row>
    <row r="152" spans="1:15" ht="15.75" customHeight="1" x14ac:dyDescent="0.2">
      <c r="E152" s="196"/>
      <c r="F152" s="205"/>
      <c r="G152" s="205">
        <f t="shared" si="8"/>
        <v>5</v>
      </c>
      <c r="H152" s="191"/>
      <c r="I152" s="199" t="s">
        <v>171</v>
      </c>
      <c r="J152" s="1689" t="s">
        <v>753</v>
      </c>
      <c r="K152" s="1690" t="s">
        <v>29</v>
      </c>
      <c r="L152" s="1689" t="s">
        <v>152</v>
      </c>
      <c r="M152" s="550">
        <v>0</v>
      </c>
      <c r="N152" s="198">
        <f>N151+TIME(0,M151,0)</f>
        <v>0.46736111111111101</v>
      </c>
      <c r="O152"/>
    </row>
    <row r="153" spans="1:15" s="1137" customFormat="1" ht="15.75" customHeight="1" x14ac:dyDescent="0.2">
      <c r="A153" s="1159"/>
      <c r="B153" s="1159"/>
      <c r="C153" s="1159"/>
      <c r="D153" s="562"/>
      <c r="E153" s="196"/>
      <c r="F153" s="205"/>
      <c r="G153" s="205">
        <f t="shared" si="8"/>
        <v>6</v>
      </c>
      <c r="H153" s="191"/>
      <c r="I153" s="761" t="s">
        <v>31</v>
      </c>
      <c r="J153" s="761">
        <v>802.24</v>
      </c>
      <c r="K153" s="216" t="s">
        <v>165</v>
      </c>
      <c r="L153" s="185" t="s">
        <v>479</v>
      </c>
      <c r="M153" s="245">
        <v>2</v>
      </c>
      <c r="N153" s="198">
        <f t="shared" ref="N153:N154" si="9">N152+TIME(0,M152,0)</f>
        <v>0.46736111111111101</v>
      </c>
    </row>
    <row r="154" spans="1:15" ht="15.75" customHeight="1" x14ac:dyDescent="0.2">
      <c r="E154" s="202"/>
      <c r="F154" s="169"/>
      <c r="G154" s="169">
        <f t="shared" si="8"/>
        <v>7</v>
      </c>
      <c r="H154" s="189"/>
      <c r="I154" s="203" t="s">
        <v>171</v>
      </c>
      <c r="J154" s="1151" t="s">
        <v>583</v>
      </c>
      <c r="K154" s="171" t="s">
        <v>165</v>
      </c>
      <c r="L154" s="171" t="s">
        <v>594</v>
      </c>
      <c r="M154" s="247">
        <v>5</v>
      </c>
      <c r="N154" s="212">
        <f t="shared" si="9"/>
        <v>0.46874999999999989</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116</v>
      </c>
      <c r="K156" s="195"/>
      <c r="L156" s="195"/>
      <c r="M156" s="592"/>
      <c r="N156" s="183"/>
      <c r="O156"/>
    </row>
    <row r="157" spans="1:15" ht="15.75" customHeight="1" x14ac:dyDescent="0.2">
      <c r="E157" s="196"/>
      <c r="F157" s="344">
        <f>E156+0.1</f>
        <v>4.0999999999999996</v>
      </c>
      <c r="G157" s="205"/>
      <c r="H157" s="210"/>
      <c r="I157" s="177" t="s">
        <v>2</v>
      </c>
      <c r="J157" s="1136" t="s">
        <v>761</v>
      </c>
      <c r="K157" s="524" t="s">
        <v>6</v>
      </c>
      <c r="L157" s="911" t="s">
        <v>586</v>
      </c>
      <c r="M157" s="245">
        <v>10</v>
      </c>
      <c r="N157" s="198">
        <f>N154+TIME(0,M154,0)</f>
        <v>0.4722222222222221</v>
      </c>
      <c r="O157"/>
    </row>
    <row r="158" spans="1:15" ht="15.75" customHeight="1" x14ac:dyDescent="0.25">
      <c r="E158" s="196"/>
      <c r="F158" s="344">
        <f>F157+0.1</f>
        <v>4.1999999999999993</v>
      </c>
      <c r="G158" s="205"/>
      <c r="H158" s="210"/>
      <c r="I158" s="177" t="s">
        <v>2</v>
      </c>
      <c r="J158" s="1136"/>
      <c r="K158" s="201" t="s">
        <v>6</v>
      </c>
      <c r="L158" s="446"/>
      <c r="M158" s="915"/>
      <c r="N158" s="198">
        <f>N157+TIME(0,M166,0)</f>
        <v>0.4722222222222221</v>
      </c>
      <c r="O158"/>
    </row>
    <row r="159" spans="1:15" ht="15.75" customHeight="1" x14ac:dyDescent="0.2">
      <c r="E159" s="196"/>
      <c r="F159" s="344">
        <f>F158+0.1</f>
        <v>4.2999999999999989</v>
      </c>
      <c r="G159" s="205"/>
      <c r="H159" s="210"/>
      <c r="J159" s="1135"/>
      <c r="N159" s="198">
        <f>N158+TIME(0,M170,0)</f>
        <v>0.4722222222222221</v>
      </c>
      <c r="O159"/>
    </row>
    <row r="160" spans="1:15" ht="15.75" customHeight="1" x14ac:dyDescent="0.2">
      <c r="E160" s="196"/>
      <c r="F160" s="344">
        <f>F159+0.1</f>
        <v>4.3999999999999986</v>
      </c>
      <c r="G160" s="205"/>
      <c r="H160" s="210"/>
      <c r="N160" s="198">
        <f>N159+TIME(0,M158,0)</f>
        <v>0.4722222222222221</v>
      </c>
      <c r="O160"/>
    </row>
    <row r="161" spans="1:15" ht="15.75" customHeight="1" x14ac:dyDescent="0.2">
      <c r="E161" s="202"/>
      <c r="F161" s="374">
        <f>F160+0.1</f>
        <v>4.4999999999999982</v>
      </c>
      <c r="G161" s="169"/>
      <c r="H161" s="211"/>
      <c r="I161" s="203"/>
      <c r="J161" s="509"/>
      <c r="K161" s="603"/>
      <c r="L161" s="510"/>
      <c r="M161" s="247"/>
      <c r="N161" s="198">
        <f>N160+TIME(0,M161,0)</f>
        <v>0.4722222222222221</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172</v>
      </c>
      <c r="K163" s="165"/>
      <c r="L163" s="219"/>
      <c r="M163" s="243"/>
      <c r="N163" s="183">
        <f>N161+TIME(0,M161,0)</f>
        <v>0.4722222222222221</v>
      </c>
      <c r="O163"/>
    </row>
    <row r="164" spans="1:15" ht="15.75" customHeight="1" x14ac:dyDescent="0.25">
      <c r="E164" s="300"/>
      <c r="F164" s="344">
        <f>E163+0.1</f>
        <v>5.0999999999999996</v>
      </c>
      <c r="G164" s="199"/>
      <c r="H164" s="191"/>
      <c r="I164" s="177" t="s">
        <v>60</v>
      </c>
      <c r="J164" s="216" t="s">
        <v>108</v>
      </c>
      <c r="K164" s="201" t="s">
        <v>166</v>
      </c>
      <c r="L164" s="446" t="s">
        <v>512</v>
      </c>
      <c r="M164" s="245">
        <v>6</v>
      </c>
      <c r="N164" s="198">
        <f>N163+TIME(0,M163,0)</f>
        <v>0.4722222222222221</v>
      </c>
      <c r="O164"/>
    </row>
    <row r="165" spans="1:15" ht="15.75" customHeight="1" x14ac:dyDescent="0.2">
      <c r="E165" s="300"/>
      <c r="F165" s="344">
        <f>F164+0.1</f>
        <v>5.1999999999999993</v>
      </c>
      <c r="G165" s="199"/>
      <c r="H165" s="191"/>
      <c r="I165" s="177" t="s">
        <v>2</v>
      </c>
      <c r="J165" s="343" t="s">
        <v>760</v>
      </c>
      <c r="K165" s="201" t="s">
        <v>6</v>
      </c>
      <c r="L165" s="185" t="s">
        <v>326</v>
      </c>
      <c r="M165" s="245">
        <v>6</v>
      </c>
      <c r="N165" s="198">
        <f t="shared" ref="N165:N170" si="10">N164+TIME(0,M164,0)</f>
        <v>0.47638888888888875</v>
      </c>
      <c r="O165"/>
    </row>
    <row r="166" spans="1:15" ht="15.75" customHeight="1" x14ac:dyDescent="0.2">
      <c r="E166" s="300"/>
      <c r="F166" s="344">
        <f>F165+0.1</f>
        <v>5.2999999999999989</v>
      </c>
      <c r="G166" s="199"/>
      <c r="H166" s="191"/>
      <c r="I166" s="177" t="s">
        <v>2</v>
      </c>
      <c r="J166" s="343"/>
      <c r="K166" s="201" t="s">
        <v>6</v>
      </c>
      <c r="L166" s="185"/>
      <c r="M166" s="245"/>
      <c r="N166" s="198">
        <f t="shared" si="10"/>
        <v>0.4805555555555554</v>
      </c>
      <c r="O166"/>
    </row>
    <row r="167" spans="1:15" ht="15.75" customHeight="1" x14ac:dyDescent="0.25">
      <c r="E167" s="300"/>
      <c r="F167" s="344">
        <f t="shared" ref="F167:F172" si="11">F166+0.1</f>
        <v>5.3999999999999986</v>
      </c>
      <c r="G167" s="199"/>
      <c r="H167" s="191"/>
      <c r="I167" s="177" t="s">
        <v>2</v>
      </c>
      <c r="J167" s="343" t="s">
        <v>584</v>
      </c>
      <c r="K167" s="201" t="s">
        <v>6</v>
      </c>
      <c r="L167" s="446" t="s">
        <v>585</v>
      </c>
      <c r="M167" s="245">
        <v>4</v>
      </c>
      <c r="N167" s="198">
        <f t="shared" si="10"/>
        <v>0.4805555555555554</v>
      </c>
      <c r="O167"/>
    </row>
    <row r="168" spans="1:15" ht="15.75" customHeight="1" x14ac:dyDescent="0.2">
      <c r="E168" s="300"/>
      <c r="F168" s="344">
        <f t="shared" si="11"/>
        <v>5.4999999999999982</v>
      </c>
      <c r="G168" s="199"/>
      <c r="H168" s="191"/>
      <c r="I168" s="177" t="s">
        <v>41</v>
      </c>
      <c r="J168" s="1150"/>
      <c r="K168" s="910" t="s">
        <v>6</v>
      </c>
      <c r="L168" s="343"/>
      <c r="M168" s="245"/>
      <c r="N168" s="198">
        <f t="shared" si="10"/>
        <v>0.48333333333333317</v>
      </c>
      <c r="O168"/>
    </row>
    <row r="169" spans="1:15" ht="15.75" customHeight="1" x14ac:dyDescent="0.2">
      <c r="E169" s="300"/>
      <c r="F169" s="344">
        <f t="shared" si="11"/>
        <v>5.5999999999999979</v>
      </c>
      <c r="G169" s="199"/>
      <c r="H169" s="191"/>
      <c r="I169" s="177" t="s">
        <v>41</v>
      </c>
      <c r="J169" s="343" t="s">
        <v>587</v>
      </c>
      <c r="K169" s="910" t="s">
        <v>6</v>
      </c>
      <c r="L169" s="343" t="s">
        <v>125</v>
      </c>
      <c r="M169" s="245">
        <v>4</v>
      </c>
      <c r="N169" s="198">
        <f t="shared" si="10"/>
        <v>0.48333333333333317</v>
      </c>
      <c r="O169"/>
    </row>
    <row r="170" spans="1:15" ht="15.75" customHeight="1" x14ac:dyDescent="0.25">
      <c r="E170" s="300"/>
      <c r="F170" s="344">
        <f t="shared" si="11"/>
        <v>5.6999999999999975</v>
      </c>
      <c r="G170" s="199"/>
      <c r="H170" s="191"/>
      <c r="I170" s="177" t="s">
        <v>2</v>
      </c>
      <c r="J170" s="535"/>
      <c r="K170" s="910" t="s">
        <v>6</v>
      </c>
      <c r="L170" s="343"/>
      <c r="M170" s="245"/>
      <c r="N170" s="198">
        <f t="shared" si="10"/>
        <v>0.48611111111111094</v>
      </c>
      <c r="O170"/>
    </row>
    <row r="171" spans="1:15" ht="15.75" customHeight="1" x14ac:dyDescent="0.2">
      <c r="E171" s="300"/>
      <c r="F171" s="344">
        <f t="shared" si="11"/>
        <v>5.7999999999999972</v>
      </c>
      <c r="G171" s="199"/>
      <c r="H171" s="191"/>
      <c r="I171" s="177" t="s">
        <v>2</v>
      </c>
      <c r="J171" s="903" t="s">
        <v>762</v>
      </c>
      <c r="K171" s="910" t="s">
        <v>6</v>
      </c>
      <c r="L171" s="911"/>
      <c r="M171" s="912">
        <v>5</v>
      </c>
      <c r="N171" s="198">
        <f t="shared" ref="N171:N176" si="12">N170+TIME(0,M170,0)</f>
        <v>0.48611111111111094</v>
      </c>
      <c r="O171"/>
    </row>
    <row r="172" spans="1:15" s="813" customFormat="1" ht="15.75" customHeight="1" x14ac:dyDescent="0.2">
      <c r="A172" s="1159"/>
      <c r="B172" s="1159"/>
      <c r="C172" s="1159"/>
      <c r="D172" s="562"/>
      <c r="E172" s="300"/>
      <c r="F172" s="344">
        <f t="shared" si="11"/>
        <v>5.8999999999999968</v>
      </c>
      <c r="G172" s="761"/>
      <c r="H172" s="191"/>
      <c r="I172" s="177" t="s">
        <v>41</v>
      </c>
      <c r="J172" s="903"/>
      <c r="K172" s="910" t="s">
        <v>6</v>
      </c>
      <c r="L172" s="911"/>
      <c r="M172" s="912"/>
      <c r="N172" s="198">
        <f t="shared" si="12"/>
        <v>0.48958333333333315</v>
      </c>
    </row>
    <row r="173" spans="1:15" s="813" customFormat="1" ht="15.75" customHeight="1" x14ac:dyDescent="0.25">
      <c r="A173" s="1159"/>
      <c r="B173" s="1159"/>
      <c r="C173" s="1159"/>
      <c r="D173" s="562"/>
      <c r="E173" s="300"/>
      <c r="F173" s="814">
        <v>5.0999999999999996</v>
      </c>
      <c r="G173" s="761"/>
      <c r="H173" s="191"/>
      <c r="I173" s="177" t="s">
        <v>41</v>
      </c>
      <c r="J173" s="903"/>
      <c r="K173" s="910"/>
      <c r="L173" s="904"/>
      <c r="M173" s="913"/>
      <c r="N173" s="198">
        <f t="shared" si="12"/>
        <v>0.48958333333333315</v>
      </c>
    </row>
    <row r="174" spans="1:15" s="813" customFormat="1" ht="15.75" customHeight="1" x14ac:dyDescent="0.25">
      <c r="A174" s="1159"/>
      <c r="B174" s="1159"/>
      <c r="C174" s="1159"/>
      <c r="D174" s="562"/>
      <c r="E174" s="300"/>
      <c r="F174" s="814">
        <f>F173+0.01</f>
        <v>5.1099999999999994</v>
      </c>
      <c r="G174" s="761"/>
      <c r="H174" s="191"/>
      <c r="I174" s="177" t="s">
        <v>41</v>
      </c>
      <c r="J174" s="216"/>
      <c r="K174" s="201"/>
      <c r="L174" s="446"/>
      <c r="M174" s="245"/>
      <c r="N174" s="198">
        <f t="shared" si="12"/>
        <v>0.48958333333333315</v>
      </c>
    </row>
    <row r="175" spans="1:15" ht="15.75" customHeight="1" x14ac:dyDescent="0.25">
      <c r="E175" s="300"/>
      <c r="F175" s="814">
        <f>F174+0.01</f>
        <v>5.1199999999999992</v>
      </c>
      <c r="G175" s="199"/>
      <c r="H175" s="191"/>
      <c r="I175" s="177" t="s">
        <v>41</v>
      </c>
      <c r="K175" s="201"/>
      <c r="L175" s="446"/>
      <c r="M175" s="245"/>
      <c r="N175" s="198">
        <f t="shared" si="12"/>
        <v>0.48958333333333315</v>
      </c>
      <c r="O175"/>
    </row>
    <row r="176" spans="1:15" ht="15.75" customHeight="1" x14ac:dyDescent="0.25">
      <c r="E176" s="202"/>
      <c r="F176" s="471">
        <f>F175+0.01</f>
        <v>5.129999999999999</v>
      </c>
      <c r="G176" s="169"/>
      <c r="H176" s="211"/>
      <c r="I176" s="472" t="s">
        <v>41</v>
      </c>
      <c r="J176" s="456" t="s">
        <v>763</v>
      </c>
      <c r="K176" s="204" t="s">
        <v>6</v>
      </c>
      <c r="L176" s="474" t="s">
        <v>512</v>
      </c>
      <c r="M176" s="247">
        <v>15</v>
      </c>
      <c r="N176" s="212">
        <f t="shared" si="12"/>
        <v>0.48958333333333315</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112</v>
      </c>
      <c r="K178" s="195"/>
      <c r="L178" s="195"/>
      <c r="M178" s="243">
        <v>0</v>
      </c>
      <c r="N178" s="183">
        <f>N176+TIME(0,M176,0)</f>
        <v>0.49999999999999983</v>
      </c>
      <c r="O178"/>
    </row>
    <row r="179" spans="4:15" ht="15.75" customHeight="1" x14ac:dyDescent="0.25">
      <c r="E179" s="202"/>
      <c r="F179" s="169"/>
      <c r="G179" s="169"/>
      <c r="H179" s="211"/>
      <c r="I179" s="203" t="s">
        <v>170</v>
      </c>
      <c r="J179" s="456"/>
      <c r="K179" s="204" t="s">
        <v>166</v>
      </c>
      <c r="L179" s="474" t="s">
        <v>422</v>
      </c>
      <c r="M179" s="457">
        <v>0</v>
      </c>
      <c r="N179" s="212">
        <f>N178+TIME(0,M178,0)</f>
        <v>0.49999999999999983</v>
      </c>
      <c r="O179"/>
    </row>
    <row r="180" spans="4:15" ht="15.75" customHeight="1" x14ac:dyDescent="0.2">
      <c r="E180" s="205"/>
      <c r="F180" s="205"/>
      <c r="G180" s="205"/>
      <c r="H180" s="214"/>
      <c r="I180" s="199"/>
      <c r="J180" s="282" t="s">
        <v>339</v>
      </c>
      <c r="K180" s="216"/>
      <c r="L180" s="199"/>
      <c r="M180" s="246"/>
      <c r="N180" s="284">
        <f>N183-N179</f>
        <v>2.0833333333333537E-2</v>
      </c>
      <c r="O180"/>
    </row>
    <row r="181" spans="4:15" ht="15.75" customHeight="1" x14ac:dyDescent="0.2">
      <c r="E181" s="299">
        <v>7</v>
      </c>
      <c r="F181" s="163"/>
      <c r="G181" s="163"/>
      <c r="H181" s="179"/>
      <c r="I181" s="163" t="s">
        <v>60</v>
      </c>
      <c r="J181" s="221" t="s">
        <v>514</v>
      </c>
      <c r="K181" s="270" t="s">
        <v>6</v>
      </c>
      <c r="L181" s="270"/>
      <c r="M181" s="271"/>
      <c r="N181" s="222">
        <f>N178+TIME(0,M178,0)</f>
        <v>0.49999999999999983</v>
      </c>
      <c r="O181"/>
    </row>
    <row r="182" spans="4:15" ht="15.75" customHeight="1" x14ac:dyDescent="0.2">
      <c r="E182" s="196"/>
      <c r="F182" s="205"/>
      <c r="G182" s="205"/>
      <c r="H182" s="210"/>
      <c r="I182" s="185"/>
      <c r="J182" s="213"/>
      <c r="K182" s="185"/>
      <c r="L182" s="185"/>
      <c r="M182" s="246"/>
      <c r="N182" s="186"/>
      <c r="O182"/>
    </row>
    <row r="183" spans="4:15" ht="15.75" customHeight="1" x14ac:dyDescent="0.2">
      <c r="E183" s="196"/>
      <c r="F183" s="205"/>
      <c r="G183" s="205"/>
      <c r="H183" s="214"/>
      <c r="I183" s="185"/>
      <c r="J183" s="223" t="s">
        <v>513</v>
      </c>
      <c r="K183" s="224"/>
      <c r="L183" s="224"/>
      <c r="M183" s="248">
        <v>60</v>
      </c>
      <c r="N183" s="225">
        <f>TIME(12,30,0)</f>
        <v>0.52083333333333337</v>
      </c>
      <c r="O183"/>
    </row>
    <row r="184" spans="4:15" ht="15.75" customHeight="1" x14ac:dyDescent="0.2">
      <c r="E184" s="196"/>
      <c r="F184" s="205"/>
      <c r="G184" s="205"/>
      <c r="H184" s="214"/>
      <c r="I184" s="185"/>
      <c r="J184" s="205"/>
      <c r="K184" s="213"/>
      <c r="L184" s="213"/>
      <c r="M184" s="249"/>
      <c r="N184" s="197"/>
      <c r="O184"/>
    </row>
    <row r="185" spans="4:15" ht="15.75" customHeight="1" x14ac:dyDescent="0.2">
      <c r="E185" s="202"/>
      <c r="F185" s="169"/>
      <c r="G185" s="169"/>
      <c r="H185" s="211"/>
      <c r="I185" s="171"/>
      <c r="J185" s="226" t="s">
        <v>148</v>
      </c>
      <c r="K185" s="227"/>
      <c r="L185" s="227"/>
      <c r="M185" s="250"/>
      <c r="N185" s="222">
        <f>N183+TIME(0,M183,0)</f>
        <v>0.5625</v>
      </c>
      <c r="O185"/>
    </row>
    <row r="186" spans="4:15" ht="15.75" customHeight="1" x14ac:dyDescent="0.2">
      <c r="E186" s="205"/>
      <c r="F186" s="205"/>
      <c r="G186" s="205"/>
      <c r="H186" s="153"/>
      <c r="I186" s="152"/>
      <c r="J186" s="151"/>
      <c r="K186" s="158"/>
      <c r="L186" s="213"/>
      <c r="M186" s="251"/>
      <c r="N186" s="178"/>
      <c r="O186"/>
    </row>
    <row r="187" spans="4:15" ht="15.75" customHeight="1" x14ac:dyDescent="0.2">
      <c r="E187" s="205"/>
      <c r="F187" s="205"/>
      <c r="G187" s="205"/>
      <c r="H187" s="153"/>
      <c r="I187" s="152"/>
      <c r="J187" s="151"/>
      <c r="K187" s="158"/>
      <c r="L187" s="213"/>
      <c r="M187" s="251"/>
      <c r="N187" s="178"/>
      <c r="O187"/>
    </row>
    <row r="188" spans="4:15" ht="15.75" customHeight="1" x14ac:dyDescent="0.25">
      <c r="E188" s="157"/>
      <c r="F188" s="157"/>
      <c r="G188" s="157"/>
      <c r="H188"/>
      <c r="I188"/>
      <c r="J188"/>
      <c r="K188"/>
      <c r="L188" s="361"/>
      <c r="M188" s="148"/>
      <c r="N188" s="361"/>
      <c r="O188"/>
    </row>
    <row r="189" spans="4:15" ht="15.75" customHeight="1" x14ac:dyDescent="0.2">
      <c r="E189" s="336"/>
      <c r="F189" s="336"/>
      <c r="G189" s="336"/>
      <c r="H189" s="18"/>
      <c r="I189" s="19"/>
      <c r="J189" s="20"/>
      <c r="K189" s="97"/>
      <c r="L189" s="486"/>
      <c r="M189" s="238"/>
      <c r="N189" s="355"/>
      <c r="O189"/>
    </row>
    <row r="190" spans="4:15" ht="15.75" customHeight="1" x14ac:dyDescent="0.2">
      <c r="D190" s="566"/>
      <c r="E190" s="1571"/>
      <c r="F190" s="1572"/>
      <c r="G190" s="1572"/>
      <c r="H190" s="1572"/>
      <c r="I190" s="1572"/>
      <c r="J190" s="1572"/>
      <c r="K190" s="1572"/>
      <c r="L190" s="1572"/>
      <c r="M190" s="1572"/>
      <c r="N190" s="1573"/>
      <c r="O190"/>
    </row>
    <row r="191" spans="4:15" ht="15.75" customHeight="1" x14ac:dyDescent="0.2">
      <c r="E191" s="1533" t="str">
        <f>'802.11 Cover'!$E$2</f>
        <v>138th IEEE 802.11 WIRELESS LOCAL AREA NETWORKS SESSION</v>
      </c>
      <c r="F191" s="1534"/>
      <c r="G191" s="1534"/>
      <c r="H191" s="1535"/>
      <c r="I191" s="1535"/>
      <c r="J191" s="1535"/>
      <c r="K191" s="1535"/>
      <c r="L191" s="1535"/>
      <c r="M191" s="1535"/>
      <c r="N191" s="1536"/>
      <c r="O191"/>
    </row>
    <row r="192" spans="4:15" ht="15.75" customHeight="1" x14ac:dyDescent="0.2">
      <c r="E192" s="1537" t="str">
        <f>'802.11 Cover'!$E$5</f>
        <v>Caribe Royale,  Orlando,  Florida, US</v>
      </c>
      <c r="F192" s="1538"/>
      <c r="G192" s="1538"/>
      <c r="H192" s="1538"/>
      <c r="I192" s="1538"/>
      <c r="J192" s="1538"/>
      <c r="K192" s="1538"/>
      <c r="L192" s="1538"/>
      <c r="M192" s="1538"/>
      <c r="N192" s="1539"/>
      <c r="O192"/>
    </row>
    <row r="193" spans="4:15" ht="15.75" customHeight="1" x14ac:dyDescent="0.2">
      <c r="D193" s="565"/>
      <c r="E193" s="1540" t="str">
        <f>'802.11 Cover'!$E$7</f>
        <v>March 17 - 22, 2013</v>
      </c>
      <c r="F193" s="1541"/>
      <c r="G193" s="1541"/>
      <c r="H193" s="1541"/>
      <c r="I193" s="1541"/>
      <c r="J193" s="1541"/>
      <c r="K193" s="1541"/>
      <c r="L193" s="1541"/>
      <c r="M193" s="1541"/>
      <c r="N193" s="1542"/>
      <c r="O193"/>
    </row>
    <row r="194" spans="4:15" ht="15.75" customHeight="1" x14ac:dyDescent="0.2">
      <c r="D194" s="565"/>
      <c r="E194" s="340"/>
      <c r="F194" s="341"/>
      <c r="G194" s="341"/>
      <c r="H194" s="38"/>
      <c r="I194" s="38"/>
      <c r="J194" s="38"/>
      <c r="K194" s="38"/>
      <c r="L194" s="487"/>
      <c r="M194" s="252"/>
      <c r="N194" s="362"/>
      <c r="O194"/>
    </row>
    <row r="195" spans="4:15" ht="15.75" customHeight="1" x14ac:dyDescent="0.2">
      <c r="E195" s="1547" t="s">
        <v>755</v>
      </c>
      <c r="F195" s="1548"/>
      <c r="G195" s="1548"/>
      <c r="H195" s="1549"/>
      <c r="I195" s="1549"/>
      <c r="J195" s="1549"/>
      <c r="K195" s="1549"/>
      <c r="L195" s="1549"/>
      <c r="M195" s="1549"/>
      <c r="N195" s="1550"/>
      <c r="O195"/>
    </row>
    <row r="196" spans="4:15" ht="15.75" customHeight="1" x14ac:dyDescent="0.2">
      <c r="E196" s="1558" t="str">
        <f>E9</f>
        <v>WG CHAIR - Bruce Kraemer (Marvell)</v>
      </c>
      <c r="F196" s="1559"/>
      <c r="G196" s="1559"/>
      <c r="H196" s="1559"/>
      <c r="I196" s="1559"/>
      <c r="J196" s="1559"/>
      <c r="K196" s="1559"/>
      <c r="L196" s="1559"/>
      <c r="M196" s="1559"/>
      <c r="N196" s="1560"/>
      <c r="O196"/>
    </row>
    <row r="197" spans="4:15" ht="15.75" customHeight="1" x14ac:dyDescent="0.2">
      <c r="E197" s="1558" t="str">
        <f>E10</f>
        <v>WG  VICE-CHAIR - Jon Rosdahl (CSR) -- WG  VICE-CHAIR - Adrian Stephens (Intel)</v>
      </c>
      <c r="F197" s="1559"/>
      <c r="G197" s="1559"/>
      <c r="H197" s="1559"/>
      <c r="I197" s="1559"/>
      <c r="J197" s="1559"/>
      <c r="K197" s="1559"/>
      <c r="L197" s="1559"/>
      <c r="M197" s="1559"/>
      <c r="N197" s="1560"/>
      <c r="O197"/>
    </row>
    <row r="198" spans="4:15" ht="15.75" customHeight="1" x14ac:dyDescent="0.2">
      <c r="E198" s="1558" t="str">
        <f>E11</f>
        <v>WG SECRETARY - STEPHEN MCCANN (RIM)</v>
      </c>
      <c r="F198" s="1559"/>
      <c r="G198" s="1559"/>
      <c r="H198" s="1559"/>
      <c r="I198" s="1559"/>
      <c r="J198" s="1559"/>
      <c r="K198" s="1559"/>
      <c r="L198" s="1559"/>
      <c r="M198" s="1559"/>
      <c r="N198" s="1560"/>
      <c r="O198"/>
    </row>
    <row r="199" spans="4:15" ht="15.75" customHeight="1" x14ac:dyDescent="0.2">
      <c r="E199" s="339"/>
      <c r="F199" s="339"/>
      <c r="G199" s="339"/>
      <c r="H199" s="36"/>
      <c r="I199" s="36"/>
      <c r="J199" s="1577" t="str">
        <f>Title!$B$4</f>
        <v>R1</v>
      </c>
      <c r="K199" s="36"/>
      <c r="L199" s="339"/>
      <c r="M199" s="242"/>
      <c r="N199" s="360"/>
      <c r="O199"/>
    </row>
    <row r="200" spans="4:15" ht="15.75" customHeight="1" x14ac:dyDescent="0.2">
      <c r="E200" s="339"/>
      <c r="F200" s="339"/>
      <c r="G200" s="339"/>
      <c r="H200" s="36"/>
      <c r="I200" s="36"/>
      <c r="J200" s="1578"/>
      <c r="K200" s="36"/>
      <c r="L200" s="339"/>
      <c r="M200" s="1582" t="s">
        <v>122</v>
      </c>
      <c r="N200" s="1582"/>
      <c r="O200"/>
    </row>
    <row r="201" spans="4:15" ht="15.75" customHeight="1" x14ac:dyDescent="0.25">
      <c r="E201" s="157"/>
      <c r="F201" s="157"/>
      <c r="G201" s="157"/>
      <c r="H201" s="27"/>
      <c r="I201" s="28"/>
      <c r="J201" s="154"/>
      <c r="K201" s="154"/>
      <c r="L201" s="28"/>
      <c r="M201" s="1583"/>
      <c r="N201" s="1583"/>
      <c r="O201"/>
    </row>
    <row r="202" spans="4:15" ht="15.75" customHeight="1" x14ac:dyDescent="0.25">
      <c r="E202" s="157">
        <v>1</v>
      </c>
      <c r="F202" s="157"/>
      <c r="G202" s="157"/>
      <c r="H202" s="155"/>
      <c r="I202" s="155"/>
      <c r="J202" s="528" t="s">
        <v>118</v>
      </c>
      <c r="K202" s="156" t="s">
        <v>165</v>
      </c>
      <c r="L202" s="446" t="s">
        <v>479</v>
      </c>
      <c r="M202" s="253"/>
      <c r="N202" s="363">
        <f>TIME(8,0,0)</f>
        <v>0.33333333333333331</v>
      </c>
      <c r="O202"/>
    </row>
    <row r="203" spans="4:15" ht="15.75" customHeight="1" x14ac:dyDescent="0.25">
      <c r="E203" s="157"/>
      <c r="F203" s="342">
        <v>1.1000000000000001</v>
      </c>
      <c r="G203" s="157"/>
      <c r="H203" s="155"/>
      <c r="I203" s="155" t="s">
        <v>60</v>
      </c>
      <c r="J203" s="157" t="s">
        <v>145</v>
      </c>
      <c r="K203" s="156" t="s">
        <v>165</v>
      </c>
      <c r="L203" s="446" t="s">
        <v>479</v>
      </c>
      <c r="M203" s="253">
        <v>3</v>
      </c>
      <c r="N203" s="363">
        <f>N202+TIME(0,M202,0)</f>
        <v>0.33333333333333331</v>
      </c>
      <c r="O203"/>
    </row>
    <row r="204" spans="4:15" ht="15.75" customHeight="1" x14ac:dyDescent="0.25">
      <c r="E204" s="157"/>
      <c r="F204" s="157"/>
      <c r="G204" s="157"/>
      <c r="H204" s="155"/>
      <c r="I204" s="155"/>
      <c r="J204" s="157"/>
      <c r="K204" s="156"/>
      <c r="L204" s="446"/>
      <c r="M204" s="253"/>
      <c r="N204" s="363"/>
      <c r="O204"/>
    </row>
    <row r="205" spans="4:15" ht="15.75" customHeight="1" x14ac:dyDescent="0.25">
      <c r="E205" s="157">
        <v>2</v>
      </c>
      <c r="F205" s="157"/>
      <c r="G205" s="157"/>
      <c r="H205" s="155"/>
      <c r="I205" s="155" t="s">
        <v>61</v>
      </c>
      <c r="J205" s="528" t="s">
        <v>173</v>
      </c>
      <c r="K205" s="156"/>
      <c r="L205" s="446" t="s">
        <v>479</v>
      </c>
      <c r="M205" s="253">
        <v>3</v>
      </c>
      <c r="N205" s="363">
        <f>N203+TIME(0,M203,0)</f>
        <v>0.33541666666666664</v>
      </c>
      <c r="O205"/>
    </row>
    <row r="206" spans="4:15" ht="15.75" customHeight="1" x14ac:dyDescent="0.25">
      <c r="E206" s="157"/>
      <c r="F206" s="455">
        <f>E205+0.01</f>
        <v>2.0099999999999998</v>
      </c>
      <c r="G206" s="157"/>
      <c r="H206" s="155"/>
      <c r="I206" s="155" t="s">
        <v>61</v>
      </c>
      <c r="J206" s="953" t="s">
        <v>266</v>
      </c>
      <c r="K206" s="156" t="s">
        <v>165</v>
      </c>
      <c r="L206" s="446" t="s">
        <v>479</v>
      </c>
      <c r="M206" s="253"/>
      <c r="N206" s="363"/>
      <c r="O206"/>
    </row>
    <row r="207" spans="4:15" ht="19.5" customHeight="1" x14ac:dyDescent="0.25">
      <c r="E207" s="157"/>
      <c r="F207" s="455">
        <f>F206+0.01</f>
        <v>2.0199999999999996</v>
      </c>
      <c r="G207" s="157"/>
      <c r="H207" s="155"/>
      <c r="I207" s="155" t="s">
        <v>61</v>
      </c>
      <c r="J207" s="446" t="s">
        <v>105</v>
      </c>
      <c r="K207" s="156" t="s">
        <v>165</v>
      </c>
      <c r="L207" s="446" t="s">
        <v>239</v>
      </c>
      <c r="M207" s="1593" t="s">
        <v>132</v>
      </c>
      <c r="N207" s="1594"/>
      <c r="O207"/>
    </row>
    <row r="208" spans="4:15" ht="15.75" customHeight="1" x14ac:dyDescent="0.25">
      <c r="E208" s="157"/>
      <c r="F208" s="455">
        <f t="shared" ref="F208:F218" si="13">F207+0.01</f>
        <v>2.0299999999999994</v>
      </c>
      <c r="G208" s="157"/>
      <c r="H208" s="155"/>
      <c r="I208" s="155" t="s">
        <v>61</v>
      </c>
      <c r="J208" s="446" t="s">
        <v>157</v>
      </c>
      <c r="K208" s="156" t="s">
        <v>165</v>
      </c>
      <c r="L208" s="446" t="s">
        <v>167</v>
      </c>
      <c r="M208" s="1593"/>
      <c r="N208" s="1594"/>
      <c r="O208"/>
    </row>
    <row r="209" spans="4:15" ht="15.75" customHeight="1" x14ac:dyDescent="0.25">
      <c r="E209" s="157"/>
      <c r="F209" s="455">
        <f t="shared" si="13"/>
        <v>2.0399999999999991</v>
      </c>
      <c r="G209" s="157"/>
      <c r="H209" s="155"/>
      <c r="I209" s="155" t="s">
        <v>61</v>
      </c>
      <c r="J209" s="446" t="s">
        <v>156</v>
      </c>
      <c r="K209" s="156" t="s">
        <v>165</v>
      </c>
      <c r="L209" s="446" t="s">
        <v>167</v>
      </c>
      <c r="M209" s="1593"/>
      <c r="N209" s="1594"/>
      <c r="O209"/>
    </row>
    <row r="210" spans="4:15" ht="15.75" customHeight="1" x14ac:dyDescent="0.25">
      <c r="E210" s="157"/>
      <c r="F210" s="455">
        <f t="shared" si="13"/>
        <v>2.0499999999999989</v>
      </c>
      <c r="G210" s="157"/>
      <c r="H210" s="155"/>
      <c r="I210" s="155" t="s">
        <v>61</v>
      </c>
      <c r="J210" s="446" t="s">
        <v>151</v>
      </c>
      <c r="K210" s="156" t="s">
        <v>165</v>
      </c>
      <c r="L210" s="446" t="s">
        <v>155</v>
      </c>
      <c r="M210" s="1593"/>
      <c r="N210" s="1594"/>
      <c r="O210"/>
    </row>
    <row r="211" spans="4:15" ht="15.75" customHeight="1" x14ac:dyDescent="0.25">
      <c r="E211" s="157"/>
      <c r="F211" s="455">
        <f t="shared" si="13"/>
        <v>2.0599999999999987</v>
      </c>
      <c r="G211" s="157"/>
      <c r="H211" s="155"/>
      <c r="I211" s="155" t="s">
        <v>61</v>
      </c>
      <c r="J211" s="446" t="s">
        <v>154</v>
      </c>
      <c r="K211" s="156" t="s">
        <v>165</v>
      </c>
      <c r="L211" s="446" t="s">
        <v>167</v>
      </c>
      <c r="M211" s="1593"/>
      <c r="N211" s="1595"/>
      <c r="O211"/>
    </row>
    <row r="212" spans="4:15" ht="15.75" customHeight="1" x14ac:dyDescent="0.25">
      <c r="E212" s="157"/>
      <c r="F212" s="455">
        <f t="shared" si="13"/>
        <v>2.0699999999999985</v>
      </c>
      <c r="G212" s="157"/>
      <c r="H212" s="155"/>
      <c r="I212" s="155" t="s">
        <v>61</v>
      </c>
      <c r="J212" s="446" t="s">
        <v>746</v>
      </c>
      <c r="K212" s="156" t="s">
        <v>165</v>
      </c>
      <c r="L212" s="446" t="s">
        <v>480</v>
      </c>
      <c r="M212" s="253"/>
      <c r="N212" s="363"/>
      <c r="O212"/>
    </row>
    <row r="213" spans="4:15" ht="15.75" customHeight="1" x14ac:dyDescent="0.25">
      <c r="E213" s="157"/>
      <c r="F213" s="455">
        <f t="shared" si="13"/>
        <v>2.0799999999999983</v>
      </c>
      <c r="G213" s="157"/>
      <c r="H213" s="155"/>
      <c r="I213" s="155" t="s">
        <v>61</v>
      </c>
      <c r="J213" s="460" t="s">
        <v>747</v>
      </c>
      <c r="K213" s="156" t="s">
        <v>165</v>
      </c>
      <c r="L213" s="446" t="s">
        <v>479</v>
      </c>
      <c r="M213" s="253">
        <v>2</v>
      </c>
      <c r="N213" s="363">
        <f>N205+TIME(0,M205,0)</f>
        <v>0.33749999999999997</v>
      </c>
      <c r="O213"/>
    </row>
    <row r="214" spans="4:15" ht="15.75" customHeight="1" x14ac:dyDescent="0.25">
      <c r="E214" s="157"/>
      <c r="F214" s="455">
        <f t="shared" si="13"/>
        <v>2.0899999999999981</v>
      </c>
      <c r="G214" s="157"/>
      <c r="H214" s="155"/>
      <c r="I214" s="155" t="s">
        <v>61</v>
      </c>
      <c r="J214" s="460" t="s">
        <v>748</v>
      </c>
      <c r="K214" s="156" t="s">
        <v>165</v>
      </c>
      <c r="L214" s="446" t="s">
        <v>479</v>
      </c>
      <c r="M214" s="253">
        <v>3</v>
      </c>
      <c r="N214" s="363">
        <f>N213+TIME(0,M213,0)</f>
        <v>0.33888888888888885</v>
      </c>
      <c r="O214"/>
    </row>
    <row r="215" spans="4:15" ht="15.75" customHeight="1" x14ac:dyDescent="0.25">
      <c r="E215" s="157"/>
      <c r="F215" s="455">
        <f t="shared" si="13"/>
        <v>2.0999999999999979</v>
      </c>
      <c r="G215" s="157"/>
      <c r="H215" s="155"/>
      <c r="I215" s="155" t="s">
        <v>61</v>
      </c>
      <c r="J215" s="570" t="s">
        <v>749</v>
      </c>
      <c r="K215" s="156" t="s">
        <v>165</v>
      </c>
      <c r="L215" s="446" t="s">
        <v>479</v>
      </c>
      <c r="M215" s="253">
        <v>3</v>
      </c>
      <c r="N215" s="363">
        <f>N214+TIME(0,M214,0)</f>
        <v>0.34097222222222218</v>
      </c>
      <c r="O215"/>
    </row>
    <row r="216" spans="4:15" ht="15.75" customHeight="1" x14ac:dyDescent="0.25">
      <c r="E216" s="157"/>
      <c r="F216" s="455">
        <f t="shared" si="13"/>
        <v>2.1099999999999977</v>
      </c>
      <c r="G216" s="157"/>
      <c r="H216" s="155"/>
      <c r="I216" s="155" t="s">
        <v>61</v>
      </c>
      <c r="J216" s="460" t="s">
        <v>750</v>
      </c>
      <c r="K216" s="526" t="s">
        <v>165</v>
      </c>
      <c r="L216" s="446" t="s">
        <v>479</v>
      </c>
      <c r="M216" s="253">
        <v>2</v>
      </c>
      <c r="N216" s="363">
        <f>N215+TIME(0,M215,0)</f>
        <v>0.3430555555555555</v>
      </c>
      <c r="O216"/>
    </row>
    <row r="217" spans="4:15" ht="15.75" customHeight="1" x14ac:dyDescent="0.25">
      <c r="E217" s="157"/>
      <c r="F217" s="455">
        <f t="shared" si="13"/>
        <v>2.1199999999999974</v>
      </c>
      <c r="G217" s="157"/>
      <c r="H217" s="155"/>
      <c r="I217" s="155" t="s">
        <v>61</v>
      </c>
      <c r="J217" s="819"/>
      <c r="K217" s="816" t="s">
        <v>165</v>
      </c>
      <c r="L217" s="817"/>
      <c r="M217" s="818"/>
      <c r="N217" s="363">
        <f>N216+TIME(0,M216,0)</f>
        <v>0.34444444444444439</v>
      </c>
      <c r="O217"/>
    </row>
    <row r="218" spans="4:15" ht="15.75" customHeight="1" x14ac:dyDescent="0.25">
      <c r="D218" s="566"/>
      <c r="E218" s="157"/>
      <c r="F218" s="455">
        <f t="shared" si="13"/>
        <v>2.1299999999999972</v>
      </c>
      <c r="G218" s="157"/>
      <c r="H218" s="155"/>
      <c r="I218" s="155" t="s">
        <v>61</v>
      </c>
      <c r="J218" s="291"/>
      <c r="K218" s="156"/>
      <c r="L218" s="446"/>
      <c r="M218" s="253"/>
      <c r="N218" s="363">
        <f>N217+TIME(0,M217,0)</f>
        <v>0.34444444444444439</v>
      </c>
      <c r="O218"/>
    </row>
    <row r="219" spans="4:15" ht="15.75" customHeight="1" x14ac:dyDescent="0.25">
      <c r="D219" s="566"/>
      <c r="E219" s="157">
        <v>3</v>
      </c>
      <c r="F219" s="157"/>
      <c r="G219" s="157"/>
      <c r="H219" s="155"/>
      <c r="I219" s="155"/>
      <c r="J219" s="528" t="s">
        <v>158</v>
      </c>
      <c r="K219" s="156"/>
      <c r="L219" s="446"/>
      <c r="M219" s="253"/>
      <c r="N219" s="363"/>
      <c r="O219" s="122"/>
    </row>
    <row r="220" spans="4:15" ht="15.75" customHeight="1" x14ac:dyDescent="0.25">
      <c r="E220" s="157"/>
      <c r="F220" s="342"/>
      <c r="G220" s="157"/>
      <c r="H220" s="155"/>
      <c r="I220" s="155"/>
      <c r="J220" s="157"/>
      <c r="K220" s="156"/>
      <c r="L220" s="446"/>
      <c r="M220" s="253"/>
      <c r="N220" s="363"/>
      <c r="O220" s="122"/>
    </row>
    <row r="221" spans="4:15" ht="15.75" customHeight="1" x14ac:dyDescent="0.25">
      <c r="E221" s="157"/>
      <c r="F221" s="342">
        <v>3.1</v>
      </c>
      <c r="G221" s="157"/>
      <c r="H221" s="155"/>
      <c r="I221" s="155"/>
      <c r="J221" s="292" t="s">
        <v>194</v>
      </c>
      <c r="K221" s="156"/>
      <c r="L221" s="446"/>
      <c r="M221" s="253"/>
      <c r="N221" s="363"/>
      <c r="O221" s="84"/>
    </row>
    <row r="222" spans="4:15" ht="15.75" customHeight="1" x14ac:dyDescent="0.25">
      <c r="E222" s="157"/>
      <c r="F222" s="342">
        <v>3.1</v>
      </c>
      <c r="G222" s="157">
        <v>1</v>
      </c>
      <c r="H222" s="155"/>
      <c r="I222" s="155" t="s">
        <v>31</v>
      </c>
      <c r="J222" s="157" t="s">
        <v>134</v>
      </c>
      <c r="K222" s="156" t="s">
        <v>165</v>
      </c>
      <c r="L222" s="446" t="s">
        <v>479</v>
      </c>
      <c r="M222" s="253">
        <v>1</v>
      </c>
      <c r="N222" s="363">
        <f>N218+TIME(0,M218,0)</f>
        <v>0.34444444444444439</v>
      </c>
      <c r="O222" s="84"/>
    </row>
    <row r="223" spans="4:15" ht="15.75" customHeight="1" x14ac:dyDescent="0.25">
      <c r="E223" s="157"/>
      <c r="F223" s="342">
        <v>3.1</v>
      </c>
      <c r="G223" s="157">
        <f>G222+1</f>
        <v>2</v>
      </c>
      <c r="H223" s="155"/>
      <c r="I223" s="155" t="s">
        <v>171</v>
      </c>
      <c r="J223" s="157" t="s">
        <v>263</v>
      </c>
      <c r="K223" s="156" t="s">
        <v>166</v>
      </c>
      <c r="L223" s="446" t="s">
        <v>125</v>
      </c>
      <c r="M223" s="253">
        <v>3</v>
      </c>
      <c r="N223" s="363">
        <f t="shared" ref="N223:N233" si="14">N222+TIME(0,M222,0)</f>
        <v>0.34513888888888883</v>
      </c>
      <c r="O223" s="122"/>
    </row>
    <row r="224" spans="4:15" ht="15.75" customHeight="1" x14ac:dyDescent="0.25">
      <c r="E224" s="157"/>
      <c r="F224" s="342">
        <v>3.1</v>
      </c>
      <c r="G224" s="157">
        <f>G223+1</f>
        <v>3</v>
      </c>
      <c r="H224" s="155"/>
      <c r="I224" s="155" t="s">
        <v>171</v>
      </c>
      <c r="J224" s="157" t="s">
        <v>262</v>
      </c>
      <c r="K224" s="156" t="s">
        <v>165</v>
      </c>
      <c r="L224" s="446" t="s">
        <v>101</v>
      </c>
      <c r="M224" s="253">
        <v>0</v>
      </c>
      <c r="N224" s="363">
        <f t="shared" si="14"/>
        <v>0.34722222222222215</v>
      </c>
      <c r="O224" s="122"/>
    </row>
    <row r="225" spans="5:15" ht="15.75" customHeight="1" x14ac:dyDescent="0.25">
      <c r="E225" s="157"/>
      <c r="F225" s="342">
        <v>3.1</v>
      </c>
      <c r="G225" s="157">
        <f>G224+1</f>
        <v>4</v>
      </c>
      <c r="H225" s="155"/>
      <c r="I225" s="155" t="s">
        <v>171</v>
      </c>
      <c r="J225" s="559" t="s">
        <v>133</v>
      </c>
      <c r="K225" s="560" t="s">
        <v>165</v>
      </c>
      <c r="L225" s="561" t="s">
        <v>101</v>
      </c>
      <c r="M225" s="253">
        <v>3</v>
      </c>
      <c r="N225" s="363">
        <f t="shared" si="14"/>
        <v>0.34722222222222215</v>
      </c>
      <c r="O225" s="84"/>
    </row>
    <row r="226" spans="5:15" ht="15.75" customHeight="1" x14ac:dyDescent="0.25">
      <c r="E226" s="157"/>
      <c r="F226" s="342">
        <v>3.1</v>
      </c>
      <c r="G226" s="157">
        <f t="shared" ref="G226:G233" si="15">G225+1</f>
        <v>5</v>
      </c>
      <c r="H226" s="155"/>
      <c r="I226" s="155" t="s">
        <v>171</v>
      </c>
      <c r="J226" s="902"/>
      <c r="K226" s="560" t="s">
        <v>165</v>
      </c>
      <c r="L226" s="561"/>
      <c r="M226" s="253"/>
      <c r="N226" s="363">
        <f t="shared" si="14"/>
        <v>0.34930555555555548</v>
      </c>
      <c r="O226" s="122"/>
    </row>
    <row r="227" spans="5:15" ht="15.75" customHeight="1" x14ac:dyDescent="0.25">
      <c r="E227" s="157"/>
      <c r="F227" s="342">
        <v>3.1</v>
      </c>
      <c r="G227" s="157">
        <f t="shared" si="15"/>
        <v>6</v>
      </c>
      <c r="H227" s="155"/>
      <c r="I227" s="155" t="s">
        <v>171</v>
      </c>
      <c r="N227" s="363">
        <f t="shared" si="14"/>
        <v>0.34930555555555548</v>
      </c>
      <c r="O227" s="81"/>
    </row>
    <row r="228" spans="5:15" ht="15.75" customHeight="1" x14ac:dyDescent="0.25">
      <c r="E228" s="157"/>
      <c r="F228" s="342">
        <v>3.1</v>
      </c>
      <c r="G228" s="157">
        <f t="shared" si="15"/>
        <v>7</v>
      </c>
      <c r="H228" s="155"/>
      <c r="I228" s="155" t="s">
        <v>171</v>
      </c>
      <c r="J228" s="157" t="s">
        <v>406</v>
      </c>
      <c r="K228" s="156" t="s">
        <v>165</v>
      </c>
      <c r="L228" s="446" t="s">
        <v>407</v>
      </c>
      <c r="M228" s="253">
        <v>3</v>
      </c>
      <c r="N228" s="363">
        <f t="shared" si="14"/>
        <v>0.34930555555555548</v>
      </c>
      <c r="O228" s="81"/>
    </row>
    <row r="229" spans="5:15" ht="15.75" customHeight="1" x14ac:dyDescent="0.25">
      <c r="E229" s="157"/>
      <c r="F229" s="342">
        <v>3.1</v>
      </c>
      <c r="G229" s="157">
        <f t="shared" si="15"/>
        <v>8</v>
      </c>
      <c r="H229" s="155"/>
      <c r="I229" s="155" t="s">
        <v>171</v>
      </c>
      <c r="J229" s="1134"/>
      <c r="K229" s="524"/>
      <c r="L229" s="523"/>
      <c r="M229" s="245"/>
      <c r="N229" s="363">
        <f t="shared" si="14"/>
        <v>0.35138888888888881</v>
      </c>
      <c r="O229" s="81"/>
    </row>
    <row r="230" spans="5:15" ht="15.75" customHeight="1" x14ac:dyDescent="0.25">
      <c r="E230" s="157"/>
      <c r="F230" s="342">
        <v>3.1</v>
      </c>
      <c r="G230" s="157">
        <f t="shared" si="15"/>
        <v>9</v>
      </c>
      <c r="H230" s="155"/>
      <c r="I230" s="155" t="s">
        <v>171</v>
      </c>
      <c r="N230" s="363">
        <f t="shared" si="14"/>
        <v>0.35138888888888881</v>
      </c>
      <c r="O230" s="81"/>
    </row>
    <row r="231" spans="5:15" ht="15.75" customHeight="1" x14ac:dyDescent="0.25">
      <c r="E231" s="157"/>
      <c r="F231" s="342">
        <v>3.1</v>
      </c>
      <c r="G231" s="157">
        <f t="shared" si="15"/>
        <v>10</v>
      </c>
      <c r="H231" s="155"/>
      <c r="I231" s="155" t="s">
        <v>31</v>
      </c>
      <c r="J231" s="291"/>
      <c r="K231" s="156" t="s">
        <v>165</v>
      </c>
      <c r="L231" s="446"/>
      <c r="M231" s="253"/>
      <c r="N231" s="363">
        <f t="shared" si="14"/>
        <v>0.35138888888888881</v>
      </c>
      <c r="O231" s="81"/>
    </row>
    <row r="232" spans="5:15" ht="15.75" customHeight="1" x14ac:dyDescent="0.25">
      <c r="E232" s="157"/>
      <c r="F232" s="342">
        <v>3.1</v>
      </c>
      <c r="G232" s="157">
        <f t="shared" si="15"/>
        <v>11</v>
      </c>
      <c r="H232" s="155"/>
      <c r="I232" s="155" t="s">
        <v>31</v>
      </c>
      <c r="J232" s="157" t="s">
        <v>261</v>
      </c>
      <c r="K232" s="156" t="s">
        <v>165</v>
      </c>
      <c r="L232" s="446" t="s">
        <v>351</v>
      </c>
      <c r="M232" s="253">
        <v>3</v>
      </c>
      <c r="N232" s="363">
        <f t="shared" si="14"/>
        <v>0.35138888888888881</v>
      </c>
      <c r="O232" s="122"/>
    </row>
    <row r="233" spans="5:15" ht="15.75" customHeight="1" x14ac:dyDescent="0.25">
      <c r="E233" s="157"/>
      <c r="F233" s="342">
        <v>3.1</v>
      </c>
      <c r="G233" s="157">
        <f t="shared" si="15"/>
        <v>12</v>
      </c>
      <c r="H233" s="155"/>
      <c r="I233" s="155" t="s">
        <v>31</v>
      </c>
      <c r="J233" s="291"/>
      <c r="K233" s="156" t="s">
        <v>165</v>
      </c>
      <c r="L233" s="446"/>
      <c r="M233" s="253"/>
      <c r="N233" s="363">
        <f t="shared" si="14"/>
        <v>0.35347222222222213</v>
      </c>
      <c r="O233" s="122"/>
    </row>
    <row r="234" spans="5:15" ht="15.75" customHeight="1" x14ac:dyDescent="0.25">
      <c r="E234" s="157"/>
      <c r="F234" s="342"/>
      <c r="G234" s="157"/>
      <c r="H234" s="155"/>
      <c r="I234" s="155"/>
      <c r="J234" s="291"/>
      <c r="K234" s="156"/>
      <c r="L234" s="446"/>
      <c r="M234" s="253"/>
      <c r="N234" s="363"/>
      <c r="O234" s="122"/>
    </row>
    <row r="235" spans="5:15" ht="15.75" customHeight="1" x14ac:dyDescent="0.25">
      <c r="E235" s="157"/>
      <c r="F235" s="342">
        <v>3.2</v>
      </c>
      <c r="G235" s="157"/>
      <c r="H235" s="155"/>
      <c r="I235" s="155"/>
      <c r="J235" s="292" t="s">
        <v>346</v>
      </c>
      <c r="K235" s="156"/>
      <c r="L235" s="446"/>
      <c r="M235" s="253"/>
      <c r="N235" s="363">
        <f>N233+TIME(0,M233,0)</f>
        <v>0.35347222222222213</v>
      </c>
      <c r="O235" s="122"/>
    </row>
    <row r="236" spans="5:15" ht="15.75" customHeight="1" x14ac:dyDescent="0.25">
      <c r="E236" s="157"/>
      <c r="F236" s="342">
        <v>3.2</v>
      </c>
      <c r="G236" s="157">
        <v>1</v>
      </c>
      <c r="H236" s="155"/>
      <c r="I236" s="155" t="s">
        <v>171</v>
      </c>
      <c r="J236" s="157" t="s">
        <v>248</v>
      </c>
      <c r="K236" s="156" t="s">
        <v>165</v>
      </c>
      <c r="L236" s="761" t="s">
        <v>759</v>
      </c>
      <c r="M236" s="253">
        <v>3</v>
      </c>
      <c r="N236" s="363">
        <f>N235+TIME(0,M235,0)</f>
        <v>0.35347222222222213</v>
      </c>
      <c r="O236" s="122"/>
    </row>
    <row r="237" spans="5:15" ht="15.75" customHeight="1" x14ac:dyDescent="0.25">
      <c r="E237" s="157"/>
      <c r="F237" s="342">
        <v>3.2</v>
      </c>
      <c r="G237" s="157">
        <f>G236+1</f>
        <v>2</v>
      </c>
      <c r="H237" s="155"/>
      <c r="I237" s="155" t="s">
        <v>171</v>
      </c>
      <c r="J237" s="157" t="s">
        <v>237</v>
      </c>
      <c r="K237" s="156" t="s">
        <v>165</v>
      </c>
      <c r="L237" s="185" t="s">
        <v>405</v>
      </c>
      <c r="M237" s="253">
        <v>3</v>
      </c>
      <c r="N237" s="363">
        <f>N236+TIME(0,M236,0)</f>
        <v>0.35555555555555546</v>
      </c>
      <c r="O237" s="122"/>
    </row>
    <row r="238" spans="5:15" ht="15.75" customHeight="1" x14ac:dyDescent="0.25">
      <c r="E238" s="157"/>
      <c r="F238" s="342">
        <v>3.2</v>
      </c>
      <c r="G238" s="157">
        <f>G237+1</f>
        <v>3</v>
      </c>
      <c r="H238" s="155"/>
      <c r="I238" s="155" t="s">
        <v>31</v>
      </c>
      <c r="J238" s="216" t="s">
        <v>273</v>
      </c>
      <c r="K238" s="216" t="s">
        <v>165</v>
      </c>
      <c r="L238" s="185" t="s">
        <v>139</v>
      </c>
      <c r="M238" s="253">
        <v>3</v>
      </c>
      <c r="N238" s="363">
        <f t="shared" ref="N238:N245" si="16">N237+TIME(0,M237,0)</f>
        <v>0.35763888888888878</v>
      </c>
      <c r="O238" s="122"/>
    </row>
    <row r="239" spans="5:15" ht="15.75" customHeight="1" x14ac:dyDescent="0.25">
      <c r="E239" s="157"/>
      <c r="F239" s="342">
        <v>3.2</v>
      </c>
      <c r="G239" s="157">
        <f>G238+1</f>
        <v>4</v>
      </c>
      <c r="H239" s="155"/>
      <c r="I239" s="155" t="s">
        <v>31</v>
      </c>
      <c r="J239" s="216" t="s">
        <v>67</v>
      </c>
      <c r="K239" s="216" t="s">
        <v>165</v>
      </c>
      <c r="L239" s="185" t="s">
        <v>107</v>
      </c>
      <c r="M239" s="253">
        <v>3</v>
      </c>
      <c r="N239" s="363">
        <f t="shared" si="16"/>
        <v>0.35972222222222211</v>
      </c>
      <c r="O239" s="122"/>
    </row>
    <row r="240" spans="5:15" ht="15.75" customHeight="1" x14ac:dyDescent="0.25">
      <c r="E240" s="157"/>
      <c r="F240" s="342">
        <v>3.2</v>
      </c>
      <c r="G240" s="157">
        <f>G239+1</f>
        <v>5</v>
      </c>
      <c r="H240" s="155"/>
      <c r="I240" s="155" t="s">
        <v>31</v>
      </c>
      <c r="J240" s="216"/>
      <c r="K240" s="216" t="s">
        <v>165</v>
      </c>
      <c r="L240" s="185"/>
      <c r="M240" s="253"/>
      <c r="N240" s="363">
        <f t="shared" si="16"/>
        <v>0.36180555555555544</v>
      </c>
      <c r="O240" s="122"/>
    </row>
    <row r="241" spans="1:15" ht="15.75" customHeight="1" x14ac:dyDescent="0.25">
      <c r="E241" s="157"/>
      <c r="F241" s="342"/>
      <c r="G241" s="157"/>
      <c r="H241" s="155"/>
      <c r="I241" s="155"/>
      <c r="J241" s="567"/>
      <c r="K241" s="568"/>
      <c r="L241" s="569"/>
      <c r="M241" s="595"/>
      <c r="N241" s="363">
        <f t="shared" si="16"/>
        <v>0.36180555555555544</v>
      </c>
      <c r="O241" s="122"/>
    </row>
    <row r="242" spans="1:15" ht="15.75" customHeight="1" x14ac:dyDescent="0.25">
      <c r="E242" s="157"/>
      <c r="F242" s="342"/>
      <c r="G242" s="157"/>
      <c r="H242" s="155"/>
      <c r="I242" s="155"/>
      <c r="J242" s="157"/>
      <c r="K242" s="156"/>
      <c r="L242" s="446"/>
      <c r="M242" s="253"/>
      <c r="N242" s="363">
        <f t="shared" si="16"/>
        <v>0.36180555555555544</v>
      </c>
      <c r="O242" s="122"/>
    </row>
    <row r="243" spans="1:15" ht="15.75" customHeight="1" x14ac:dyDescent="0.25">
      <c r="E243" s="157"/>
      <c r="F243" s="342">
        <v>3.3</v>
      </c>
      <c r="G243" s="157"/>
      <c r="H243" s="155"/>
      <c r="I243" s="155"/>
      <c r="J243" s="527" t="s">
        <v>193</v>
      </c>
      <c r="K243" s="216"/>
      <c r="L243" s="216"/>
      <c r="M243" s="253"/>
      <c r="N243" s="363">
        <f>N242+TIME(0,M242,0)</f>
        <v>0.36180555555555544</v>
      </c>
      <c r="O243" s="155"/>
    </row>
    <row r="244" spans="1:15" ht="15.75" customHeight="1" x14ac:dyDescent="0.25">
      <c r="E244" s="157"/>
      <c r="F244" s="342">
        <v>3.3</v>
      </c>
      <c r="G244" s="157">
        <v>1</v>
      </c>
      <c r="H244" s="155"/>
      <c r="I244" s="155" t="s">
        <v>171</v>
      </c>
      <c r="J244" s="216" t="s">
        <v>424</v>
      </c>
      <c r="K244" s="216" t="s">
        <v>6</v>
      </c>
      <c r="L244" s="185" t="s">
        <v>137</v>
      </c>
      <c r="M244" s="253">
        <v>3</v>
      </c>
      <c r="N244" s="363">
        <f t="shared" si="16"/>
        <v>0.36180555555555544</v>
      </c>
      <c r="O244" s="155"/>
    </row>
    <row r="245" spans="1:15" ht="15.75" customHeight="1" x14ac:dyDescent="0.25">
      <c r="E245" s="157"/>
      <c r="F245" s="342">
        <v>3.3</v>
      </c>
      <c r="G245" s="157">
        <f t="shared" ref="G245:G252" si="17">G244+1</f>
        <v>2</v>
      </c>
      <c r="H245" s="155"/>
      <c r="I245" s="155" t="s">
        <v>171</v>
      </c>
      <c r="J245" s="216" t="s">
        <v>323</v>
      </c>
      <c r="K245" s="216" t="s">
        <v>165</v>
      </c>
      <c r="L245" s="185" t="s">
        <v>326</v>
      </c>
      <c r="M245" s="253">
        <v>3</v>
      </c>
      <c r="N245" s="363">
        <f t="shared" si="16"/>
        <v>0.36388888888888876</v>
      </c>
      <c r="O245" s="155"/>
    </row>
    <row r="246" spans="1:15" ht="15.75" customHeight="1" x14ac:dyDescent="0.25">
      <c r="E246" s="157"/>
      <c r="F246" s="342">
        <v>3.3</v>
      </c>
      <c r="G246" s="157">
        <f t="shared" si="17"/>
        <v>3</v>
      </c>
      <c r="H246" s="155"/>
      <c r="I246" s="155" t="s">
        <v>171</v>
      </c>
      <c r="J246" s="216"/>
      <c r="K246" s="216" t="s">
        <v>165</v>
      </c>
      <c r="L246" s="185"/>
      <c r="M246" s="253">
        <v>0</v>
      </c>
      <c r="N246" s="363">
        <f>N245+TIME(0,M245,0)</f>
        <v>0.36597222222222209</v>
      </c>
      <c r="O246" s="155"/>
    </row>
    <row r="247" spans="1:15" ht="15.75" customHeight="1" x14ac:dyDescent="0.25">
      <c r="E247" s="157"/>
      <c r="F247" s="342">
        <v>3.3</v>
      </c>
      <c r="G247" s="157">
        <f t="shared" si="17"/>
        <v>4</v>
      </c>
      <c r="H247" s="155"/>
      <c r="I247" s="155" t="s">
        <v>171</v>
      </c>
      <c r="J247" s="216" t="s">
        <v>337</v>
      </c>
      <c r="K247" s="216" t="s">
        <v>165</v>
      </c>
      <c r="L247" s="185" t="s">
        <v>107</v>
      </c>
      <c r="M247" s="253">
        <v>3</v>
      </c>
      <c r="N247" s="363">
        <f>N246+TIME(0,M246,0)</f>
        <v>0.36597222222222209</v>
      </c>
      <c r="O247" s="155"/>
    </row>
    <row r="248" spans="1:15" ht="15.75" customHeight="1" x14ac:dyDescent="0.25">
      <c r="E248" s="157"/>
      <c r="F248" s="342">
        <v>3.3</v>
      </c>
      <c r="G248" s="157">
        <f t="shared" si="17"/>
        <v>5</v>
      </c>
      <c r="H248" s="155"/>
      <c r="I248" s="155" t="s">
        <v>171</v>
      </c>
      <c r="J248" s="216" t="s">
        <v>357</v>
      </c>
      <c r="K248" s="216" t="s">
        <v>165</v>
      </c>
      <c r="L248" s="185" t="s">
        <v>38</v>
      </c>
      <c r="M248" s="253">
        <v>3</v>
      </c>
      <c r="N248" s="363">
        <f>N247+TIME(0,M247,0)</f>
        <v>0.36805555555555541</v>
      </c>
      <c r="O248" s="155"/>
    </row>
    <row r="249" spans="1:15" ht="15.75" customHeight="1" x14ac:dyDescent="0.25">
      <c r="E249" s="157"/>
      <c r="F249" s="342">
        <v>3.3</v>
      </c>
      <c r="G249" s="157">
        <f t="shared" si="17"/>
        <v>6</v>
      </c>
      <c r="H249" s="155"/>
      <c r="I249" s="155" t="s">
        <v>43</v>
      </c>
      <c r="J249" s="216" t="s">
        <v>15</v>
      </c>
      <c r="K249" s="216" t="s">
        <v>165</v>
      </c>
      <c r="L249" s="185" t="s">
        <v>353</v>
      </c>
      <c r="M249" s="253">
        <v>3</v>
      </c>
      <c r="N249" s="363">
        <f>N248+TIME(0,M248,0)</f>
        <v>0.37013888888888874</v>
      </c>
      <c r="O249" s="155"/>
    </row>
    <row r="250" spans="1:15" ht="15.75" customHeight="1" x14ac:dyDescent="0.25">
      <c r="E250" s="157"/>
      <c r="F250" s="342">
        <v>3.3</v>
      </c>
      <c r="G250" s="157">
        <f t="shared" si="17"/>
        <v>7</v>
      </c>
      <c r="H250" s="155"/>
      <c r="I250" s="155" t="s">
        <v>31</v>
      </c>
      <c r="J250" s="1073" t="s">
        <v>467</v>
      </c>
      <c r="K250" s="954" t="s">
        <v>6</v>
      </c>
      <c r="L250" s="1073" t="s">
        <v>142</v>
      </c>
      <c r="M250" s="253">
        <v>3</v>
      </c>
      <c r="N250" s="363">
        <f t="shared" ref="N250:N256" si="18">N249+TIME(0,M249,0)</f>
        <v>0.37222222222222207</v>
      </c>
      <c r="O250" s="155"/>
    </row>
    <row r="251" spans="1:15" ht="15.75" customHeight="1" x14ac:dyDescent="0.25">
      <c r="E251" s="157"/>
      <c r="F251" s="342">
        <v>3.3</v>
      </c>
      <c r="G251" s="157">
        <f t="shared" si="17"/>
        <v>8</v>
      </c>
      <c r="H251" s="155"/>
      <c r="I251" s="155" t="s">
        <v>31</v>
      </c>
      <c r="J251" s="1073" t="s">
        <v>536</v>
      </c>
      <c r="K251" s="807" t="s">
        <v>165</v>
      </c>
      <c r="L251" s="185" t="s">
        <v>465</v>
      </c>
      <c r="M251" s="919">
        <v>3</v>
      </c>
      <c r="N251" s="363">
        <f t="shared" si="18"/>
        <v>0.37430555555555539</v>
      </c>
      <c r="O251" s="155"/>
    </row>
    <row r="252" spans="1:15" ht="15.75" customHeight="1" x14ac:dyDescent="0.25">
      <c r="E252" s="157"/>
      <c r="F252" s="342">
        <v>3.3</v>
      </c>
      <c r="G252" s="157">
        <f t="shared" si="17"/>
        <v>9</v>
      </c>
      <c r="H252" s="155"/>
      <c r="I252" s="155" t="s">
        <v>31</v>
      </c>
      <c r="J252" s="1073" t="s">
        <v>578</v>
      </c>
      <c r="K252" s="807" t="s">
        <v>165</v>
      </c>
      <c r="L252" s="185" t="s">
        <v>101</v>
      </c>
      <c r="M252" s="919">
        <v>3</v>
      </c>
      <c r="N252" s="363">
        <f t="shared" si="18"/>
        <v>0.37638888888888872</v>
      </c>
      <c r="O252" s="155"/>
    </row>
    <row r="253" spans="1:15" s="1131" customFormat="1" ht="15.75" customHeight="1" x14ac:dyDescent="0.25">
      <c r="A253" s="1159"/>
      <c r="B253" s="1159"/>
      <c r="C253" s="1159"/>
      <c r="D253" s="562"/>
      <c r="E253" s="157"/>
      <c r="F253" s="342"/>
      <c r="G253" s="157"/>
      <c r="H253" s="155"/>
      <c r="I253" s="155"/>
      <c r="J253" s="1073"/>
      <c r="K253" s="807"/>
      <c r="M253" s="919"/>
      <c r="N253" s="363">
        <f t="shared" si="18"/>
        <v>0.37847222222222204</v>
      </c>
      <c r="O253" s="155"/>
    </row>
    <row r="254" spans="1:15" ht="15.75" customHeight="1" x14ac:dyDescent="0.25">
      <c r="E254" s="157"/>
      <c r="F254" s="342">
        <v>3.4</v>
      </c>
      <c r="G254" s="489"/>
      <c r="H254" s="272"/>
      <c r="I254" s="175"/>
      <c r="J254" s="527" t="s">
        <v>120</v>
      </c>
      <c r="K254" s="216"/>
      <c r="L254" s="216"/>
      <c r="M254" s="253"/>
      <c r="N254" s="363">
        <f t="shared" si="18"/>
        <v>0.37847222222222204</v>
      </c>
      <c r="O254" s="155"/>
    </row>
    <row r="255" spans="1:15" ht="15.75" customHeight="1" x14ac:dyDescent="0.25">
      <c r="E255" s="157"/>
      <c r="F255" s="342">
        <v>3.4</v>
      </c>
      <c r="G255" s="489">
        <f>G254+1</f>
        <v>1</v>
      </c>
      <c r="H255" s="272"/>
      <c r="I255" s="175" t="s">
        <v>171</v>
      </c>
      <c r="J255" s="907"/>
      <c r="N255" s="363">
        <f t="shared" si="18"/>
        <v>0.37847222222222204</v>
      </c>
      <c r="O255" s="155"/>
    </row>
    <row r="256" spans="1:15" ht="15.75" customHeight="1" x14ac:dyDescent="0.25">
      <c r="E256" s="157"/>
      <c r="F256" s="342">
        <v>3.4</v>
      </c>
      <c r="G256" s="489">
        <f>G255+1</f>
        <v>2</v>
      </c>
      <c r="H256" s="272"/>
      <c r="I256" s="175" t="s">
        <v>171</v>
      </c>
      <c r="J256" s="907"/>
      <c r="N256" s="363">
        <f t="shared" si="18"/>
        <v>0.37847222222222204</v>
      </c>
      <c r="O256" s="155"/>
    </row>
    <row r="257" spans="1:15" s="951" customFormat="1" ht="15.75" customHeight="1" x14ac:dyDescent="0.25">
      <c r="A257" s="1159"/>
      <c r="B257" s="1159"/>
      <c r="C257" s="1159"/>
      <c r="D257" s="562"/>
      <c r="E257" s="157"/>
      <c r="F257" s="342"/>
      <c r="G257" s="489"/>
      <c r="H257" s="272"/>
      <c r="I257" s="175"/>
      <c r="J257" s="907"/>
      <c r="K257" s="807"/>
      <c r="L257" s="185"/>
      <c r="M257" s="919"/>
      <c r="N257" s="363"/>
      <c r="O257" s="155"/>
    </row>
    <row r="258" spans="1:15" ht="15.75" customHeight="1" x14ac:dyDescent="0.25">
      <c r="E258" s="157"/>
      <c r="F258" s="342"/>
      <c r="G258" s="490"/>
      <c r="H258" s="155"/>
      <c r="I258" s="175"/>
      <c r="J258" s="281"/>
      <c r="K258" s="172"/>
      <c r="L258" s="171"/>
      <c r="M258" s="253"/>
      <c r="N258" s="363"/>
      <c r="O258" s="155"/>
    </row>
    <row r="259" spans="1:15" ht="15.75" customHeight="1" x14ac:dyDescent="0.25">
      <c r="E259" s="157"/>
      <c r="F259" s="342"/>
      <c r="G259" s="490"/>
      <c r="H259" s="155"/>
      <c r="I259" s="155"/>
      <c r="J259" s="278"/>
      <c r="K259" s="216"/>
      <c r="L259" s="185"/>
      <c r="M259" s="253"/>
      <c r="N259" s="363"/>
      <c r="O259" s="155"/>
    </row>
    <row r="260" spans="1:15" ht="15.75" customHeight="1" x14ac:dyDescent="0.25">
      <c r="E260" s="157"/>
      <c r="F260" s="342">
        <v>3.6</v>
      </c>
      <c r="G260" s="489"/>
      <c r="H260" s="272"/>
      <c r="I260" s="175"/>
      <c r="J260" s="527" t="s">
        <v>341</v>
      </c>
      <c r="K260" s="216"/>
      <c r="L260" s="185"/>
      <c r="M260" s="253"/>
      <c r="N260" s="363">
        <f>N256+TIME(0,M256,0)</f>
        <v>0.37847222222222204</v>
      </c>
      <c r="O260" s="155"/>
    </row>
    <row r="261" spans="1:15" ht="15.75" customHeight="1" x14ac:dyDescent="0.25">
      <c r="E261" s="157"/>
      <c r="F261" s="342"/>
      <c r="G261" s="253">
        <v>1</v>
      </c>
      <c r="H261" s="155"/>
      <c r="I261" s="175" t="s">
        <v>171</v>
      </c>
      <c r="J261" s="460" t="s">
        <v>68</v>
      </c>
      <c r="K261" s="156" t="s">
        <v>165</v>
      </c>
      <c r="L261" s="1679" t="s">
        <v>220</v>
      </c>
      <c r="M261" s="253">
        <v>0</v>
      </c>
      <c r="N261" s="363">
        <f t="shared" ref="N261:N266" si="19">N260+TIME(0,M260,0)</f>
        <v>0.37847222222222204</v>
      </c>
      <c r="O261" s="155"/>
    </row>
    <row r="262" spans="1:15" ht="15.75" customHeight="1" x14ac:dyDescent="0.25">
      <c r="E262" s="157"/>
      <c r="F262" s="342"/>
      <c r="G262" s="253">
        <v>3</v>
      </c>
      <c r="H262" s="155"/>
      <c r="I262" s="175" t="s">
        <v>171</v>
      </c>
      <c r="J262" s="460" t="s">
        <v>374</v>
      </c>
      <c r="K262" s="156" t="s">
        <v>165</v>
      </c>
      <c r="L262" s="1679" t="s">
        <v>220</v>
      </c>
      <c r="M262" s="253">
        <v>0</v>
      </c>
      <c r="N262" s="363">
        <f t="shared" si="19"/>
        <v>0.37847222222222204</v>
      </c>
      <c r="O262" s="155"/>
    </row>
    <row r="263" spans="1:15" ht="15.75" customHeight="1" x14ac:dyDescent="0.25">
      <c r="E263" s="157"/>
      <c r="F263" s="342"/>
      <c r="G263" s="253">
        <v>4</v>
      </c>
      <c r="H263" s="155"/>
      <c r="I263" s="175" t="s">
        <v>171</v>
      </c>
      <c r="J263" s="523" t="s">
        <v>524</v>
      </c>
      <c r="K263" s="572" t="s">
        <v>34</v>
      </c>
      <c r="L263" s="99" t="s">
        <v>107</v>
      </c>
      <c r="M263" s="246">
        <v>5</v>
      </c>
      <c r="N263" s="363">
        <f t="shared" si="19"/>
        <v>0.37847222222222204</v>
      </c>
      <c r="O263" s="155"/>
    </row>
    <row r="264" spans="1:15" ht="15.75" customHeight="1" x14ac:dyDescent="0.25">
      <c r="E264" s="157"/>
      <c r="F264" s="342"/>
      <c r="G264" s="253">
        <v>5</v>
      </c>
      <c r="H264" s="155"/>
      <c r="I264" s="175" t="s">
        <v>31</v>
      </c>
      <c r="J264" s="558" t="s">
        <v>593</v>
      </c>
      <c r="K264" s="572" t="s">
        <v>6</v>
      </c>
      <c r="L264" s="723" t="s">
        <v>594</v>
      </c>
      <c r="M264" s="246">
        <v>5</v>
      </c>
      <c r="N264" s="363">
        <f t="shared" si="19"/>
        <v>0.38194444444444425</v>
      </c>
      <c r="O264" s="155"/>
    </row>
    <row r="265" spans="1:15" ht="15.75" customHeight="1" x14ac:dyDescent="0.25">
      <c r="E265" s="157"/>
      <c r="F265" s="157"/>
      <c r="G265" s="253">
        <v>6</v>
      </c>
      <c r="H265" s="155"/>
      <c r="I265" s="175" t="s">
        <v>31</v>
      </c>
      <c r="J265" s="558" t="s">
        <v>525</v>
      </c>
      <c r="K265" s="572" t="s">
        <v>6</v>
      </c>
      <c r="L265" s="723" t="s">
        <v>479</v>
      </c>
      <c r="M265" s="246">
        <v>1</v>
      </c>
      <c r="N265" s="363">
        <f t="shared" si="19"/>
        <v>0.38541666666666646</v>
      </c>
      <c r="O265" s="155"/>
    </row>
    <row r="266" spans="1:15" ht="15.75" customHeight="1" x14ac:dyDescent="0.25">
      <c r="E266" s="157"/>
      <c r="F266" s="157"/>
      <c r="G266" s="157"/>
      <c r="H266" s="155"/>
      <c r="I266" s="155"/>
      <c r="J266" s="157"/>
      <c r="K266" s="156"/>
      <c r="L266" s="446"/>
      <c r="M266" s="253"/>
      <c r="N266" s="363">
        <f t="shared" si="19"/>
        <v>0.38611111111111091</v>
      </c>
      <c r="O266" s="155"/>
    </row>
    <row r="267" spans="1:15" ht="15.75" customHeight="1" x14ac:dyDescent="0.25">
      <c r="E267" s="157"/>
      <c r="F267" s="157"/>
      <c r="G267" s="157"/>
      <c r="H267" s="155"/>
      <c r="I267" s="155"/>
      <c r="J267" s="157"/>
      <c r="K267" s="156"/>
      <c r="L267" s="446"/>
      <c r="M267" s="253"/>
      <c r="N267" s="363"/>
      <c r="O267" s="155"/>
    </row>
    <row r="268" spans="1:15" ht="15.75" customHeight="1" x14ac:dyDescent="0.25">
      <c r="E268" s="157"/>
      <c r="F268" s="157"/>
      <c r="G268" s="157"/>
      <c r="H268" s="155"/>
      <c r="I268" s="155"/>
      <c r="J268" s="157" t="s">
        <v>136</v>
      </c>
      <c r="K268" s="156"/>
      <c r="L268" s="446"/>
      <c r="M268" s="253"/>
      <c r="N268" s="363"/>
      <c r="O268" s="155"/>
    </row>
    <row r="269" spans="1:15" ht="15.75" customHeight="1" x14ac:dyDescent="0.25">
      <c r="E269" s="157">
        <v>4</v>
      </c>
      <c r="F269" s="157"/>
      <c r="G269" s="157"/>
      <c r="H269" s="155">
        <v>4</v>
      </c>
      <c r="I269" s="155"/>
      <c r="J269" s="528" t="s">
        <v>286</v>
      </c>
      <c r="K269" s="156"/>
      <c r="L269" s="446"/>
      <c r="M269" s="253"/>
      <c r="N269" s="363">
        <f>N266+TIME(0,M266,0)</f>
        <v>0.38611111111111091</v>
      </c>
      <c r="O269" s="155"/>
    </row>
    <row r="270" spans="1:15" ht="15.75" customHeight="1" x14ac:dyDescent="0.25">
      <c r="E270" s="157"/>
      <c r="F270" s="157"/>
      <c r="G270" s="157"/>
      <c r="H270" s="155"/>
      <c r="I270" s="447"/>
      <c r="J270" s="443"/>
      <c r="K270" s="458"/>
      <c r="L270" s="488"/>
      <c r="M270" s="253"/>
      <c r="N270" s="363"/>
      <c r="O270" s="155"/>
    </row>
    <row r="271" spans="1:15" ht="15.75" customHeight="1" x14ac:dyDescent="0.25">
      <c r="E271" s="157"/>
      <c r="F271" s="342"/>
      <c r="G271" s="157"/>
      <c r="H271" s="155"/>
      <c r="I271" s="155"/>
      <c r="J271" s="157"/>
      <c r="K271" s="156"/>
      <c r="L271" s="446"/>
      <c r="M271" s="253"/>
      <c r="N271" s="363"/>
      <c r="O271" s="155"/>
    </row>
    <row r="272" spans="1:15" ht="15.75" customHeight="1" x14ac:dyDescent="0.25">
      <c r="E272" s="157"/>
      <c r="F272" s="342">
        <v>4.0999999999999996</v>
      </c>
      <c r="G272" s="157"/>
      <c r="H272" s="155"/>
      <c r="I272" s="155"/>
      <c r="J272" s="292" t="s">
        <v>195</v>
      </c>
      <c r="K272" s="156"/>
      <c r="L272" s="446"/>
      <c r="M272" s="253"/>
      <c r="N272" s="363">
        <f>N269+TIME(0,M269,0)</f>
        <v>0.38611111111111091</v>
      </c>
      <c r="O272" s="155"/>
    </row>
    <row r="273" spans="5:16" ht="15.75" customHeight="1" x14ac:dyDescent="0.25">
      <c r="E273" s="157"/>
      <c r="F273" s="342">
        <v>4.0999999999999996</v>
      </c>
      <c r="G273" s="157">
        <v>1</v>
      </c>
      <c r="H273" s="155"/>
      <c r="I273" s="155" t="s">
        <v>60</v>
      </c>
      <c r="J273" s="902" t="s">
        <v>153</v>
      </c>
      <c r="K273" s="909" t="s">
        <v>165</v>
      </c>
      <c r="L273" s="904" t="s">
        <v>125</v>
      </c>
      <c r="M273" s="905"/>
      <c r="N273" s="363">
        <f t="shared" ref="N273:N281" si="20">N272+TIME(0,M272,0)</f>
        <v>0.38611111111111091</v>
      </c>
      <c r="O273" s="155"/>
    </row>
    <row r="274" spans="5:16" ht="15.75" customHeight="1" x14ac:dyDescent="0.25">
      <c r="E274" s="157"/>
      <c r="F274" s="342">
        <v>4.0999999999999996</v>
      </c>
      <c r="G274" s="157">
        <f>G273+1</f>
        <v>2</v>
      </c>
      <c r="H274" s="155"/>
      <c r="I274" s="155" t="s">
        <v>60</v>
      </c>
      <c r="J274" s="157" t="s">
        <v>582</v>
      </c>
      <c r="K274" s="156" t="s">
        <v>165</v>
      </c>
      <c r="L274" s="446" t="s">
        <v>516</v>
      </c>
      <c r="M274" s="253"/>
      <c r="N274" s="363">
        <f>N273+TIME(0,M274,0)</f>
        <v>0.38611111111111091</v>
      </c>
      <c r="O274" s="155"/>
    </row>
    <row r="275" spans="5:16" ht="15.75" customHeight="1" x14ac:dyDescent="0.25">
      <c r="E275" s="157"/>
      <c r="F275" s="342">
        <v>4.0999999999999996</v>
      </c>
      <c r="G275" s="157">
        <f>G274+1</f>
        <v>3</v>
      </c>
      <c r="H275" s="155"/>
      <c r="I275" s="155" t="s">
        <v>60</v>
      </c>
      <c r="J275" s="157" t="s">
        <v>432</v>
      </c>
      <c r="K275" s="156" t="s">
        <v>165</v>
      </c>
      <c r="L275" s="446" t="s">
        <v>39</v>
      </c>
      <c r="M275" s="253"/>
      <c r="N275" s="363">
        <f>N274+TIME(0,M273,0)</f>
        <v>0.38611111111111091</v>
      </c>
      <c r="O275" s="155"/>
      <c r="P275" s="916"/>
    </row>
    <row r="276" spans="5:16" ht="15.75" customHeight="1" x14ac:dyDescent="0.25">
      <c r="E276" s="157"/>
      <c r="F276" s="342">
        <v>4.0999999999999996</v>
      </c>
      <c r="G276" s="157">
        <f>G275+1</f>
        <v>4</v>
      </c>
      <c r="H276" s="155"/>
      <c r="I276" s="155" t="s">
        <v>60</v>
      </c>
      <c r="J276" s="157" t="s">
        <v>267</v>
      </c>
      <c r="K276" s="156" t="s">
        <v>165</v>
      </c>
      <c r="L276" s="446" t="s">
        <v>39</v>
      </c>
      <c r="M276" s="253"/>
      <c r="N276" s="363">
        <f t="shared" si="20"/>
        <v>0.38611111111111091</v>
      </c>
      <c r="O276" s="155"/>
      <c r="P276" s="916"/>
    </row>
    <row r="277" spans="5:16" ht="15.75" customHeight="1" x14ac:dyDescent="0.25">
      <c r="E277" s="157"/>
      <c r="F277" s="342">
        <v>4.0999999999999996</v>
      </c>
      <c r="G277" s="157">
        <f>G276+1</f>
        <v>5</v>
      </c>
      <c r="H277" s="155"/>
      <c r="I277" s="155" t="s">
        <v>60</v>
      </c>
      <c r="J277" s="343" t="s">
        <v>597</v>
      </c>
      <c r="K277" s="807" t="s">
        <v>165</v>
      </c>
      <c r="L277" s="185" t="s">
        <v>586</v>
      </c>
      <c r="M277" s="919"/>
      <c r="N277" s="363">
        <f t="shared" si="20"/>
        <v>0.38611111111111091</v>
      </c>
      <c r="O277" s="155"/>
      <c r="P277" s="916"/>
    </row>
    <row r="278" spans="5:16" ht="15.75" customHeight="1" x14ac:dyDescent="0.25">
      <c r="E278" s="157"/>
      <c r="F278" s="342">
        <v>4.0999999999999996</v>
      </c>
      <c r="G278" s="157">
        <f>G277+1</f>
        <v>6</v>
      </c>
      <c r="H278" s="155"/>
      <c r="I278" s="155" t="s">
        <v>60</v>
      </c>
      <c r="J278" s="157"/>
      <c r="K278" s="156" t="s">
        <v>165</v>
      </c>
      <c r="L278" s="446"/>
      <c r="M278" s="253"/>
      <c r="N278" s="363">
        <f t="shared" si="20"/>
        <v>0.38611111111111091</v>
      </c>
      <c r="O278" s="155"/>
      <c r="P278" s="916"/>
    </row>
    <row r="279" spans="5:16" ht="15.75" customHeight="1" x14ac:dyDescent="0.25">
      <c r="E279" s="157"/>
      <c r="F279" s="157"/>
      <c r="G279" s="157"/>
      <c r="H279" s="155"/>
      <c r="I279" s="155"/>
      <c r="J279" s="157"/>
      <c r="K279" s="156"/>
      <c r="L279" s="446"/>
      <c r="M279" s="253"/>
      <c r="N279" s="363">
        <f t="shared" si="20"/>
        <v>0.38611111111111091</v>
      </c>
      <c r="O279" s="155"/>
      <c r="P279" s="916"/>
    </row>
    <row r="280" spans="5:16" ht="15.75" customHeight="1" x14ac:dyDescent="0.25">
      <c r="E280" s="157"/>
      <c r="F280" s="342">
        <v>4.2</v>
      </c>
      <c r="G280" s="157"/>
      <c r="H280" s="155"/>
      <c r="I280" s="155"/>
      <c r="J280" s="292" t="s">
        <v>347</v>
      </c>
      <c r="K280" s="156"/>
      <c r="L280" s="446"/>
      <c r="M280" s="253"/>
      <c r="N280" s="363">
        <f t="shared" si="20"/>
        <v>0.38611111111111091</v>
      </c>
      <c r="O280" s="155"/>
      <c r="P280" s="916"/>
    </row>
    <row r="281" spans="5:16" ht="15.75" customHeight="1" x14ac:dyDescent="0.25">
      <c r="E281" s="157"/>
      <c r="F281" s="342">
        <v>4.2</v>
      </c>
      <c r="G281" s="157">
        <v>1</v>
      </c>
      <c r="H281" s="155"/>
      <c r="I281" s="155" t="s">
        <v>60</v>
      </c>
      <c r="J281" s="157" t="s">
        <v>197</v>
      </c>
      <c r="K281" s="156" t="s">
        <v>165</v>
      </c>
      <c r="L281" s="446" t="s">
        <v>759</v>
      </c>
      <c r="M281" s="253"/>
      <c r="N281" s="363">
        <f t="shared" si="20"/>
        <v>0.38611111111111091</v>
      </c>
      <c r="O281" s="155"/>
      <c r="P281" s="916"/>
    </row>
    <row r="282" spans="5:16" ht="15.75" customHeight="1" x14ac:dyDescent="0.25">
      <c r="E282" s="157"/>
      <c r="F282" s="157"/>
      <c r="G282" s="157">
        <f>G281+1</f>
        <v>2</v>
      </c>
      <c r="H282" s="155"/>
      <c r="I282" s="155" t="s">
        <v>60</v>
      </c>
      <c r="J282" s="157" t="s">
        <v>427</v>
      </c>
      <c r="K282" s="156" t="s">
        <v>165</v>
      </c>
      <c r="L282" s="185" t="s">
        <v>405</v>
      </c>
      <c r="M282" s="253"/>
      <c r="N282" s="363">
        <f t="shared" ref="N282:N332" si="21">N281+TIME(0,M281,0)</f>
        <v>0.38611111111111091</v>
      </c>
      <c r="O282" s="155"/>
      <c r="P282" s="916"/>
    </row>
    <row r="283" spans="5:16" ht="15.75" customHeight="1" x14ac:dyDescent="0.25">
      <c r="E283" s="157"/>
      <c r="F283" s="157"/>
      <c r="G283" s="157">
        <f>G282+1</f>
        <v>3</v>
      </c>
      <c r="H283" s="155"/>
      <c r="I283" s="155" t="s">
        <v>2</v>
      </c>
      <c r="J283" s="216" t="s">
        <v>468</v>
      </c>
      <c r="K283" s="216" t="s">
        <v>165</v>
      </c>
      <c r="L283" s="185" t="s">
        <v>139</v>
      </c>
      <c r="M283" s="253"/>
      <c r="N283" s="363">
        <f t="shared" si="21"/>
        <v>0.38611111111111091</v>
      </c>
      <c r="O283" s="155"/>
      <c r="P283" s="916"/>
    </row>
    <row r="284" spans="5:16" ht="15.75" customHeight="1" x14ac:dyDescent="0.25">
      <c r="E284" s="157"/>
      <c r="F284" s="157"/>
      <c r="G284" s="157">
        <f>G283+1</f>
        <v>4</v>
      </c>
      <c r="H284" s="155"/>
      <c r="I284" s="155" t="s">
        <v>2</v>
      </c>
      <c r="J284" s="216" t="s">
        <v>426</v>
      </c>
      <c r="K284" s="216" t="s">
        <v>165</v>
      </c>
      <c r="L284" s="185" t="s">
        <v>107</v>
      </c>
      <c r="M284" s="253"/>
      <c r="N284" s="363">
        <f t="shared" si="21"/>
        <v>0.38611111111111091</v>
      </c>
      <c r="O284" s="155"/>
      <c r="P284" s="916"/>
    </row>
    <row r="285" spans="5:16" ht="15.75" customHeight="1" x14ac:dyDescent="0.25">
      <c r="E285" s="157"/>
      <c r="F285" s="157"/>
      <c r="G285" s="157"/>
      <c r="H285" s="155"/>
      <c r="I285" s="155"/>
      <c r="J285" s="567"/>
      <c r="K285" s="568"/>
      <c r="L285" s="569"/>
      <c r="M285" s="253"/>
      <c r="N285" s="363">
        <f t="shared" si="21"/>
        <v>0.38611111111111091</v>
      </c>
      <c r="O285" s="155"/>
      <c r="P285" s="916"/>
    </row>
    <row r="286" spans="5:16" ht="15.75" customHeight="1" x14ac:dyDescent="0.25">
      <c r="E286" s="157"/>
      <c r="F286" s="342">
        <v>4.3</v>
      </c>
      <c r="G286" s="157"/>
      <c r="H286" s="155"/>
      <c r="I286" s="155"/>
      <c r="J286" s="292" t="s">
        <v>199</v>
      </c>
      <c r="K286" s="156"/>
      <c r="L286" s="446"/>
      <c r="M286" s="253"/>
      <c r="N286" s="363">
        <f t="shared" si="21"/>
        <v>0.38611111111111091</v>
      </c>
      <c r="O286" s="155"/>
      <c r="P286" s="916"/>
    </row>
    <row r="287" spans="5:16" ht="15.75" customHeight="1" x14ac:dyDescent="0.25">
      <c r="E287" s="157"/>
      <c r="F287" s="342">
        <v>4.3</v>
      </c>
      <c r="G287" s="157">
        <v>1</v>
      </c>
      <c r="H287" s="155"/>
      <c r="I287" s="155" t="s">
        <v>60</v>
      </c>
      <c r="J287" s="157" t="s">
        <v>425</v>
      </c>
      <c r="K287" s="156" t="s">
        <v>6</v>
      </c>
      <c r="L287" s="185" t="s">
        <v>137</v>
      </c>
      <c r="M287" s="253"/>
      <c r="N287" s="363">
        <f t="shared" si="21"/>
        <v>0.38611111111111091</v>
      </c>
      <c r="O287" s="155"/>
      <c r="P287" s="916"/>
    </row>
    <row r="288" spans="5:16" ht="15.75" customHeight="1" x14ac:dyDescent="0.25">
      <c r="E288" s="157"/>
      <c r="F288" s="342">
        <v>4.3</v>
      </c>
      <c r="G288" s="157">
        <f t="shared" ref="G288:G295" si="22">G287+1</f>
        <v>2</v>
      </c>
      <c r="H288" s="155"/>
      <c r="I288" s="155" t="s">
        <v>60</v>
      </c>
      <c r="J288" s="902" t="s">
        <v>595</v>
      </c>
      <c r="K288" s="909" t="s">
        <v>165</v>
      </c>
      <c r="L288" s="904" t="s">
        <v>324</v>
      </c>
      <c r="M288" s="818"/>
      <c r="N288" s="363">
        <f t="shared" si="21"/>
        <v>0.38611111111111091</v>
      </c>
      <c r="O288" s="155"/>
      <c r="P288" s="916"/>
    </row>
    <row r="289" spans="1:16" ht="15.75" customHeight="1" x14ac:dyDescent="0.25">
      <c r="E289" s="157"/>
      <c r="F289" s="342">
        <v>4.3</v>
      </c>
      <c r="G289" s="157">
        <f t="shared" si="22"/>
        <v>3</v>
      </c>
      <c r="H289" s="155"/>
      <c r="I289" s="155" t="s">
        <v>60</v>
      </c>
      <c r="J289" s="157"/>
      <c r="K289" s="156" t="s">
        <v>165</v>
      </c>
      <c r="L289" s="446"/>
      <c r="M289" s="253"/>
      <c r="N289" s="363">
        <f t="shared" si="21"/>
        <v>0.38611111111111091</v>
      </c>
      <c r="O289" s="155"/>
      <c r="P289" s="916"/>
    </row>
    <row r="290" spans="1:16" ht="15.75" customHeight="1" x14ac:dyDescent="0.25">
      <c r="E290" s="157"/>
      <c r="F290" s="342">
        <v>4.3</v>
      </c>
      <c r="G290" s="157">
        <f t="shared" si="22"/>
        <v>4</v>
      </c>
      <c r="H290" s="155"/>
      <c r="I290" s="155" t="s">
        <v>60</v>
      </c>
      <c r="J290" s="157" t="s">
        <v>596</v>
      </c>
      <c r="K290" s="216" t="s">
        <v>165</v>
      </c>
      <c r="L290" s="185" t="s">
        <v>107</v>
      </c>
      <c r="M290" s="253"/>
      <c r="N290" s="363">
        <f>N289+TIME(0,M288,0)</f>
        <v>0.38611111111111091</v>
      </c>
      <c r="O290" s="155"/>
      <c r="P290" s="916"/>
    </row>
    <row r="291" spans="1:16" ht="15.75" customHeight="1" x14ac:dyDescent="0.25">
      <c r="E291" s="157"/>
      <c r="F291" s="342">
        <v>4.3</v>
      </c>
      <c r="G291" s="157">
        <f t="shared" si="22"/>
        <v>5</v>
      </c>
      <c r="H291" s="155"/>
      <c r="I291" s="155" t="s">
        <v>42</v>
      </c>
      <c r="J291" s="216" t="s">
        <v>20</v>
      </c>
      <c r="K291" s="216" t="s">
        <v>165</v>
      </c>
      <c r="L291" s="185" t="s">
        <v>38</v>
      </c>
      <c r="M291" s="279"/>
      <c r="N291" s="363">
        <f>N290+TIME(0,M289,0)</f>
        <v>0.38611111111111091</v>
      </c>
      <c r="O291" s="155"/>
      <c r="P291" s="916"/>
    </row>
    <row r="292" spans="1:16" ht="15.75" customHeight="1" x14ac:dyDescent="0.25">
      <c r="E292" s="157"/>
      <c r="F292" s="342">
        <v>4.3</v>
      </c>
      <c r="G292" s="157">
        <f t="shared" si="22"/>
        <v>6</v>
      </c>
      <c r="H292" s="155"/>
      <c r="I292" s="155" t="s">
        <v>42</v>
      </c>
      <c r="J292" s="216" t="s">
        <v>429</v>
      </c>
      <c r="K292" s="216" t="s">
        <v>165</v>
      </c>
      <c r="L292" s="185" t="s">
        <v>353</v>
      </c>
      <c r="M292" s="253"/>
      <c r="N292" s="363">
        <f>N291+TIME(0,M290,0)</f>
        <v>0.38611111111111091</v>
      </c>
      <c r="O292" s="155"/>
      <c r="P292" s="916"/>
    </row>
    <row r="293" spans="1:16" ht="15.75" customHeight="1" x14ac:dyDescent="0.25">
      <c r="E293" s="157"/>
      <c r="F293" s="342">
        <v>4.3</v>
      </c>
      <c r="G293" s="157">
        <f t="shared" si="22"/>
        <v>7</v>
      </c>
      <c r="H293" s="155"/>
      <c r="I293" s="155" t="s">
        <v>42</v>
      </c>
      <c r="J293" s="216" t="s">
        <v>430</v>
      </c>
      <c r="K293" s="216" t="s">
        <v>165</v>
      </c>
      <c r="L293" s="185" t="s">
        <v>142</v>
      </c>
      <c r="M293" s="253"/>
      <c r="N293" s="363">
        <f t="shared" ref="N293:N298" si="23">N292+TIME(0,M291,0)</f>
        <v>0.38611111111111091</v>
      </c>
      <c r="O293" s="155"/>
      <c r="P293" s="916"/>
    </row>
    <row r="294" spans="1:16" s="1131" customFormat="1" ht="15.75" customHeight="1" x14ac:dyDescent="0.25">
      <c r="A294" s="1159"/>
      <c r="B294" s="1159"/>
      <c r="C294" s="1159"/>
      <c r="D294" s="562"/>
      <c r="E294" s="157"/>
      <c r="F294" s="342">
        <v>4.3</v>
      </c>
      <c r="G294" s="157">
        <f t="shared" si="22"/>
        <v>8</v>
      </c>
      <c r="H294" s="155"/>
      <c r="I294" s="155" t="s">
        <v>2</v>
      </c>
      <c r="J294" s="1073" t="s">
        <v>536</v>
      </c>
      <c r="K294" s="807" t="s">
        <v>165</v>
      </c>
      <c r="L294" s="185" t="s">
        <v>465</v>
      </c>
      <c r="M294" s="919"/>
      <c r="N294" s="363">
        <f t="shared" si="23"/>
        <v>0.38611111111111091</v>
      </c>
      <c r="O294" s="155"/>
    </row>
    <row r="295" spans="1:16" s="1131" customFormat="1" ht="15.75" customHeight="1" x14ac:dyDescent="0.25">
      <c r="A295" s="1159"/>
      <c r="B295" s="1159"/>
      <c r="C295" s="1159"/>
      <c r="D295" s="562"/>
      <c r="E295" s="157"/>
      <c r="F295" s="342">
        <v>4.3</v>
      </c>
      <c r="G295" s="157">
        <f t="shared" si="22"/>
        <v>9</v>
      </c>
      <c r="H295" s="155"/>
      <c r="I295" s="155" t="s">
        <v>2</v>
      </c>
      <c r="J295" s="1073" t="s">
        <v>578</v>
      </c>
      <c r="K295" s="807" t="s">
        <v>165</v>
      </c>
      <c r="L295" s="185" t="s">
        <v>101</v>
      </c>
      <c r="M295" s="919"/>
      <c r="N295" s="363">
        <f t="shared" si="23"/>
        <v>0.38611111111111091</v>
      </c>
      <c r="O295" s="155"/>
    </row>
    <row r="296" spans="1:16" ht="15.75" customHeight="1" x14ac:dyDescent="0.25">
      <c r="E296" s="157"/>
      <c r="F296" s="342"/>
      <c r="G296" s="157"/>
      <c r="H296" s="155"/>
      <c r="I296" s="155"/>
      <c r="J296" s="157"/>
      <c r="K296" s="156"/>
      <c r="L296" s="446"/>
      <c r="M296" s="253"/>
      <c r="N296" s="363">
        <f t="shared" si="23"/>
        <v>0.38611111111111091</v>
      </c>
      <c r="O296" s="155"/>
      <c r="P296" s="916"/>
    </row>
    <row r="297" spans="1:16" ht="15.75" customHeight="1" x14ac:dyDescent="0.25">
      <c r="E297" s="157"/>
      <c r="F297" s="342">
        <v>4.4000000000000004</v>
      </c>
      <c r="G297" s="199"/>
      <c r="H297" s="272"/>
      <c r="I297" s="155"/>
      <c r="J297" s="527" t="s">
        <v>340</v>
      </c>
      <c r="K297" s="216"/>
      <c r="L297" s="216"/>
      <c r="M297" s="253"/>
      <c r="N297" s="363">
        <f t="shared" si="23"/>
        <v>0.38611111111111091</v>
      </c>
      <c r="O297" s="155"/>
      <c r="P297" s="916"/>
    </row>
    <row r="298" spans="1:16" ht="15.75" customHeight="1" x14ac:dyDescent="0.25">
      <c r="E298" s="157"/>
      <c r="F298" s="342"/>
      <c r="G298" s="489">
        <v>1</v>
      </c>
      <c r="H298" s="272"/>
      <c r="I298" s="155" t="s">
        <v>60</v>
      </c>
      <c r="J298" s="907"/>
      <c r="K298" s="907"/>
      <c r="L298" s="906"/>
      <c r="M298" s="908"/>
      <c r="N298" s="363">
        <f t="shared" si="23"/>
        <v>0.38611111111111091</v>
      </c>
      <c r="O298" s="155"/>
      <c r="P298" s="916"/>
    </row>
    <row r="299" spans="1:16" s="1069" customFormat="1" ht="15.75" customHeight="1" x14ac:dyDescent="0.25">
      <c r="A299" s="1159"/>
      <c r="B299" s="1159"/>
      <c r="C299" s="1159"/>
      <c r="D299" s="562"/>
      <c r="E299" s="157"/>
      <c r="F299" s="342"/>
      <c r="G299" s="489">
        <v>2</v>
      </c>
      <c r="H299" s="272"/>
      <c r="I299" s="155" t="s">
        <v>2</v>
      </c>
      <c r="J299" s="907"/>
      <c r="K299" s="907"/>
      <c r="L299" s="906"/>
      <c r="M299" s="908"/>
      <c r="N299" s="363">
        <f>N298+TIME(0,M297,0)</f>
        <v>0.38611111111111091</v>
      </c>
      <c r="O299" s="155"/>
    </row>
    <row r="300" spans="1:16" ht="15.75" customHeight="1" x14ac:dyDescent="0.25">
      <c r="E300" s="157"/>
      <c r="F300" s="342"/>
      <c r="G300" s="157"/>
      <c r="H300" s="155"/>
      <c r="I300" s="155"/>
      <c r="J300" s="157"/>
      <c r="K300" s="156"/>
      <c r="L300" s="446"/>
      <c r="M300" s="253"/>
      <c r="N300" s="363"/>
      <c r="O300" s="155"/>
      <c r="P300" s="916"/>
    </row>
    <row r="301" spans="1:16" ht="15.75" customHeight="1" x14ac:dyDescent="0.25">
      <c r="E301" s="157"/>
      <c r="F301" s="342">
        <v>4.5</v>
      </c>
      <c r="G301" s="157"/>
      <c r="H301" s="155"/>
      <c r="I301" s="155"/>
      <c r="J301" s="292" t="s">
        <v>135</v>
      </c>
      <c r="K301" s="156"/>
      <c r="L301" s="446"/>
      <c r="M301" s="253"/>
      <c r="N301" s="363">
        <f>N299+TIME(0,M299,0)</f>
        <v>0.38611111111111091</v>
      </c>
      <c r="O301" s="155">
        <v>0</v>
      </c>
      <c r="P301" s="916"/>
    </row>
    <row r="302" spans="1:16" ht="15.75" customHeight="1" x14ac:dyDescent="0.25">
      <c r="E302" s="157"/>
      <c r="F302" s="342">
        <v>4.5</v>
      </c>
      <c r="G302" s="157">
        <v>1</v>
      </c>
      <c r="H302" s="155"/>
      <c r="I302" s="155" t="s">
        <v>60</v>
      </c>
      <c r="J302" s="535"/>
      <c r="K302" s="907" t="s">
        <v>165</v>
      </c>
      <c r="L302" s="906"/>
      <c r="M302" s="908"/>
      <c r="N302" s="363">
        <f t="shared" si="21"/>
        <v>0.38611111111111091</v>
      </c>
      <c r="O302" s="155">
        <v>0</v>
      </c>
      <c r="P302" s="916"/>
    </row>
    <row r="303" spans="1:16" ht="15.75" customHeight="1" x14ac:dyDescent="0.25">
      <c r="E303" s="157"/>
      <c r="F303" s="157"/>
      <c r="G303" s="157">
        <f>G302+1</f>
        <v>2</v>
      </c>
      <c r="H303" s="155"/>
      <c r="I303" s="155" t="s">
        <v>170</v>
      </c>
      <c r="N303" s="363">
        <f t="shared" si="21"/>
        <v>0.38611111111111091</v>
      </c>
      <c r="O303" s="155">
        <v>0</v>
      </c>
      <c r="P303" s="916"/>
    </row>
    <row r="304" spans="1:16" ht="15.75" customHeight="1" x14ac:dyDescent="0.25">
      <c r="E304" s="157"/>
      <c r="F304" s="157"/>
      <c r="G304" s="157"/>
      <c r="H304" s="155"/>
      <c r="I304" s="155"/>
      <c r="J304" s="157"/>
      <c r="K304" s="156"/>
      <c r="L304" s="446"/>
      <c r="M304" s="253"/>
      <c r="N304" s="363">
        <f t="shared" si="21"/>
        <v>0.38611111111111091</v>
      </c>
      <c r="O304" s="155">
        <v>0</v>
      </c>
      <c r="P304" s="916"/>
    </row>
    <row r="305" spans="1:16" ht="15.75" customHeight="1" x14ac:dyDescent="0.25">
      <c r="E305" s="157">
        <v>5</v>
      </c>
      <c r="F305" s="157"/>
      <c r="G305" s="157"/>
      <c r="H305" s="155">
        <v>5</v>
      </c>
      <c r="I305" s="155"/>
      <c r="J305" s="528" t="s">
        <v>172</v>
      </c>
      <c r="K305" s="156"/>
      <c r="L305" s="446"/>
      <c r="M305" s="253"/>
      <c r="N305" s="363">
        <f t="shared" si="21"/>
        <v>0.38611111111111091</v>
      </c>
      <c r="O305" s="155">
        <v>0</v>
      </c>
      <c r="P305" s="916"/>
    </row>
    <row r="306" spans="1:16" ht="15.75" customHeight="1" x14ac:dyDescent="0.25">
      <c r="E306" s="157"/>
      <c r="F306" s="157"/>
      <c r="G306" s="157"/>
      <c r="H306" s="155"/>
      <c r="I306" s="155"/>
      <c r="J306" s="157"/>
      <c r="K306" s="156"/>
      <c r="L306" s="446"/>
      <c r="M306" s="253"/>
      <c r="N306" s="363">
        <f t="shared" si="21"/>
        <v>0.38611111111111091</v>
      </c>
      <c r="O306" s="155">
        <v>0</v>
      </c>
      <c r="P306" s="916"/>
    </row>
    <row r="307" spans="1:16" ht="15.75" customHeight="1" x14ac:dyDescent="0.25">
      <c r="E307" s="157"/>
      <c r="F307" s="157">
        <v>5.0999999999999996</v>
      </c>
      <c r="G307" s="157"/>
      <c r="H307" s="155"/>
      <c r="I307" s="155"/>
      <c r="J307" s="292" t="s">
        <v>195</v>
      </c>
      <c r="K307" s="156"/>
      <c r="L307" s="446"/>
      <c r="M307" s="253"/>
      <c r="N307" s="363">
        <f t="shared" si="21"/>
        <v>0.38611111111111091</v>
      </c>
      <c r="O307" s="155">
        <v>0</v>
      </c>
      <c r="P307" s="916"/>
    </row>
    <row r="308" spans="1:16" ht="15.75" customHeight="1" x14ac:dyDescent="0.25">
      <c r="E308" s="157"/>
      <c r="F308" s="157"/>
      <c r="G308" s="157">
        <v>1</v>
      </c>
      <c r="H308" s="155"/>
      <c r="I308" s="155" t="s">
        <v>60</v>
      </c>
      <c r="J308" s="157" t="s">
        <v>579</v>
      </c>
      <c r="K308" s="156" t="s">
        <v>165</v>
      </c>
      <c r="L308" s="446" t="s">
        <v>479</v>
      </c>
      <c r="M308" s="253"/>
      <c r="N308" s="363">
        <f t="shared" si="21"/>
        <v>0.38611111111111091</v>
      </c>
      <c r="O308" s="155">
        <v>0</v>
      </c>
      <c r="P308" s="916"/>
    </row>
    <row r="309" spans="1:16" ht="15.75" customHeight="1" x14ac:dyDescent="0.25">
      <c r="E309" s="157"/>
      <c r="F309" s="157"/>
      <c r="G309" s="157">
        <f>G308+1</f>
        <v>2</v>
      </c>
      <c r="H309" s="155"/>
      <c r="I309" s="155" t="s">
        <v>60</v>
      </c>
      <c r="J309" s="157" t="s">
        <v>143</v>
      </c>
      <c r="K309" s="156" t="s">
        <v>165</v>
      </c>
      <c r="L309" s="446" t="s">
        <v>101</v>
      </c>
      <c r="M309" s="253"/>
      <c r="N309" s="363">
        <f t="shared" si="21"/>
        <v>0.38611111111111091</v>
      </c>
      <c r="O309" s="155">
        <v>0</v>
      </c>
      <c r="P309" s="916"/>
    </row>
    <row r="310" spans="1:16" ht="15.75" customHeight="1" x14ac:dyDescent="0.25">
      <c r="E310" s="157"/>
      <c r="F310" s="157"/>
      <c r="G310" s="157">
        <f>G309+1</f>
        <v>3</v>
      </c>
      <c r="H310" s="155"/>
      <c r="I310" s="155" t="s">
        <v>60</v>
      </c>
      <c r="J310" s="157" t="s">
        <v>196</v>
      </c>
      <c r="K310" s="156" t="s">
        <v>165</v>
      </c>
      <c r="L310" s="446" t="s">
        <v>39</v>
      </c>
      <c r="M310" s="253"/>
      <c r="N310" s="363">
        <f t="shared" si="21"/>
        <v>0.38611111111111091</v>
      </c>
      <c r="O310" s="155">
        <v>0</v>
      </c>
      <c r="P310" s="916"/>
    </row>
    <row r="311" spans="1:16" ht="15.75" customHeight="1" x14ac:dyDescent="0.25">
      <c r="E311" s="157"/>
      <c r="F311" s="157"/>
      <c r="G311" s="157">
        <f>G310+1</f>
        <v>4</v>
      </c>
      <c r="H311" s="155"/>
      <c r="I311" s="155" t="s">
        <v>60</v>
      </c>
      <c r="J311" s="157" t="s">
        <v>267</v>
      </c>
      <c r="K311" s="156" t="s">
        <v>165</v>
      </c>
      <c r="L311" s="446" t="s">
        <v>39</v>
      </c>
      <c r="M311" s="253"/>
      <c r="N311" s="363">
        <f t="shared" si="21"/>
        <v>0.38611111111111091</v>
      </c>
      <c r="O311" s="155">
        <v>0</v>
      </c>
      <c r="P311" s="916"/>
    </row>
    <row r="312" spans="1:16" ht="15.75" customHeight="1" x14ac:dyDescent="0.25">
      <c r="E312" s="157"/>
      <c r="F312" s="157"/>
      <c r="G312" s="157">
        <f>G311+1</f>
        <v>5</v>
      </c>
      <c r="H312" s="155"/>
      <c r="I312" s="155" t="s">
        <v>2</v>
      </c>
      <c r="J312" s="157"/>
      <c r="K312" s="216" t="s">
        <v>165</v>
      </c>
      <c r="L312" s="185"/>
      <c r="M312" s="253"/>
      <c r="N312" s="363">
        <f t="shared" si="21"/>
        <v>0.38611111111111091</v>
      </c>
      <c r="O312" s="155">
        <v>0</v>
      </c>
      <c r="P312" s="916"/>
    </row>
    <row r="313" spans="1:16" s="951" customFormat="1" ht="15.75" customHeight="1" x14ac:dyDescent="0.25">
      <c r="A313" s="1159"/>
      <c r="B313" s="1159"/>
      <c r="C313" s="1159"/>
      <c r="D313" s="562"/>
      <c r="E313" s="157"/>
      <c r="F313" s="157"/>
      <c r="G313" s="157"/>
      <c r="H313" s="155"/>
      <c r="I313" s="155"/>
      <c r="J313" s="157"/>
      <c r="K313" s="216"/>
      <c r="L313" s="185"/>
      <c r="M313" s="253"/>
      <c r="N313" s="363"/>
      <c r="O313" s="155"/>
    </row>
    <row r="314" spans="1:16" ht="15.75" customHeight="1" x14ac:dyDescent="0.25">
      <c r="E314" s="157"/>
      <c r="F314" s="157">
        <v>5.2</v>
      </c>
      <c r="G314" s="157"/>
      <c r="H314" s="155"/>
      <c r="I314" s="155"/>
      <c r="J314" s="292" t="s">
        <v>347</v>
      </c>
      <c r="K314" s="156"/>
      <c r="L314" s="446"/>
      <c r="M314" s="253"/>
      <c r="N314" s="363">
        <f>N312+TIME(0,M312,0)</f>
        <v>0.38611111111111091</v>
      </c>
      <c r="O314" s="155">
        <v>0</v>
      </c>
      <c r="P314" s="916"/>
    </row>
    <row r="315" spans="1:16" ht="15.75" customHeight="1" x14ac:dyDescent="0.25">
      <c r="E315" s="157"/>
      <c r="F315" s="157"/>
      <c r="G315" s="157">
        <v>1</v>
      </c>
      <c r="H315" s="155"/>
      <c r="I315" s="155" t="s">
        <v>60</v>
      </c>
      <c r="J315" s="157" t="s">
        <v>197</v>
      </c>
      <c r="K315" s="156" t="s">
        <v>165</v>
      </c>
      <c r="L315" s="446" t="s">
        <v>759</v>
      </c>
      <c r="M315" s="253"/>
      <c r="N315" s="363">
        <f t="shared" si="21"/>
        <v>0.38611111111111091</v>
      </c>
      <c r="O315" s="155">
        <v>0</v>
      </c>
      <c r="P315" s="916"/>
    </row>
    <row r="316" spans="1:16" ht="15.75" customHeight="1" x14ac:dyDescent="0.25">
      <c r="E316" s="157"/>
      <c r="F316" s="157"/>
      <c r="G316" s="157">
        <f>G315+1</f>
        <v>2</v>
      </c>
      <c r="H316" s="155"/>
      <c r="I316" s="155" t="s">
        <v>60</v>
      </c>
      <c r="J316" s="157" t="s">
        <v>580</v>
      </c>
      <c r="K316" s="156" t="s">
        <v>165</v>
      </c>
      <c r="L316" s="185" t="s">
        <v>405</v>
      </c>
      <c r="M316" s="551"/>
      <c r="N316" s="552">
        <f t="shared" si="21"/>
        <v>0.38611111111111091</v>
      </c>
      <c r="O316" s="155">
        <v>0</v>
      </c>
      <c r="P316" s="916"/>
    </row>
    <row r="317" spans="1:16" ht="15.75" customHeight="1" x14ac:dyDescent="0.25">
      <c r="E317" s="157"/>
      <c r="F317" s="157"/>
      <c r="G317" s="157">
        <f>G316+1</f>
        <v>3</v>
      </c>
      <c r="H317" s="155"/>
      <c r="I317" s="155" t="s">
        <v>2</v>
      </c>
      <c r="J317" s="216" t="s">
        <v>273</v>
      </c>
      <c r="K317" s="216" t="s">
        <v>165</v>
      </c>
      <c r="L317" s="185" t="s">
        <v>139</v>
      </c>
      <c r="M317" s="253"/>
      <c r="N317" s="552">
        <f t="shared" ref="N317:N324" si="24">N316+TIME(0,M316,0)</f>
        <v>0.38611111111111091</v>
      </c>
      <c r="O317" s="155">
        <v>0</v>
      </c>
      <c r="P317" s="916"/>
    </row>
    <row r="318" spans="1:16" ht="15.75" customHeight="1" x14ac:dyDescent="0.25">
      <c r="E318" s="157"/>
      <c r="F318" s="157"/>
      <c r="G318" s="157">
        <f>G317+1</f>
        <v>4</v>
      </c>
      <c r="H318" s="155"/>
      <c r="I318" s="155" t="s">
        <v>2</v>
      </c>
      <c r="J318" s="216" t="s">
        <v>426</v>
      </c>
      <c r="K318" s="216" t="s">
        <v>165</v>
      </c>
      <c r="L318" s="185" t="s">
        <v>107</v>
      </c>
      <c r="M318" s="905"/>
      <c r="N318" s="552">
        <f t="shared" si="24"/>
        <v>0.38611111111111091</v>
      </c>
      <c r="O318" s="155">
        <v>0</v>
      </c>
      <c r="P318" s="916"/>
    </row>
    <row r="319" spans="1:16" ht="15.75" customHeight="1" x14ac:dyDescent="0.25">
      <c r="E319" s="157"/>
      <c r="F319" s="157"/>
      <c r="G319" s="157">
        <f>G318+1</f>
        <v>5</v>
      </c>
      <c r="H319" s="155"/>
      <c r="I319" s="155"/>
      <c r="J319" s="216"/>
      <c r="K319" s="216" t="s">
        <v>165</v>
      </c>
      <c r="L319" s="185"/>
      <c r="M319" s="253"/>
      <c r="N319" s="552">
        <f t="shared" si="24"/>
        <v>0.38611111111111091</v>
      </c>
      <c r="O319" s="155">
        <v>0</v>
      </c>
      <c r="P319" s="916"/>
    </row>
    <row r="320" spans="1:16" ht="15.75" customHeight="1" x14ac:dyDescent="0.25">
      <c r="E320" s="157"/>
      <c r="F320" s="157"/>
      <c r="G320" s="157"/>
      <c r="H320" s="155"/>
      <c r="I320" s="155"/>
      <c r="J320" s="157"/>
      <c r="K320" s="156"/>
      <c r="L320" s="446"/>
      <c r="M320" s="253"/>
      <c r="N320" s="552">
        <f t="shared" si="24"/>
        <v>0.38611111111111091</v>
      </c>
      <c r="O320" s="155">
        <v>0</v>
      </c>
      <c r="P320" s="916"/>
    </row>
    <row r="321" spans="1:16" ht="15.75" customHeight="1" x14ac:dyDescent="0.25">
      <c r="E321" s="157"/>
      <c r="F321" s="157">
        <v>5.3</v>
      </c>
      <c r="G321" s="157"/>
      <c r="H321" s="155"/>
      <c r="I321" s="155"/>
      <c r="J321" s="292" t="s">
        <v>199</v>
      </c>
      <c r="K321" s="156"/>
      <c r="L321" s="446"/>
      <c r="M321" s="253"/>
      <c r="N321" s="552">
        <f t="shared" si="24"/>
        <v>0.38611111111111091</v>
      </c>
      <c r="O321" s="155">
        <v>0</v>
      </c>
      <c r="P321" s="916"/>
    </row>
    <row r="322" spans="1:16" ht="15.75" customHeight="1" x14ac:dyDescent="0.25">
      <c r="E322" s="157"/>
      <c r="F322" s="157"/>
      <c r="G322" s="157">
        <v>1</v>
      </c>
      <c r="H322" s="155"/>
      <c r="I322" s="155" t="s">
        <v>60</v>
      </c>
      <c r="J322" s="157" t="s">
        <v>428</v>
      </c>
      <c r="K322" s="156"/>
      <c r="L322" s="185" t="s">
        <v>137</v>
      </c>
      <c r="M322" s="253"/>
      <c r="N322" s="552">
        <f t="shared" si="24"/>
        <v>0.38611111111111091</v>
      </c>
      <c r="O322" s="155">
        <v>0</v>
      </c>
      <c r="P322" s="916"/>
    </row>
    <row r="323" spans="1:16" ht="15.75" customHeight="1" x14ac:dyDescent="0.25">
      <c r="E323" s="157"/>
      <c r="F323" s="157"/>
      <c r="G323" s="157">
        <f t="shared" ref="G323:H330" si="25">G322+1</f>
        <v>2</v>
      </c>
      <c r="H323" s="155"/>
      <c r="I323" s="155" t="s">
        <v>60</v>
      </c>
      <c r="J323" s="157" t="s">
        <v>325</v>
      </c>
      <c r="K323" s="156" t="s">
        <v>165</v>
      </c>
      <c r="L323" s="446" t="s">
        <v>324</v>
      </c>
      <c r="M323" s="253"/>
      <c r="N323" s="552">
        <f t="shared" si="24"/>
        <v>0.38611111111111091</v>
      </c>
      <c r="O323" s="155">
        <v>0</v>
      </c>
      <c r="P323" s="916"/>
    </row>
    <row r="324" spans="1:16" ht="15.75" customHeight="1" x14ac:dyDescent="0.25">
      <c r="E324" s="157"/>
      <c r="F324" s="157"/>
      <c r="G324" s="157">
        <f t="shared" si="25"/>
        <v>3</v>
      </c>
      <c r="H324" s="155"/>
      <c r="I324" s="155" t="s">
        <v>60</v>
      </c>
      <c r="J324" s="157"/>
      <c r="K324" s="156" t="s">
        <v>165</v>
      </c>
      <c r="L324" s="446"/>
      <c r="M324" s="253"/>
      <c r="N324" s="552">
        <f t="shared" si="24"/>
        <v>0.38611111111111091</v>
      </c>
      <c r="O324" s="155">
        <v>0</v>
      </c>
      <c r="P324" s="916"/>
    </row>
    <row r="325" spans="1:16" ht="15.75" customHeight="1" x14ac:dyDescent="0.25">
      <c r="E325" s="157"/>
      <c r="F325" s="157"/>
      <c r="G325" s="157">
        <f t="shared" si="25"/>
        <v>4</v>
      </c>
      <c r="H325" s="155"/>
      <c r="I325" s="155" t="s">
        <v>60</v>
      </c>
      <c r="J325" s="902" t="s">
        <v>581</v>
      </c>
      <c r="K325" s="903" t="s">
        <v>165</v>
      </c>
      <c r="L325" s="906" t="s">
        <v>107</v>
      </c>
      <c r="M325" s="253"/>
      <c r="N325" s="363">
        <f t="shared" si="21"/>
        <v>0.38611111111111091</v>
      </c>
      <c r="O325" s="155">
        <v>0</v>
      </c>
      <c r="P325" s="916"/>
    </row>
    <row r="326" spans="1:16" ht="15.75" customHeight="1" x14ac:dyDescent="0.25">
      <c r="E326" s="157"/>
      <c r="F326" s="157"/>
      <c r="G326" s="157">
        <f t="shared" si="25"/>
        <v>5</v>
      </c>
      <c r="H326" s="157">
        <f>H325+1</f>
        <v>1</v>
      </c>
      <c r="I326" s="155" t="s">
        <v>60</v>
      </c>
      <c r="J326" s="216" t="s">
        <v>21</v>
      </c>
      <c r="K326" s="216" t="s">
        <v>165</v>
      </c>
      <c r="L326" s="185" t="s">
        <v>38</v>
      </c>
      <c r="N326" s="363">
        <f t="shared" si="21"/>
        <v>0.38611111111111091</v>
      </c>
      <c r="O326" s="155">
        <v>0</v>
      </c>
      <c r="P326" s="916"/>
    </row>
    <row r="327" spans="1:16" ht="15.75" customHeight="1" x14ac:dyDescent="0.25">
      <c r="E327" s="157"/>
      <c r="F327" s="157"/>
      <c r="G327" s="157">
        <f t="shared" si="25"/>
        <v>6</v>
      </c>
      <c r="H327" s="157">
        <f>H326+1</f>
        <v>2</v>
      </c>
      <c r="I327" s="155" t="s">
        <v>60</v>
      </c>
      <c r="J327" s="216" t="s">
        <v>429</v>
      </c>
      <c r="K327" s="216" t="s">
        <v>165</v>
      </c>
      <c r="L327" s="185" t="s">
        <v>353</v>
      </c>
      <c r="M327" s="279"/>
      <c r="N327" s="363">
        <f t="shared" si="21"/>
        <v>0.38611111111111091</v>
      </c>
      <c r="O327" s="155">
        <v>0</v>
      </c>
      <c r="P327" s="916"/>
    </row>
    <row r="328" spans="1:16" ht="15.75" customHeight="1" x14ac:dyDescent="0.25">
      <c r="E328" s="157"/>
      <c r="F328" s="157"/>
      <c r="G328" s="157">
        <f t="shared" si="25"/>
        <v>7</v>
      </c>
      <c r="H328" s="157">
        <f>H327+1</f>
        <v>3</v>
      </c>
      <c r="I328" s="155" t="s">
        <v>60</v>
      </c>
      <c r="J328" s="216" t="s">
        <v>430</v>
      </c>
      <c r="K328" s="216" t="s">
        <v>165</v>
      </c>
      <c r="L328" s="185" t="s">
        <v>142</v>
      </c>
      <c r="M328" s="253"/>
      <c r="N328" s="363">
        <f t="shared" si="21"/>
        <v>0.38611111111111091</v>
      </c>
      <c r="O328" s="155">
        <v>0</v>
      </c>
      <c r="P328" s="916"/>
    </row>
    <row r="329" spans="1:16" s="1131" customFormat="1" ht="15.75" customHeight="1" x14ac:dyDescent="0.25">
      <c r="A329" s="1159"/>
      <c r="B329" s="1159"/>
      <c r="C329" s="1159"/>
      <c r="D329" s="562"/>
      <c r="E329" s="157"/>
      <c r="F329" s="157"/>
      <c r="G329" s="157">
        <f t="shared" si="25"/>
        <v>8</v>
      </c>
      <c r="H329" s="157">
        <f t="shared" si="25"/>
        <v>4</v>
      </c>
      <c r="I329" s="155" t="s">
        <v>2</v>
      </c>
      <c r="J329" s="1073" t="s">
        <v>536</v>
      </c>
      <c r="K329" s="807" t="s">
        <v>165</v>
      </c>
      <c r="L329" s="185" t="s">
        <v>465</v>
      </c>
      <c r="M329" s="919"/>
      <c r="N329" s="363">
        <f t="shared" si="21"/>
        <v>0.38611111111111091</v>
      </c>
      <c r="O329" s="155"/>
    </row>
    <row r="330" spans="1:16" s="1131" customFormat="1" ht="15.75" customHeight="1" x14ac:dyDescent="0.25">
      <c r="A330" s="1159"/>
      <c r="B330" s="1159"/>
      <c r="C330" s="1159"/>
      <c r="D330" s="562"/>
      <c r="E330" s="157"/>
      <c r="F330" s="157"/>
      <c r="G330" s="157">
        <f t="shared" si="25"/>
        <v>9</v>
      </c>
      <c r="H330" s="157">
        <f t="shared" si="25"/>
        <v>5</v>
      </c>
      <c r="I330" s="155" t="s">
        <v>2</v>
      </c>
      <c r="J330" s="1073" t="s">
        <v>578</v>
      </c>
      <c r="K330" s="807" t="s">
        <v>165</v>
      </c>
      <c r="L330" s="185" t="s">
        <v>101</v>
      </c>
      <c r="M330" s="919"/>
      <c r="N330" s="363">
        <f t="shared" si="21"/>
        <v>0.38611111111111091</v>
      </c>
      <c r="O330" s="155"/>
    </row>
    <row r="331" spans="1:16" ht="15.75" customHeight="1" x14ac:dyDescent="0.25">
      <c r="E331" s="157"/>
      <c r="F331" s="157"/>
      <c r="G331" s="157"/>
      <c r="H331" s="157"/>
      <c r="I331" s="155"/>
      <c r="J331" s="157"/>
      <c r="K331" s="156"/>
      <c r="L331" s="446"/>
      <c r="M331" s="253"/>
      <c r="N331" s="363">
        <f t="shared" si="21"/>
        <v>0.38611111111111091</v>
      </c>
      <c r="O331" s="155"/>
      <c r="P331" s="916"/>
    </row>
    <row r="332" spans="1:16" ht="15.75" customHeight="1" x14ac:dyDescent="0.25">
      <c r="E332" s="157"/>
      <c r="F332" s="157">
        <v>5.4</v>
      </c>
      <c r="G332" s="199"/>
      <c r="H332" s="272"/>
      <c r="I332" s="155"/>
      <c r="J332" s="527" t="s">
        <v>340</v>
      </c>
      <c r="K332" s="216"/>
      <c r="L332" s="216"/>
      <c r="M332" s="253"/>
      <c r="N332" s="363">
        <f t="shared" si="21"/>
        <v>0.38611111111111091</v>
      </c>
      <c r="O332" s="155">
        <v>0</v>
      </c>
      <c r="P332" s="916"/>
    </row>
    <row r="333" spans="1:16" ht="15.75" customHeight="1" x14ac:dyDescent="0.25">
      <c r="E333" s="157"/>
      <c r="F333" s="157"/>
      <c r="G333" s="214">
        <v>1</v>
      </c>
      <c r="H333" s="272"/>
      <c r="I333" s="155" t="s">
        <v>60</v>
      </c>
      <c r="J333" s="807"/>
      <c r="K333" s="807"/>
      <c r="L333" s="446"/>
      <c r="M333" s="919"/>
      <c r="N333" s="363">
        <f t="shared" ref="N333:N343" si="26">N332+TIME(0,M332,0)</f>
        <v>0.38611111111111091</v>
      </c>
      <c r="O333" s="155">
        <v>0</v>
      </c>
      <c r="P333" s="916"/>
    </row>
    <row r="334" spans="1:16" ht="15.75" customHeight="1" x14ac:dyDescent="0.25">
      <c r="E334" s="157"/>
      <c r="F334" s="157"/>
      <c r="G334" s="214">
        <f>G333+1</f>
        <v>2</v>
      </c>
      <c r="H334" s="272"/>
      <c r="I334" s="155" t="s">
        <v>60</v>
      </c>
      <c r="J334" s="807"/>
      <c r="K334" s="807"/>
      <c r="L334" s="185"/>
      <c r="M334" s="808"/>
      <c r="N334" s="363">
        <f t="shared" si="26"/>
        <v>0.38611111111111091</v>
      </c>
      <c r="O334" s="155">
        <v>0</v>
      </c>
      <c r="P334" s="916"/>
    </row>
    <row r="335" spans="1:16" s="951" customFormat="1" ht="15.75" customHeight="1" x14ac:dyDescent="0.25">
      <c r="A335" s="1159"/>
      <c r="B335" s="1159"/>
      <c r="C335" s="1159"/>
      <c r="D335" s="562"/>
      <c r="E335" s="157"/>
      <c r="F335" s="157"/>
      <c r="G335" s="214"/>
      <c r="H335" s="272"/>
      <c r="I335" s="155"/>
      <c r="J335" s="807"/>
      <c r="K335" s="807"/>
      <c r="L335" s="185"/>
      <c r="M335" s="808"/>
      <c r="N335" s="363"/>
      <c r="O335" s="155"/>
    </row>
    <row r="336" spans="1:16" s="951" customFormat="1" ht="15.75" customHeight="1" x14ac:dyDescent="0.25">
      <c r="A336" s="1159"/>
      <c r="B336" s="1159"/>
      <c r="C336" s="1159"/>
      <c r="D336" s="562"/>
      <c r="E336" s="157"/>
      <c r="F336" s="157"/>
      <c r="G336" s="253"/>
      <c r="H336" s="155"/>
      <c r="I336" s="155"/>
      <c r="J336" s="278"/>
      <c r="K336" s="216"/>
      <c r="L336" s="185"/>
      <c r="M336" s="253"/>
      <c r="N336" s="363"/>
      <c r="O336" s="155"/>
    </row>
    <row r="337" spans="1:16" ht="15.75" customHeight="1" x14ac:dyDescent="0.25">
      <c r="E337" s="157"/>
      <c r="F337" s="157">
        <v>5.6</v>
      </c>
      <c r="G337" s="199"/>
      <c r="H337" s="272"/>
      <c r="I337" s="155"/>
      <c r="J337" s="527" t="s">
        <v>350</v>
      </c>
      <c r="K337" s="216"/>
      <c r="L337" s="216"/>
      <c r="M337" s="253"/>
      <c r="N337" s="363">
        <f>N334+TIME(0,N334,0)</f>
        <v>0.38611111111111091</v>
      </c>
      <c r="O337" s="155"/>
      <c r="P337" s="916"/>
    </row>
    <row r="338" spans="1:16" ht="15.75" customHeight="1" x14ac:dyDescent="0.25">
      <c r="E338" s="157"/>
      <c r="F338" s="157"/>
      <c r="G338" s="489">
        <v>1</v>
      </c>
      <c r="H338" s="272"/>
      <c r="I338" s="155" t="s">
        <v>304</v>
      </c>
      <c r="J338" s="918"/>
      <c r="K338" s="807"/>
      <c r="L338" s="185"/>
      <c r="M338" s="536"/>
      <c r="N338" s="444">
        <f t="shared" si="26"/>
        <v>0.38611111111111091</v>
      </c>
      <c r="O338" s="155"/>
      <c r="P338" s="916"/>
    </row>
    <row r="339" spans="1:16" ht="15.75" customHeight="1" x14ac:dyDescent="0.25">
      <c r="E339" s="157"/>
      <c r="G339" s="489">
        <f>G338+1</f>
        <v>2</v>
      </c>
      <c r="H339" s="272"/>
      <c r="I339" s="155" t="s">
        <v>304</v>
      </c>
      <c r="J339" s="1134"/>
      <c r="K339" s="524"/>
      <c r="L339" s="523"/>
      <c r="M339" s="245"/>
      <c r="N339" s="444">
        <f t="shared" si="26"/>
        <v>0.38611111111111091</v>
      </c>
      <c r="O339" s="155">
        <v>0</v>
      </c>
      <c r="P339" s="916"/>
    </row>
    <row r="340" spans="1:16" ht="15.75" customHeight="1" x14ac:dyDescent="0.25">
      <c r="E340" s="157"/>
      <c r="F340" s="157"/>
      <c r="G340" s="489">
        <f>G339+1</f>
        <v>3</v>
      </c>
      <c r="H340" s="272"/>
      <c r="I340" s="155" t="s">
        <v>304</v>
      </c>
      <c r="J340" s="917"/>
      <c r="K340" s="910" t="s">
        <v>6</v>
      </c>
      <c r="L340" s="911"/>
      <c r="M340" s="245"/>
      <c r="N340" s="444">
        <f t="shared" si="26"/>
        <v>0.38611111111111091</v>
      </c>
      <c r="O340" s="155">
        <v>0</v>
      </c>
      <c r="P340" s="916"/>
    </row>
    <row r="341" spans="1:16" s="916" customFormat="1" ht="15.75" customHeight="1" x14ac:dyDescent="0.25">
      <c r="A341" s="1159"/>
      <c r="B341" s="1159"/>
      <c r="C341" s="1159"/>
      <c r="D341" s="562"/>
      <c r="E341" s="157"/>
      <c r="F341" s="157"/>
      <c r="G341" s="489">
        <f>G340+1</f>
        <v>4</v>
      </c>
      <c r="H341" s="272"/>
      <c r="I341" s="155" t="s">
        <v>304</v>
      </c>
      <c r="N341" s="444">
        <f t="shared" si="26"/>
        <v>0.38611111111111091</v>
      </c>
      <c r="O341" s="155">
        <v>0</v>
      </c>
    </row>
    <row r="342" spans="1:16" s="916" customFormat="1" ht="15.75" customHeight="1" x14ac:dyDescent="0.25">
      <c r="A342" s="1159"/>
      <c r="B342" s="1159"/>
      <c r="C342" s="1159"/>
      <c r="D342" s="562"/>
      <c r="E342" s="157"/>
      <c r="F342" s="157"/>
      <c r="G342" s="489">
        <f>G341+1</f>
        <v>5</v>
      </c>
      <c r="H342" s="272"/>
      <c r="I342" s="155" t="s">
        <v>304</v>
      </c>
      <c r="J342" s="918"/>
      <c r="K342" s="807"/>
      <c r="L342" s="185"/>
      <c r="M342" s="253"/>
      <c r="N342" s="444">
        <f t="shared" si="26"/>
        <v>0.38611111111111091</v>
      </c>
      <c r="O342" s="155">
        <v>0</v>
      </c>
    </row>
    <row r="343" spans="1:16" ht="15.75" customHeight="1" x14ac:dyDescent="0.25">
      <c r="E343" s="157"/>
      <c r="F343" s="157"/>
      <c r="G343" s="489">
        <f>G342+1</f>
        <v>6</v>
      </c>
      <c r="H343" s="272"/>
      <c r="I343" s="155" t="s">
        <v>304</v>
      </c>
      <c r="N343" s="444">
        <f t="shared" si="26"/>
        <v>0.38611111111111091</v>
      </c>
      <c r="O343" s="155">
        <v>0</v>
      </c>
      <c r="P343" s="916"/>
    </row>
    <row r="344" spans="1:16" s="951" customFormat="1" ht="15.75" customHeight="1" x14ac:dyDescent="0.25">
      <c r="A344" s="1159"/>
      <c r="B344" s="1159"/>
      <c r="C344" s="1159"/>
      <c r="D344" s="562"/>
      <c r="E344" s="157"/>
      <c r="F344" s="157"/>
      <c r="G344" s="489"/>
      <c r="H344" s="272"/>
      <c r="I344" s="155"/>
      <c r="J344" s="109"/>
      <c r="K344" s="109"/>
      <c r="L344" s="480"/>
      <c r="M344" s="228"/>
      <c r="N344" s="444"/>
      <c r="O344" s="155"/>
    </row>
    <row r="345" spans="1:16" ht="15.75" customHeight="1" x14ac:dyDescent="0.25">
      <c r="E345" s="157">
        <v>6</v>
      </c>
      <c r="F345" s="157"/>
      <c r="G345" s="157"/>
      <c r="H345" s="155"/>
      <c r="I345" s="155"/>
      <c r="J345" s="528" t="s">
        <v>192</v>
      </c>
      <c r="K345" s="156" t="s">
        <v>165</v>
      </c>
      <c r="L345" s="446" t="s">
        <v>480</v>
      </c>
      <c r="M345" s="253"/>
      <c r="N345" s="444">
        <f>N343+TIME(0,M343,0)</f>
        <v>0.38611111111111091</v>
      </c>
      <c r="O345" s="155"/>
      <c r="P345" s="916"/>
    </row>
    <row r="346" spans="1:16" ht="15.75" customHeight="1" x14ac:dyDescent="0.25">
      <c r="E346" s="157"/>
      <c r="F346" s="157">
        <v>6.1</v>
      </c>
      <c r="G346" s="157"/>
      <c r="H346" s="155"/>
      <c r="I346" s="155" t="s">
        <v>28</v>
      </c>
      <c r="J346" s="535"/>
      <c r="K346" s="816"/>
      <c r="L346" s="446"/>
      <c r="M346" s="818"/>
      <c r="N346" s="444">
        <f>N345+TIME(0,M345,0)</f>
        <v>0.38611111111111091</v>
      </c>
      <c r="O346" s="155"/>
      <c r="P346" s="916"/>
    </row>
    <row r="347" spans="1:16" ht="15.75" customHeight="1" x14ac:dyDescent="0.25">
      <c r="E347" s="157"/>
      <c r="F347" s="157">
        <f>F346+0.1</f>
        <v>6.1999999999999993</v>
      </c>
      <c r="G347" s="157"/>
      <c r="H347" s="155"/>
      <c r="I347" s="155" t="s">
        <v>170</v>
      </c>
      <c r="J347" s="535"/>
      <c r="K347" s="201" t="s">
        <v>6</v>
      </c>
      <c r="L347" s="446"/>
      <c r="M347" s="915"/>
      <c r="N347" s="444">
        <f t="shared" ref="N347:N354" si="27">N346+TIME(0,M346,0)</f>
        <v>0.38611111111111091</v>
      </c>
      <c r="O347" s="155"/>
      <c r="P347" s="916"/>
    </row>
    <row r="348" spans="1:16" ht="15.75" customHeight="1" x14ac:dyDescent="0.25">
      <c r="E348" s="157"/>
      <c r="F348" s="157">
        <f>F347+0.1</f>
        <v>6.2999999999999989</v>
      </c>
      <c r="G348" s="157"/>
      <c r="H348" s="155"/>
      <c r="I348" s="155" t="s">
        <v>170</v>
      </c>
      <c r="J348" s="902" t="s">
        <v>371</v>
      </c>
      <c r="K348" s="903" t="s">
        <v>165</v>
      </c>
      <c r="L348" s="904" t="s">
        <v>480</v>
      </c>
      <c r="M348" s="905">
        <v>3</v>
      </c>
      <c r="N348" s="444">
        <f t="shared" si="27"/>
        <v>0.38611111111111091</v>
      </c>
      <c r="O348" s="155"/>
      <c r="P348" s="916"/>
    </row>
    <row r="349" spans="1:16" ht="15.75" customHeight="1" x14ac:dyDescent="0.25">
      <c r="E349" s="157"/>
      <c r="F349" s="157">
        <f>F348+0.1</f>
        <v>6.3999999999999986</v>
      </c>
      <c r="G349" s="157"/>
      <c r="H349" s="155"/>
      <c r="I349" s="155" t="s">
        <v>170</v>
      </c>
      <c r="J349" s="525"/>
      <c r="K349" s="201"/>
      <c r="L349" s="446"/>
      <c r="M349" s="536"/>
      <c r="N349" s="444">
        <f t="shared" si="27"/>
        <v>0.38819444444444423</v>
      </c>
      <c r="O349" s="155"/>
      <c r="P349" s="916"/>
    </row>
    <row r="350" spans="1:16" ht="15.75" customHeight="1" x14ac:dyDescent="0.25">
      <c r="E350" s="157"/>
      <c r="F350" s="157"/>
      <c r="G350" s="157"/>
      <c r="H350" s="155"/>
      <c r="I350" s="155" t="s">
        <v>170</v>
      </c>
      <c r="J350" s="525"/>
      <c r="K350" s="201"/>
      <c r="L350" s="446"/>
      <c r="M350" s="536"/>
      <c r="N350" s="444">
        <f t="shared" si="27"/>
        <v>0.38819444444444423</v>
      </c>
      <c r="O350" s="155"/>
      <c r="P350" s="916"/>
    </row>
    <row r="351" spans="1:16" s="951" customFormat="1" ht="15.75" customHeight="1" x14ac:dyDescent="0.25">
      <c r="A351" s="1159"/>
      <c r="B351" s="1159"/>
      <c r="C351" s="1159"/>
      <c r="D351" s="562"/>
      <c r="E351" s="157">
        <v>7</v>
      </c>
      <c r="F351" s="157"/>
      <c r="G351" s="157"/>
      <c r="H351" s="155"/>
      <c r="I351" s="155" t="s">
        <v>31</v>
      </c>
      <c r="J351" s="528" t="s">
        <v>431</v>
      </c>
      <c r="K351" s="156" t="s">
        <v>165</v>
      </c>
      <c r="L351" s="446" t="s">
        <v>479</v>
      </c>
      <c r="M351" s="253">
        <v>2</v>
      </c>
      <c r="N351" s="444">
        <f t="shared" si="27"/>
        <v>0.38819444444444423</v>
      </c>
      <c r="O351" s="155"/>
    </row>
    <row r="352" spans="1:16" s="951" customFormat="1" ht="15.75" customHeight="1" x14ac:dyDescent="0.25">
      <c r="A352" s="1159"/>
      <c r="B352" s="1159"/>
      <c r="C352" s="1159"/>
      <c r="D352" s="562"/>
      <c r="E352" s="157"/>
      <c r="F352" s="157"/>
      <c r="G352" s="157"/>
      <c r="H352" s="155"/>
      <c r="I352" s="155"/>
      <c r="K352" s="156"/>
      <c r="L352" s="446"/>
      <c r="M352" s="253"/>
      <c r="N352" s="444">
        <f t="shared" si="27"/>
        <v>0.38958333333333311</v>
      </c>
      <c r="O352" s="155"/>
    </row>
    <row r="353" spans="4:16" ht="15.75" customHeight="1" x14ac:dyDescent="0.25">
      <c r="E353" s="157">
        <v>7</v>
      </c>
      <c r="F353" s="157"/>
      <c r="G353" s="157"/>
      <c r="H353" s="155"/>
      <c r="I353" s="155" t="s">
        <v>171</v>
      </c>
      <c r="J353" s="955" t="s">
        <v>756</v>
      </c>
      <c r="K353" s="156"/>
      <c r="L353" s="446"/>
      <c r="M353" s="253"/>
      <c r="N353" s="444">
        <f t="shared" si="27"/>
        <v>0.38958333333333311</v>
      </c>
      <c r="O353" s="155"/>
      <c r="P353" s="916"/>
    </row>
    <row r="354" spans="4:16" ht="15.75" customHeight="1" x14ac:dyDescent="0.25">
      <c r="E354" s="157"/>
      <c r="F354" s="157"/>
      <c r="G354" s="157"/>
      <c r="H354" s="155"/>
      <c r="I354" s="155"/>
      <c r="J354" s="955" t="s">
        <v>757</v>
      </c>
      <c r="K354" s="156"/>
      <c r="L354" s="446"/>
      <c r="M354" s="253"/>
      <c r="N354" s="444">
        <f t="shared" si="27"/>
        <v>0.38958333333333311</v>
      </c>
      <c r="O354" s="155"/>
      <c r="P354" s="916"/>
    </row>
    <row r="355" spans="4:16" ht="15.75" customHeight="1" x14ac:dyDescent="0.25">
      <c r="E355" s="157">
        <v>8</v>
      </c>
      <c r="F355" s="157"/>
      <c r="G355" s="157"/>
      <c r="H355" s="155"/>
      <c r="I355" s="155" t="s">
        <v>60</v>
      </c>
      <c r="J355" s="528" t="s">
        <v>104</v>
      </c>
      <c r="K355" s="156" t="s">
        <v>165</v>
      </c>
      <c r="L355" s="446" t="s">
        <v>479</v>
      </c>
      <c r="M355" s="253">
        <v>1</v>
      </c>
      <c r="N355" s="444">
        <f>N353+TIME(0,M353,0)</f>
        <v>0.38958333333333311</v>
      </c>
      <c r="O355" s="155"/>
      <c r="P355" s="916"/>
    </row>
    <row r="356" spans="4:16" ht="15.75" customHeight="1" x14ac:dyDescent="0.25">
      <c r="E356" s="157"/>
      <c r="F356" s="157"/>
      <c r="G356" s="157"/>
      <c r="H356" s="155"/>
      <c r="I356" s="155"/>
      <c r="J356" s="282" t="s">
        <v>339</v>
      </c>
      <c r="K356" s="216"/>
      <c r="L356" s="199"/>
      <c r="M356" s="246"/>
      <c r="N356" s="956">
        <f>N357-N355</f>
        <v>0.11041666666666689</v>
      </c>
      <c r="O356" s="155"/>
      <c r="P356" s="916"/>
    </row>
    <row r="357" spans="4:16" ht="15.75" customHeight="1" x14ac:dyDescent="0.25">
      <c r="E357" s="157"/>
      <c r="F357" s="157"/>
      <c r="G357" s="157"/>
      <c r="H357" s="155"/>
      <c r="I357" s="155"/>
      <c r="J357" s="157"/>
      <c r="K357" s="156"/>
      <c r="L357" s="446" t="s">
        <v>175</v>
      </c>
      <c r="M357" s="253"/>
      <c r="N357" s="364">
        <f>TIME(12,0,0)</f>
        <v>0.5</v>
      </c>
      <c r="O357" s="155"/>
      <c r="P357" s="916"/>
    </row>
    <row r="358" spans="4:16" ht="15.75" customHeight="1" x14ac:dyDescent="0.2">
      <c r="E358" s="1596" t="s">
        <v>201</v>
      </c>
      <c r="F358" s="1597"/>
      <c r="G358" s="1597"/>
      <c r="H358" s="1597"/>
      <c r="I358" s="1597"/>
      <c r="J358" s="1597"/>
      <c r="K358" s="1597"/>
      <c r="L358" s="1597"/>
      <c r="M358" s="1597"/>
      <c r="N358" s="1598"/>
      <c r="O358" s="155"/>
    </row>
    <row r="359" spans="4:16" ht="15.75" customHeight="1" x14ac:dyDescent="0.2">
      <c r="E359" s="1599"/>
      <c r="F359" s="1600"/>
      <c r="G359" s="1600"/>
      <c r="H359" s="1600"/>
      <c r="I359" s="1600"/>
      <c r="J359" s="1600"/>
      <c r="K359" s="1600"/>
      <c r="L359" s="1600"/>
      <c r="M359" s="1600"/>
      <c r="N359" s="1601"/>
      <c r="O359" s="155"/>
    </row>
    <row r="360" spans="4:16" ht="15.75" customHeight="1" x14ac:dyDescent="0.2">
      <c r="E360" s="1590" t="s">
        <v>117</v>
      </c>
      <c r="F360" s="1591"/>
      <c r="G360" s="1591"/>
      <c r="H360" s="1591"/>
      <c r="I360" s="1591"/>
      <c r="J360" s="1591"/>
      <c r="K360" s="1591"/>
      <c r="L360" s="1591"/>
      <c r="M360" s="1591"/>
      <c r="N360" s="1592"/>
      <c r="O360" s="155"/>
    </row>
    <row r="361" spans="4:16" ht="15.75" customHeight="1" x14ac:dyDescent="0.2">
      <c r="E361" s="301"/>
      <c r="F361" s="302"/>
      <c r="G361" s="302"/>
      <c r="H361" s="366"/>
      <c r="I361" s="367"/>
      <c r="J361" s="302"/>
      <c r="K361" s="367"/>
      <c r="L361" s="302"/>
      <c r="M361" s="368"/>
      <c r="N361" s="365"/>
      <c r="O361" s="155"/>
    </row>
    <row r="362" spans="4:16" ht="15.75" customHeight="1" x14ac:dyDescent="0.2">
      <c r="E362" s="1584" t="s">
        <v>150</v>
      </c>
      <c r="F362" s="1585"/>
      <c r="G362" s="1585"/>
      <c r="H362" s="1585"/>
      <c r="I362" s="1585"/>
      <c r="J362" s="1585"/>
      <c r="K362" s="1585"/>
      <c r="L362" s="1585"/>
      <c r="M362" s="1585"/>
      <c r="N362" s="1586"/>
      <c r="O362" s="155"/>
    </row>
    <row r="363" spans="4:16" ht="15.75" customHeight="1" x14ac:dyDescent="0.2">
      <c r="E363" s="303"/>
      <c r="F363" s="304"/>
      <c r="G363" s="304"/>
      <c r="H363" s="5"/>
      <c r="I363" s="5"/>
      <c r="J363" s="5"/>
      <c r="K363" s="5"/>
      <c r="L363" s="5"/>
      <c r="M363" s="254"/>
      <c r="N363" s="67"/>
      <c r="O363" s="155"/>
    </row>
    <row r="364" spans="4:16" ht="15.75" customHeight="1" x14ac:dyDescent="0.2">
      <c r="E364" s="1587" t="s">
        <v>256</v>
      </c>
      <c r="F364" s="1588"/>
      <c r="G364" s="1588"/>
      <c r="H364" s="1588"/>
      <c r="I364" s="1588"/>
      <c r="J364" s="1588"/>
      <c r="K364" s="1588"/>
      <c r="L364" s="1588"/>
      <c r="M364" s="1588"/>
      <c r="N364" s="1589"/>
      <c r="O364" s="155"/>
    </row>
    <row r="365" spans="4:16" ht="15.75" customHeight="1" x14ac:dyDescent="0.2">
      <c r="E365" s="305"/>
      <c r="F365" s="306"/>
      <c r="G365" s="306"/>
      <c r="H365" s="8"/>
      <c r="I365" s="8"/>
      <c r="J365" s="8"/>
      <c r="K365" s="8"/>
      <c r="L365" s="8"/>
      <c r="M365" s="255"/>
      <c r="N365" s="68"/>
      <c r="O365" s="155"/>
    </row>
    <row r="366" spans="4:16" ht="15.75" customHeight="1" x14ac:dyDescent="0.2">
      <c r="E366" s="1579" t="s">
        <v>94</v>
      </c>
      <c r="F366" s="1580"/>
      <c r="G366" s="1580"/>
      <c r="H366" s="1580"/>
      <c r="I366" s="1580"/>
      <c r="J366" s="1580"/>
      <c r="K366" s="1580"/>
      <c r="L366" s="1580"/>
      <c r="M366" s="1580"/>
      <c r="N366" s="1581"/>
      <c r="O366" s="155"/>
    </row>
    <row r="367" spans="4:16" ht="15.75" customHeight="1" x14ac:dyDescent="0.2">
      <c r="E367" s="305"/>
      <c r="F367" s="306"/>
      <c r="G367" s="306"/>
      <c r="H367" s="8"/>
      <c r="I367" s="8"/>
      <c r="J367" s="8"/>
      <c r="K367" s="8"/>
      <c r="L367" s="8"/>
      <c r="M367" s="255"/>
      <c r="N367" s="68"/>
      <c r="O367" s="155"/>
    </row>
    <row r="368" spans="4:16" ht="15.75" customHeight="1" x14ac:dyDescent="0.2">
      <c r="D368"/>
      <c r="E368"/>
      <c r="F368"/>
      <c r="G368"/>
      <c r="H368"/>
      <c r="I368"/>
      <c r="J368"/>
      <c r="K368"/>
      <c r="L368" s="361"/>
      <c r="M368"/>
      <c r="N368"/>
      <c r="O368"/>
    </row>
    <row r="369" spans="4:16" ht="15.75" customHeight="1" x14ac:dyDescent="0.2">
      <c r="D369"/>
      <c r="E369"/>
      <c r="F369"/>
      <c r="G369"/>
      <c r="H369"/>
      <c r="I369"/>
      <c r="J369"/>
      <c r="K369"/>
      <c r="L369"/>
      <c r="M369"/>
      <c r="N369"/>
      <c r="O369" s="553">
        <f>SUM(O190:O357)</f>
        <v>0</v>
      </c>
      <c r="P369" s="1068" t="s">
        <v>463</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1129"/>
    </row>
    <row r="373" spans="4:16" ht="15.75" customHeight="1" x14ac:dyDescent="0.2">
      <c r="D373"/>
      <c r="E373"/>
      <c r="F373"/>
      <c r="J373" s="1129"/>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J199:J200"/>
    <mergeCell ref="E366:N366"/>
    <mergeCell ref="M200:N201"/>
    <mergeCell ref="E362:N362"/>
    <mergeCell ref="E364:N364"/>
    <mergeCell ref="E360:N360"/>
    <mergeCell ref="M207:N211"/>
    <mergeCell ref="E358:N359"/>
    <mergeCell ref="E197:N197"/>
    <mergeCell ref="E198:N198"/>
    <mergeCell ref="E125:N125"/>
    <mergeCell ref="E122:N122"/>
    <mergeCell ref="E191:N191"/>
    <mergeCell ref="E196:N196"/>
    <mergeCell ref="E192:N192"/>
    <mergeCell ref="E190:N190"/>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3:N3"/>
    <mergeCell ref="E4:N4"/>
    <mergeCell ref="E5:N5"/>
    <mergeCell ref="E8:N8"/>
    <mergeCell ref="E195:N195"/>
    <mergeCell ref="E193:N193"/>
    <mergeCell ref="J126:J127"/>
  </mergeCells>
  <phoneticPr fontId="73" type="noConversion"/>
  <hyperlinks>
    <hyperlink ref="M207:N211"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75" zoomScaleNormal="75" workbookViewId="0">
      <selection activeCell="B15" sqref="B15"/>
    </sheetView>
  </sheetViews>
  <sheetFormatPr defaultRowHeight="12.75" x14ac:dyDescent="0.2"/>
  <cols>
    <col min="1" max="1" width="1.42578125" style="1159" customWidth="1"/>
    <col min="2" max="2" width="13.5703125" style="1159" customWidth="1"/>
    <col min="3" max="3" width="1.42578125" style="1159"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253"/>
      <c r="B1" s="1254" t="s">
        <v>736</v>
      </c>
      <c r="C1" s="1255"/>
      <c r="E1" s="382"/>
      <c r="F1" s="382"/>
      <c r="G1" s="382"/>
      <c r="H1" s="382"/>
      <c r="I1" s="382"/>
      <c r="J1" s="382"/>
      <c r="K1" s="382"/>
      <c r="L1" s="382"/>
      <c r="M1" s="383"/>
    </row>
    <row r="2" spans="1:14" ht="18.75" thickBot="1" x14ac:dyDescent="0.25">
      <c r="A2" s="601"/>
      <c r="B2" s="837"/>
      <c r="C2" s="53"/>
      <c r="E2" s="1602" t="s">
        <v>294</v>
      </c>
      <c r="F2" s="1602"/>
      <c r="G2" s="1602"/>
      <c r="H2" s="1602"/>
      <c r="I2" s="1602"/>
      <c r="J2" s="1602"/>
      <c r="K2" s="1602"/>
      <c r="L2" s="1602"/>
      <c r="M2" s="1602"/>
    </row>
    <row r="3" spans="1:14" ht="18.75" thickBot="1" x14ac:dyDescent="0.25">
      <c r="A3" s="601"/>
      <c r="B3" s="370" t="str">
        <f>Title!B3</f>
        <v>Interim</v>
      </c>
      <c r="C3" s="53"/>
      <c r="E3" s="384"/>
      <c r="F3" s="1603"/>
      <c r="G3" s="1603"/>
      <c r="H3" s="1603"/>
      <c r="I3" s="1603"/>
      <c r="J3" s="1603"/>
      <c r="K3" s="1603"/>
      <c r="L3" s="1603"/>
      <c r="M3" s="1603"/>
    </row>
    <row r="4" spans="1:14" ht="15.6" customHeight="1" x14ac:dyDescent="0.2">
      <c r="A4" s="601"/>
      <c r="B4" s="1264" t="str">
        <f>Title!B4</f>
        <v>R1</v>
      </c>
      <c r="C4" s="53"/>
      <c r="E4" s="385"/>
      <c r="F4" s="1604" t="s">
        <v>335</v>
      </c>
      <c r="G4" s="1604"/>
      <c r="H4" s="1604"/>
      <c r="I4" s="1604"/>
      <c r="J4" s="1604"/>
      <c r="K4" s="1604"/>
      <c r="L4" s="1604"/>
      <c r="M4" s="1604"/>
    </row>
    <row r="5" spans="1:14" ht="15.75" x14ac:dyDescent="0.2">
      <c r="A5" s="601"/>
      <c r="B5" s="1265"/>
      <c r="C5" s="53"/>
      <c r="E5" s="696"/>
      <c r="F5" s="1112" t="s">
        <v>6</v>
      </c>
      <c r="G5" s="1089" t="s">
        <v>316</v>
      </c>
      <c r="H5" s="697"/>
      <c r="I5" s="698"/>
      <c r="J5" s="698"/>
      <c r="K5" s="698"/>
      <c r="L5" s="698"/>
      <c r="M5" s="699"/>
    </row>
    <row r="6" spans="1:14" ht="16.5" thickBot="1" x14ac:dyDescent="0.25">
      <c r="A6" s="601"/>
      <c r="B6" s="1266"/>
      <c r="C6" s="53"/>
      <c r="E6" s="696"/>
      <c r="F6" s="1112" t="s">
        <v>6</v>
      </c>
      <c r="G6" s="1089" t="s">
        <v>316</v>
      </c>
      <c r="H6" s="698"/>
      <c r="I6" s="698"/>
      <c r="J6" s="698"/>
      <c r="K6" s="698"/>
      <c r="L6" s="698"/>
      <c r="M6" s="699"/>
    </row>
    <row r="7" spans="1:14" ht="16.5" thickBot="1" x14ac:dyDescent="0.25">
      <c r="A7" s="601"/>
      <c r="B7" s="54"/>
      <c r="C7" s="538"/>
      <c r="E7" s="696"/>
      <c r="F7" s="1112" t="s">
        <v>6</v>
      </c>
      <c r="G7" s="1089" t="s">
        <v>620</v>
      </c>
      <c r="H7" s="698"/>
      <c r="I7" s="698"/>
      <c r="J7" s="698"/>
      <c r="K7" s="698"/>
      <c r="L7" s="698"/>
      <c r="M7" s="699"/>
    </row>
    <row r="8" spans="1:14" ht="20.25" x14ac:dyDescent="0.2">
      <c r="A8" s="601"/>
      <c r="B8" s="939" t="s">
        <v>96</v>
      </c>
      <c r="C8" s="497"/>
      <c r="E8" s="700"/>
      <c r="F8" s="700"/>
      <c r="G8" s="700"/>
      <c r="H8" s="700"/>
      <c r="I8" s="700"/>
      <c r="J8" s="700"/>
      <c r="K8" s="701"/>
      <c r="L8" s="700"/>
      <c r="M8" s="702"/>
    </row>
    <row r="9" spans="1:14" ht="15.6" customHeight="1" x14ac:dyDescent="0.2">
      <c r="A9" s="601"/>
      <c r="B9" s="660" t="s">
        <v>123</v>
      </c>
      <c r="C9" s="497"/>
      <c r="E9" s="1139"/>
      <c r="F9" s="1605" t="s">
        <v>621</v>
      </c>
      <c r="G9" s="1605"/>
      <c r="H9" s="1605"/>
      <c r="I9" s="1605"/>
      <c r="J9" s="1605"/>
      <c r="K9" s="1605"/>
      <c r="L9" s="1605"/>
      <c r="M9" s="1605"/>
      <c r="N9" s="1605"/>
    </row>
    <row r="10" spans="1:14" ht="18" x14ac:dyDescent="0.2">
      <c r="A10" s="601"/>
      <c r="B10" s="661"/>
      <c r="C10" s="662"/>
      <c r="E10" s="703"/>
      <c r="F10" s="704"/>
      <c r="G10" s="705"/>
      <c r="H10" s="705"/>
      <c r="I10" s="705"/>
      <c r="J10" s="705"/>
      <c r="K10" s="705"/>
      <c r="L10" s="705"/>
      <c r="M10" s="706"/>
    </row>
    <row r="11" spans="1:14" ht="15.75" x14ac:dyDescent="0.2">
      <c r="A11" s="601"/>
      <c r="B11" s="663" t="s">
        <v>375</v>
      </c>
      <c r="C11" s="497"/>
      <c r="E11" s="1114"/>
      <c r="F11" s="1114"/>
      <c r="G11" s="707">
        <v>1</v>
      </c>
      <c r="H11" s="845" t="s">
        <v>0</v>
      </c>
      <c r="I11" s="846" t="s">
        <v>54</v>
      </c>
      <c r="J11" s="846" t="s">
        <v>165</v>
      </c>
      <c r="K11" s="846" t="s">
        <v>55</v>
      </c>
      <c r="L11" s="847">
        <v>1</v>
      </c>
      <c r="M11" s="848">
        <v>0.33333333333333331</v>
      </c>
    </row>
    <row r="12" spans="1:14" ht="15.75" x14ac:dyDescent="0.2">
      <c r="A12" s="52"/>
      <c r="B12" s="664" t="s">
        <v>376</v>
      </c>
      <c r="C12" s="53"/>
      <c r="E12" s="1115"/>
      <c r="F12" s="1115"/>
      <c r="G12" s="708">
        <v>2</v>
      </c>
      <c r="H12" s="849" t="s">
        <v>0</v>
      </c>
      <c r="I12" s="849" t="s">
        <v>295</v>
      </c>
      <c r="J12" s="850" t="s">
        <v>165</v>
      </c>
      <c r="K12" s="850" t="s">
        <v>55</v>
      </c>
      <c r="L12" s="851">
        <v>1</v>
      </c>
      <c r="M12" s="852">
        <f t="shared" ref="M12:M22" si="0">M11+TIME(0,L11,0)</f>
        <v>0.33402777777777776</v>
      </c>
    </row>
    <row r="13" spans="1:14" ht="15.75" x14ac:dyDescent="0.2">
      <c r="A13" s="601"/>
      <c r="B13" s="665" t="s">
        <v>149</v>
      </c>
      <c r="C13" s="497"/>
      <c r="E13" s="723"/>
      <c r="F13" s="723"/>
      <c r="G13" s="709">
        <v>3</v>
      </c>
      <c r="H13" s="853" t="s">
        <v>0</v>
      </c>
      <c r="I13" s="854" t="s">
        <v>296</v>
      </c>
      <c r="J13" s="855" t="s">
        <v>165</v>
      </c>
      <c r="K13" s="855" t="s">
        <v>55</v>
      </c>
      <c r="L13" s="856">
        <v>1</v>
      </c>
      <c r="M13" s="857">
        <f t="shared" si="0"/>
        <v>0.3347222222222222</v>
      </c>
    </row>
    <row r="14" spans="1:14" ht="15.75" x14ac:dyDescent="0.2">
      <c r="A14" s="52"/>
      <c r="B14" s="666" t="s">
        <v>246</v>
      </c>
      <c r="C14" s="497"/>
      <c r="E14" s="1115"/>
      <c r="F14" s="1115"/>
      <c r="G14" s="858">
        <v>3.1</v>
      </c>
      <c r="H14" s="849" t="s">
        <v>0</v>
      </c>
      <c r="I14" s="859" t="s">
        <v>297</v>
      </c>
      <c r="J14" s="850" t="s">
        <v>165</v>
      </c>
      <c r="K14" s="850" t="s">
        <v>55</v>
      </c>
      <c r="L14" s="851">
        <v>1</v>
      </c>
      <c r="M14" s="852">
        <f t="shared" si="0"/>
        <v>0.33541666666666664</v>
      </c>
    </row>
    <row r="15" spans="1:14" ht="15.75" x14ac:dyDescent="0.2">
      <c r="A15" s="52"/>
      <c r="B15" s="498" t="s">
        <v>273</v>
      </c>
      <c r="C15" s="497"/>
      <c r="E15" s="723"/>
      <c r="F15" s="723"/>
      <c r="G15" s="709">
        <v>4</v>
      </c>
      <c r="H15" s="853" t="s">
        <v>0</v>
      </c>
      <c r="I15" s="860" t="s">
        <v>298</v>
      </c>
      <c r="J15" s="855" t="s">
        <v>165</v>
      </c>
      <c r="K15" s="855" t="s">
        <v>55</v>
      </c>
      <c r="L15" s="856">
        <v>1</v>
      </c>
      <c r="M15" s="857">
        <f t="shared" si="0"/>
        <v>0.33611111111111108</v>
      </c>
    </row>
    <row r="16" spans="1:14" ht="15.75" x14ac:dyDescent="0.2">
      <c r="A16" s="52"/>
      <c r="B16" s="499" t="s">
        <v>334</v>
      </c>
      <c r="C16" s="500"/>
      <c r="E16" s="1115"/>
      <c r="F16" s="1115"/>
      <c r="G16" s="861">
        <v>5</v>
      </c>
      <c r="H16" s="850" t="s">
        <v>31</v>
      </c>
      <c r="I16" s="850" t="s">
        <v>433</v>
      </c>
      <c r="J16" s="850" t="s">
        <v>165</v>
      </c>
      <c r="K16" s="850" t="s">
        <v>55</v>
      </c>
      <c r="L16" s="851">
        <v>1</v>
      </c>
      <c r="M16" s="852">
        <f t="shared" si="0"/>
        <v>0.33680555555555552</v>
      </c>
    </row>
    <row r="17" spans="1:14" ht="15.75" x14ac:dyDescent="0.2">
      <c r="A17" s="52"/>
      <c r="B17" s="54"/>
      <c r="C17" s="459"/>
      <c r="E17" s="723"/>
      <c r="F17" s="723"/>
      <c r="G17" s="862">
        <v>5.0999999999999996</v>
      </c>
      <c r="H17" s="855" t="s">
        <v>31</v>
      </c>
      <c r="I17" s="854" t="s">
        <v>434</v>
      </c>
      <c r="J17" s="855" t="s">
        <v>165</v>
      </c>
      <c r="K17" s="855" t="s">
        <v>55</v>
      </c>
      <c r="L17" s="856">
        <v>1</v>
      </c>
      <c r="M17" s="857">
        <f t="shared" si="0"/>
        <v>0.33749999999999997</v>
      </c>
    </row>
    <row r="18" spans="1:14" ht="15.75" x14ac:dyDescent="0.2">
      <c r="A18" s="52"/>
      <c r="B18" s="54"/>
      <c r="C18" s="53"/>
      <c r="E18" s="1115"/>
      <c r="F18" s="1115"/>
      <c r="G18" s="861">
        <v>5.2</v>
      </c>
      <c r="H18" s="850" t="s">
        <v>31</v>
      </c>
      <c r="I18" s="859" t="s">
        <v>299</v>
      </c>
      <c r="J18" s="850" t="s">
        <v>165</v>
      </c>
      <c r="K18" s="850" t="s">
        <v>55</v>
      </c>
      <c r="L18" s="851">
        <v>0</v>
      </c>
      <c r="M18" s="852">
        <f t="shared" si="0"/>
        <v>0.33819444444444441</v>
      </c>
    </row>
    <row r="19" spans="1:14" ht="15.75" x14ac:dyDescent="0.2">
      <c r="A19" s="601"/>
      <c r="B19" s="899" t="s">
        <v>377</v>
      </c>
      <c r="C19" s="497"/>
      <c r="E19" s="723"/>
      <c r="F19" s="723"/>
      <c r="G19" s="862">
        <v>6</v>
      </c>
      <c r="H19" s="855" t="s">
        <v>41</v>
      </c>
      <c r="I19" s="855" t="s">
        <v>300</v>
      </c>
      <c r="J19" s="855" t="s">
        <v>165</v>
      </c>
      <c r="K19" s="855" t="s">
        <v>55</v>
      </c>
      <c r="L19" s="856">
        <v>1</v>
      </c>
      <c r="M19" s="857">
        <f t="shared" si="0"/>
        <v>0.33819444444444441</v>
      </c>
    </row>
    <row r="20" spans="1:14" ht="15.75" x14ac:dyDescent="0.2">
      <c r="A20" s="52"/>
      <c r="B20" s="664" t="s">
        <v>378</v>
      </c>
      <c r="C20" s="53"/>
      <c r="E20" s="1115"/>
      <c r="F20" s="1115"/>
      <c r="G20" s="861">
        <v>7</v>
      </c>
      <c r="H20" s="850" t="s">
        <v>41</v>
      </c>
      <c r="I20" s="850" t="s">
        <v>301</v>
      </c>
      <c r="J20" s="850" t="s">
        <v>165</v>
      </c>
      <c r="K20" s="850"/>
      <c r="L20" s="851">
        <v>30</v>
      </c>
      <c r="M20" s="852">
        <f t="shared" si="0"/>
        <v>0.33888888888888885</v>
      </c>
    </row>
    <row r="21" spans="1:14" ht="15.75" x14ac:dyDescent="0.2">
      <c r="A21" s="601"/>
      <c r="B21" s="940" t="s">
        <v>415</v>
      </c>
      <c r="C21" s="497"/>
      <c r="E21" s="723"/>
      <c r="F21" s="723"/>
      <c r="G21" s="862">
        <v>8</v>
      </c>
      <c r="H21" s="855" t="s">
        <v>41</v>
      </c>
      <c r="I21" s="855" t="s">
        <v>301</v>
      </c>
      <c r="J21" s="855" t="s">
        <v>6</v>
      </c>
      <c r="K21" s="855"/>
      <c r="L21" s="856">
        <v>82</v>
      </c>
      <c r="M21" s="857">
        <f t="shared" si="0"/>
        <v>0.35972222222222217</v>
      </c>
    </row>
    <row r="22" spans="1:14" ht="15.75" x14ac:dyDescent="0.25">
      <c r="A22" s="52"/>
      <c r="B22" s="900" t="s">
        <v>333</v>
      </c>
      <c r="C22" s="497"/>
      <c r="D22" s="920"/>
      <c r="E22" s="1115"/>
      <c r="F22" s="1115"/>
      <c r="G22" s="714">
        <v>9</v>
      </c>
      <c r="H22" s="715" t="s">
        <v>0</v>
      </c>
      <c r="I22" s="763" t="s">
        <v>303</v>
      </c>
      <c r="J22" s="715" t="s">
        <v>165</v>
      </c>
      <c r="K22" s="850" t="s">
        <v>55</v>
      </c>
      <c r="L22" s="716"/>
      <c r="M22" s="852">
        <f t="shared" si="0"/>
        <v>0.41666666666666663</v>
      </c>
    </row>
    <row r="23" spans="1:14" ht="20.25" x14ac:dyDescent="0.25">
      <c r="A23" s="52"/>
      <c r="B23" s="941" t="s">
        <v>527</v>
      </c>
      <c r="C23" s="497"/>
      <c r="D23" s="920"/>
      <c r="E23" s="700"/>
      <c r="F23" s="700"/>
      <c r="G23" s="700"/>
      <c r="H23" s="700"/>
      <c r="I23" s="700"/>
      <c r="J23" s="700"/>
      <c r="K23" s="701"/>
      <c r="L23" s="700"/>
      <c r="M23" s="702"/>
    </row>
    <row r="24" spans="1:14" ht="18" x14ac:dyDescent="0.25">
      <c r="A24" s="52"/>
      <c r="B24" s="901" t="s">
        <v>349</v>
      </c>
      <c r="C24" s="497"/>
      <c r="E24" s="1139"/>
      <c r="F24" s="1605" t="s">
        <v>622</v>
      </c>
      <c r="G24" s="1605"/>
      <c r="H24" s="1605"/>
      <c r="I24" s="1605"/>
      <c r="J24" s="1605"/>
      <c r="K24" s="1605"/>
      <c r="L24" s="1605"/>
      <c r="M24" s="1605"/>
      <c r="N24" s="1605"/>
    </row>
    <row r="25" spans="1:14" ht="18" x14ac:dyDescent="0.2">
      <c r="A25" s="52"/>
      <c r="B25" s="942" t="s">
        <v>17</v>
      </c>
      <c r="C25" s="497"/>
      <c r="E25" s="703"/>
      <c r="F25" s="704"/>
      <c r="G25" s="705"/>
      <c r="H25" s="705"/>
      <c r="I25" s="705"/>
      <c r="J25" s="705"/>
      <c r="K25" s="705"/>
      <c r="L25" s="705"/>
      <c r="M25" s="706"/>
    </row>
    <row r="26" spans="1:14" ht="15.75" x14ac:dyDescent="0.2">
      <c r="A26" s="52"/>
      <c r="B26" s="943" t="s">
        <v>16</v>
      </c>
      <c r="C26" s="497"/>
      <c r="E26" s="1115"/>
      <c r="F26" s="1115"/>
      <c r="G26" s="714"/>
      <c r="H26" s="715"/>
      <c r="I26" s="763"/>
      <c r="J26" s="715"/>
      <c r="K26" s="715"/>
      <c r="L26" s="716"/>
      <c r="M26" s="717"/>
    </row>
    <row r="27" spans="1:14" ht="15.75" x14ac:dyDescent="0.2">
      <c r="A27" s="52"/>
      <c r="B27" s="944" t="s">
        <v>481</v>
      </c>
      <c r="C27" s="497"/>
      <c r="E27" s="1114"/>
      <c r="F27" s="1114"/>
      <c r="G27" s="707">
        <v>10</v>
      </c>
      <c r="H27" s="845" t="s">
        <v>0</v>
      </c>
      <c r="I27" s="846" t="s">
        <v>54</v>
      </c>
      <c r="J27" s="846" t="s">
        <v>165</v>
      </c>
      <c r="K27" s="846" t="s">
        <v>55</v>
      </c>
      <c r="L27" s="847">
        <v>1</v>
      </c>
      <c r="M27" s="848">
        <v>0.8125</v>
      </c>
    </row>
    <row r="28" spans="1:14" ht="15.75" x14ac:dyDescent="0.2">
      <c r="A28" s="52"/>
      <c r="B28" s="1149" t="s">
        <v>528</v>
      </c>
      <c r="C28" s="53"/>
      <c r="E28" s="1115"/>
      <c r="F28" s="1115"/>
      <c r="G28" s="861">
        <v>11</v>
      </c>
      <c r="H28" s="850" t="s">
        <v>41</v>
      </c>
      <c r="I28" s="850" t="s">
        <v>301</v>
      </c>
      <c r="J28" s="850" t="s">
        <v>165</v>
      </c>
      <c r="K28" s="850"/>
      <c r="L28" s="851">
        <v>30</v>
      </c>
      <c r="M28" s="852">
        <f>M27+TIME(0,L27,0)</f>
        <v>0.81319444444444444</v>
      </c>
    </row>
    <row r="29" spans="1:14" ht="15.75" x14ac:dyDescent="0.2">
      <c r="A29" s="601"/>
      <c r="B29" s="947" t="s">
        <v>529</v>
      </c>
      <c r="C29" s="497"/>
      <c r="E29" s="723"/>
      <c r="F29" s="723"/>
      <c r="G29" s="862">
        <v>12</v>
      </c>
      <c r="H29" s="855" t="s">
        <v>41</v>
      </c>
      <c r="I29" s="855" t="s">
        <v>301</v>
      </c>
      <c r="J29" s="855" t="s">
        <v>6</v>
      </c>
      <c r="K29" s="855"/>
      <c r="L29" s="856">
        <v>89</v>
      </c>
      <c r="M29" s="857">
        <f>M28+TIME(0,L28,0)</f>
        <v>0.83402777777777781</v>
      </c>
    </row>
    <row r="30" spans="1:14" ht="15.75" x14ac:dyDescent="0.2">
      <c r="A30" s="52"/>
      <c r="B30" s="54"/>
      <c r="C30" s="497"/>
      <c r="E30" s="1115"/>
      <c r="F30" s="1115"/>
      <c r="G30" s="714">
        <v>13</v>
      </c>
      <c r="H30" s="715" t="s">
        <v>0</v>
      </c>
      <c r="I30" s="763" t="s">
        <v>168</v>
      </c>
      <c r="J30" s="715" t="s">
        <v>165</v>
      </c>
      <c r="K30" s="850" t="s">
        <v>55</v>
      </c>
      <c r="L30" s="716"/>
      <c r="M30" s="852">
        <f>M29+TIME(0,L29,0)</f>
        <v>0.89583333333333337</v>
      </c>
    </row>
    <row r="31" spans="1:14" ht="20.25" x14ac:dyDescent="0.2">
      <c r="A31" s="52"/>
      <c r="B31" s="54"/>
      <c r="C31" s="497"/>
      <c r="E31" s="710"/>
      <c r="F31" s="710"/>
      <c r="G31" s="710"/>
      <c r="H31" s="710"/>
      <c r="I31" s="710"/>
      <c r="J31" s="710"/>
      <c r="K31" s="710"/>
      <c r="L31" s="711"/>
      <c r="M31" s="712"/>
    </row>
    <row r="32" spans="1:14" x14ac:dyDescent="0.2">
      <c r="A32" s="52"/>
      <c r="B32" s="54"/>
      <c r="C32" s="53"/>
      <c r="E32" s="724"/>
      <c r="F32" s="724"/>
      <c r="G32" s="724"/>
      <c r="H32" s="724"/>
      <c r="I32" s="724"/>
      <c r="J32" s="724"/>
      <c r="K32" s="724"/>
      <c r="L32" s="724"/>
      <c r="M32" s="713"/>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5.6" customHeight="1" x14ac:dyDescent="0.2">
      <c r="A36" s="601"/>
      <c r="B36" s="54"/>
      <c r="C36" s="497"/>
      <c r="E36" s="1159"/>
      <c r="F36" s="1159"/>
      <c r="G36" s="1159"/>
      <c r="H36" s="1159"/>
      <c r="I36" s="1159"/>
      <c r="J36" s="1159"/>
      <c r="K36" s="1159"/>
      <c r="L36" s="1159"/>
      <c r="M36" s="1159"/>
      <c r="N36" s="1159"/>
    </row>
    <row r="37" spans="1:14" ht="13.15" customHeight="1" x14ac:dyDescent="0.2">
      <c r="A37" s="52"/>
      <c r="B37" s="54"/>
      <c r="C37" s="53"/>
      <c r="E37" s="1159"/>
      <c r="F37" s="1159"/>
      <c r="G37" s="1159"/>
      <c r="H37" s="1159"/>
      <c r="I37" s="1159"/>
      <c r="J37" s="1159"/>
      <c r="K37" s="1159"/>
      <c r="L37" s="1159"/>
      <c r="M37" s="1159"/>
      <c r="N37" s="1159"/>
    </row>
    <row r="38" spans="1:14" ht="15.75" x14ac:dyDescent="0.2">
      <c r="A38" s="52"/>
      <c r="B38" s="54"/>
      <c r="C38" s="497"/>
      <c r="E38" s="1159"/>
      <c r="F38" s="1159"/>
      <c r="G38" s="1159"/>
      <c r="H38" s="1159"/>
      <c r="I38" s="1159"/>
      <c r="J38" s="1159"/>
      <c r="K38" s="1159"/>
      <c r="L38" s="1159"/>
      <c r="M38" s="1159"/>
      <c r="N38" s="1159"/>
    </row>
    <row r="39" spans="1:14" ht="15.75" customHeight="1" x14ac:dyDescent="0.2">
      <c r="A39" s="52"/>
      <c r="B39" s="1262" t="s">
        <v>393</v>
      </c>
      <c r="C39" s="497"/>
      <c r="E39" s="1131"/>
      <c r="F39" s="1131"/>
      <c r="G39" s="1131"/>
      <c r="H39" s="1131"/>
      <c r="I39" s="1131"/>
      <c r="J39" s="1131"/>
      <c r="K39" s="1131"/>
      <c r="L39" s="1131"/>
      <c r="M39" s="1131"/>
      <c r="N39" s="1131"/>
    </row>
    <row r="40" spans="1:14" ht="12.75" customHeight="1" x14ac:dyDescent="0.2">
      <c r="A40" s="54"/>
      <c r="B40" s="1263"/>
      <c r="C40" s="54"/>
      <c r="E40" s="1131"/>
      <c r="F40" s="1131"/>
      <c r="G40" s="1131"/>
      <c r="H40" s="1131"/>
      <c r="I40" s="1131"/>
      <c r="J40" s="1131"/>
      <c r="K40" s="1131"/>
      <c r="L40" s="1131"/>
      <c r="M40" s="1131"/>
      <c r="N40" s="1131"/>
    </row>
    <row r="41" spans="1:14" ht="18" x14ac:dyDescent="0.2">
      <c r="A41" s="54"/>
      <c r="B41" s="822" t="s">
        <v>390</v>
      </c>
      <c r="C41" s="54"/>
      <c r="E41" s="1131"/>
      <c r="F41" s="1131"/>
      <c r="G41" s="1131"/>
      <c r="H41" s="1131"/>
      <c r="I41" s="1131"/>
      <c r="J41" s="1131"/>
      <c r="K41" s="1131"/>
      <c r="L41" s="1131"/>
      <c r="M41" s="1131"/>
      <c r="N41" s="1131"/>
    </row>
    <row r="42" spans="1:14" ht="15.75" x14ac:dyDescent="0.2">
      <c r="A42" s="54"/>
      <c r="B42" s="950" t="s">
        <v>348</v>
      </c>
      <c r="C42" s="54"/>
      <c r="E42" s="1131"/>
      <c r="F42" s="1131"/>
      <c r="G42" s="1131"/>
      <c r="H42" s="1131"/>
      <c r="I42" s="1131"/>
      <c r="J42" s="1131"/>
      <c r="K42" s="1131"/>
      <c r="L42" s="1131"/>
      <c r="M42" s="1131"/>
      <c r="N42" s="1131"/>
    </row>
    <row r="43" spans="1:14" ht="13.5" thickBot="1" x14ac:dyDescent="0.25">
      <c r="A43" s="54"/>
      <c r="B43" s="54"/>
      <c r="C43" s="54"/>
      <c r="E43" s="1077"/>
      <c r="F43" s="1077"/>
      <c r="G43" s="1077"/>
      <c r="H43" s="1077"/>
      <c r="I43" s="1077"/>
      <c r="J43" s="1077"/>
      <c r="K43" s="1077"/>
      <c r="L43" s="1077"/>
      <c r="M43" s="1077"/>
    </row>
    <row r="44" spans="1:14" ht="15" x14ac:dyDescent="0.2">
      <c r="A44" s="52"/>
      <c r="B44" s="588" t="s">
        <v>289</v>
      </c>
      <c r="C44" s="53"/>
      <c r="E44" s="1077"/>
      <c r="F44" s="1077"/>
      <c r="G44" s="1077"/>
      <c r="H44" s="1077"/>
      <c r="I44" s="1077"/>
      <c r="J44" s="1077"/>
      <c r="K44" s="1077"/>
      <c r="L44" s="1077"/>
      <c r="M44" s="1077"/>
    </row>
    <row r="45" spans="1:14" ht="15" x14ac:dyDescent="0.2">
      <c r="A45" s="52"/>
      <c r="B45" s="589" t="s">
        <v>253</v>
      </c>
      <c r="C45" s="53"/>
      <c r="E45" s="1077"/>
      <c r="F45" s="1077"/>
      <c r="G45" s="1077"/>
      <c r="H45" s="1077"/>
      <c r="I45" s="1077"/>
      <c r="J45" s="1077"/>
      <c r="K45" s="1077"/>
      <c r="L45" s="1077"/>
      <c r="M45" s="1077"/>
    </row>
    <row r="46" spans="1:14" ht="14.25" x14ac:dyDescent="0.2">
      <c r="A46" s="52"/>
      <c r="B46" s="502" t="s">
        <v>240</v>
      </c>
      <c r="C46" s="501"/>
      <c r="E46" s="1077"/>
      <c r="F46" s="1077"/>
      <c r="G46" s="1077"/>
      <c r="H46" s="1077"/>
      <c r="I46" s="1077"/>
      <c r="J46" s="1077"/>
      <c r="K46" s="1077"/>
      <c r="L46" s="1077"/>
      <c r="M46" s="1077"/>
    </row>
    <row r="47" spans="1:14" ht="14.25" x14ac:dyDescent="0.2">
      <c r="A47" s="52"/>
      <c r="B47" s="503" t="s">
        <v>97</v>
      </c>
      <c r="C47" s="501"/>
      <c r="E47" s="1077"/>
      <c r="F47" s="1077"/>
      <c r="G47" s="1077"/>
      <c r="H47" s="1077"/>
      <c r="I47" s="1077"/>
      <c r="J47" s="1077"/>
      <c r="K47" s="1077"/>
      <c r="L47" s="1077"/>
      <c r="M47" s="1077"/>
    </row>
    <row r="48" spans="1:14" ht="14.25" x14ac:dyDescent="0.2">
      <c r="A48" s="52"/>
      <c r="B48" s="504" t="s">
        <v>98</v>
      </c>
      <c r="C48" s="501"/>
      <c r="E48" s="1077"/>
      <c r="F48" s="1077"/>
      <c r="G48" s="1077"/>
      <c r="H48" s="1077"/>
      <c r="I48" s="1077"/>
      <c r="J48" s="1077"/>
      <c r="K48" s="1077"/>
      <c r="L48" s="1077"/>
      <c r="M48" s="1077"/>
    </row>
    <row r="49" spans="1:13" ht="15.75" x14ac:dyDescent="0.2">
      <c r="A49" s="52"/>
      <c r="B49" s="948" t="s">
        <v>95</v>
      </c>
      <c r="C49" s="501"/>
      <c r="E49" s="1077"/>
      <c r="F49" s="1077"/>
      <c r="G49" s="1077"/>
      <c r="H49" s="1077"/>
      <c r="I49" s="1077"/>
      <c r="J49" s="1077"/>
      <c r="K49" s="1077"/>
      <c r="L49" s="1077"/>
      <c r="M49" s="1077"/>
    </row>
    <row r="50" spans="1:13" ht="14.25" x14ac:dyDescent="0.2">
      <c r="A50" s="52"/>
      <c r="B50" s="505" t="s">
        <v>249</v>
      </c>
      <c r="C50" s="501"/>
      <c r="E50" s="1077"/>
      <c r="F50" s="1077"/>
      <c r="G50" s="1077"/>
      <c r="H50" s="1077"/>
      <c r="I50" s="1077"/>
      <c r="J50" s="1077"/>
      <c r="K50" s="1077"/>
      <c r="L50" s="1077"/>
      <c r="M50" s="1077"/>
    </row>
    <row r="51" spans="1:13" ht="14.25" x14ac:dyDescent="0.2">
      <c r="A51" s="52"/>
      <c r="B51" s="505" t="s">
        <v>250</v>
      </c>
      <c r="C51" s="501"/>
      <c r="E51" s="1077"/>
      <c r="F51" s="1077"/>
      <c r="G51" s="1077"/>
      <c r="H51" s="1077"/>
      <c r="I51" s="1077"/>
      <c r="J51" s="1077"/>
      <c r="K51" s="1077"/>
      <c r="L51" s="1077"/>
      <c r="M51" s="1077"/>
    </row>
    <row r="52" spans="1:13" ht="14.25" x14ac:dyDescent="0.2">
      <c r="A52" s="52"/>
      <c r="B52" s="505" t="s">
        <v>127</v>
      </c>
      <c r="C52" s="501"/>
      <c r="E52" s="1077"/>
      <c r="F52" s="1077"/>
      <c r="G52" s="1077"/>
      <c r="H52" s="1077"/>
      <c r="I52" s="1077"/>
      <c r="J52" s="1077"/>
      <c r="K52" s="1077"/>
      <c r="L52" s="1077"/>
      <c r="M52" s="1077"/>
    </row>
    <row r="53" spans="1:13" ht="14.25" x14ac:dyDescent="0.2">
      <c r="A53" s="52"/>
      <c r="B53" s="505" t="s">
        <v>255</v>
      </c>
      <c r="C53" s="501"/>
      <c r="E53" s="1077"/>
      <c r="F53" s="1077"/>
      <c r="G53" s="1077"/>
      <c r="H53" s="1077"/>
      <c r="I53" s="1077"/>
      <c r="J53" s="1077"/>
      <c r="K53" s="1077"/>
      <c r="L53" s="1077"/>
      <c r="M53" s="1077"/>
    </row>
    <row r="54" spans="1:13" ht="14.25" x14ac:dyDescent="0.2">
      <c r="A54" s="52"/>
      <c r="B54" s="505" t="s">
        <v>251</v>
      </c>
      <c r="C54" s="501"/>
      <c r="E54" s="1077"/>
      <c r="F54" s="1077"/>
      <c r="G54" s="1077"/>
      <c r="H54" s="1077"/>
      <c r="I54" s="1077"/>
      <c r="J54" s="1077"/>
      <c r="K54" s="1077"/>
      <c r="L54" s="1077"/>
      <c r="M54" s="1077"/>
    </row>
    <row r="55" spans="1:13" ht="14.25" x14ac:dyDescent="0.2">
      <c r="A55" s="52"/>
      <c r="B55" s="1158" t="s">
        <v>126</v>
      </c>
      <c r="C55" s="501"/>
      <c r="E55" s="1077"/>
      <c r="F55" s="1077"/>
      <c r="G55" s="1077"/>
      <c r="H55" s="1077"/>
      <c r="I55" s="1077"/>
      <c r="J55" s="1077"/>
      <c r="K55" s="1077"/>
      <c r="L55" s="1077"/>
      <c r="M55" s="1077"/>
    </row>
    <row r="56" spans="1:13" ht="14.25" x14ac:dyDescent="0.2">
      <c r="A56" s="52"/>
      <c r="B56" s="505" t="s">
        <v>252</v>
      </c>
      <c r="C56" s="501"/>
      <c r="E56" s="1077"/>
      <c r="F56" s="1077"/>
      <c r="G56" s="1077"/>
      <c r="H56" s="1077"/>
      <c r="I56" s="1077"/>
      <c r="J56" s="1077"/>
      <c r="K56" s="1077"/>
      <c r="L56" s="1077"/>
      <c r="M56" s="1077"/>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53"/>
      <c r="B61" s="1254" t="s">
        <v>736</v>
      </c>
      <c r="C61" s="1255"/>
    </row>
  </sheetData>
  <mergeCells count="7">
    <mergeCell ref="E2:M2"/>
    <mergeCell ref="B39:B40"/>
    <mergeCell ref="B4:B6"/>
    <mergeCell ref="F3:M3"/>
    <mergeCell ref="F4:M4"/>
    <mergeCell ref="F9:N9"/>
    <mergeCell ref="F24:N2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253"/>
      <c r="B1" s="1254" t="s">
        <v>736</v>
      </c>
      <c r="C1" s="1255"/>
      <c r="E1" s="1606" t="s">
        <v>290</v>
      </c>
      <c r="F1" s="1288"/>
      <c r="G1" s="1288"/>
      <c r="H1" s="1288"/>
      <c r="I1" s="1288"/>
      <c r="J1" s="1288"/>
      <c r="K1" s="1288"/>
      <c r="L1" s="1288"/>
      <c r="M1" s="1288"/>
      <c r="N1" s="1288"/>
    </row>
    <row r="2" spans="1:14" ht="13.5" customHeight="1" thickBot="1" x14ac:dyDescent="0.25">
      <c r="A2" s="601"/>
      <c r="B2" s="837"/>
      <c r="C2" s="53"/>
      <c r="E2" s="1609" t="s">
        <v>291</v>
      </c>
      <c r="F2" s="1610"/>
      <c r="G2" s="1610"/>
      <c r="H2" s="1610"/>
      <c r="I2" s="1610"/>
      <c r="J2" s="1610"/>
      <c r="K2" s="1610"/>
      <c r="L2" s="1610"/>
      <c r="M2" s="1610"/>
      <c r="N2" s="1610"/>
    </row>
    <row r="3" spans="1:14" ht="16.5" thickBot="1" x14ac:dyDescent="0.25">
      <c r="A3" s="601"/>
      <c r="B3" s="370" t="str">
        <f>Title!B3</f>
        <v>Interim</v>
      </c>
      <c r="C3" s="53"/>
      <c r="E3" s="1611" t="s">
        <v>553</v>
      </c>
      <c r="F3" s="1288"/>
      <c r="G3" s="1288"/>
      <c r="H3" s="1288"/>
      <c r="I3" s="1288"/>
      <c r="J3" s="1288"/>
      <c r="K3" s="1288"/>
      <c r="L3" s="1288"/>
      <c r="M3" s="1288"/>
      <c r="N3" s="1288"/>
    </row>
    <row r="4" spans="1:14" ht="15.6" customHeight="1" x14ac:dyDescent="0.25">
      <c r="A4" s="601"/>
      <c r="B4" s="1264" t="str">
        <f>Title!B4</f>
        <v>R1</v>
      </c>
      <c r="C4" s="53"/>
      <c r="E4" s="618"/>
      <c r="F4" s="376" t="s">
        <v>6</v>
      </c>
      <c r="G4" s="1607" t="s">
        <v>22</v>
      </c>
      <c r="H4" s="1608"/>
      <c r="I4" s="1608"/>
      <c r="J4" s="1608"/>
      <c r="K4" s="1608"/>
      <c r="L4" s="1608"/>
      <c r="M4" s="1608"/>
      <c r="N4" s="1608"/>
    </row>
    <row r="5" spans="1:14" ht="15.75" x14ac:dyDescent="0.25">
      <c r="A5" s="601"/>
      <c r="B5" s="1265"/>
      <c r="C5" s="53"/>
      <c r="E5" s="491"/>
      <c r="F5" s="376" t="s">
        <v>6</v>
      </c>
      <c r="G5" s="1607" t="s">
        <v>359</v>
      </c>
      <c r="H5" s="1608"/>
      <c r="I5" s="1608"/>
      <c r="J5" s="1608"/>
      <c r="K5" s="1608"/>
      <c r="L5" s="1608"/>
      <c r="M5" s="1608"/>
      <c r="N5" s="1608"/>
    </row>
    <row r="6" spans="1:14" ht="16.5" thickBot="1" x14ac:dyDescent="0.3">
      <c r="A6" s="601"/>
      <c r="B6" s="1266"/>
      <c r="C6" s="53"/>
      <c r="E6" s="491"/>
      <c r="F6" s="376" t="s">
        <v>6</v>
      </c>
      <c r="G6" s="1607" t="s">
        <v>623</v>
      </c>
      <c r="H6" s="1608"/>
      <c r="I6" s="1608"/>
      <c r="J6" s="1608"/>
      <c r="K6" s="1608"/>
      <c r="L6" s="1608"/>
      <c r="M6" s="1608"/>
      <c r="N6" s="1608"/>
    </row>
    <row r="7" spans="1:14" ht="16.5" thickBot="1" x14ac:dyDescent="0.3">
      <c r="A7" s="601"/>
      <c r="B7" s="54"/>
      <c r="C7" s="538"/>
      <c r="E7" s="491"/>
      <c r="F7" s="376" t="s">
        <v>6</v>
      </c>
      <c r="G7" s="1607" t="s">
        <v>360</v>
      </c>
      <c r="H7" s="1608"/>
      <c r="I7" s="1608"/>
      <c r="J7" s="1608"/>
      <c r="K7" s="1608"/>
      <c r="L7" s="1608"/>
      <c r="M7" s="1608"/>
      <c r="N7" s="1608"/>
    </row>
    <row r="8" spans="1:14" ht="20.25" x14ac:dyDescent="0.25">
      <c r="A8" s="601"/>
      <c r="B8" s="939" t="s">
        <v>96</v>
      </c>
      <c r="C8" s="497"/>
      <c r="E8" s="632"/>
      <c r="F8" s="1612" t="s">
        <v>624</v>
      </c>
      <c r="G8" s="1612"/>
      <c r="H8" s="1612"/>
      <c r="I8" s="1612"/>
      <c r="J8" s="1612"/>
      <c r="K8" s="1612"/>
      <c r="L8" s="1612"/>
      <c r="M8" s="1612"/>
      <c r="N8" s="1612"/>
    </row>
    <row r="9" spans="1:14" ht="20.25" x14ac:dyDescent="0.2">
      <c r="A9" s="601"/>
      <c r="B9" s="660" t="s">
        <v>123</v>
      </c>
      <c r="C9" s="497"/>
      <c r="E9" s="134"/>
      <c r="F9" s="1086"/>
      <c r="G9" s="1086"/>
      <c r="H9" s="1086"/>
      <c r="I9" s="1086"/>
      <c r="J9" s="1086"/>
      <c r="K9" s="1086"/>
      <c r="L9" s="649"/>
      <c r="M9" s="136" t="s">
        <v>230</v>
      </c>
      <c r="N9" s="137" t="s">
        <v>80</v>
      </c>
    </row>
    <row r="10" spans="1:14" ht="20.25" x14ac:dyDescent="0.2">
      <c r="A10" s="601"/>
      <c r="B10" s="661"/>
      <c r="C10" s="662"/>
      <c r="E10" s="640"/>
      <c r="F10" s="637"/>
      <c r="G10" s="823">
        <v>1</v>
      </c>
      <c r="H10" s="750"/>
      <c r="I10" s="750" t="s">
        <v>361</v>
      </c>
      <c r="J10" s="638" t="s">
        <v>6</v>
      </c>
      <c r="K10" s="1085" t="s">
        <v>1</v>
      </c>
      <c r="L10" s="140"/>
      <c r="M10" s="141">
        <v>0.33333333333333331</v>
      </c>
      <c r="N10" s="142">
        <v>5</v>
      </c>
    </row>
    <row r="11" spans="1:14" ht="25.5" x14ac:dyDescent="0.2">
      <c r="A11" s="601"/>
      <c r="B11" s="663" t="s">
        <v>375</v>
      </c>
      <c r="C11" s="497"/>
      <c r="E11" s="134"/>
      <c r="F11" s="633"/>
      <c r="G11" s="634">
        <f t="shared" ref="G11:G16" si="0">G10+1</f>
        <v>2</v>
      </c>
      <c r="H11" s="1084" t="s">
        <v>41</v>
      </c>
      <c r="I11" s="144" t="s">
        <v>506</v>
      </c>
      <c r="J11" s="634" t="s">
        <v>6</v>
      </c>
      <c r="K11" s="1084" t="s">
        <v>1</v>
      </c>
      <c r="L11" s="649"/>
      <c r="M11" s="145">
        <f t="shared" ref="M11:M17" si="1">M10+TIME(0,N10,0)</f>
        <v>0.33680555555555552</v>
      </c>
      <c r="N11" s="146">
        <v>5</v>
      </c>
    </row>
    <row r="12" spans="1:14" ht="15.75" x14ac:dyDescent="0.2">
      <c r="A12" s="52"/>
      <c r="B12" s="664" t="s">
        <v>376</v>
      </c>
      <c r="C12" s="53"/>
      <c r="E12" s="750"/>
      <c r="F12" s="750"/>
      <c r="G12" s="605">
        <f t="shared" si="0"/>
        <v>3</v>
      </c>
      <c r="H12" s="155" t="s">
        <v>41</v>
      </c>
      <c r="I12" s="155" t="s">
        <v>394</v>
      </c>
      <c r="J12" s="605" t="s">
        <v>6</v>
      </c>
      <c r="K12" s="9" t="s">
        <v>1</v>
      </c>
      <c r="L12" s="155"/>
      <c r="M12" s="147">
        <f t="shared" si="1"/>
        <v>0.34027777777777773</v>
      </c>
      <c r="N12" s="824">
        <v>5</v>
      </c>
    </row>
    <row r="13" spans="1:14" ht="15.75" x14ac:dyDescent="0.2">
      <c r="A13" s="601"/>
      <c r="B13" s="665" t="s">
        <v>149</v>
      </c>
      <c r="C13" s="497"/>
      <c r="E13" s="825"/>
      <c r="F13" s="825"/>
      <c r="G13" s="634">
        <f t="shared" si="0"/>
        <v>4</v>
      </c>
      <c r="H13" s="826" t="s">
        <v>41</v>
      </c>
      <c r="I13" s="144" t="s">
        <v>625</v>
      </c>
      <c r="J13" s="827" t="s">
        <v>6</v>
      </c>
      <c r="K13" s="826" t="s">
        <v>4</v>
      </c>
      <c r="L13" s="826"/>
      <c r="M13" s="820">
        <f t="shared" si="1"/>
        <v>0.34374999999999994</v>
      </c>
      <c r="N13" s="828">
        <v>10</v>
      </c>
    </row>
    <row r="14" spans="1:14" ht="15.75" x14ac:dyDescent="0.2">
      <c r="A14" s="52"/>
      <c r="B14" s="666" t="s">
        <v>246</v>
      </c>
      <c r="C14" s="497"/>
      <c r="E14" s="400"/>
      <c r="F14" s="400"/>
      <c r="G14" s="605">
        <f t="shared" si="0"/>
        <v>5</v>
      </c>
      <c r="H14" s="9" t="s">
        <v>41</v>
      </c>
      <c r="I14" s="750" t="s">
        <v>507</v>
      </c>
      <c r="J14" s="605" t="s">
        <v>6</v>
      </c>
      <c r="K14" s="9" t="s">
        <v>4</v>
      </c>
      <c r="L14" s="9"/>
      <c r="M14" s="147">
        <f t="shared" si="1"/>
        <v>0.35069444444444436</v>
      </c>
      <c r="N14" s="824">
        <v>10</v>
      </c>
    </row>
    <row r="15" spans="1:14" ht="15.75" x14ac:dyDescent="0.2">
      <c r="A15" s="52"/>
      <c r="B15" s="498" t="s">
        <v>273</v>
      </c>
      <c r="C15" s="497"/>
      <c r="E15" s="829"/>
      <c r="F15" s="830"/>
      <c r="G15" s="831">
        <f t="shared" si="0"/>
        <v>6</v>
      </c>
      <c r="H15" s="826" t="s">
        <v>41</v>
      </c>
      <c r="I15" s="825" t="s">
        <v>626</v>
      </c>
      <c r="J15" s="827" t="s">
        <v>6</v>
      </c>
      <c r="K15" s="826" t="s">
        <v>4</v>
      </c>
      <c r="L15" s="826"/>
      <c r="M15" s="820">
        <f t="shared" si="1"/>
        <v>0.35763888888888878</v>
      </c>
      <c r="N15" s="828">
        <v>10</v>
      </c>
    </row>
    <row r="16" spans="1:14" ht="15.75" x14ac:dyDescent="0.2">
      <c r="A16" s="52"/>
      <c r="B16" s="499" t="s">
        <v>334</v>
      </c>
      <c r="C16" s="500"/>
      <c r="E16" s="140"/>
      <c r="F16" s="140"/>
      <c r="G16" s="605">
        <f t="shared" si="0"/>
        <v>7</v>
      </c>
      <c r="H16" s="750" t="s">
        <v>41</v>
      </c>
      <c r="I16" s="750" t="s">
        <v>627</v>
      </c>
      <c r="J16" s="823" t="s">
        <v>6</v>
      </c>
      <c r="K16" s="750" t="s">
        <v>4</v>
      </c>
      <c r="L16" s="750"/>
      <c r="M16" s="147">
        <f t="shared" si="1"/>
        <v>0.3645833333333332</v>
      </c>
      <c r="N16" s="238">
        <v>45</v>
      </c>
    </row>
    <row r="17" spans="1:14" x14ac:dyDescent="0.2">
      <c r="A17" s="52"/>
      <c r="B17" s="54"/>
      <c r="C17" s="459"/>
      <c r="E17" s="1084"/>
      <c r="F17" s="1084"/>
      <c r="G17" s="634">
        <v>8</v>
      </c>
      <c r="H17" s="1084" t="s">
        <v>41</v>
      </c>
      <c r="I17" s="144" t="s">
        <v>395</v>
      </c>
      <c r="J17" s="1162" t="s">
        <v>6</v>
      </c>
      <c r="K17" s="1084" t="s">
        <v>4</v>
      </c>
      <c r="L17" s="144"/>
      <c r="M17" s="820">
        <f t="shared" si="1"/>
        <v>0.3958333333333332</v>
      </c>
      <c r="N17" s="1122">
        <v>10</v>
      </c>
    </row>
    <row r="18" spans="1:14" x14ac:dyDescent="0.2">
      <c r="A18" s="52"/>
      <c r="B18" s="54"/>
      <c r="C18" s="53"/>
      <c r="E18" s="1163"/>
      <c r="F18" s="1164"/>
      <c r="G18" s="1165">
        <v>9</v>
      </c>
      <c r="H18" s="1164"/>
      <c r="I18" s="1164" t="s">
        <v>168</v>
      </c>
      <c r="J18" s="1165" t="s">
        <v>6</v>
      </c>
      <c r="K18" s="1164" t="s">
        <v>1</v>
      </c>
      <c r="L18" s="1166"/>
      <c r="M18" s="1167">
        <v>0.41666666666666669</v>
      </c>
      <c r="N18" s="1168">
        <v>0</v>
      </c>
    </row>
    <row r="19" spans="1:14" ht="20.25" x14ac:dyDescent="0.2">
      <c r="A19" s="601"/>
      <c r="B19" s="899" t="s">
        <v>377</v>
      </c>
      <c r="C19" s="497"/>
      <c r="E19" s="6"/>
      <c r="F19" s="438"/>
      <c r="G19" s="1123"/>
      <c r="H19" s="400"/>
      <c r="I19" s="400"/>
      <c r="J19" s="605"/>
      <c r="K19" s="9"/>
      <c r="L19" s="140"/>
      <c r="M19" s="1124"/>
      <c r="N19" s="824"/>
    </row>
    <row r="20" spans="1:14" ht="20.25" x14ac:dyDescent="0.2">
      <c r="A20" s="52"/>
      <c r="B20" s="664" t="s">
        <v>378</v>
      </c>
      <c r="C20" s="53"/>
      <c r="E20" s="6"/>
      <c r="F20" s="438"/>
      <c r="G20" s="605"/>
      <c r="H20" s="9"/>
      <c r="I20" s="9"/>
      <c r="J20" s="605"/>
      <c r="K20" s="9"/>
      <c r="L20" s="140"/>
      <c r="M20" s="147"/>
      <c r="N20" s="824"/>
    </row>
    <row r="21" spans="1:14" ht="15.75" x14ac:dyDescent="0.2">
      <c r="A21" s="601"/>
      <c r="B21" s="940" t="s">
        <v>415</v>
      </c>
      <c r="C21" s="497"/>
      <c r="E21" s="400"/>
      <c r="F21" s="400"/>
      <c r="G21" s="605"/>
      <c r="H21" s="400"/>
      <c r="I21" s="155"/>
      <c r="J21" s="1123"/>
      <c r="K21" s="400"/>
      <c r="L21" s="400"/>
      <c r="M21" s="147"/>
      <c r="N21" s="824"/>
    </row>
    <row r="22" spans="1:14" ht="15.75" x14ac:dyDescent="0.25">
      <c r="A22" s="52"/>
      <c r="B22" s="900" t="s">
        <v>333</v>
      </c>
      <c r="C22" s="497"/>
      <c r="E22" s="9"/>
      <c r="F22" s="9"/>
      <c r="G22" s="605"/>
      <c r="H22" s="9"/>
      <c r="I22" s="155"/>
      <c r="J22" s="605"/>
      <c r="K22" s="9"/>
      <c r="L22" s="9"/>
      <c r="M22" s="147"/>
      <c r="N22" s="824"/>
    </row>
    <row r="23" spans="1:14" ht="15.75" x14ac:dyDescent="0.25">
      <c r="A23" s="52"/>
      <c r="B23" s="941" t="s">
        <v>527</v>
      </c>
      <c r="C23" s="497"/>
      <c r="E23" s="400"/>
      <c r="F23" s="400"/>
      <c r="G23" s="605"/>
      <c r="H23" s="400"/>
      <c r="I23" s="1125"/>
      <c r="J23" s="1123"/>
      <c r="K23" s="400"/>
      <c r="L23" s="400"/>
      <c r="M23" s="147"/>
      <c r="N23" s="824"/>
    </row>
    <row r="24" spans="1:14" ht="15.75" x14ac:dyDescent="0.25">
      <c r="A24" s="52"/>
      <c r="B24" s="901" t="s">
        <v>349</v>
      </c>
      <c r="C24" s="497"/>
      <c r="E24" s="9"/>
      <c r="F24" s="9"/>
      <c r="G24" s="605"/>
      <c r="H24" s="9"/>
      <c r="I24" s="9"/>
      <c r="J24" s="605"/>
      <c r="K24" s="9"/>
      <c r="L24" s="9"/>
      <c r="M24" s="147"/>
      <c r="N24" s="824"/>
    </row>
    <row r="25" spans="1:14" ht="15.75" x14ac:dyDescent="0.2">
      <c r="A25" s="52"/>
      <c r="B25" s="942" t="s">
        <v>17</v>
      </c>
      <c r="C25" s="497"/>
      <c r="E25" s="140"/>
      <c r="F25" s="140"/>
      <c r="G25" s="140"/>
      <c r="H25" s="140"/>
      <c r="I25" s="140"/>
      <c r="J25" s="140"/>
      <c r="K25" s="140"/>
      <c r="L25" s="140"/>
      <c r="M25" s="140"/>
      <c r="N25" s="140"/>
    </row>
    <row r="26" spans="1:14" ht="15.75" x14ac:dyDescent="0.2">
      <c r="A26" s="52"/>
      <c r="B26" s="943" t="s">
        <v>16</v>
      </c>
      <c r="C26" s="497"/>
      <c r="E26" s="140"/>
      <c r="F26" s="140"/>
      <c r="G26" s="140"/>
      <c r="H26" s="140"/>
      <c r="I26" s="140"/>
      <c r="J26" s="140"/>
      <c r="K26" s="140"/>
      <c r="L26" s="140"/>
      <c r="M26" s="140"/>
      <c r="N26" s="140"/>
    </row>
    <row r="27" spans="1:14" ht="15.75" x14ac:dyDescent="0.2">
      <c r="A27" s="52"/>
      <c r="B27" s="944" t="s">
        <v>481</v>
      </c>
      <c r="C27" s="497"/>
      <c r="E27" s="1159"/>
      <c r="F27" s="1159"/>
      <c r="G27" s="1159"/>
      <c r="H27" s="1159"/>
      <c r="I27" s="1159"/>
      <c r="J27" s="1159"/>
      <c r="K27" s="1159"/>
      <c r="L27" s="1159"/>
      <c r="M27" s="1159"/>
      <c r="N27" s="1159"/>
    </row>
    <row r="28" spans="1:14" ht="15.75" x14ac:dyDescent="0.2">
      <c r="A28" s="52"/>
      <c r="B28" s="1149" t="s">
        <v>528</v>
      </c>
      <c r="C28" s="53"/>
      <c r="E28" s="1159"/>
      <c r="F28" s="1159"/>
      <c r="G28" s="1159"/>
      <c r="H28" s="1159"/>
      <c r="I28" s="1159"/>
      <c r="J28" s="1159"/>
      <c r="K28" s="1159"/>
      <c r="L28" s="1159"/>
      <c r="M28" s="1159"/>
      <c r="N28" s="1159"/>
    </row>
    <row r="29" spans="1:14" ht="15.75" x14ac:dyDescent="0.2">
      <c r="A29" s="601"/>
      <c r="B29" s="947" t="s">
        <v>529</v>
      </c>
      <c r="C29" s="497"/>
      <c r="E29" s="377"/>
      <c r="F29" s="377"/>
      <c r="G29" s="1091"/>
      <c r="H29" s="1091"/>
      <c r="I29" s="1087" t="s">
        <v>292</v>
      </c>
      <c r="J29" s="1087"/>
      <c r="K29" s="1087"/>
      <c r="L29" s="377"/>
      <c r="M29" s="695"/>
      <c r="N29" s="649"/>
    </row>
    <row r="30" spans="1:14" ht="15.75" x14ac:dyDescent="0.2">
      <c r="A30" s="52"/>
      <c r="B30" s="54"/>
      <c r="C30" s="497"/>
      <c r="E30" s="379"/>
      <c r="F30" s="379"/>
      <c r="G30" s="1093"/>
      <c r="H30" s="1093"/>
      <c r="I30" s="1094" t="s">
        <v>293</v>
      </c>
      <c r="J30" s="1093"/>
      <c r="K30" s="1094"/>
      <c r="L30" s="379"/>
      <c r="M30" s="694"/>
      <c r="N30" s="1159"/>
    </row>
    <row r="31" spans="1:14" ht="15.75" x14ac:dyDescent="0.2">
      <c r="A31" s="52"/>
      <c r="B31" s="54"/>
      <c r="C31" s="497"/>
      <c r="E31" s="1159"/>
      <c r="F31" s="1159"/>
      <c r="G31" s="1159"/>
      <c r="H31" s="1159"/>
      <c r="I31" s="1159"/>
      <c r="J31" s="1159"/>
      <c r="K31" s="1159"/>
      <c r="L31" s="148"/>
      <c r="M31" s="693"/>
      <c r="N31" s="1159"/>
    </row>
    <row r="32" spans="1:14" x14ac:dyDescent="0.2">
      <c r="A32" s="52"/>
      <c r="B32" s="54"/>
      <c r="C32" s="53"/>
      <c r="E32" s="1159"/>
      <c r="F32" s="1159"/>
      <c r="G32" s="1159"/>
      <c r="H32" s="1159"/>
      <c r="I32" s="1159"/>
      <c r="J32" s="1159"/>
      <c r="K32" s="1159"/>
      <c r="L32" s="1159"/>
      <c r="M32" s="1159"/>
      <c r="N32" s="1159"/>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5.6" customHeight="1" x14ac:dyDescent="0.2">
      <c r="A36" s="601"/>
      <c r="B36" s="54"/>
      <c r="C36" s="497"/>
      <c r="E36" s="1159"/>
      <c r="F36" s="1159"/>
      <c r="G36" s="1159"/>
      <c r="H36" s="1159"/>
      <c r="I36" s="1159"/>
      <c r="J36" s="1159"/>
      <c r="K36" s="1159"/>
      <c r="L36" s="1159"/>
      <c r="M36" s="1159"/>
      <c r="N36" s="1159"/>
    </row>
    <row r="37" spans="1:14" ht="13.15" customHeight="1" x14ac:dyDescent="0.2">
      <c r="A37" s="52"/>
      <c r="B37" s="54"/>
      <c r="C37" s="53"/>
      <c r="E37" s="1159"/>
      <c r="F37" s="1159"/>
      <c r="G37" s="1159"/>
      <c r="H37" s="1159"/>
      <c r="I37" s="1159"/>
      <c r="J37" s="1159"/>
      <c r="K37" s="1159"/>
      <c r="L37" s="1159"/>
      <c r="M37" s="1159"/>
      <c r="N37" s="1159"/>
    </row>
    <row r="38" spans="1:14" ht="15.75" x14ac:dyDescent="0.2">
      <c r="A38" s="52"/>
      <c r="B38" s="54"/>
      <c r="C38" s="497"/>
      <c r="E38" s="1159"/>
      <c r="F38" s="1159"/>
      <c r="G38" s="1159"/>
      <c r="H38" s="1159"/>
      <c r="I38" s="1159"/>
      <c r="J38" s="1159"/>
      <c r="K38" s="1159"/>
      <c r="L38" s="1159"/>
      <c r="M38" s="1159"/>
      <c r="N38" s="1159"/>
    </row>
    <row r="39" spans="1:14" ht="15.75" customHeight="1" x14ac:dyDescent="0.2">
      <c r="A39" s="52"/>
      <c r="B39" s="1262" t="s">
        <v>393</v>
      </c>
      <c r="C39" s="497"/>
      <c r="E39" s="1159"/>
      <c r="F39" s="1159"/>
      <c r="G39" s="1159"/>
      <c r="H39" s="1159"/>
      <c r="I39" s="1159"/>
      <c r="J39" s="1159"/>
      <c r="K39" s="1159"/>
      <c r="L39" s="1159"/>
      <c r="M39" s="1159"/>
      <c r="N39" s="1159"/>
    </row>
    <row r="40" spans="1:14" ht="12.75" customHeight="1" x14ac:dyDescent="0.2">
      <c r="A40" s="54"/>
      <c r="B40" s="1263"/>
      <c r="C40" s="54"/>
    </row>
    <row r="41" spans="1:14" ht="18" x14ac:dyDescent="0.2">
      <c r="A41" s="54"/>
      <c r="B41" s="822" t="s">
        <v>390</v>
      </c>
      <c r="C41" s="54"/>
    </row>
    <row r="42" spans="1:14" ht="15.75" x14ac:dyDescent="0.2">
      <c r="A42" s="54"/>
      <c r="B42" s="950" t="s">
        <v>348</v>
      </c>
      <c r="C42" s="54"/>
    </row>
    <row r="43" spans="1:14" ht="13.5" thickBot="1" x14ac:dyDescent="0.25">
      <c r="A43" s="54"/>
      <c r="B43" s="54"/>
      <c r="C43" s="54"/>
    </row>
    <row r="44" spans="1:14" ht="15" x14ac:dyDescent="0.2">
      <c r="A44" s="52"/>
      <c r="B44" s="588" t="s">
        <v>289</v>
      </c>
      <c r="C44" s="53"/>
    </row>
    <row r="45" spans="1:14" ht="15" x14ac:dyDescent="0.2">
      <c r="A45" s="52"/>
      <c r="B45" s="589" t="s">
        <v>253</v>
      </c>
      <c r="C45" s="53"/>
    </row>
    <row r="46" spans="1:14" ht="14.25" x14ac:dyDescent="0.2">
      <c r="A46" s="52"/>
      <c r="B46" s="502" t="s">
        <v>240</v>
      </c>
      <c r="C46" s="501"/>
    </row>
    <row r="47" spans="1:14" ht="14.25" x14ac:dyDescent="0.2">
      <c r="A47" s="52"/>
      <c r="B47" s="503" t="s">
        <v>97</v>
      </c>
      <c r="C47" s="501"/>
    </row>
    <row r="48" spans="1:14"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sheetData>
  <mergeCells count="10">
    <mergeCell ref="B39:B40"/>
    <mergeCell ref="E1:N1"/>
    <mergeCell ref="G4:N4"/>
    <mergeCell ref="B4:B6"/>
    <mergeCell ref="E2:N2"/>
    <mergeCell ref="E3:N3"/>
    <mergeCell ref="G5:N5"/>
    <mergeCell ref="G6:N6"/>
    <mergeCell ref="G7:N7"/>
    <mergeCell ref="F8: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activeCell="I50" sqref="I50"/>
    </sheetView>
  </sheetViews>
  <sheetFormatPr defaultRowHeight="15.75" x14ac:dyDescent="0.2"/>
  <cols>
    <col min="1" max="1" width="1.42578125" style="1159" customWidth="1"/>
    <col min="2" max="2" width="13.5703125" style="1159" customWidth="1"/>
    <col min="3" max="3" width="1.42578125" style="1159" customWidth="1"/>
    <col min="4" max="4" width="2.28515625" customWidth="1"/>
    <col min="5" max="5" width="1.42578125" style="451" customWidth="1"/>
    <col min="6" max="6" width="3.7109375" style="451" customWidth="1"/>
    <col min="7" max="7" width="8.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 min="14" max="14" width="14.140625" customWidth="1"/>
  </cols>
  <sheetData>
    <row r="1" spans="1:14" x14ac:dyDescent="0.2">
      <c r="A1" s="1253"/>
      <c r="B1" s="1254" t="s">
        <v>736</v>
      </c>
      <c r="C1" s="1255"/>
      <c r="E1" s="465"/>
      <c r="F1" s="465"/>
      <c r="G1" s="465"/>
      <c r="H1" s="465"/>
      <c r="I1" s="465"/>
      <c r="J1" s="465"/>
      <c r="K1" s="465"/>
      <c r="L1" s="465"/>
      <c r="M1"/>
    </row>
    <row r="2" spans="1:14" ht="18" customHeight="1" thickBot="1" x14ac:dyDescent="0.25">
      <c r="A2" s="601"/>
      <c r="B2" s="837"/>
      <c r="C2" s="53"/>
      <c r="E2" s="1613" t="s">
        <v>372</v>
      </c>
      <c r="F2" s="1613"/>
      <c r="G2" s="1613"/>
      <c r="H2" s="1613"/>
      <c r="I2" s="1613"/>
      <c r="J2" s="1613"/>
      <c r="K2" s="1613"/>
      <c r="L2" s="1613"/>
      <c r="M2"/>
    </row>
    <row r="3" spans="1:14" ht="18" customHeight="1" thickBot="1" x14ac:dyDescent="0.25">
      <c r="A3" s="601"/>
      <c r="B3" s="370" t="str">
        <f>Title!B3</f>
        <v>Interim</v>
      </c>
      <c r="C3" s="53"/>
      <c r="E3" s="473"/>
      <c r="F3" s="833"/>
      <c r="G3" s="833"/>
      <c r="H3" s="833"/>
      <c r="I3" s="833"/>
      <c r="J3" s="833"/>
      <c r="K3" s="833"/>
      <c r="L3" s="833"/>
      <c r="M3"/>
    </row>
    <row r="4" spans="1:14" ht="16.5" customHeight="1" x14ac:dyDescent="0.2">
      <c r="A4" s="601"/>
      <c r="B4" s="1264" t="str">
        <f>Title!B4</f>
        <v>R1</v>
      </c>
      <c r="C4" s="53"/>
      <c r="E4" s="1614" t="s">
        <v>383</v>
      </c>
      <c r="F4" s="1614"/>
      <c r="G4" s="1614"/>
      <c r="H4" s="1614"/>
      <c r="I4" s="1614"/>
      <c r="J4" s="1614"/>
      <c r="K4" s="1614"/>
      <c r="L4" s="1614"/>
      <c r="M4"/>
    </row>
    <row r="5" spans="1:14" x14ac:dyDescent="0.2">
      <c r="A5" s="601"/>
      <c r="B5" s="1265"/>
      <c r="C5" s="53"/>
      <c r="E5" s="1169"/>
      <c r="F5" s="1140" t="s">
        <v>6</v>
      </c>
      <c r="G5" s="1160" t="s">
        <v>12</v>
      </c>
      <c r="H5" s="1170"/>
      <c r="I5" s="1171"/>
      <c r="J5" s="1172"/>
      <c r="K5" s="1172"/>
      <c r="L5" s="1172"/>
      <c r="M5" s="1172"/>
    </row>
    <row r="6" spans="1:14" ht="13.9" customHeight="1" thickBot="1" x14ac:dyDescent="0.25">
      <c r="A6" s="601"/>
      <c r="B6" s="1266"/>
      <c r="C6" s="53"/>
      <c r="E6" s="418"/>
      <c r="F6" s="418"/>
      <c r="G6" s="418"/>
      <c r="H6" s="418"/>
      <c r="I6" s="418"/>
      <c r="J6" s="418"/>
      <c r="K6" s="419"/>
      <c r="L6" s="418"/>
      <c r="M6" s="420"/>
      <c r="N6" s="607"/>
    </row>
    <row r="7" spans="1:14" ht="13.9" customHeight="1" thickBot="1" x14ac:dyDescent="0.25">
      <c r="A7" s="601"/>
      <c r="B7" s="54"/>
      <c r="C7" s="538"/>
      <c r="E7" s="1173"/>
      <c r="F7" s="1544" t="s">
        <v>628</v>
      </c>
      <c r="G7" s="1544"/>
      <c r="H7" s="1544"/>
      <c r="I7" s="1544"/>
      <c r="J7" s="1544"/>
      <c r="K7" s="1544"/>
      <c r="L7" s="1544"/>
      <c r="M7" s="1544"/>
    </row>
    <row r="8" spans="1:14" ht="18" x14ac:dyDescent="0.2">
      <c r="A8" s="601"/>
      <c r="B8" s="939" t="s">
        <v>96</v>
      </c>
      <c r="C8" s="497"/>
      <c r="E8" s="1088"/>
      <c r="F8" s="1086"/>
      <c r="G8" s="1101"/>
      <c r="H8" s="1101"/>
      <c r="I8" s="1101"/>
      <c r="J8" s="1101"/>
      <c r="K8" s="1101"/>
      <c r="L8" s="1101"/>
      <c r="M8"/>
    </row>
    <row r="9" spans="1:14" x14ac:dyDescent="0.2">
      <c r="A9" s="601"/>
      <c r="B9" s="660" t="s">
        <v>123</v>
      </c>
      <c r="C9" s="497"/>
      <c r="E9" s="1174"/>
      <c r="F9" s="1174"/>
      <c r="G9" s="1110">
        <v>1</v>
      </c>
      <c r="H9" s="1102" t="s">
        <v>0</v>
      </c>
      <c r="I9" s="1097" t="s">
        <v>488</v>
      </c>
      <c r="J9" s="1097" t="s">
        <v>165</v>
      </c>
      <c r="K9" s="1097" t="s">
        <v>1</v>
      </c>
      <c r="L9" s="1120">
        <v>1</v>
      </c>
      <c r="M9"/>
    </row>
    <row r="10" spans="1:14" x14ac:dyDescent="0.2">
      <c r="A10" s="601"/>
      <c r="B10" s="661"/>
      <c r="C10" s="662"/>
      <c r="E10" s="1175"/>
      <c r="F10" s="1175"/>
      <c r="G10" s="1095">
        <v>2</v>
      </c>
      <c r="H10" s="1098" t="s">
        <v>0</v>
      </c>
      <c r="I10" s="1176" t="s">
        <v>489</v>
      </c>
      <c r="J10" s="1096" t="s">
        <v>165</v>
      </c>
      <c r="K10" s="1096" t="s">
        <v>1</v>
      </c>
      <c r="L10" s="1119">
        <v>1</v>
      </c>
      <c r="M10"/>
    </row>
    <row r="11" spans="1:14" x14ac:dyDescent="0.2">
      <c r="A11" s="601"/>
      <c r="B11" s="663" t="s">
        <v>375</v>
      </c>
      <c r="C11" s="497"/>
      <c r="E11" s="1177"/>
      <c r="F11" s="1177"/>
      <c r="G11" s="1110">
        <v>3</v>
      </c>
      <c r="H11" s="1177" t="s">
        <v>0</v>
      </c>
      <c r="I11" s="1178" t="s">
        <v>490</v>
      </c>
      <c r="J11" s="1178" t="s">
        <v>6</v>
      </c>
      <c r="K11" s="1178" t="s">
        <v>1</v>
      </c>
      <c r="L11" s="1179">
        <v>0</v>
      </c>
      <c r="M11"/>
    </row>
    <row r="12" spans="1:14" x14ac:dyDescent="0.2">
      <c r="A12" s="52"/>
      <c r="B12" s="664" t="s">
        <v>376</v>
      </c>
      <c r="C12" s="53"/>
      <c r="E12" s="1175"/>
      <c r="F12" s="1175"/>
      <c r="G12" s="1095">
        <v>4</v>
      </c>
      <c r="H12" s="1098" t="s">
        <v>31</v>
      </c>
      <c r="I12" s="1100" t="s">
        <v>491</v>
      </c>
      <c r="J12" s="1096" t="s">
        <v>165</v>
      </c>
      <c r="K12" s="1096" t="s">
        <v>1</v>
      </c>
      <c r="L12" s="1119">
        <v>5</v>
      </c>
      <c r="M12"/>
    </row>
    <row r="13" spans="1:14" x14ac:dyDescent="0.2">
      <c r="A13" s="601"/>
      <c r="B13" s="665" t="s">
        <v>149</v>
      </c>
      <c r="C13" s="497"/>
      <c r="E13" s="1177"/>
      <c r="F13" s="1177"/>
      <c r="G13" s="1113">
        <v>5</v>
      </c>
      <c r="H13" s="1107" t="s">
        <v>31</v>
      </c>
      <c r="I13" s="1109" t="s">
        <v>492</v>
      </c>
      <c r="J13" s="1108" t="s">
        <v>165</v>
      </c>
      <c r="K13" s="1108" t="s">
        <v>1</v>
      </c>
      <c r="L13" s="1118">
        <v>5</v>
      </c>
      <c r="M13"/>
    </row>
    <row r="14" spans="1:14" x14ac:dyDescent="0.2">
      <c r="A14" s="52"/>
      <c r="B14" s="666" t="s">
        <v>246</v>
      </c>
      <c r="C14" s="497"/>
      <c r="E14" s="1175"/>
      <c r="F14" s="1175"/>
      <c r="G14" s="1095">
        <v>6</v>
      </c>
      <c r="H14" s="1098" t="s">
        <v>2</v>
      </c>
      <c r="I14" s="1100" t="s">
        <v>493</v>
      </c>
      <c r="J14" s="1096" t="s">
        <v>165</v>
      </c>
      <c r="K14" s="1096" t="s">
        <v>4</v>
      </c>
      <c r="L14" s="1119">
        <v>5</v>
      </c>
      <c r="M14"/>
    </row>
    <row r="15" spans="1:14" x14ac:dyDescent="0.2">
      <c r="A15" s="52"/>
      <c r="B15" s="498" t="s">
        <v>273</v>
      </c>
      <c r="C15" s="497"/>
      <c r="E15" s="1177"/>
      <c r="F15" s="1177"/>
      <c r="G15" s="1113">
        <v>7</v>
      </c>
      <c r="H15" s="1106" t="s">
        <v>2</v>
      </c>
      <c r="I15" s="1109" t="s">
        <v>494</v>
      </c>
      <c r="J15" s="1108" t="s">
        <v>165</v>
      </c>
      <c r="K15" s="1108" t="s">
        <v>4</v>
      </c>
      <c r="L15" s="1118">
        <v>5</v>
      </c>
      <c r="M15"/>
    </row>
    <row r="16" spans="1:14" x14ac:dyDescent="0.2">
      <c r="A16" s="52"/>
      <c r="B16" s="499" t="s">
        <v>334</v>
      </c>
      <c r="C16" s="500"/>
      <c r="E16" s="1180"/>
      <c r="F16" s="1175"/>
      <c r="G16" s="1095">
        <v>8</v>
      </c>
      <c r="H16" s="1098" t="s">
        <v>41</v>
      </c>
      <c r="I16" s="1100" t="s">
        <v>495</v>
      </c>
      <c r="J16" s="1096" t="s">
        <v>165</v>
      </c>
      <c r="K16" s="1096" t="s">
        <v>4</v>
      </c>
      <c r="L16" s="1119">
        <v>5</v>
      </c>
      <c r="M16"/>
    </row>
    <row r="17" spans="1:13" x14ac:dyDescent="0.2">
      <c r="A17" s="52"/>
      <c r="B17" s="54"/>
      <c r="C17" s="459"/>
      <c r="E17" s="1177"/>
      <c r="F17" s="1177"/>
      <c r="G17" s="1113">
        <v>9</v>
      </c>
      <c r="H17" s="1107" t="s">
        <v>41</v>
      </c>
      <c r="I17" s="1107" t="s">
        <v>629</v>
      </c>
      <c r="J17" s="1108" t="s">
        <v>165</v>
      </c>
      <c r="K17" s="1108" t="s">
        <v>4</v>
      </c>
      <c r="L17" s="1118">
        <v>5</v>
      </c>
      <c r="M17"/>
    </row>
    <row r="18" spans="1:13" x14ac:dyDescent="0.2">
      <c r="A18" s="52"/>
      <c r="B18" s="54"/>
      <c r="C18" s="53"/>
      <c r="E18" s="1175"/>
      <c r="F18" s="1175"/>
      <c r="G18" s="1095">
        <v>10</v>
      </c>
      <c r="H18" s="1098" t="s">
        <v>41</v>
      </c>
      <c r="I18" s="1141" t="s">
        <v>630</v>
      </c>
      <c r="J18" s="1096" t="s">
        <v>165</v>
      </c>
      <c r="K18" s="1096" t="s">
        <v>4</v>
      </c>
      <c r="L18" s="1119" t="s">
        <v>496</v>
      </c>
      <c r="M18"/>
    </row>
    <row r="19" spans="1:13" x14ac:dyDescent="0.2">
      <c r="A19" s="601"/>
      <c r="B19" s="899" t="s">
        <v>377</v>
      </c>
      <c r="C19" s="497"/>
      <c r="E19" s="1177"/>
      <c r="F19" s="1177"/>
      <c r="G19" s="1113">
        <v>11</v>
      </c>
      <c r="H19" s="1107" t="s">
        <v>41</v>
      </c>
      <c r="I19" s="1109" t="s">
        <v>631</v>
      </c>
      <c r="J19" s="1108" t="s">
        <v>165</v>
      </c>
      <c r="K19" s="1108" t="s">
        <v>4</v>
      </c>
      <c r="L19" s="1118" t="s">
        <v>496</v>
      </c>
      <c r="M19"/>
    </row>
    <row r="20" spans="1:13" x14ac:dyDescent="0.2">
      <c r="A20" s="52"/>
      <c r="B20" s="664" t="s">
        <v>378</v>
      </c>
      <c r="C20" s="53"/>
      <c r="E20" s="1175"/>
      <c r="F20" s="1175"/>
      <c r="G20" s="1095">
        <v>12</v>
      </c>
      <c r="H20" s="1098" t="s">
        <v>41</v>
      </c>
      <c r="I20" s="1141" t="s">
        <v>564</v>
      </c>
      <c r="J20" s="1096" t="s">
        <v>165</v>
      </c>
      <c r="K20" s="1096" t="s">
        <v>4</v>
      </c>
      <c r="L20" s="1119" t="s">
        <v>496</v>
      </c>
      <c r="M20"/>
    </row>
    <row r="21" spans="1:13" x14ac:dyDescent="0.2">
      <c r="A21" s="601"/>
      <c r="B21" s="940" t="s">
        <v>415</v>
      </c>
      <c r="C21" s="497"/>
      <c r="E21" s="1177"/>
      <c r="F21" s="1177"/>
      <c r="G21" s="1113">
        <v>13</v>
      </c>
      <c r="H21" s="1107" t="s">
        <v>41</v>
      </c>
      <c r="I21" s="1109" t="s">
        <v>632</v>
      </c>
      <c r="J21" s="1108" t="s">
        <v>165</v>
      </c>
      <c r="K21" s="1108" t="s">
        <v>4</v>
      </c>
      <c r="L21" s="1118" t="s">
        <v>496</v>
      </c>
      <c r="M21"/>
    </row>
    <row r="22" spans="1:13" x14ac:dyDescent="0.25">
      <c r="A22" s="52"/>
      <c r="B22" s="900" t="s">
        <v>333</v>
      </c>
      <c r="C22" s="497"/>
      <c r="E22" s="1175"/>
      <c r="F22" s="1175"/>
      <c r="G22" s="1095">
        <v>14</v>
      </c>
      <c r="H22" s="1098" t="s">
        <v>41</v>
      </c>
      <c r="I22" s="1141" t="s">
        <v>633</v>
      </c>
      <c r="J22" s="1096" t="s">
        <v>165</v>
      </c>
      <c r="K22" s="1096" t="s">
        <v>4</v>
      </c>
      <c r="L22" s="1119" t="s">
        <v>496</v>
      </c>
      <c r="M22"/>
    </row>
    <row r="23" spans="1:13" x14ac:dyDescent="0.25">
      <c r="A23" s="52"/>
      <c r="B23" s="941" t="s">
        <v>527</v>
      </c>
      <c r="C23" s="497"/>
      <c r="E23" s="1177"/>
      <c r="F23" s="1177"/>
      <c r="G23" s="1113">
        <v>15</v>
      </c>
      <c r="H23" s="1107" t="s">
        <v>41</v>
      </c>
      <c r="I23" s="1109" t="s">
        <v>634</v>
      </c>
      <c r="J23" s="1108" t="s">
        <v>165</v>
      </c>
      <c r="K23" s="1108" t="s">
        <v>4</v>
      </c>
      <c r="L23" s="1118" t="s">
        <v>496</v>
      </c>
      <c r="M23"/>
    </row>
    <row r="24" spans="1:13" ht="15.6" customHeight="1" x14ac:dyDescent="0.25">
      <c r="A24" s="52"/>
      <c r="B24" s="901" t="s">
        <v>349</v>
      </c>
      <c r="C24" s="497"/>
      <c r="E24" s="1175"/>
      <c r="F24" s="1175"/>
      <c r="G24" s="1095">
        <v>16</v>
      </c>
      <c r="H24" s="1098" t="s">
        <v>41</v>
      </c>
      <c r="I24" s="1141" t="s">
        <v>635</v>
      </c>
      <c r="J24" s="1096" t="s">
        <v>165</v>
      </c>
      <c r="K24" s="1096" t="s">
        <v>4</v>
      </c>
      <c r="L24" s="1119" t="s">
        <v>496</v>
      </c>
      <c r="M24"/>
    </row>
    <row r="25" spans="1:13" ht="15.6" customHeight="1" x14ac:dyDescent="0.2">
      <c r="A25" s="52"/>
      <c r="B25" s="942" t="s">
        <v>17</v>
      </c>
      <c r="C25" s="497"/>
      <c r="E25" s="1177"/>
      <c r="F25" s="1177"/>
      <c r="G25" s="1113">
        <v>17</v>
      </c>
      <c r="H25" s="1107" t="s">
        <v>41</v>
      </c>
      <c r="I25" s="1109" t="s">
        <v>562</v>
      </c>
      <c r="J25" s="1108" t="s">
        <v>165</v>
      </c>
      <c r="K25" s="1108" t="s">
        <v>4</v>
      </c>
      <c r="L25" s="1118" t="s">
        <v>496</v>
      </c>
      <c r="M25"/>
    </row>
    <row r="26" spans="1:13" x14ac:dyDescent="0.2">
      <c r="A26" s="52"/>
      <c r="B26" s="943" t="s">
        <v>16</v>
      </c>
      <c r="C26" s="497"/>
      <c r="E26" s="1141"/>
      <c r="F26" s="1141"/>
      <c r="G26" s="1095">
        <v>18</v>
      </c>
      <c r="H26" s="1098" t="s">
        <v>41</v>
      </c>
      <c r="I26" s="1141" t="s">
        <v>563</v>
      </c>
      <c r="J26" s="1096" t="s">
        <v>165</v>
      </c>
      <c r="K26" s="1096" t="s">
        <v>4</v>
      </c>
      <c r="L26" s="1119" t="s">
        <v>496</v>
      </c>
      <c r="M26"/>
    </row>
    <row r="27" spans="1:13" x14ac:dyDescent="0.2">
      <c r="A27" s="52"/>
      <c r="B27" s="944" t="s">
        <v>481</v>
      </c>
      <c r="C27" s="497"/>
      <c r="E27" s="1109"/>
      <c r="F27" s="1109"/>
      <c r="G27" s="1113">
        <v>19</v>
      </c>
      <c r="H27" s="1107" t="s">
        <v>41</v>
      </c>
      <c r="I27" s="1109" t="s">
        <v>636</v>
      </c>
      <c r="J27" s="1108" t="s">
        <v>165</v>
      </c>
      <c r="K27" s="1108" t="s">
        <v>4</v>
      </c>
      <c r="L27" s="1118" t="s">
        <v>496</v>
      </c>
      <c r="M27"/>
    </row>
    <row r="28" spans="1:13" x14ac:dyDescent="0.2">
      <c r="A28" s="52"/>
      <c r="B28" s="1149" t="s">
        <v>528</v>
      </c>
      <c r="C28" s="53"/>
      <c r="E28" s="1141"/>
      <c r="F28" s="1141"/>
      <c r="G28" s="1095">
        <v>20</v>
      </c>
      <c r="H28" s="1098" t="s">
        <v>41</v>
      </c>
      <c r="I28" s="1141" t="s">
        <v>637</v>
      </c>
      <c r="J28" s="1096" t="s">
        <v>165</v>
      </c>
      <c r="K28" s="1096" t="s">
        <v>4</v>
      </c>
      <c r="L28" s="1119" t="s">
        <v>496</v>
      </c>
      <c r="M28"/>
    </row>
    <row r="29" spans="1:13" x14ac:dyDescent="0.2">
      <c r="A29" s="601"/>
      <c r="B29" s="947" t="s">
        <v>529</v>
      </c>
      <c r="C29" s="497"/>
      <c r="E29" s="1177"/>
      <c r="F29" s="1177"/>
      <c r="G29" s="1113">
        <v>21</v>
      </c>
      <c r="H29" s="1107" t="s">
        <v>41</v>
      </c>
      <c r="I29" s="1109" t="s">
        <v>497</v>
      </c>
      <c r="J29" s="1108" t="s">
        <v>165</v>
      </c>
      <c r="K29" s="1108" t="s">
        <v>4</v>
      </c>
      <c r="L29" s="1118" t="s">
        <v>496</v>
      </c>
      <c r="M29"/>
    </row>
    <row r="30" spans="1:13" x14ac:dyDescent="0.2">
      <c r="A30" s="52"/>
      <c r="B30" s="54"/>
      <c r="C30" s="497"/>
      <c r="E30" s="428"/>
      <c r="F30" s="1175"/>
      <c r="G30" s="1095">
        <v>22</v>
      </c>
      <c r="H30" s="1098" t="s">
        <v>304</v>
      </c>
      <c r="I30" s="1098" t="s">
        <v>498</v>
      </c>
      <c r="J30" s="1096" t="s">
        <v>302</v>
      </c>
      <c r="K30" s="1096" t="s">
        <v>4</v>
      </c>
      <c r="L30" s="1119" t="s">
        <v>496</v>
      </c>
      <c r="M30"/>
    </row>
    <row r="31" spans="1:13" ht="15.75" customHeight="1" x14ac:dyDescent="0.2">
      <c r="A31" s="52"/>
      <c r="B31" s="54"/>
      <c r="C31" s="497"/>
      <c r="E31" s="427"/>
      <c r="F31" s="427"/>
      <c r="G31" s="1113">
        <v>23</v>
      </c>
      <c r="H31" s="1085" t="s">
        <v>2</v>
      </c>
      <c r="I31" s="1109" t="s">
        <v>168</v>
      </c>
      <c r="J31" s="1097" t="s">
        <v>302</v>
      </c>
      <c r="K31" s="1097" t="s">
        <v>1</v>
      </c>
      <c r="L31" s="1120">
        <v>1</v>
      </c>
      <c r="M31"/>
    </row>
    <row r="32" spans="1:13" ht="12.75" customHeight="1" x14ac:dyDescent="0.2">
      <c r="A32" s="52"/>
      <c r="B32" s="54"/>
      <c r="C32" s="53"/>
      <c r="E32" s="1143"/>
      <c r="F32" s="428"/>
      <c r="G32" s="1084"/>
      <c r="H32" s="1084"/>
      <c r="I32" s="1116"/>
      <c r="J32" s="421"/>
      <c r="K32" s="421"/>
      <c r="L32" s="421"/>
      <c r="M32"/>
    </row>
    <row r="33" spans="1:13" ht="12.75" customHeight="1" x14ac:dyDescent="0.2">
      <c r="A33" s="52"/>
      <c r="B33" s="663" t="s">
        <v>379</v>
      </c>
      <c r="C33" s="53"/>
      <c r="E33" s="1142"/>
      <c r="F33" s="1103"/>
      <c r="G33" s="1104" t="s">
        <v>7</v>
      </c>
      <c r="H33" s="1104"/>
      <c r="I33" s="1094" t="s">
        <v>308</v>
      </c>
      <c r="J33" s="424"/>
      <c r="K33" s="424"/>
      <c r="L33" s="424"/>
      <c r="M33"/>
    </row>
    <row r="34" spans="1:13" ht="12.75" customHeight="1" x14ac:dyDescent="0.2">
      <c r="A34" s="52"/>
      <c r="B34" s="664" t="s">
        <v>380</v>
      </c>
      <c r="C34" s="53"/>
      <c r="E34" s="377"/>
      <c r="F34" s="1117"/>
      <c r="G34" s="1087"/>
      <c r="H34" s="1087"/>
      <c r="I34" s="1087" t="s">
        <v>309</v>
      </c>
      <c r="J34" s="421"/>
      <c r="K34" s="421"/>
      <c r="L34" s="421"/>
      <c r="M34"/>
    </row>
    <row r="35" spans="1:13" x14ac:dyDescent="0.2">
      <c r="A35" s="52"/>
      <c r="B35" s="54"/>
      <c r="C35" s="53"/>
      <c r="E35" s="379"/>
      <c r="F35" s="1105"/>
      <c r="G35" s="1093"/>
      <c r="H35" s="1093"/>
      <c r="I35" s="1094"/>
      <c r="J35" s="424"/>
      <c r="K35" s="424"/>
      <c r="L35" s="424"/>
      <c r="M35"/>
    </row>
    <row r="36" spans="1:13" ht="15.75" customHeight="1" x14ac:dyDescent="0.2">
      <c r="A36" s="601"/>
      <c r="B36" s="54"/>
      <c r="C36" s="497"/>
      <c r="E36" s="421"/>
      <c r="F36" s="377"/>
      <c r="G36" s="1091"/>
      <c r="H36" s="1091"/>
      <c r="I36" s="1087" t="s">
        <v>292</v>
      </c>
      <c r="J36" s="421"/>
      <c r="K36" s="421"/>
      <c r="L36" s="421"/>
      <c r="M36"/>
    </row>
    <row r="37" spans="1:13" x14ac:dyDescent="0.2">
      <c r="A37" s="52"/>
      <c r="B37" s="54"/>
      <c r="C37" s="53"/>
      <c r="E37" s="431"/>
      <c r="F37" s="379"/>
      <c r="G37" s="1093"/>
      <c r="H37" s="1093"/>
      <c r="I37" s="1094" t="s">
        <v>293</v>
      </c>
      <c r="J37" s="424"/>
      <c r="K37" s="424"/>
      <c r="L37" s="424"/>
      <c r="M37"/>
    </row>
    <row r="38" spans="1:13" ht="18" x14ac:dyDescent="0.2">
      <c r="A38" s="52"/>
      <c r="B38" s="54"/>
      <c r="C38" s="497"/>
      <c r="E38" s="1181"/>
      <c r="F38" s="421"/>
      <c r="G38" s="422"/>
      <c r="H38" s="421"/>
      <c r="I38" s="421"/>
      <c r="J38" s="421"/>
      <c r="K38" s="421"/>
      <c r="L38" s="421"/>
      <c r="M38"/>
    </row>
    <row r="39" spans="1:13" x14ac:dyDescent="0.2">
      <c r="A39" s="52"/>
      <c r="B39" s="1262" t="s">
        <v>393</v>
      </c>
      <c r="C39" s="497"/>
      <c r="E39" s="1159"/>
      <c r="F39" s="431"/>
      <c r="G39" s="432"/>
      <c r="H39" s="433"/>
      <c r="I39" s="434"/>
      <c r="J39" s="433"/>
      <c r="K39" s="433"/>
      <c r="L39" s="435"/>
      <c r="M39" s="436"/>
    </row>
    <row r="40" spans="1:13" ht="18" x14ac:dyDescent="0.2">
      <c r="A40" s="54"/>
      <c r="B40" s="1263"/>
      <c r="C40" s="54"/>
      <c r="E40" s="1159"/>
      <c r="F40" s="1544"/>
      <c r="G40" s="1545"/>
      <c r="H40" s="1545"/>
      <c r="I40" s="1545"/>
      <c r="J40" s="1545"/>
      <c r="K40" s="1545"/>
      <c r="L40" s="1545"/>
      <c r="M40" s="1545"/>
    </row>
    <row r="41" spans="1:13" ht="13.9" customHeight="1" x14ac:dyDescent="0.2">
      <c r="A41" s="54"/>
      <c r="B41" s="822" t="s">
        <v>390</v>
      </c>
      <c r="C41" s="54"/>
      <c r="E41" s="1159"/>
      <c r="F41" s="1159"/>
      <c r="G41" s="1159"/>
      <c r="H41" s="1159"/>
      <c r="I41" s="1159"/>
      <c r="J41" s="1159"/>
      <c r="K41" s="1159"/>
      <c r="L41" s="1159"/>
      <c r="M41" s="1159"/>
    </row>
    <row r="42" spans="1:13" ht="13.9" customHeight="1" x14ac:dyDescent="0.2">
      <c r="A42" s="54"/>
      <c r="B42" s="950" t="s">
        <v>348</v>
      </c>
      <c r="C42" s="54"/>
      <c r="E42" s="1159"/>
      <c r="F42" s="1159"/>
      <c r="G42" s="1159"/>
      <c r="H42" s="1159"/>
      <c r="I42" s="1159"/>
      <c r="J42" s="1159"/>
      <c r="K42" s="1159"/>
      <c r="L42" s="1159"/>
      <c r="M42" s="1159"/>
    </row>
    <row r="43" spans="1:13" ht="13.5" thickBot="1" x14ac:dyDescent="0.25">
      <c r="A43" s="54"/>
      <c r="B43" s="54"/>
      <c r="C43" s="54"/>
      <c r="E43" s="1159"/>
      <c r="F43" s="1159"/>
      <c r="G43" s="1159"/>
      <c r="H43" s="1159"/>
      <c r="I43" s="1159"/>
      <c r="J43" s="1159"/>
      <c r="K43" s="1159"/>
      <c r="L43" s="1159"/>
      <c r="M43" s="1159"/>
    </row>
    <row r="44" spans="1:13" ht="15" x14ac:dyDescent="0.2">
      <c r="A44" s="52"/>
      <c r="B44" s="588" t="s">
        <v>289</v>
      </c>
      <c r="C44" s="53"/>
      <c r="E44" s="1159"/>
      <c r="F44" s="1159"/>
      <c r="G44" s="1159"/>
      <c r="H44" s="1159"/>
      <c r="I44" s="1159"/>
      <c r="J44" s="1159"/>
      <c r="K44" s="1159"/>
      <c r="L44" s="1159"/>
      <c r="M44" s="1159"/>
    </row>
    <row r="45" spans="1:13" ht="15" x14ac:dyDescent="0.2">
      <c r="A45" s="52"/>
      <c r="B45" s="589" t="s">
        <v>253</v>
      </c>
      <c r="C45" s="53"/>
      <c r="E45" s="1159"/>
      <c r="F45" s="1159"/>
      <c r="G45" s="1159"/>
      <c r="H45" s="1159"/>
      <c r="I45" s="1159"/>
      <c r="J45" s="1159"/>
      <c r="K45" s="1159"/>
      <c r="L45" s="1159"/>
      <c r="M45" s="1159"/>
    </row>
    <row r="46" spans="1:13" ht="14.25" x14ac:dyDescent="0.2">
      <c r="A46" s="52"/>
      <c r="B46" s="502" t="s">
        <v>240</v>
      </c>
      <c r="C46" s="501"/>
      <c r="E46" s="1159"/>
      <c r="F46" s="1159"/>
      <c r="G46" s="1159"/>
      <c r="H46" s="1159"/>
      <c r="I46" s="1159"/>
      <c r="J46" s="1159"/>
      <c r="K46" s="1159"/>
      <c r="L46" s="1159"/>
      <c r="M46" s="1159"/>
    </row>
    <row r="47" spans="1:13" ht="14.25" x14ac:dyDescent="0.2">
      <c r="A47" s="52"/>
      <c r="B47" s="503" t="s">
        <v>97</v>
      </c>
      <c r="C47" s="501"/>
      <c r="E47" s="1159"/>
      <c r="F47" s="1159"/>
      <c r="G47" s="1159"/>
      <c r="H47" s="1159"/>
      <c r="I47" s="1159"/>
      <c r="J47" s="1159"/>
      <c r="K47" s="1159"/>
      <c r="L47" s="1159"/>
      <c r="M47" s="1159"/>
    </row>
    <row r="48" spans="1:13" ht="14.25" x14ac:dyDescent="0.2">
      <c r="A48" s="52"/>
      <c r="B48" s="504" t="s">
        <v>98</v>
      </c>
      <c r="C48" s="501"/>
      <c r="E48" s="1159"/>
      <c r="F48" s="1159"/>
      <c r="G48" s="1159"/>
      <c r="H48" s="1159"/>
      <c r="I48" s="1159"/>
      <c r="J48" s="1159"/>
      <c r="K48" s="1159"/>
      <c r="L48" s="1159"/>
      <c r="M48" s="1159"/>
    </row>
    <row r="49" spans="1:13" x14ac:dyDescent="0.2">
      <c r="A49" s="52"/>
      <c r="B49" s="948" t="s">
        <v>95</v>
      </c>
      <c r="C49" s="501"/>
      <c r="E49" s="1159"/>
      <c r="F49" s="1159"/>
      <c r="G49" s="1159"/>
      <c r="H49" s="1159"/>
      <c r="I49" s="1159"/>
      <c r="J49" s="1159"/>
      <c r="K49" s="1159"/>
      <c r="L49" s="1159"/>
      <c r="M49" s="1159"/>
    </row>
    <row r="50" spans="1:13" ht="14.25" x14ac:dyDescent="0.2">
      <c r="A50" s="52"/>
      <c r="B50" s="505" t="s">
        <v>249</v>
      </c>
      <c r="C50" s="501"/>
      <c r="E50" s="1159"/>
      <c r="F50" s="1159"/>
      <c r="G50" s="1159"/>
      <c r="H50" s="1159"/>
      <c r="I50" s="1159"/>
      <c r="J50" s="1159"/>
      <c r="K50" s="1159"/>
      <c r="L50" s="1159"/>
      <c r="M50" s="1159"/>
    </row>
    <row r="51" spans="1:13" ht="14.25" x14ac:dyDescent="0.2">
      <c r="A51" s="52"/>
      <c r="B51" s="505" t="s">
        <v>250</v>
      </c>
      <c r="C51" s="501"/>
      <c r="E51" s="1159"/>
      <c r="F51" s="1159"/>
      <c r="G51" s="1159"/>
      <c r="H51" s="1159"/>
      <c r="I51" s="1159"/>
      <c r="J51" s="1159"/>
      <c r="K51" s="1159"/>
      <c r="L51" s="1159"/>
      <c r="M51" s="1159"/>
    </row>
    <row r="52" spans="1:13" ht="14.25" x14ac:dyDescent="0.2">
      <c r="A52" s="52"/>
      <c r="B52" s="505" t="s">
        <v>127</v>
      </c>
      <c r="C52" s="501"/>
      <c r="E52" s="1159"/>
      <c r="F52" s="1159"/>
      <c r="G52" s="1159"/>
      <c r="H52" s="1159"/>
      <c r="I52" s="1159"/>
      <c r="J52" s="1159"/>
      <c r="K52" s="1159"/>
      <c r="L52" s="1159"/>
      <c r="M52" s="1159"/>
    </row>
    <row r="53" spans="1:13" ht="14.25" x14ac:dyDescent="0.2">
      <c r="A53" s="52"/>
      <c r="B53" s="505" t="s">
        <v>255</v>
      </c>
      <c r="C53" s="501"/>
      <c r="E53" s="1159"/>
      <c r="F53" s="1159"/>
      <c r="G53" s="1159"/>
      <c r="H53" s="1159"/>
      <c r="I53" s="1159"/>
      <c r="J53" s="1159"/>
      <c r="K53" s="1159"/>
      <c r="L53" s="1159"/>
      <c r="M53" s="1159"/>
    </row>
    <row r="54" spans="1:13" ht="14.25" x14ac:dyDescent="0.2">
      <c r="A54" s="52"/>
      <c r="B54" s="505" t="s">
        <v>251</v>
      </c>
      <c r="C54" s="501"/>
      <c r="E54" s="1159"/>
      <c r="F54" s="1159"/>
      <c r="G54" s="1159"/>
      <c r="H54" s="1159"/>
      <c r="I54" s="1159"/>
      <c r="J54" s="1159"/>
      <c r="K54" s="1159"/>
      <c r="L54" s="1159"/>
      <c r="M54" s="1159"/>
    </row>
    <row r="55" spans="1:13" ht="14.25" x14ac:dyDescent="0.2">
      <c r="A55" s="52"/>
      <c r="B55" s="1158" t="s">
        <v>126</v>
      </c>
      <c r="C55" s="501"/>
      <c r="E55"/>
      <c r="F55"/>
      <c r="G55"/>
      <c r="H55"/>
      <c r="I55"/>
      <c r="J55"/>
      <c r="K55"/>
      <c r="L55"/>
      <c r="M55"/>
    </row>
    <row r="56" spans="1:13" ht="14.25" x14ac:dyDescent="0.2">
      <c r="A56" s="52"/>
      <c r="B56" s="505" t="s">
        <v>252</v>
      </c>
      <c r="C56" s="501"/>
      <c r="E56"/>
      <c r="F56"/>
      <c r="G56"/>
      <c r="H56"/>
      <c r="I56"/>
      <c r="J56"/>
      <c r="K56"/>
      <c r="L56"/>
      <c r="M56"/>
    </row>
    <row r="57" spans="1:13" ht="14.25" x14ac:dyDescent="0.2">
      <c r="A57" s="52"/>
      <c r="B57" s="667" t="s">
        <v>99</v>
      </c>
      <c r="C57" s="501"/>
      <c r="E57"/>
      <c r="F57"/>
      <c r="G57"/>
      <c r="H57"/>
      <c r="I57"/>
      <c r="J57"/>
      <c r="K57"/>
      <c r="L57"/>
      <c r="M57"/>
    </row>
    <row r="58" spans="1:13" ht="14.25" x14ac:dyDescent="0.2">
      <c r="A58" s="52"/>
      <c r="B58" s="54"/>
      <c r="C58" s="501"/>
      <c r="E58"/>
      <c r="F58"/>
      <c r="G58"/>
      <c r="H58"/>
      <c r="I58"/>
      <c r="J58"/>
      <c r="K58"/>
      <c r="L58"/>
      <c r="M58"/>
    </row>
    <row r="59" spans="1:13" ht="14.25" x14ac:dyDescent="0.2">
      <c r="A59" s="52"/>
      <c r="B59" s="54"/>
      <c r="C59" s="501"/>
      <c r="E59"/>
      <c r="F59"/>
      <c r="G59"/>
      <c r="H59"/>
      <c r="I59"/>
      <c r="J59"/>
      <c r="K59"/>
      <c r="L59"/>
      <c r="M59"/>
    </row>
    <row r="60" spans="1:13" ht="12.75" x14ac:dyDescent="0.2">
      <c r="A60" s="52"/>
      <c r="B60" s="54"/>
      <c r="C60" s="53"/>
      <c r="E60"/>
      <c r="F60"/>
      <c r="G60"/>
      <c r="H60"/>
      <c r="I60"/>
      <c r="J60"/>
      <c r="K60"/>
      <c r="L60"/>
      <c r="M60"/>
    </row>
    <row r="61" spans="1:13" x14ac:dyDescent="0.2">
      <c r="A61" s="1253"/>
      <c r="B61" s="1254" t="s">
        <v>736</v>
      </c>
      <c r="C61" s="1255"/>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6">
    <mergeCell ref="F40:M40"/>
    <mergeCell ref="B39:B40"/>
    <mergeCell ref="E2:L2"/>
    <mergeCell ref="E4:L4"/>
    <mergeCell ref="B4:B6"/>
    <mergeCell ref="F7:M7"/>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TGak Agenda</vt:lpstr>
      <vt:lpstr>TGaq Agenda</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2013-03-18T14:19:05Z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