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2288" windowHeight="5652"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5" hidden="1">'802.11 WG Agenda'!$H$119:$H$191</definedName>
    <definedName name="_Parse_Out" localSheetId="5"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Agenda'!$A$185:$O$359</definedName>
    <definedName name="MondayOpeningPlenary">'802.11 WG Agenda'!$A$1:$O$111</definedName>
    <definedName name="_xlnm.Print_Area" localSheetId="3">' Agenda Graphic'!$E$1:$AF$44</definedName>
    <definedName name="_xlnm.Print_Area" localSheetId="1">'802.11 Cover'!$E$1:$S$38</definedName>
    <definedName name="_xlnm.Print_Area" localSheetId="5">'802.11 WG Agenda'!$A$1:$O$358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Agenda'!$A$112:$O$181</definedName>
    <definedName name="Z_00AABE15_45FB_42F7_A454_BE72949E7A28_.wvu.PrintArea" localSheetId="3" hidden="1">' Agenda Graphic'!#REF!</definedName>
    <definedName name="Z_00AABE15_45FB_42F7_A454_BE72949E7A28_.wvu.PrintArea" localSheetId="5" hidden="1">'802.11 WG Agenda'!$H$114:$N$191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Agenda'!$H$114:$N$191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Agenda'!$95:$98,'802.11 WG Agenda'!$100:$147,'802.11 WG Agenda'!#REF!,'802.11 WG Agenda'!#REF!</definedName>
    <definedName name="Z_20E74821_39C1_45DB_92E8_46A0E2E722B2_.wvu.PrintArea" localSheetId="3" hidden="1">' Agenda Graphic'!#REF!</definedName>
    <definedName name="Z_20E74821_39C1_45DB_92E8_46A0E2E722B2_.wvu.PrintArea" localSheetId="5" hidden="1">'802.11 WG Agenda'!$H$114:$N$191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Agenda'!$95:$98,'802.11 WG Agenda'!$100:$147</definedName>
    <definedName name="Z_27B78060_68E1_4A63_8B2B_C34DB2097BAE_.wvu.PrintArea" localSheetId="3" hidden="1">' Agenda Graphic'!#REF!</definedName>
    <definedName name="Z_27B78060_68E1_4A63_8B2B_C34DB2097BAE_.wvu.PrintArea" localSheetId="5" hidden="1">'802.11 WG Agenda'!$H$114:$N$191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Agenda'!$H$114:$N$191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Agenda'!$H$114:$N$191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Agenda'!$100:$147,'802.11 WG Agenda'!#REF!,'802.11 WG Agenda'!#REF!</definedName>
    <definedName name="Z_7E5ADFC7_82CA_4A70_A250_6FC82DA284DC_.wvu.PrintArea" localSheetId="3" hidden="1">' Agenda Graphic'!#REF!</definedName>
    <definedName name="Z_7E5ADFC7_82CA_4A70_A250_6FC82DA284DC_.wvu.PrintArea" localSheetId="5" hidden="1">'802.11 WG Agenda'!$H$114:$N$191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Agenda'!$95:$98,'802.11 WG Agenda'!#REF!,'802.11 WG Agenda'!#REF!</definedName>
    <definedName name="Z_B316FFF2_8282_4BB7_BE04_5FED6E033DE9_.wvu.PrintArea" localSheetId="3" hidden="1">' Agenda Graphic'!#REF!</definedName>
    <definedName name="Z_B316FFF2_8282_4BB7_BE04_5FED6E033DE9_.wvu.PrintArea" localSheetId="5" hidden="1">'802.11 WG Agenda'!$H$114:$N$191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B58" i="774" l="1"/>
  <c r="F9" i="774"/>
  <c r="AB9" i="774"/>
  <c r="W9" i="774"/>
  <c r="R9" i="774"/>
  <c r="H9" i="774"/>
  <c r="F6" i="774"/>
  <c r="F4" i="774"/>
  <c r="B4" i="774"/>
  <c r="B3" i="774"/>
  <c r="N257" i="724"/>
  <c r="N258" i="724"/>
  <c r="N259" i="724"/>
  <c r="N130" i="724"/>
  <c r="N131" i="724"/>
  <c r="N132" i="724"/>
  <c r="N133" i="724"/>
  <c r="N134" i="724"/>
  <c r="N135" i="724"/>
  <c r="N140" i="724"/>
  <c r="N141" i="724"/>
  <c r="N142" i="724"/>
  <c r="N143" i="724"/>
  <c r="N144" i="724"/>
  <c r="N145" i="724"/>
  <c r="N146" i="724"/>
  <c r="N147" i="724"/>
  <c r="N148" i="724"/>
  <c r="N149" i="724"/>
  <c r="N152" i="724"/>
  <c r="N153" i="724"/>
  <c r="N154" i="724"/>
  <c r="N155" i="724"/>
  <c r="N156" i="724"/>
  <c r="N158" i="724"/>
  <c r="N159" i="724"/>
  <c r="N160" i="724"/>
  <c r="N161" i="724"/>
  <c r="N162" i="724"/>
  <c r="N163" i="724"/>
  <c r="N164" i="724"/>
  <c r="N165" i="724"/>
  <c r="N166" i="724"/>
  <c r="N14" i="724"/>
  <c r="N15" i="724"/>
  <c r="N16" i="724"/>
  <c r="N17" i="724"/>
  <c r="N18" i="724"/>
  <c r="N106" i="724"/>
  <c r="N104" i="724"/>
  <c r="N108" i="724"/>
  <c r="N125" i="724"/>
  <c r="N126" i="724"/>
  <c r="N128" i="724"/>
  <c r="N129" i="724"/>
  <c r="B58" i="429"/>
  <c r="B4" i="429"/>
  <c r="B3" i="429"/>
  <c r="B58" i="754"/>
  <c r="B4" i="754"/>
  <c r="B3" i="754"/>
  <c r="B58" i="773"/>
  <c r="B4" i="773"/>
  <c r="B3" i="773"/>
  <c r="B58" i="767"/>
  <c r="B4" i="767"/>
  <c r="B3" i="767"/>
  <c r="B58" i="772"/>
  <c r="B4" i="772"/>
  <c r="B3" i="772"/>
  <c r="B58" i="764"/>
  <c r="B4" i="764"/>
  <c r="B3" i="764"/>
  <c r="B58" i="763"/>
  <c r="B4" i="763"/>
  <c r="B3" i="763"/>
  <c r="B58" i="757"/>
  <c r="B4" i="757"/>
  <c r="B3" i="757"/>
  <c r="B58" i="755"/>
  <c r="B4" i="755"/>
  <c r="B3" i="755"/>
  <c r="B58" i="756"/>
  <c r="B4" i="756"/>
  <c r="B3" i="756"/>
  <c r="B58" i="770"/>
  <c r="B4" i="770"/>
  <c r="B3" i="770"/>
  <c r="B58" i="762"/>
  <c r="B4" i="762"/>
  <c r="B3" i="762"/>
  <c r="B58" i="758"/>
  <c r="B4" i="758"/>
  <c r="B3" i="758"/>
  <c r="B58" i="747"/>
  <c r="B4" i="747"/>
  <c r="B3" i="747"/>
  <c r="B58" i="746"/>
  <c r="B4" i="746"/>
  <c r="B3" i="746"/>
  <c r="B58" i="736"/>
  <c r="B4" i="736"/>
  <c r="B3" i="736"/>
  <c r="B59" i="724"/>
  <c r="B4" i="724"/>
  <c r="B3" i="724"/>
  <c r="B58" i="654"/>
  <c r="B4" i="654"/>
  <c r="B3" i="654"/>
  <c r="B58" i="21"/>
  <c r="B4" i="21"/>
  <c r="B3" i="21"/>
  <c r="B58" i="20"/>
  <c r="B4" i="20"/>
  <c r="B3" i="20"/>
  <c r="M113" i="764"/>
  <c r="M114" i="764"/>
  <c r="M115" i="764"/>
  <c r="M116" i="764"/>
  <c r="M117" i="764"/>
  <c r="M118" i="764"/>
  <c r="G113" i="764"/>
  <c r="G114" i="764"/>
  <c r="G115" i="764"/>
  <c r="G116" i="764"/>
  <c r="G117" i="764"/>
  <c r="G118" i="764"/>
  <c r="M103" i="764"/>
  <c r="M104" i="764"/>
  <c r="M105" i="764"/>
  <c r="M106" i="764"/>
  <c r="M107" i="764"/>
  <c r="G103" i="764"/>
  <c r="G104" i="764"/>
  <c r="G105" i="764"/>
  <c r="M102" i="764"/>
  <c r="G102" i="764"/>
  <c r="M91" i="764"/>
  <c r="M92" i="764"/>
  <c r="M93" i="764"/>
  <c r="M94" i="764"/>
  <c r="M95" i="764"/>
  <c r="M96" i="764"/>
  <c r="G91" i="764"/>
  <c r="G92" i="764"/>
  <c r="G93" i="764"/>
  <c r="G94" i="764"/>
  <c r="M81" i="764"/>
  <c r="M82" i="764"/>
  <c r="M83" i="764"/>
  <c r="M84" i="764"/>
  <c r="M85" i="764"/>
  <c r="G81" i="764"/>
  <c r="G82" i="764"/>
  <c r="G83" i="764"/>
  <c r="M80" i="764"/>
  <c r="G80" i="764"/>
  <c r="M70" i="764"/>
  <c r="M71" i="764"/>
  <c r="M72" i="764"/>
  <c r="G70" i="764"/>
  <c r="G71" i="764"/>
  <c r="G72" i="764"/>
  <c r="M69" i="764"/>
  <c r="G69" i="764"/>
  <c r="M59" i="764"/>
  <c r="M60" i="764"/>
  <c r="M61" i="764"/>
  <c r="G59" i="764"/>
  <c r="G60" i="764"/>
  <c r="G61" i="764"/>
  <c r="M58" i="764"/>
  <c r="G58" i="764"/>
  <c r="M47" i="764"/>
  <c r="M48" i="764"/>
  <c r="M49" i="764"/>
  <c r="M50" i="764"/>
  <c r="M51" i="764"/>
  <c r="M52" i="764"/>
  <c r="G47" i="764"/>
  <c r="G48" i="764"/>
  <c r="G49" i="764"/>
  <c r="G50" i="764"/>
  <c r="G38" i="764"/>
  <c r="M36" i="764"/>
  <c r="M37" i="764"/>
  <c r="M38" i="764"/>
  <c r="M39" i="764"/>
  <c r="M40" i="764"/>
  <c r="M41" i="764"/>
  <c r="G36" i="764"/>
  <c r="G26" i="764"/>
  <c r="G27" i="764"/>
  <c r="G28" i="764"/>
  <c r="M25" i="764"/>
  <c r="M26" i="764"/>
  <c r="M27" i="764"/>
  <c r="M28" i="764"/>
  <c r="M29" i="764"/>
  <c r="G25" i="764"/>
  <c r="M18" i="764"/>
  <c r="M19"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G13" i="746"/>
  <c r="G14" i="746"/>
  <c r="G15" i="746"/>
  <c r="G16" i="746"/>
  <c r="G17" i="746"/>
  <c r="G18" i="746"/>
  <c r="G19" i="746"/>
  <c r="M12" i="746"/>
  <c r="M13" i="746"/>
  <c r="M14" i="746"/>
  <c r="M15" i="746"/>
  <c r="M16" i="746"/>
  <c r="M17" i="746"/>
  <c r="M18" i="746"/>
  <c r="M19" i="746"/>
  <c r="M20" i="746"/>
  <c r="G12" i="746"/>
  <c r="M90" i="757"/>
  <c r="M91" i="757"/>
  <c r="M92" i="757"/>
  <c r="M93" i="757"/>
  <c r="M94" i="757"/>
  <c r="M95" i="757"/>
  <c r="M89" i="757"/>
  <c r="G89" i="757"/>
  <c r="G90" i="757"/>
  <c r="G91" i="757"/>
  <c r="G92" i="757"/>
  <c r="G93" i="757"/>
  <c r="G94" i="757"/>
  <c r="G95" i="757"/>
  <c r="G80" i="757"/>
  <c r="G81" i="757"/>
  <c r="G82" i="757"/>
  <c r="G83" i="757"/>
  <c r="M79" i="757"/>
  <c r="M80" i="757"/>
  <c r="M81" i="757"/>
  <c r="M82" i="757"/>
  <c r="M83" i="757"/>
  <c r="G79" i="757"/>
  <c r="M70" i="757"/>
  <c r="M71" i="757"/>
  <c r="M72" i="757"/>
  <c r="M73" i="757"/>
  <c r="M69" i="757"/>
  <c r="G69" i="757"/>
  <c r="G70" i="757"/>
  <c r="G71" i="757"/>
  <c r="G72" i="757"/>
  <c r="G73" i="757"/>
  <c r="G60" i="757"/>
  <c r="G61" i="757"/>
  <c r="G62" i="757"/>
  <c r="G63" i="757"/>
  <c r="M59" i="757"/>
  <c r="M60" i="757"/>
  <c r="M61" i="757"/>
  <c r="M62" i="757"/>
  <c r="M63" i="757"/>
  <c r="G59" i="757"/>
  <c r="G49" i="757"/>
  <c r="G50" i="757"/>
  <c r="G51" i="757"/>
  <c r="G52" i="757"/>
  <c r="G53" i="757"/>
  <c r="M48" i="757"/>
  <c r="M49" i="757"/>
  <c r="M50" i="757"/>
  <c r="M51" i="757"/>
  <c r="M52" i="757"/>
  <c r="M53" i="757"/>
  <c r="G48" i="757"/>
  <c r="G38" i="757"/>
  <c r="G39" i="757"/>
  <c r="G40" i="757"/>
  <c r="G41" i="757"/>
  <c r="G42" i="757"/>
  <c r="M37" i="757"/>
  <c r="M38" i="757"/>
  <c r="M39" i="757"/>
  <c r="M40" i="757"/>
  <c r="M41" i="757"/>
  <c r="M42" i="757"/>
  <c r="G37" i="757"/>
  <c r="G25" i="757"/>
  <c r="G26" i="757"/>
  <c r="G27" i="757"/>
  <c r="G28" i="757"/>
  <c r="G29" i="757"/>
  <c r="G30" i="757"/>
  <c r="G31" i="757"/>
  <c r="M24" i="757"/>
  <c r="M25" i="757"/>
  <c r="M26" i="757"/>
  <c r="G24" i="757"/>
  <c r="G12" i="757"/>
  <c r="G13" i="757"/>
  <c r="G14" i="757"/>
  <c r="G15" i="757"/>
  <c r="G16" i="757"/>
  <c r="G17" i="757"/>
  <c r="G18" i="757"/>
  <c r="M11" i="757"/>
  <c r="G11" i="757"/>
  <c r="M27" i="757"/>
  <c r="M28" i="757"/>
  <c r="M29" i="757"/>
  <c r="M30" i="757"/>
  <c r="M31" i="757"/>
  <c r="M12" i="757"/>
  <c r="M13" i="757"/>
  <c r="M14" i="757"/>
  <c r="M15" i="757"/>
  <c r="M16" i="757"/>
  <c r="M17" i="757"/>
  <c r="M18" i="757"/>
  <c r="M12" i="736"/>
  <c r="M13" i="736"/>
  <c r="M14" i="736"/>
  <c r="M15" i="736"/>
  <c r="M16" i="736"/>
  <c r="M17" i="736"/>
  <c r="M18" i="736"/>
  <c r="M19" i="736"/>
  <c r="M20" i="736"/>
  <c r="M21" i="736"/>
  <c r="M22" i="736"/>
  <c r="M52" i="770"/>
  <c r="M53" i="770"/>
  <c r="M54" i="770"/>
  <c r="M55" i="770"/>
  <c r="M56" i="770"/>
  <c r="M57" i="770"/>
  <c r="M58" i="770"/>
  <c r="M45" i="770"/>
  <c r="M46" i="770"/>
  <c r="M47" i="770"/>
  <c r="M48" i="770"/>
  <c r="M38" i="770"/>
  <c r="M39" i="770"/>
  <c r="M40" i="770"/>
  <c r="M41" i="770"/>
  <c r="M30" i="770"/>
  <c r="M31" i="770"/>
  <c r="M32" i="770"/>
  <c r="M33" i="770"/>
  <c r="M17" i="770"/>
  <c r="M18" i="770"/>
  <c r="M19" i="770"/>
  <c r="M20" i="770"/>
  <c r="M21" i="770"/>
  <c r="M22" i="770"/>
  <c r="M23" i="770"/>
  <c r="M24" i="770"/>
  <c r="G17" i="770"/>
  <c r="G18" i="770"/>
  <c r="G19" i="770"/>
  <c r="G20" i="770"/>
  <c r="G21" i="770"/>
  <c r="G22" i="770"/>
  <c r="G23" i="770"/>
  <c r="G24" i="770"/>
  <c r="M16" i="770"/>
  <c r="M56" i="756"/>
  <c r="M57" i="756"/>
  <c r="M58" i="756"/>
  <c r="M59" i="756"/>
  <c r="M60" i="756"/>
  <c r="M61" i="756"/>
  <c r="M62" i="756"/>
  <c r="M50" i="756"/>
  <c r="M51" i="756"/>
  <c r="M44" i="756"/>
  <c r="M45" i="756"/>
  <c r="M46" i="756"/>
  <c r="M47" i="756"/>
  <c r="M38" i="756"/>
  <c r="M39" i="756"/>
  <c r="M40" i="756"/>
  <c r="M41" i="756"/>
  <c r="M31" i="756"/>
  <c r="M32" i="756"/>
  <c r="M33" i="756"/>
  <c r="M34" i="756"/>
  <c r="M35" i="756"/>
  <c r="M25" i="756"/>
  <c r="M26" i="756"/>
  <c r="M27" i="756"/>
  <c r="M28" i="756"/>
  <c r="M17" i="756"/>
  <c r="M18" i="756"/>
  <c r="M19" i="756"/>
  <c r="M20" i="756"/>
  <c r="M21" i="756"/>
  <c r="M22" i="756"/>
  <c r="G12" i="756"/>
  <c r="M11" i="756"/>
  <c r="M12" i="756"/>
  <c r="M13" i="756"/>
  <c r="M14" i="756"/>
  <c r="L46" i="767"/>
  <c r="L47" i="767"/>
  <c r="L48" i="767"/>
  <c r="L35" i="767"/>
  <c r="L36" i="767"/>
  <c r="L37" i="767"/>
  <c r="L24" i="767"/>
  <c r="L25" i="767"/>
  <c r="L23" i="767"/>
  <c r="L11" i="767"/>
  <c r="L12" i="767"/>
  <c r="L13" i="767"/>
  <c r="L14" i="767"/>
  <c r="L15" i="767"/>
  <c r="L16" i="767"/>
  <c r="L17" i="767"/>
  <c r="L10" i="767"/>
  <c r="L36" i="773"/>
  <c r="L37" i="773"/>
  <c r="L38" i="773"/>
  <c r="L39" i="773"/>
  <c r="L40" i="773"/>
  <c r="L41" i="773"/>
  <c r="L42" i="773"/>
  <c r="L43" i="773"/>
  <c r="L44" i="773"/>
  <c r="L24" i="773"/>
  <c r="L25" i="773"/>
  <c r="L26" i="773"/>
  <c r="L27" i="773"/>
  <c r="L28" i="773"/>
  <c r="L29" i="773"/>
  <c r="L30" i="773"/>
  <c r="L31" i="773"/>
  <c r="F11" i="773"/>
  <c r="F12" i="773"/>
  <c r="F13" i="773"/>
  <c r="F14" i="773"/>
  <c r="F15" i="773"/>
  <c r="F16" i="773"/>
  <c r="F17" i="773"/>
  <c r="F18" i="773"/>
  <c r="F24" i="773"/>
  <c r="F25" i="773"/>
  <c r="F26" i="773"/>
  <c r="F27" i="773"/>
  <c r="F28" i="773"/>
  <c r="F29" i="773"/>
  <c r="F30" i="773"/>
  <c r="F31" i="773"/>
  <c r="F36" i="773"/>
  <c r="F37" i="773"/>
  <c r="F38" i="773"/>
  <c r="F39" i="773"/>
  <c r="F40" i="773"/>
  <c r="F41" i="773"/>
  <c r="F42" i="773"/>
  <c r="F43" i="773"/>
  <c r="F44" i="773"/>
  <c r="L10" i="773"/>
  <c r="L11" i="773"/>
  <c r="L12" i="773"/>
  <c r="L13" i="773"/>
  <c r="L14" i="773"/>
  <c r="L15" i="773"/>
  <c r="L16" i="773"/>
  <c r="L17" i="773"/>
  <c r="L18" i="773"/>
  <c r="G30" i="770"/>
  <c r="G31" i="770"/>
  <c r="M52" i="756"/>
  <c r="M53" i="756"/>
  <c r="L26" i="767"/>
  <c r="L27" i="767"/>
  <c r="L28" i="767"/>
  <c r="L29" i="767"/>
  <c r="L38" i="767"/>
  <c r="L39" i="767"/>
  <c r="L40" i="767"/>
  <c r="L41" i="767"/>
  <c r="L51" i="767"/>
  <c r="L52" i="767"/>
  <c r="L53" i="767"/>
  <c r="L54" i="767"/>
  <c r="L55" i="767"/>
  <c r="L49" i="767"/>
  <c r="L50" i="767"/>
  <c r="M34" i="772"/>
  <c r="M35" i="772"/>
  <c r="M36" i="772"/>
  <c r="M33" i="772"/>
  <c r="M32" i="772"/>
  <c r="M28" i="772"/>
  <c r="M29" i="772"/>
  <c r="M27" i="772"/>
  <c r="M26" i="772"/>
  <c r="M22" i="772"/>
  <c r="M23" i="772"/>
  <c r="M21" i="772"/>
  <c r="G14" i="772"/>
  <c r="M13" i="772"/>
  <c r="M14" i="772"/>
  <c r="M15" i="772"/>
  <c r="M16" i="772"/>
  <c r="M17" i="772"/>
  <c r="M18" i="772"/>
  <c r="G32" i="770"/>
  <c r="G33" i="770"/>
  <c r="G38" i="770"/>
  <c r="G39" i="770"/>
  <c r="G40" i="770"/>
  <c r="G41" i="770"/>
  <c r="G45" i="770"/>
  <c r="G46" i="770"/>
  <c r="G47" i="770"/>
  <c r="M76" i="756"/>
  <c r="M77" i="756"/>
  <c r="M78" i="756"/>
  <c r="M79" i="756"/>
  <c r="M80" i="756"/>
  <c r="O359" i="724"/>
  <c r="M10" i="758"/>
  <c r="M11" i="758"/>
  <c r="M12" i="758"/>
  <c r="M13" i="758"/>
  <c r="M14" i="758"/>
  <c r="M15" i="758"/>
  <c r="M16" i="758"/>
  <c r="M17" i="758"/>
  <c r="G10" i="758"/>
  <c r="N19" i="724"/>
  <c r="N21" i="724"/>
  <c r="N23" i="724"/>
  <c r="N45" i="724"/>
  <c r="N46" i="724"/>
  <c r="N47" i="724"/>
  <c r="N48" i="724"/>
  <c r="N49" i="724"/>
  <c r="N50" i="724"/>
  <c r="N51" i="724"/>
  <c r="N52" i="724"/>
  <c r="N53" i="724"/>
  <c r="N54" i="724"/>
  <c r="N55" i="724"/>
  <c r="N56" i="724"/>
  <c r="N57" i="724"/>
  <c r="N58" i="724"/>
  <c r="N59" i="724"/>
  <c r="N60" i="724"/>
  <c r="N61" i="724"/>
  <c r="N197" i="724"/>
  <c r="N198" i="724"/>
  <c r="N200" i="724"/>
  <c r="N208" i="724"/>
  <c r="N209" i="724"/>
  <c r="N210" i="724"/>
  <c r="N211" i="724"/>
  <c r="N212" i="724"/>
  <c r="N213" i="724"/>
  <c r="N217" i="724"/>
  <c r="N218" i="724"/>
  <c r="N219" i="724"/>
  <c r="N220" i="724"/>
  <c r="N221" i="724"/>
  <c r="N222" i="724"/>
  <c r="N223" i="724"/>
  <c r="N224" i="724"/>
  <c r="B4" i="745"/>
  <c r="B3" i="745"/>
  <c r="B58" i="745"/>
  <c r="G218" i="724"/>
  <c r="G219" i="724"/>
  <c r="G220" i="724"/>
  <c r="G221" i="724"/>
  <c r="G222" i="724"/>
  <c r="G223" i="724"/>
  <c r="B58" i="419"/>
  <c r="G87" i="724"/>
  <c r="G88" i="724"/>
  <c r="G89" i="724"/>
  <c r="G90" i="724"/>
  <c r="G91" i="724"/>
  <c r="G92" i="724"/>
  <c r="G329" i="724"/>
  <c r="G330" i="724"/>
  <c r="G331" i="724"/>
  <c r="G332" i="724"/>
  <c r="G333" i="724"/>
  <c r="G268" i="724"/>
  <c r="G269" i="724"/>
  <c r="G270" i="724"/>
  <c r="G271" i="724"/>
  <c r="G272" i="724"/>
  <c r="G301" i="724"/>
  <c r="G302" i="724"/>
  <c r="G303" i="724"/>
  <c r="G304" i="724"/>
  <c r="G46" i="724"/>
  <c r="G47" i="724"/>
  <c r="G48" i="724"/>
  <c r="G49" i="724"/>
  <c r="G50" i="724"/>
  <c r="G51" i="724"/>
  <c r="G52" i="724"/>
  <c r="G53" i="724"/>
  <c r="G54" i="724"/>
  <c r="G55" i="724"/>
  <c r="G56" i="724"/>
  <c r="G57" i="724"/>
  <c r="G58" i="724"/>
  <c r="G59" i="724"/>
  <c r="G60" i="724"/>
  <c r="G61" i="724"/>
  <c r="F169" i="724"/>
  <c r="F170" i="724"/>
  <c r="F171" i="724"/>
  <c r="G20" i="754"/>
  <c r="G21" i="754"/>
  <c r="G22" i="754"/>
  <c r="G23" i="754"/>
  <c r="G24" i="754"/>
  <c r="M19" i="754"/>
  <c r="M20" i="754"/>
  <c r="M21" i="754"/>
  <c r="M22" i="754"/>
  <c r="M23" i="754"/>
  <c r="M24" i="754"/>
  <c r="G10" i="754"/>
  <c r="G11" i="754"/>
  <c r="G12" i="754"/>
  <c r="G13" i="754"/>
  <c r="G14" i="754"/>
  <c r="M9" i="754"/>
  <c r="M10" i="754"/>
  <c r="M11" i="754"/>
  <c r="M12" i="754"/>
  <c r="M13" i="754"/>
  <c r="M14" i="754"/>
  <c r="N347" i="724"/>
  <c r="F337" i="724"/>
  <c r="F338" i="724"/>
  <c r="F339" i="724"/>
  <c r="G324" i="724"/>
  <c r="H318" i="724"/>
  <c r="H319" i="724"/>
  <c r="H320" i="724"/>
  <c r="G315" i="724"/>
  <c r="G316" i="724"/>
  <c r="G317" i="724"/>
  <c r="G318" i="724"/>
  <c r="G319" i="724"/>
  <c r="G320" i="724"/>
  <c r="G308" i="724"/>
  <c r="G309" i="724"/>
  <c r="G310" i="724"/>
  <c r="G311" i="724"/>
  <c r="G295" i="724"/>
  <c r="G282" i="724"/>
  <c r="G283" i="724"/>
  <c r="G284" i="724"/>
  <c r="G285" i="724"/>
  <c r="G286" i="724"/>
  <c r="G287" i="724"/>
  <c r="G276" i="724"/>
  <c r="G277" i="724"/>
  <c r="G278" i="724"/>
  <c r="G249" i="724"/>
  <c r="G250" i="724"/>
  <c r="G232" i="724"/>
  <c r="G233" i="724"/>
  <c r="G234" i="724"/>
  <c r="G235" i="724"/>
  <c r="G240" i="724"/>
  <c r="G241" i="724"/>
  <c r="G242" i="724"/>
  <c r="G243" i="724"/>
  <c r="G244" i="724"/>
  <c r="G245" i="724"/>
  <c r="F201" i="724"/>
  <c r="F202" i="724"/>
  <c r="F203" i="724"/>
  <c r="F204" i="724"/>
  <c r="F205" i="724"/>
  <c r="F206" i="724"/>
  <c r="F207" i="724"/>
  <c r="F208" i="724"/>
  <c r="F209" i="724"/>
  <c r="F210" i="724"/>
  <c r="F211" i="724"/>
  <c r="F212" i="724"/>
  <c r="F213" i="724"/>
  <c r="J194" i="724"/>
  <c r="E193" i="724"/>
  <c r="E192" i="724"/>
  <c r="E191" i="724"/>
  <c r="E188" i="724"/>
  <c r="E187" i="724"/>
  <c r="E186" i="724"/>
  <c r="N178" i="724"/>
  <c r="N180" i="724"/>
  <c r="F159" i="724"/>
  <c r="F160" i="724"/>
  <c r="F161" i="724"/>
  <c r="F162" i="724"/>
  <c r="F163" i="724"/>
  <c r="F164" i="724"/>
  <c r="F165" i="724"/>
  <c r="F166" i="724"/>
  <c r="F167" i="724"/>
  <c r="F152" i="724"/>
  <c r="F153" i="724"/>
  <c r="F154" i="724"/>
  <c r="F155" i="724"/>
  <c r="F156" i="724"/>
  <c r="G146" i="724"/>
  <c r="G147" i="724"/>
  <c r="G148" i="724"/>
  <c r="G149" i="724"/>
  <c r="G141" i="724"/>
  <c r="G142" i="724"/>
  <c r="F139" i="724"/>
  <c r="F129" i="724"/>
  <c r="F130" i="724"/>
  <c r="F131" i="724"/>
  <c r="F132" i="724"/>
  <c r="F133" i="724"/>
  <c r="F134" i="724"/>
  <c r="F135" i="724"/>
  <c r="J123" i="724"/>
  <c r="E122" i="724"/>
  <c r="E121" i="724"/>
  <c r="E120" i="724"/>
  <c r="G97" i="724"/>
  <c r="G82" i="724"/>
  <c r="G83" i="724"/>
  <c r="G84" i="724"/>
  <c r="G67" i="724"/>
  <c r="G68" i="724"/>
  <c r="G69" i="724"/>
  <c r="G70" i="724"/>
  <c r="G71" i="724"/>
  <c r="G72" i="724"/>
  <c r="G73" i="724"/>
  <c r="G74" i="724"/>
  <c r="G75" i="724"/>
  <c r="G77" i="724"/>
  <c r="G78" i="724"/>
  <c r="G26" i="724"/>
  <c r="G27" i="724"/>
  <c r="J12" i="724"/>
  <c r="E5" i="724"/>
  <c r="E116" i="724"/>
  <c r="E4" i="724"/>
  <c r="E115" i="724"/>
  <c r="E3" i="724"/>
  <c r="E114" i="724"/>
  <c r="F9" i="654"/>
  <c r="H9" i="654"/>
  <c r="F6" i="654"/>
  <c r="F4" i="654"/>
  <c r="G48" i="770"/>
  <c r="W9" i="654"/>
  <c r="AB9" i="654"/>
  <c r="R9" i="654"/>
  <c r="N167" i="724"/>
  <c r="N168" i="724"/>
  <c r="N169" i="724"/>
  <c r="N170" i="724"/>
  <c r="N171" i="724"/>
  <c r="N173" i="724"/>
  <c r="N176" i="724"/>
  <c r="G224" i="724"/>
  <c r="G225" i="724"/>
  <c r="G226" i="724"/>
  <c r="G227" i="724"/>
  <c r="G228" i="724"/>
  <c r="N225" i="724"/>
  <c r="N226" i="724"/>
  <c r="N227" i="724"/>
  <c r="N228" i="724"/>
  <c r="N230" i="724"/>
  <c r="N231" i="724"/>
  <c r="N232" i="724"/>
  <c r="N233" i="724"/>
  <c r="N234" i="724"/>
  <c r="N235" i="724"/>
  <c r="N236" i="724"/>
  <c r="N237" i="724"/>
  <c r="N238" i="724"/>
  <c r="N239" i="724"/>
  <c r="N240" i="724"/>
  <c r="N241" i="724"/>
  <c r="N242" i="724"/>
  <c r="N243" i="724"/>
  <c r="N244" i="724"/>
  <c r="N245" i="724"/>
  <c r="N246" i="724"/>
  <c r="N247" i="724"/>
  <c r="N248" i="724"/>
  <c r="N249" i="724"/>
  <c r="N250" i="724"/>
  <c r="N66" i="724"/>
  <c r="N67" i="724"/>
  <c r="N68" i="724"/>
  <c r="N69" i="724"/>
  <c r="N70" i="724"/>
  <c r="N71" i="724"/>
  <c r="N72" i="724"/>
  <c r="N73" i="724"/>
  <c r="N74" i="724"/>
  <c r="N75" i="724"/>
  <c r="N77" i="724"/>
  <c r="N78" i="724"/>
  <c r="N80" i="724"/>
  <c r="N81" i="724"/>
  <c r="G52" i="770"/>
  <c r="G53" i="770"/>
  <c r="G54" i="770"/>
  <c r="G55" i="770"/>
  <c r="G56" i="770"/>
  <c r="G57" i="770"/>
  <c r="G58" i="770"/>
  <c r="G8" i="770"/>
  <c r="N174" i="724"/>
  <c r="N175" i="724"/>
  <c r="N254" i="724"/>
  <c r="N255" i="724"/>
  <c r="N256" i="724"/>
  <c r="N260" i="724"/>
  <c r="N263" i="724"/>
  <c r="N266" i="724"/>
  <c r="N267" i="724"/>
  <c r="N268" i="724"/>
  <c r="N269" i="724"/>
  <c r="N270" i="724"/>
  <c r="N271" i="724"/>
  <c r="N272" i="724"/>
  <c r="N274" i="724"/>
  <c r="N275" i="724"/>
  <c r="N276" i="724"/>
  <c r="N277" i="724"/>
  <c r="N278" i="724"/>
  <c r="N279" i="724"/>
  <c r="N280" i="724"/>
  <c r="N281" i="724"/>
  <c r="N282" i="724"/>
  <c r="N283" i="724"/>
  <c r="N284" i="724"/>
  <c r="N285" i="724"/>
  <c r="N286" i="724"/>
  <c r="N287" i="724"/>
  <c r="N288" i="724"/>
  <c r="N289" i="724"/>
  <c r="N290" i="724"/>
  <c r="N82" i="724"/>
  <c r="N83" i="724"/>
  <c r="N84" i="724"/>
  <c r="N86" i="724"/>
  <c r="N87" i="724"/>
  <c r="N88" i="724"/>
  <c r="N89" i="724"/>
  <c r="N90" i="724"/>
  <c r="N91" i="724"/>
  <c r="N92" i="724"/>
  <c r="N93" i="724"/>
  <c r="N94" i="724"/>
  <c r="N95" i="724"/>
  <c r="N96" i="724"/>
  <c r="N97" i="724"/>
  <c r="N98" i="724"/>
  <c r="N99" i="724"/>
  <c r="N100" i="724"/>
  <c r="N101" i="724"/>
  <c r="N102" i="724"/>
  <c r="N103" i="724"/>
  <c r="N291" i="724"/>
  <c r="N293" i="724"/>
  <c r="N294" i="724"/>
  <c r="N295" i="724"/>
  <c r="N296" i="724"/>
  <c r="N297" i="724"/>
  <c r="N298" i="724"/>
  <c r="N299" i="724"/>
  <c r="N300" i="724"/>
  <c r="N301" i="724"/>
  <c r="N302" i="724"/>
  <c r="N303" i="724"/>
  <c r="N304" i="724"/>
  <c r="N306" i="724"/>
  <c r="N307" i="724"/>
  <c r="N308" i="724"/>
  <c r="N309" i="724"/>
  <c r="N310" i="724"/>
  <c r="N311" i="724"/>
  <c r="N312" i="724"/>
  <c r="N313" i="724"/>
  <c r="N314" i="724"/>
  <c r="N315" i="724"/>
  <c r="N316" i="724"/>
  <c r="N317" i="724"/>
  <c r="N318" i="724"/>
  <c r="N319" i="724"/>
  <c r="N320" i="724"/>
  <c r="N322" i="724"/>
  <c r="N323" i="724"/>
  <c r="N324" i="724"/>
  <c r="N327" i="724"/>
  <c r="N328" i="724"/>
  <c r="N329" i="724"/>
  <c r="N330" i="724"/>
  <c r="N331" i="724"/>
  <c r="N332" i="724"/>
  <c r="N333" i="724"/>
  <c r="N335" i="724"/>
  <c r="N336" i="724"/>
  <c r="N337" i="724"/>
  <c r="N338" i="724"/>
  <c r="N339" i="724"/>
  <c r="N340" i="724"/>
  <c r="N341" i="724"/>
  <c r="N342" i="724"/>
  <c r="N343" i="724"/>
  <c r="N344" i="724"/>
  <c r="N345" i="724"/>
  <c r="N346" i="724"/>
</calcChain>
</file>

<file path=xl/sharedStrings.xml><?xml version="1.0" encoding="utf-8"?>
<sst xmlns="http://schemas.openxmlformats.org/spreadsheetml/2006/main" count="3755" uniqueCount="780">
  <si>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</si>
  <si>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</si>
  <si>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</si>
  <si>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</si>
  <si>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</si>
  <si>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</si>
  <si>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</si>
  <si>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</si>
  <si>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</si>
  <si>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</si>
  <si>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</si>
  <si>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</si>
  <si>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</si>
  <si>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Ad Hoc Group Chair</t>
  </si>
  <si>
    <t>Other submissions to guide development of draft ammendment</t>
  </si>
  <si>
    <t xml:space="preserve">Forum to discuss any IEEE 802 issues related to ISO/IEC JTC1/SC6 </t>
  </si>
  <si>
    <t>Task Group ai</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</si>
  <si>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</si>
  <si>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</si>
  <si>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</si>
  <si>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</si>
  <si>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</si>
  <si>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</si>
  <si>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</si>
  <si>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</si>
  <si>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</si>
  <si>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</si>
  <si>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</si>
  <si>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</si>
  <si>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</si>
  <si>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</si>
  <si>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</si>
  <si>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</si>
  <si>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</si>
  <si>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</si>
  <si>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</si>
  <si>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</si>
  <si>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</si>
  <si>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</si>
  <si>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</si>
  <si>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</si>
  <si>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</si>
  <si>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</si>
  <si>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</si>
  <si>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</si>
  <si>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</si>
  <si>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</si>
  <si>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</si>
  <si>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</si>
  <si>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</si>
  <si>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</si>
  <si>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</si>
  <si>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</si>
  <si>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</si>
  <si>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</si>
  <si>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</si>
  <si>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</si>
  <si>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</si>
  <si>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</si>
  <si>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</si>
  <si>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</si>
  <si>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</si>
  <si>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</si>
  <si>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</si>
  <si>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</si>
  <si>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</si>
  <si>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</si>
  <si>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</si>
  <si>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</si>
  <si>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</si>
  <si>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</si>
  <si>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</si>
  <si>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</si>
  <si>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</si>
  <si>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</si>
  <si>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</si>
  <si>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</si>
  <si>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</si>
  <si>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</si>
  <si>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</si>
  <si>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</si>
  <si>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</si>
  <si>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</si>
  <si>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</si>
  <si>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</si>
  <si>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</si>
  <si>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</si>
  <si>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</si>
  <si>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</si>
  <si>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</si>
  <si>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</si>
  <si>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</si>
  <si>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</si>
  <si>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</si>
  <si>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</si>
  <si>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</si>
  <si>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</si>
  <si>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</si>
  <si>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</si>
  <si>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</si>
  <si>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</si>
  <si>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</si>
  <si>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</si>
  <si>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</si>
  <si>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</si>
  <si>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</si>
  <si>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</si>
  <si>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</si>
  <si>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</si>
  <si>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</si>
  <si>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</si>
  <si>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</si>
  <si>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</si>
  <si>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</si>
  <si>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</si>
  <si>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</si>
  <si>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</si>
  <si>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</si>
  <si>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</si>
  <si>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</si>
  <si>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</si>
  <si>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</si>
  <si>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</si>
  <si>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</si>
  <si>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</si>
  <si>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</si>
  <si>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</si>
  <si>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</si>
  <si>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</si>
  <si>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</si>
  <si>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</si>
  <si>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</si>
  <si>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</si>
  <si>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</si>
  <si>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</si>
  <si>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</si>
  <si>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</si>
  <si>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</si>
  <si>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</si>
  <si>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</si>
  <si>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</si>
  <si>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</si>
  <si>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</si>
  <si>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</si>
  <si>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</si>
  <si>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</si>
  <si>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</si>
  <si>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</si>
  <si>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</si>
  <si>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</si>
  <si>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</si>
  <si>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</si>
  <si>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</si>
  <si>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</si>
  <si>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</si>
  <si>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</si>
  <si>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</si>
  <si>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</si>
  <si>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</si>
  <si>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</si>
  <si>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</si>
  <si>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</si>
  <si>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</si>
  <si>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</si>
  <si>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</si>
  <si>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</si>
  <si>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</si>
  <si>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</si>
  <si>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</si>
  <si>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</si>
  <si>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</si>
  <si>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</si>
  <si>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</si>
  <si>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</si>
  <si>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</si>
  <si>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</si>
  <si>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</si>
  <si>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</si>
  <si>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</si>
  <si>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</si>
  <si>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</si>
  <si>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</si>
  <si>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</si>
  <si>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</si>
  <si>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</si>
  <si>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</si>
  <si>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</si>
  <si>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</si>
  <si>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</si>
  <si>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</si>
  <si>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</si>
  <si>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</si>
  <si>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</si>
  <si>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</si>
  <si>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</si>
  <si>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</si>
  <si>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</si>
  <si>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</si>
  <si>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</si>
  <si>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</si>
  <si>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</si>
  <si>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</si>
  <si>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</si>
  <si>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</si>
  <si>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</si>
  <si>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</si>
  <si>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</si>
  <si>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</si>
  <si>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</si>
  <si>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</si>
  <si>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</si>
  <si>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</si>
  <si>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</si>
  <si>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</si>
  <si>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</si>
  <si>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</si>
  <si>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</si>
  <si>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</si>
  <si>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</si>
  <si>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</si>
  <si>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</si>
  <si>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</si>
  <si>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</si>
  <si>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</si>
  <si>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</si>
  <si>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</si>
  <si>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</si>
  <si>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</si>
  <si>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</si>
  <si>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</si>
  <si>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</si>
  <si>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</si>
  <si>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</si>
  <si>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</si>
  <si>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</si>
  <si>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</si>
  <si>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</si>
  <si>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</si>
  <si>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</si>
  <si>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</si>
  <si>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</si>
  <si>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</si>
  <si>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</si>
  <si>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</si>
  <si>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</si>
  <si>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</si>
  <si>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</si>
  <si>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</si>
  <si>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</si>
  <si>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</si>
  <si>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</si>
  <si>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</si>
  <si>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</si>
  <si>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</si>
  <si>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</si>
  <si>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</si>
  <si>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</si>
  <si>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</si>
  <si>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</si>
  <si>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</si>
  <si>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</si>
  <si>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</si>
  <si>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</si>
  <si>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</si>
  <si>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</si>
  <si>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</si>
  <si>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</si>
  <si>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</si>
  <si>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</si>
  <si>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</si>
  <si>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</si>
  <si>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</si>
  <si>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</si>
  <si>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</si>
  <si>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</si>
  <si>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</si>
  <si>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</si>
  <si>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</si>
  <si>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</si>
  <si>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</si>
  <si>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</si>
  <si>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</si>
  <si>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</si>
  <si>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</si>
  <si>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</si>
  <si>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</si>
  <si>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</si>
  <si>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</si>
  <si>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</si>
  <si>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</si>
  <si>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</si>
  <si>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</si>
  <si>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</si>
  <si>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</si>
  <si>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</si>
  <si>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</si>
  <si>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</si>
  <si>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</si>
  <si>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</si>
  <si>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</si>
  <si>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</si>
  <si>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</si>
  <si>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</si>
  <si>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</si>
  <si>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</si>
  <si>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</si>
  <si>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</si>
  <si>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</si>
  <si>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</si>
  <si>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</si>
  <si>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</si>
  <si>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</si>
  <si>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</si>
  <si>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</si>
  <si>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</si>
  <si>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</si>
  <si>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</si>
  <si>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</si>
  <si>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</si>
  <si>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</si>
  <si>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</si>
  <si>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</si>
  <si>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</si>
  <si>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</si>
  <si>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</si>
  <si>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</si>
  <si>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</si>
  <si>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</si>
  <si>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</si>
  <si>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</si>
  <si>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</si>
  <si>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</si>
  <si>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</si>
  <si>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</si>
  <si>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</si>
  <si>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</si>
  <si>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</si>
  <si>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</si>
  <si>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</si>
  <si>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</si>
  <si>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</si>
  <si>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</si>
  <si>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</si>
  <si>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</si>
  <si>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</si>
  <si>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</si>
  <si>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</si>
  <si>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</si>
  <si>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</si>
  <si>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</si>
  <si>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</si>
  <si>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</si>
  <si>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</si>
  <si>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</si>
  <si>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</si>
  <si>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</si>
  <si>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</si>
  <si>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</si>
  <si>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</si>
  <si>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</si>
  <si>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</si>
  <si>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</si>
  <si>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</si>
  <si>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</si>
  <si>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</si>
  <si>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</si>
  <si>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</si>
  <si>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</si>
  <si>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</si>
  <si>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</si>
  <si>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</si>
  <si>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</si>
  <si>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</si>
  <si>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</si>
  <si>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</si>
  <si>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</si>
  <si>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</si>
  <si>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</si>
  <si>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</si>
  <si>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</si>
  <si>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</si>
  <si>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</si>
  <si>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</si>
  <si>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</si>
  <si>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</si>
  <si>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</si>
  <si>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</si>
  <si>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</si>
  <si>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</si>
  <si>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Next Meeting reminder</t>
  </si>
  <si>
    <t>SHERLOCK</t>
  </si>
  <si>
    <t>Future Venues</t>
  </si>
  <si>
    <t>Recess until Wednesday at 16:00</t>
  </si>
  <si>
    <t>Recess until Thursday at 10:30</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</si>
  <si>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</si>
  <si>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</si>
  <si>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</si>
  <si>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</si>
  <si>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</si>
  <si>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</si>
  <si>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</si>
  <si>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</si>
  <si>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</si>
  <si>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</si>
  <si>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</si>
  <si>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</si>
  <si>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</si>
  <si>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</si>
  <si>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</si>
  <si>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</si>
  <si>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</si>
  <si>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PERAHIA/PENG</t>
  </si>
  <si>
    <t>Wednesday Topics</t>
  </si>
  <si>
    <t>5488 Marvell Lane, Santa Clara, CA, 95054</t>
  </si>
  <si>
    <t>AI 1/2</t>
  </si>
  <si>
    <t>O &amp; A</t>
  </si>
  <si>
    <t>Executive Committee Study Group</t>
  </si>
  <si>
    <t>CHAIR - James Gilb           Vice Chair - Tim Godfrey</t>
  </si>
  <si>
    <t>Review Smart Grid Requirements and implications to 802  standard specifications</t>
  </si>
  <si>
    <t>802
Activities</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</si>
  <si>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</si>
  <si>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</si>
  <si>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</si>
  <si>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</si>
  <si>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</si>
  <si>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</si>
  <si>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</si>
  <si>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</si>
  <si>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</si>
  <si>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</si>
  <si>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</si>
  <si>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</si>
  <si>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</si>
  <si>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</si>
  <si>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</si>
  <si>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</si>
  <si>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Recess until Thursday</t>
  </si>
  <si>
    <t>ROSDAHL/ROLFE</t>
  </si>
  <si>
    <t>HAMILTON</t>
  </si>
  <si>
    <t>Verilan report</t>
  </si>
  <si>
    <t>ALFVIN</t>
  </si>
  <si>
    <t>MARKS</t>
  </si>
  <si>
    <t>Sept 2012</t>
  </si>
  <si>
    <t>Address: 10871 N 5750 W, Highland, Utah, 84003</t>
  </si>
  <si>
    <t>Phone: +1 (801) 492-4023</t>
  </si>
  <si>
    <t>Interim</t>
  </si>
  <si>
    <t>PAD SG</t>
  </si>
  <si>
    <t>PAD</t>
  </si>
  <si>
    <t>MC</t>
  </si>
  <si>
    <t>GLK</t>
  </si>
  <si>
    <t>AH
1/2</t>
  </si>
  <si>
    <t>802.24 Smart Grid AGENDA &amp; OBJECTIVES FOR THIS SESSION</t>
  </si>
  <si>
    <t>Rosdahl</t>
  </si>
  <si>
    <t>Nov 2012 Tutorials</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</si>
  <si>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</si>
  <si>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</si>
  <si>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</si>
  <si>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</si>
  <si>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</si>
  <si>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</si>
  <si>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</si>
  <si>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</si>
  <si>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</si>
  <si>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</si>
  <si>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</si>
  <si>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</si>
  <si>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</si>
  <si>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</si>
  <si>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</si>
  <si>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</si>
  <si>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</si>
  <si>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</si>
  <si>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</si>
  <si>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</si>
  <si>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</si>
  <si>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</si>
  <si>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</si>
  <si>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</si>
  <si>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</si>
  <si>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</si>
  <si>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</si>
  <si>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</si>
  <si>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</si>
  <si>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Review comment spreadsheet, next ballot </t>
  </si>
  <si>
    <t>Review Timeline, Amendment schedule and Plan of Record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</si>
  <si>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</si>
  <si>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</si>
  <si>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</si>
  <si>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</si>
  <si>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</si>
  <si>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</si>
  <si>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</si>
  <si>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</si>
  <si>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</si>
  <si>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</si>
  <si>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</si>
  <si>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Mark Hamilton (Polycom/SpectraLink)</t>
  </si>
  <si>
    <t>Discuss general links and 802.1 bridging study groups</t>
  </si>
  <si>
    <t>Consider filing 802.1 maintenance requests</t>
  </si>
  <si>
    <t>802.1 maintenance requests</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</si>
  <si>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</si>
  <si>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</si>
  <si>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</si>
  <si>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</si>
  <si>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</si>
  <si>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</si>
  <si>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</si>
  <si>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</si>
  <si>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</si>
  <si>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Review and Approve the July Meeting and Teleconference Minutes</t>
  </si>
  <si>
    <t>Review the results of LB189</t>
  </si>
  <si>
    <t>Comment spreadsheet review</t>
  </si>
  <si>
    <t>Comment resolutions</t>
  </si>
  <si>
    <t>Continue comment resolutions</t>
  </si>
  <si>
    <t>Discuss progress and plan for completion of LB189 resolutions</t>
  </si>
  <si>
    <t>Plan for final meeting of the week</t>
  </si>
  <si>
    <t>Plan for November and teleconferences</t>
  </si>
  <si>
    <t>Review the week's work and plan WG motions if necessary</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</si>
  <si>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</si>
  <si>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</si>
  <si>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</si>
  <si>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</si>
  <si>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</si>
  <si>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</si>
  <si>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</si>
  <si>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</si>
  <si>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WG VOTER MEMBERSHIP SUMMARY    (11-12-0038)</t>
  </si>
  <si>
    <t>VOTER STATUS REQUESTS FOR WG VOTING MEMBERSHIP      (11-12-0038)</t>
  </si>
  <si>
    <t>WG ATTENDANCE PROCEDURES AND UPDATE       (11-12-0038)</t>
  </si>
  <si>
    <t>WG DOCUMENTATION SERVER AND UPDATE       (11-12-0038)</t>
  </si>
  <si>
    <t>TGac Meeting</t>
  </si>
  <si>
    <t>TGaj - CMMW</t>
  </si>
  <si>
    <t>PENG</t>
  </si>
  <si>
    <t>GLK - General Link</t>
  </si>
  <si>
    <t>EASTLAKE</t>
  </si>
  <si>
    <t>PAD (If Required)</t>
  </si>
  <si>
    <t>GLK (If Required)</t>
  </si>
  <si>
    <t>Smart Grid meeting</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</si>
  <si>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</si>
  <si>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</si>
  <si>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</si>
  <si>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</si>
  <si>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</si>
  <si>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</si>
  <si>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PAD - Pre Association Discovery (If Required)</t>
  </si>
  <si>
    <t>GLK - General Link (If Required)</t>
  </si>
  <si>
    <t>TASK GROUP MC AGENDA &amp; OBJECTIVES FOR THIS SESSION</t>
  </si>
  <si>
    <t>IEEE 802.11mc Revision - Accumulated  Maintenance Changes</t>
  </si>
  <si>
    <t>IEEE 802.24 Smartgrid TAG (24-12/17r1)</t>
  </si>
  <si>
    <t>IEEE 802.19 COEXISTENCE WG (11-12/1140r0)</t>
  </si>
  <si>
    <t>IEEE 802.18 RADIO REGULATORY TAG  (11-12/1157r1)</t>
  </si>
  <si>
    <t>IETF - INTERNET ENGINEERING TASK FORCE  (11-12/1142r0)</t>
  </si>
  <si>
    <t>Discussion of MOU with ETSI</t>
  </si>
  <si>
    <t>STEPHENS/ALL</t>
  </si>
  <si>
    <t xml:space="preserve"> Nov 11-16  2012</t>
  </si>
  <si>
    <t>Tentative Agenda November 2012</t>
  </si>
  <si>
    <t xml:space="preserve">Combined 802.11 WG November  2012  Plenary Session Agenda including 
Standing Committees, Task Groups, Study Groups, and Ad-Hoc Groups </t>
  </si>
  <si>
    <t>136th IEEE 802.11 WIRELESS LOCAL AREA NETWORKS SESSION</t>
  </si>
  <si>
    <t xml:space="preserve">Grand Hyatt San Antonio, San Antonio, TX USA
</t>
  </si>
  <si>
    <t>November 11-16, 2012</t>
  </si>
  <si>
    <t>PAR</t>
  </si>
  <si>
    <t>Tutorials</t>
  </si>
  <si>
    <t xml:space="preserve">802.11  Open Plenary
11:15 - 12:30 </t>
  </si>
  <si>
    <t>O&amp;A</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</si>
  <si>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</si>
  <si>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</si>
  <si>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</si>
  <si>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</si>
  <si>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</si>
  <si>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</si>
  <si>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</si>
  <si>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</si>
  <si>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</si>
  <si>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</si>
  <si>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</si>
  <si>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November</t>
  </si>
  <si>
    <r>
      <t xml:space="preserve">  Xiaoming Peng (I</t>
    </r>
    <r>
      <rPr>
        <b/>
        <vertAlign val="superscript"/>
        <sz val="12"/>
        <color indexed="8"/>
        <rFont val="Arial"/>
        <family val="2"/>
      </rPr>
      <t>2</t>
    </r>
    <r>
      <rPr>
        <b/>
        <sz val="12"/>
        <color indexed="8"/>
        <rFont val="Arial"/>
        <family val="2"/>
      </rPr>
      <t>R)</t>
    </r>
  </si>
  <si>
    <t>Review TG Selection Procedure</t>
  </si>
  <si>
    <t>Review Usage model</t>
  </si>
  <si>
    <t>Review TG Funcational Requirement</t>
  </si>
  <si>
    <t>Review Channel model</t>
  </si>
  <si>
    <t>Review TG Evaluation Methodology</t>
  </si>
  <si>
    <t xml:space="preserve">New submission and presentation </t>
  </si>
  <si>
    <t>TASK GROUP Aj AGENDA -  Monday November 12th 2012 - 09:00am-11:00am</t>
  </si>
  <si>
    <t>Review from last meeting</t>
  </si>
  <si>
    <t>Review Usage Model</t>
  </si>
  <si>
    <t>TASK GROUP Aj AGENDA -  Tuesday November 13th 2012 - 08:00am-10:00am</t>
  </si>
  <si>
    <t>Review TG Functional Requirement</t>
  </si>
  <si>
    <t>TASK GROUP Aj AGENDA -  Tuesday November 13th 2012 - 7:30pm-9:30pm</t>
  </si>
  <si>
    <t>TASK GROUP Aj AGENDA -  Thursday November 15th, 2012 - 01:30pm-03:30pm</t>
  </si>
  <si>
    <t>Review TG Evaluation Methodlogy</t>
  </si>
  <si>
    <t>New submission and presentation</t>
  </si>
  <si>
    <t>TG report and plan for next meeting</t>
  </si>
  <si>
    <t>802.11aj - China MilliMeter Wave (CMMW)</t>
  </si>
  <si>
    <t xml:space="preserve"> Task Group 802.11AJ AGENDA &amp; OBJECTIVES FOR THIS SESSION</t>
  </si>
  <si>
    <t>IEEE 802.11 General Link  Study Group</t>
  </si>
  <si>
    <t>CHAIR  - Donald E. Eastlake, 3rd (Huawei Technologies)</t>
  </si>
  <si>
    <t>Consideration of PAR and 5 Criterai Comments from other 802 Working Groups</t>
  </si>
  <si>
    <t>Problem statements, use case and other technical presentations</t>
  </si>
  <si>
    <t>GLK SG AGENDA - Tuesday November 6, 2012 - 19:30 - 21:30</t>
  </si>
  <si>
    <t>Consideration of PAR and 5 Criteria Comments from other 802 Working Groups</t>
  </si>
  <si>
    <t>Presentation of Submissions</t>
  </si>
  <si>
    <t>Recess Until Wednesday 08:00</t>
  </si>
  <si>
    <t>GLK SG AGENDA - Wednesday November 7, 2012 - 08:00 - 10:00</t>
  </si>
  <si>
    <t>Recess until Thursday 08:00</t>
  </si>
  <si>
    <t>GLK SG AGENDA - Thursday, November 8, 2012 - 08:00 - 10:00</t>
  </si>
  <si>
    <t>Timeline, Preparation for November 2012 Meeting, and Teleconferences</t>
  </si>
  <si>
    <t>CAC AGENDA -  Sunday November 11, 2012 - 18:30 - 20:30</t>
  </si>
  <si>
    <t>CAC AGENDA -  Thursday November 15, 2012 - 19:30 - 21:00</t>
  </si>
  <si>
    <t>IEEE 802.11 Pre-Association Discovery (PAD) Study Group</t>
  </si>
  <si>
    <t>Consideration of PAR and 5 Criteria comments from other IEEE 802 WGs</t>
  </si>
  <si>
    <t>Initial presentations</t>
  </si>
  <si>
    <t>PAD SG AGENDA - Tuesday, November 12, 2012 - 16:00 - 18:00</t>
  </si>
  <si>
    <t>Introduction to PAR and 5 Criteria comment process</t>
  </si>
  <si>
    <t>PAD SG AGENDA - Tuesday, November 13, 2012 - 19:30 - 21:30</t>
  </si>
  <si>
    <t>Consideration of Draft PAR and 5 Criteria comments from other IEEE 802 WGs</t>
  </si>
  <si>
    <t>Recess until Wednesday</t>
  </si>
  <si>
    <t>PAD SG AGENDA - Wednesday, November 14, 2012 - 08:00 - 10:00</t>
  </si>
  <si>
    <t>PAD SG AGENDA - Thursday, November 15, 2012 - 16:00 - 18:00</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</si>
  <si>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</si>
  <si>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</si>
  <si>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</si>
  <si>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</si>
  <si>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</si>
  <si>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</si>
  <si>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</si>
  <si>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</si>
  <si>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</si>
  <si>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</si>
  <si>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Review results of SC6 meeting in Graz, Austria in September 2012</t>
  </si>
  <si>
    <t>?</t>
  </si>
  <si>
    <t>Review liaison from IEEE to ITU-T TSAG related to extending IEEE standards</t>
  </si>
  <si>
    <t>Consider other matters</t>
  </si>
  <si>
    <t>Consider any motions</t>
  </si>
  <si>
    <t>JTC1 Ad Hoc AGENDA - Wednesday 14 November 2012 - PM1:13:30-15:30</t>
  </si>
  <si>
    <t>JTC1 Ad Hoc AGENDA - Thursday 15 November 2012 - PM1: 13:30-15:30</t>
  </si>
  <si>
    <t>JTC1 Ad Hoc AGENDA - Tuesday 13 November 2012 - PM1: 13:30-15:30</t>
  </si>
  <si>
    <t>Comment Resolution on Draft D4.0</t>
  </si>
  <si>
    <t>TASK GROUP AC AGENDA -  Monday November 12th 2012 - 09:00am-10:00am</t>
  </si>
  <si>
    <t>Ad Hoc Chair</t>
  </si>
  <si>
    <t>AD Hoc Chair</t>
  </si>
  <si>
    <t>Comment Resolutions and Straw Polls</t>
  </si>
  <si>
    <t>Adjourn Ad Hoc Meeting</t>
  </si>
  <si>
    <t>TASK GROUP AC AGENDA -  Monday November 12th 2012 - 04:00pm-06:00pm</t>
  </si>
  <si>
    <t>Robert Stacey</t>
  </si>
  <si>
    <t>Recess for Ad Hoc Meetings</t>
  </si>
  <si>
    <t>TASK GROUP AC AGENDA -  Tuesday November 13th 2012 - 10:30am-12:30pm</t>
  </si>
  <si>
    <t>TASK GROUP AC AGENDA -  Tuesday November 13th, 2012 - 04:00pm-06:00pm</t>
  </si>
  <si>
    <t>TASK GROUP AC AGENDA -  Wednesday November 14th, 2012 - 08:00am-10:00am</t>
  </si>
  <si>
    <t>TGac ad hoc group meetings</t>
  </si>
  <si>
    <t xml:space="preserve"> TASK GROUP AC AGENDA -  Wednesday November 14th, 2012 04:00pm-06:00pm</t>
  </si>
  <si>
    <t>Recess for Ad Hoc Group Meetings</t>
  </si>
  <si>
    <t xml:space="preserve"> TASK GROUP AC AGENDA -  Thursday November 15th, 2012 10:30am-12:30pm</t>
  </si>
  <si>
    <t xml:space="preserve"> TASK GROUP AC AGENDA -  Thursday November 15th, 2012 04:00pm-06:00pm</t>
  </si>
  <si>
    <t>Chair  - Dorothy Stanley (Aruba Networks)</t>
  </si>
  <si>
    <t>Vice Chair (Issues Tracker) - Mark Hamilton (Polycom)</t>
  </si>
  <si>
    <t>Vice Chair/Secretary - Jon Rosdahl (CSR)</t>
  </si>
  <si>
    <t>Planning for November 2012 - January 2013</t>
  </si>
  <si>
    <t>TASK GROUP MC AGENDA - Monday November 12, 2012 - 13:30 - 15:30</t>
  </si>
  <si>
    <t>Announcements, Status</t>
  </si>
  <si>
    <t>TASK GROUP MC AGENDA - Tuesday November 13, 2012 - 13:30 - 15:30</t>
  </si>
  <si>
    <t>TASK GROUP MC AGENDA - Wednesday November 14, 2012 - 13:30 - 15:30</t>
  </si>
  <si>
    <t>TASK GROUP MC AGENDA - Thursday November 15, 2012 - 08:00 - 10:00</t>
  </si>
  <si>
    <t>TASK GROUP MC AGENDA - Thursday November 15, 2012 - 13:30 - 15:30</t>
  </si>
  <si>
    <t>Plan for January 2013 session</t>
  </si>
  <si>
    <t>Prepare for IEEE Wireless Interim January 2013</t>
  </si>
  <si>
    <t>WNG STANDING COMMITTEE AGENDA - Tuesday, November 13th,  2012 - 08:00-10:00</t>
  </si>
  <si>
    <t>TGaf AGENDA - Monday November 12, 2012 - 08:00 -10:00 (Ad Hoc)</t>
  </si>
  <si>
    <t>TGaf AGENDA - Monday November 12, 2012 - 13:30-15:30</t>
  </si>
  <si>
    <t>Review and Approve the September Meeting and Teleconference Minutes</t>
  </si>
  <si>
    <t>Review and Approve the comment spreadsheet</t>
  </si>
  <si>
    <t>Review and Approve speculative draft D2.1</t>
  </si>
  <si>
    <t>TGaf AGENDA - Monday November 12, 2012 - 16:00-18:00</t>
  </si>
  <si>
    <t>TGaf AGENDA - Tuesday November 13, 2012 - 8:00-12:30</t>
  </si>
  <si>
    <t>TGaf AGENDA - Wednesday November 14, 2012 - 08:00 -10:00</t>
  </si>
  <si>
    <t>Modify and Approve Agenda</t>
  </si>
  <si>
    <t>TGaf AGENDA - Wednesday November 14, 2012 - 13:30 -15:30</t>
  </si>
  <si>
    <t>TGaf AGENDA - Thursday November 15, 2012 - 8:00 -10:00</t>
  </si>
  <si>
    <t>TGaf AGENDA - Thursday November 15, 2012 -13:30 -15:30</t>
  </si>
  <si>
    <t>Regulatory SC AGENDA - Tuesday, November 13,  2012 -16:00-18:00</t>
  </si>
  <si>
    <t>ARC SC Agenda -  Wednesday Nov 14th 2012 - 16:00 - 18:00</t>
  </si>
  <si>
    <t>Review of IEEE 802 &amp; 802.11 Policies and Procedures (IP, Voting, Previous minutes, etc)</t>
  </si>
  <si>
    <t>Status update on 802.11ak/802.1Qbz on "802.11 bridging"</t>
  </si>
  <si>
    <t>Note discussion on P1905.1 in GLK/802.1 joint meeting</t>
  </si>
  <si>
    <t>IETF/802 coordination</t>
  </si>
  <si>
    <t>Smart Grid  Study Group   AGENDA -  -Nov 16, 17, 18, 19 - PM2</t>
  </si>
  <si>
    <t>TASK GROUP AH AGENDA - Monday, November 12th,  2012 - 16:00-18:00</t>
  </si>
  <si>
    <t>TASK GROUP AH AGENDA - Tuesday, November 13th,  2012 - 13:30-15:30</t>
  </si>
  <si>
    <t>TASK GROUP AH AGENDA - Tuesday, November 13th,  2012 - 16:00-18:00</t>
  </si>
  <si>
    <t>TASK GROUP AH AGENDA - Wednesday, November 14th,  2012 - 16:00-18:00</t>
  </si>
  <si>
    <t>TASK GROUP AH AGENDA - Thursday, November 15th,  2012 - 10:30-12:30</t>
  </si>
  <si>
    <t>TASK GROUP AH AGENDA - Thursday, November 15th,  2012 - 4:00-6:00</t>
  </si>
  <si>
    <t>Discuss goals for January 2013</t>
  </si>
  <si>
    <t>Submission of  specification text</t>
    <phoneticPr fontId="21" type="noConversion"/>
  </si>
  <si>
    <t>Creating Spec text</t>
    <phoneticPr fontId="21" type="noConversion"/>
  </si>
  <si>
    <t xml:space="preserve">TASK  GROUP AI AGENDA  - Monday,  Nov  12th,  2012 - 13:30-15:30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</si>
  <si>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</si>
  <si>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</si>
  <si>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</si>
  <si>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</si>
  <si>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</si>
  <si>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</si>
  <si>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Indian Wells and Teleconference  meeting minutes</t>
    <phoneticPr fontId="21" type="noConversion"/>
  </si>
  <si>
    <t>Plan for the Week</t>
    <phoneticPr fontId="21" type="noConversion"/>
  </si>
  <si>
    <t>Presentation of submissions</t>
    <phoneticPr fontId="21" type="noConversion"/>
  </si>
  <si>
    <t>*</t>
    <phoneticPr fontId="21" type="noConversion"/>
  </si>
  <si>
    <t>Recess until  Tuesday AM2</t>
    <phoneticPr fontId="21" type="noConversion"/>
  </si>
  <si>
    <t xml:space="preserve"> </t>
    <phoneticPr fontId="21" type="noConversion"/>
  </si>
  <si>
    <t>TASK  GROUP AI AGENDA(Adhoc) - Tuesday,  Nov  13rd,  2012 - 10:30-12:30</t>
    <phoneticPr fontId="21" type="noConversion"/>
  </si>
  <si>
    <t>IEE802.11ai MEETING CALLED TO ORDER</t>
    <phoneticPr fontId="21" type="noConversion"/>
  </si>
  <si>
    <t>Recess until PM1</t>
    <phoneticPr fontId="21" type="noConversion"/>
  </si>
  <si>
    <t>TASK  GROUP AI AGENDA  - Tuesday,  Nov  13rd, 2012 - 13:30-15:30</t>
    <phoneticPr fontId="21" type="noConversion"/>
  </si>
  <si>
    <t>DT</t>
    <phoneticPr fontId="21" type="noConversion"/>
  </si>
  <si>
    <t>Recess until EVE(Adhoc) / Wednesday PM1</t>
    <phoneticPr fontId="21" type="noConversion"/>
  </si>
  <si>
    <t>TASK  GROUP AI AGENDA - Tuesday, Nov 13rd,  2012 - 19:30-21:30 (Adhoc1 )</t>
    <phoneticPr fontId="21" type="noConversion"/>
  </si>
  <si>
    <t>IEEE802.11ai MEETING CALLED TO ORDER</t>
    <phoneticPr fontId="21" type="noConversion"/>
  </si>
  <si>
    <t>Adhoc adjorm</t>
    <phoneticPr fontId="21" type="noConversion"/>
  </si>
  <si>
    <t>TASK  GROUP AI AGENDA - Tuesday, Nov 13rd,  2012 - 19:30-21:30 (Adhoc2)</t>
    <phoneticPr fontId="21" type="noConversion"/>
  </si>
  <si>
    <t>TASK  GROUP AI AGENDA(Adhoc) - Wednesday, Nov 14th,  2012 - 13:30-15:30</t>
    <phoneticPr fontId="21" type="noConversion"/>
  </si>
  <si>
    <t>Recess until   PM2</t>
    <phoneticPr fontId="21" type="noConversion"/>
  </si>
  <si>
    <t xml:space="preserve">  </t>
    <phoneticPr fontId="21" type="noConversion"/>
  </si>
  <si>
    <t>TASK  GROUP AI AGENDA - Wednesday, Nov 14th,  2012 - 16:00-18:00</t>
    <phoneticPr fontId="21" type="noConversion"/>
  </si>
  <si>
    <t>Recess until   Thurthday AM1</t>
    <phoneticPr fontId="21" type="noConversion"/>
  </si>
  <si>
    <t>TASK  GROUP AI AGENDA - Thursday, Nov 15th,  2012 - 08:00-10:00</t>
    <phoneticPr fontId="21" type="noConversion"/>
  </si>
  <si>
    <t>Recess until   AM2</t>
    <phoneticPr fontId="21" type="noConversion"/>
  </si>
  <si>
    <t>TASK  GROUP AI AGENDA - Thursday, Nov 15th,  2012 - 10:30-12:30</t>
    <phoneticPr fontId="21" type="noConversion"/>
  </si>
  <si>
    <t>Recess until PM2</t>
    <phoneticPr fontId="21" type="noConversion"/>
  </si>
  <si>
    <t>TASK  GROUP AI AGENDA - Thursday, Nov 15th,  2012 - 16:00-18:00</t>
    <phoneticPr fontId="21" type="noConversion"/>
  </si>
  <si>
    <t>TIME line of task group</t>
    <phoneticPr fontId="21" type="noConversion"/>
  </si>
  <si>
    <t xml:space="preserve">Plan for Jan &amp; Teleconference </t>
    <phoneticPr fontId="21" type="noConversion"/>
  </si>
  <si>
    <t>Chair</t>
    <phoneticPr fontId="21" type="noConversion"/>
  </si>
  <si>
    <t>REVIEW &amp; APPROVE WG MINUTES (DOC: 11-12-1112r0)  Indian Wells,  (September 2012)</t>
  </si>
  <si>
    <t>SUNDAY (11th)</t>
  </si>
  <si>
    <t>Monday (12th)</t>
  </si>
  <si>
    <t>TUESDAY (13th)</t>
  </si>
  <si>
    <t>WEDNESDAY (14th)</t>
  </si>
  <si>
    <t>THURSDAY (15th)</t>
  </si>
  <si>
    <t>FRIDAY (16th)</t>
  </si>
  <si>
    <t>Other WG meeting plans for the week  [18, 19, 20, 21, 22] (11-12-1211)</t>
  </si>
  <si>
    <t>Report on EXCOM  or Standards Board activities since July 2012   (11-12-1211)</t>
  </si>
  <si>
    <t>Missing Chairs and Replacements (11-12-1210)</t>
  </si>
  <si>
    <t>FINANCIALS / YTD SUMMARY - 802.11 &amp; 802.15 JOINT TREASURY (11-12-1222)</t>
  </si>
  <si>
    <t>IEEE 802.11 WG MID-SESSION PLENARY AGENDA - Wednesday, November  14, 2012 - 10:30-12:30</t>
  </si>
  <si>
    <t>IEEE 802.11 WG CLOSING PLENARY AGENDA - Friday, November 16, 2012 - 08:00-12:00</t>
  </si>
  <si>
    <t>KRAEMER/ALL</t>
  </si>
  <si>
    <t>#137: HyattRegency Vancouver, Vancouver, British Columbia, Canada - January 13-18   Interim</t>
  </si>
  <si>
    <t xml:space="preserve">#137.5: Hotel TBD, Shenzen China - January 23-24,  2012   802.11AJ Interim </t>
  </si>
  <si>
    <t>LOAs received    (11-12-1211)</t>
  </si>
  <si>
    <t>Drafts for Sale in IEEE shop     (11-12-1211)</t>
  </si>
  <si>
    <t>Drafts to liaise with ISO/JTC1/SC6     (11-12-1211)</t>
  </si>
  <si>
    <t>IEEE 802.11 WG OPENING PLENARY AGENDA - Monday,  November 12th, 2012 - 11:15-12:30</t>
  </si>
  <si>
    <t>doc.: IEEE 802.11-12/1209r1</t>
  </si>
  <si>
    <t>SCHEDULED LUNCH BREAK</t>
  </si>
  <si>
    <t xml:space="preserve">PREDICTED RECESS FOR LUNCH </t>
  </si>
  <si>
    <t>Status Report on Security breach &amp; IT outage</t>
  </si>
  <si>
    <t>Please note: Neither Lunch or Dinner is not provided under your registration fee at this WG Session. Please make your own personal arrangements.</t>
  </si>
  <si>
    <t>Gil SANTIAGO</t>
  </si>
  <si>
    <t xml:space="preserve">WFA - WI-FI ALLIANCE </t>
  </si>
  <si>
    <t xml:space="preserve">3GPP </t>
  </si>
  <si>
    <t>LANSFORD</t>
  </si>
  <si>
    <t>OTHER ANNOUNCEMENTS Philippe Chambelin</t>
  </si>
  <si>
    <t>Passing of Phillipe Chamberlin  moment of silence</t>
  </si>
  <si>
    <t>Master, Slave , Client</t>
  </si>
  <si>
    <t>McCANN</t>
  </si>
  <si>
    <t>OmniRAN ECSG proposal</t>
  </si>
  <si>
    <t>WORKING GROUP GENERAL -11AD press release (11-12-1066)</t>
  </si>
  <si>
    <t>Meeting Registration</t>
  </si>
  <si>
    <t>IEEE Staff attendees</t>
  </si>
  <si>
    <t xml:space="preserve">Breakfast, Breaks, Social, Other Special Events </t>
  </si>
  <si>
    <t>Managing Director</t>
  </si>
  <si>
    <t>802.11 Topics for EC Approval</t>
  </si>
  <si>
    <t>802.24 Smart Grid meetings</t>
  </si>
  <si>
    <t>REVIEW &amp; APPROVE WG MINUTES (DOC: 11-12-1349r1)  Beijing,  (September 2012)</t>
  </si>
  <si>
    <t>R2</t>
  </si>
  <si>
    <t>2012-Nov 13</t>
  </si>
  <si>
    <t>Review of PAR comments submitted to Working Groups</t>
  </si>
  <si>
    <t>GLK PAR Comments , PAR &amp; 5C change Approval &amp; Study Group Extension</t>
  </si>
  <si>
    <t>PAD PAR Comments , PAR &amp; 5C change Approval &amp; Study Group Extension</t>
  </si>
  <si>
    <t>ROSDAHL</t>
  </si>
  <si>
    <t>Meeting Decorum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</si>
</sst>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i/>
      <sz val="72"/>
      <name val="Algerian"/>
      <family val="5"/>
    </font>
    <font>
      <sz val="36"/>
      <name val="Arial"/>
      <family val="2"/>
    </font>
    <font>
      <b/>
      <sz val="26"/>
      <color rgb="FF000000"/>
      <name val="Arial"/>
      <family val="2"/>
    </font>
    <font>
      <b/>
      <sz val="10"/>
      <color rgb="FFFF0000"/>
      <name val="Arial"/>
      <family val="2"/>
    </font>
    <font>
      <sz val="10"/>
      <name val="Arial"/>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rgb="FFCC66FF"/>
        <bgColor indexed="64"/>
      </patternFill>
    </fill>
    <fill>
      <patternFill patternType="solid">
        <fgColor theme="4" tint="0.39997558519241921"/>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2"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9" fillId="60" borderId="0" applyNumberFormat="0" applyBorder="0" applyAlignment="0" applyProtection="0"/>
    <xf numFmtId="0" fontId="129"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673">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164" fontId="69" fillId="0" borderId="0" xfId="69"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164" fontId="69" fillId="0" borderId="0" xfId="73" applyNumberFormat="1" applyFont="1" applyFill="1" applyBorder="1" applyAlignment="1" applyProtection="1">
      <alignment horizontal="left" vertical="center"/>
    </xf>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121" fillId="0" borderId="0" xfId="69" applyFont="1" applyFill="1" applyBorder="1" applyAlignment="1">
      <alignment horizontal="lef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3" fillId="61" borderId="0" xfId="61" applyFont="1" applyFill="1" applyBorder="1" applyAlignment="1" applyProtection="1">
      <alignment horizontal="center" vertical="center"/>
    </xf>
    <xf numFmtId="0" fontId="123"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2" fillId="67" borderId="0" xfId="0" applyFont="1" applyFill="1" applyBorder="1" applyAlignment="1">
      <alignment vertical="center"/>
    </xf>
    <xf numFmtId="164" fontId="133"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4"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4"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4"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6" fillId="0" borderId="0" xfId="0" applyFont="1"/>
    <xf numFmtId="0" fontId="135" fillId="0" borderId="0" xfId="0" applyFont="1" applyAlignment="1">
      <alignment wrapText="1"/>
    </xf>
    <xf numFmtId="0" fontId="135" fillId="0" borderId="0" xfId="0" applyFont="1" applyAlignment="1">
      <alignment horizontal="right"/>
    </xf>
    <xf numFmtId="164" fontId="135"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3"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5"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164" fontId="5" fillId="25" borderId="0" xfId="73" applyFont="1" applyFill="1" applyBorder="1" applyAlignment="1">
      <alignmen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1"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3" fillId="61" borderId="0" xfId="100" applyFont="1" applyFill="1" applyBorder="1" applyAlignment="1" applyProtection="1">
      <alignment horizontal="center" vertical="center"/>
    </xf>
    <xf numFmtId="169" fontId="123"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3" fillId="0" borderId="0" xfId="0" applyFont="1"/>
    <xf numFmtId="164" fontId="123" fillId="0" borderId="0" xfId="69" applyNumberFormat="1" applyFont="1" applyFill="1" applyBorder="1" applyAlignment="1" applyProtection="1">
      <alignment horizontal="left" vertical="center"/>
    </xf>
    <xf numFmtId="0" fontId="123" fillId="0" borderId="0" xfId="0" applyFont="1" applyAlignment="1">
      <alignment wrapText="1"/>
    </xf>
    <xf numFmtId="0" fontId="123" fillId="0" borderId="0" xfId="0" applyFont="1" applyAlignment="1">
      <alignment horizontal="right"/>
    </xf>
    <xf numFmtId="164" fontId="123" fillId="0" borderId="0" xfId="73" applyNumberFormat="1" applyFont="1" applyFill="1" applyBorder="1" applyAlignment="1" applyProtection="1">
      <alignment horizontal="left" vertical="center"/>
    </xf>
    <xf numFmtId="164" fontId="123" fillId="0" borderId="0" xfId="98" applyNumberFormat="1" applyFont="1" applyFill="1" applyBorder="1" applyAlignment="1" applyProtection="1">
      <alignment horizontal="left" vertical="center"/>
    </xf>
    <xf numFmtId="1" fontId="123" fillId="0" borderId="0" xfId="76" applyNumberFormat="1" applyFont="1" applyFill="1" applyBorder="1" applyAlignment="1">
      <alignment horizontal="center" vertical="center"/>
    </xf>
    <xf numFmtId="0" fontId="138" fillId="0" borderId="0" xfId="0" applyFont="1"/>
    <xf numFmtId="164" fontId="123" fillId="0" borderId="0" xfId="76" applyFont="1" applyFill="1" applyBorder="1" applyAlignment="1">
      <alignment horizontal="center" vertical="center"/>
    </xf>
    <xf numFmtId="0" fontId="123" fillId="0" borderId="0" xfId="69" applyFont="1" applyFill="1" applyBorder="1" applyAlignment="1">
      <alignment vertical="center"/>
    </xf>
    <xf numFmtId="164" fontId="123" fillId="0" borderId="0" xfId="73" applyNumberFormat="1" applyFont="1" applyFill="1" applyBorder="1" applyAlignment="1" applyProtection="1">
      <alignment horizontal="right" vertical="center"/>
    </xf>
    <xf numFmtId="164" fontId="123"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9" fillId="0" borderId="0" xfId="69" applyNumberFormat="1" applyFont="1" applyFill="1" applyBorder="1" applyAlignment="1" applyProtection="1">
      <alignment horizontal="left" vertical="center"/>
    </xf>
    <xf numFmtId="164" fontId="135"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6"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4"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40" fillId="83" borderId="0" xfId="69" applyFont="1" applyFill="1" applyBorder="1" applyAlignment="1">
      <alignment vertical="center"/>
    </xf>
    <xf numFmtId="20" fontId="140" fillId="83" borderId="0" xfId="69" applyNumberFormat="1" applyFont="1" applyFill="1" applyBorder="1" applyAlignment="1">
      <alignment horizontal="center" vertical="center"/>
    </xf>
    <xf numFmtId="0" fontId="124"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42"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43" fillId="27" borderId="0" xfId="0" applyFont="1" applyFill="1" applyAlignment="1">
      <alignment horizontal="left"/>
    </xf>
    <xf numFmtId="0" fontId="144" fillId="0" borderId="0" xfId="0" applyFont="1" applyAlignment="1">
      <alignment horizontal="left"/>
    </xf>
    <xf numFmtId="0" fontId="143" fillId="0" borderId="0" xfId="0" applyFont="1" applyAlignment="1">
      <alignment horizontal="left"/>
    </xf>
    <xf numFmtId="49" fontId="144" fillId="0" borderId="0" xfId="0" applyNumberFormat="1" applyFont="1" applyAlignment="1">
      <alignment horizontal="left"/>
    </xf>
    <xf numFmtId="49" fontId="143" fillId="0" borderId="0" xfId="0" applyNumberFormat="1" applyFont="1" applyAlignment="1">
      <alignment horizontal="left"/>
    </xf>
    <xf numFmtId="49" fontId="144" fillId="0" borderId="0" xfId="0" applyNumberFormat="1" applyFont="1" applyBorder="1" applyAlignment="1">
      <alignment horizontal="left"/>
    </xf>
    <xf numFmtId="0" fontId="143"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5" fillId="0" borderId="0" xfId="0" applyFont="1" applyAlignment="1">
      <alignment horizontal="left"/>
    </xf>
    <xf numFmtId="0" fontId="144" fillId="27" borderId="0" xfId="0" applyFont="1" applyFill="1" applyAlignment="1">
      <alignment horizontal="right"/>
    </xf>
    <xf numFmtId="0" fontId="144" fillId="27" borderId="0" xfId="0" applyFont="1" applyFill="1" applyAlignment="1">
      <alignment horizontal="left"/>
    </xf>
    <xf numFmtId="0" fontId="144" fillId="27" borderId="12" xfId="0" applyFont="1" applyFill="1" applyBorder="1" applyAlignment="1">
      <alignment horizontal="left"/>
    </xf>
    <xf numFmtId="0" fontId="144" fillId="27" borderId="0" xfId="0" applyFont="1" applyFill="1" applyBorder="1" applyAlignment="1">
      <alignment horizontal="left"/>
    </xf>
    <xf numFmtId="0" fontId="0" fillId="0" borderId="0" xfId="0"/>
    <xf numFmtId="0" fontId="26" fillId="37" borderId="0" xfId="69" applyFont="1" applyFill="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3" fillId="0" borderId="0" xfId="73" applyFont="1" applyBorder="1" applyAlignment="1">
      <alignment horizontal="left" vertical="center"/>
    </xf>
    <xf numFmtId="172" fontId="143" fillId="0" borderId="0" xfId="0" applyNumberFormat="1" applyFont="1" applyAlignment="1">
      <alignment horizontal="left"/>
    </xf>
    <xf numFmtId="0" fontId="0" fillId="28" borderId="0" xfId="0" applyFill="1" applyBorder="1" applyAlignment="1"/>
    <xf numFmtId="0" fontId="151"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64" fontId="22" fillId="41" borderId="0" xfId="73" applyNumberFormat="1" applyFont="1" applyFill="1" applyBorder="1" applyAlignment="1" applyProtection="1">
      <alignment horizontal="center" vertical="center" wrapText="1"/>
    </xf>
    <xf numFmtId="0" fontId="87" fillId="41" borderId="0" xfId="69" applyFont="1" applyFill="1" applyBorder="1" applyAlignment="1">
      <alignment vertical="center"/>
    </xf>
    <xf numFmtId="0" fontId="0" fillId="0" borderId="0" xfId="0"/>
    <xf numFmtId="0" fontId="30" fillId="30" borderId="0" xfId="0" applyFont="1" applyFill="1" applyAlignment="1">
      <alignment horizontal="left" vertical="center"/>
    </xf>
    <xf numFmtId="0" fontId="68" fillId="87" borderId="0" xfId="0" applyFont="1" applyFill="1" applyBorder="1"/>
    <xf numFmtId="17" fontId="123"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0" fontId="5" fillId="64" borderId="0" xfId="0" applyFont="1" applyFill="1" applyBorder="1" applyAlignment="1">
      <alignment vertical="center"/>
    </xf>
    <xf numFmtId="164" fontId="28" fillId="64" borderId="0" xfId="0" applyNumberFormat="1" applyFont="1" applyFill="1" applyBorder="1" applyAlignment="1" applyProtection="1">
      <alignment horizontal="left" vertical="center" wrapText="1"/>
    </xf>
    <xf numFmtId="164" fontId="5" fillId="64" borderId="0" xfId="73" applyFont="1" applyFill="1" applyBorder="1" applyAlignment="1">
      <alignment vertical="center"/>
    </xf>
    <xf numFmtId="164" fontId="25" fillId="64" borderId="0" xfId="73" applyNumberFormat="1" applyFont="1" applyFill="1" applyBorder="1" applyAlignment="1" applyProtection="1">
      <alignment horizontal="center"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8"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52"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center" vertical="center"/>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164" fontId="153" fillId="26" borderId="28" xfId="75" applyFont="1" applyFill="1" applyBorder="1" applyAlignment="1">
      <alignment horizontal="left" vertical="center"/>
    </xf>
    <xf numFmtId="164" fontId="153" fillId="25" borderId="0" xfId="75" applyFont="1" applyFill="1" applyBorder="1" applyAlignment="1">
      <alignment horizontal="left" vertical="center"/>
    </xf>
    <xf numFmtId="0" fontId="153" fillId="25" borderId="0" xfId="69" applyFont="1" applyFill="1"/>
    <xf numFmtId="0" fontId="84" fillId="89" borderId="0" xfId="69" applyFont="1" applyFill="1" applyBorder="1" applyAlignment="1">
      <alignment vertical="center"/>
    </xf>
    <xf numFmtId="20" fontId="84" fillId="89" borderId="0" xfId="69" applyNumberFormat="1" applyFont="1" applyFill="1" applyBorder="1" applyAlignment="1">
      <alignment horizontal="center" vertical="center"/>
    </xf>
    <xf numFmtId="0" fontId="84" fillId="89" borderId="0" xfId="69" applyFont="1" applyFill="1" applyBorder="1" applyAlignment="1">
      <alignment horizontal="center" vertical="center"/>
    </xf>
    <xf numFmtId="0" fontId="154" fillId="0" borderId="0" xfId="0" applyFont="1" applyAlignment="1">
      <alignment horizontal="left" vertical="center" indent="3" readingOrder="1"/>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3" fillId="61" borderId="0" xfId="61" applyFont="1" applyFill="1" applyBorder="1" applyAlignment="1" applyProtection="1">
      <alignment horizontal="center" vertical="center" wrapText="1"/>
    </xf>
    <xf numFmtId="0" fontId="123" fillId="61" borderId="10" xfId="61" applyFont="1" applyFill="1" applyBorder="1" applyAlignment="1" applyProtection="1">
      <alignment horizontal="center" vertical="center"/>
    </xf>
    <xf numFmtId="0" fontId="146"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7" fillId="0" borderId="0" xfId="0" applyFont="1" applyAlignment="1">
      <alignment horizontal="center" vertical="center"/>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32" fillId="69" borderId="21" xfId="0" applyFont="1" applyFill="1" applyBorder="1" applyAlignment="1">
      <alignment vertical="center"/>
    </xf>
    <xf numFmtId="0" fontId="128" fillId="80" borderId="52" xfId="61" applyFont="1" applyFill="1" applyBorder="1" applyAlignment="1" applyProtection="1">
      <alignment horizontal="center" vertical="center" wrapText="1"/>
    </xf>
    <xf numFmtId="0" fontId="128" fillId="80" borderId="67" xfId="61" applyFont="1" applyFill="1" applyBorder="1" applyAlignment="1" applyProtection="1">
      <alignment horizontal="center" vertical="center" wrapText="1"/>
    </xf>
    <xf numFmtId="0" fontId="128" fillId="80" borderId="68"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43" fillId="36"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36" fillId="54" borderId="22" xfId="0" applyFont="1" applyFill="1" applyBorder="1" applyAlignment="1">
      <alignment horizontal="center" vertical="center" wrapText="1"/>
    </xf>
    <xf numFmtId="0" fontId="36" fillId="54" borderId="2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31" fillId="31" borderId="22" xfId="61" applyFont="1" applyFill="1" applyBorder="1" applyAlignment="1" applyProtection="1">
      <alignment horizontal="center" vertical="center" wrapText="1"/>
    </xf>
    <xf numFmtId="0" fontId="47" fillId="45" borderId="33" xfId="61" applyFont="1" applyFill="1" applyBorder="1" applyAlignment="1" applyProtection="1">
      <alignment horizontal="center" vertical="center" wrapText="1"/>
    </xf>
    <xf numFmtId="0" fontId="47" fillId="45" borderId="19" xfId="61" applyFont="1" applyFill="1" applyBorder="1" applyAlignment="1" applyProtection="1">
      <alignment horizontal="center" vertical="center" wrapText="1"/>
    </xf>
    <xf numFmtId="0" fontId="47" fillId="45" borderId="20" xfId="61" applyFont="1" applyFill="1" applyBorder="1" applyAlignment="1" applyProtection="1">
      <alignment horizontal="center" vertical="center" wrapText="1"/>
    </xf>
    <xf numFmtId="0" fontId="141" fillId="75" borderId="21"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1" fillId="49" borderId="50" xfId="61" applyFont="1" applyFill="1" applyBorder="1" applyAlignment="1" applyProtection="1">
      <alignment horizontal="center" vertical="center" wrapText="1"/>
    </xf>
    <xf numFmtId="0" fontId="31" fillId="49" borderId="75" xfId="61" applyFont="1" applyFill="1" applyBorder="1" applyAlignment="1" applyProtection="1">
      <alignment horizontal="center" vertical="center" wrapText="1"/>
    </xf>
    <xf numFmtId="0" fontId="31" fillId="33" borderId="21"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47" fillId="45" borderId="23" xfId="61" applyFont="1" applyFill="1" applyBorder="1" applyAlignment="1" applyProtection="1">
      <alignment horizontal="center" vertical="center" wrapText="1"/>
    </xf>
    <xf numFmtId="0" fontId="47" fillId="45" borderId="65" xfId="61" applyFont="1" applyFill="1" applyBorder="1" applyAlignment="1" applyProtection="1">
      <alignment horizontal="center" vertical="center" wrapText="1"/>
    </xf>
    <xf numFmtId="0" fontId="47" fillId="45" borderId="49"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137" fillId="88"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137" fillId="81" borderId="21" xfId="61" applyFont="1" applyFill="1" applyBorder="1" applyAlignment="1" applyProtection="1">
      <alignment horizontal="center" vertical="center" wrapText="1"/>
    </xf>
    <xf numFmtId="0" fontId="32" fillId="69" borderId="32"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39" fillId="75" borderId="21" xfId="61" applyFont="1" applyFill="1" applyBorder="1" applyAlignment="1" applyProtection="1">
      <alignment horizontal="center" vertical="center" wrapText="1"/>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20" fillId="49" borderId="21"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48" fillId="31" borderId="18" xfId="61" applyFont="1" applyFill="1" applyBorder="1" applyAlignment="1" applyProtection="1">
      <alignment horizontal="center" vertical="center" wrapText="1"/>
    </xf>
    <xf numFmtId="0" fontId="148" fillId="31" borderId="27" xfId="61" applyFont="1" applyFill="1" applyBorder="1" applyAlignment="1" applyProtection="1">
      <alignment horizontal="center" vertical="center" wrapText="1"/>
    </xf>
    <xf numFmtId="0" fontId="148" fillId="31" borderId="13" xfId="61" applyFont="1" applyFill="1" applyBorder="1" applyAlignment="1" applyProtection="1">
      <alignment horizontal="center" vertical="center" wrapText="1"/>
    </xf>
    <xf numFmtId="0" fontId="148" fillId="31" borderId="25" xfId="61" applyFont="1" applyFill="1" applyBorder="1" applyAlignment="1" applyProtection="1">
      <alignment horizontal="center" vertical="center" wrapText="1"/>
    </xf>
    <xf numFmtId="0" fontId="148" fillId="31" borderId="12" xfId="61" applyFont="1" applyFill="1" applyBorder="1" applyAlignment="1" applyProtection="1">
      <alignment horizontal="center" vertical="center" wrapText="1"/>
    </xf>
    <xf numFmtId="0" fontId="148"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20" fillId="28" borderId="46" xfId="0" applyFont="1" applyFill="1" applyBorder="1" applyAlignment="1">
      <alignment horizontal="center" vertical="center"/>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0" fontId="137" fillId="51" borderId="76" xfId="61" applyFont="1" applyFill="1" applyBorder="1" applyAlignment="1" applyProtection="1">
      <alignment horizontal="center" vertical="center" wrapText="1"/>
    </xf>
    <xf numFmtId="0" fontId="137" fillId="51" borderId="19" xfId="61" applyFont="1" applyFill="1" applyBorder="1" applyAlignment="1" applyProtection="1">
      <alignment horizontal="center" vertical="center" wrapText="1"/>
    </xf>
    <xf numFmtId="0" fontId="137" fillId="51" borderId="20" xfId="61" applyFont="1" applyFill="1" applyBorder="1" applyAlignment="1" applyProtection="1">
      <alignment horizontal="center" vertical="center" wrapText="1"/>
    </xf>
    <xf numFmtId="0" fontId="137" fillId="81" borderId="23" xfId="61" applyFont="1" applyFill="1" applyBorder="1" applyAlignment="1" applyProtection="1">
      <alignment horizontal="center" vertical="center" wrapText="1"/>
    </xf>
    <xf numFmtId="0" fontId="137" fillId="81" borderId="65" xfId="61" applyFont="1" applyFill="1" applyBorder="1" applyAlignment="1" applyProtection="1">
      <alignment horizontal="center" vertical="center" wrapText="1"/>
    </xf>
    <xf numFmtId="0" fontId="137" fillId="81" borderId="66"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148" fillId="31" borderId="14" xfId="61" applyFont="1" applyFill="1" applyBorder="1" applyAlignment="1" applyProtection="1">
      <alignment horizontal="center" vertical="center" wrapText="1"/>
    </xf>
    <xf numFmtId="0" fontId="148" fillId="31" borderId="0" xfId="61" applyFont="1" applyFill="1" applyBorder="1" applyAlignment="1" applyProtection="1">
      <alignment horizontal="center" vertical="center" wrapText="1"/>
    </xf>
    <xf numFmtId="0" fontId="148"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9" borderId="72"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4"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2" fillId="69" borderId="31" xfId="0" applyFont="1" applyFill="1" applyBorder="1" applyAlignment="1">
      <alignment vertical="center"/>
    </xf>
    <xf numFmtId="0" fontId="36" fillId="54" borderId="54" xfId="0" applyFont="1" applyFill="1" applyBorder="1" applyAlignment="1">
      <alignment horizontal="center" vertical="center" wrapText="1"/>
    </xf>
    <xf numFmtId="0" fontId="36" fillId="54" borderId="49" xfId="0" applyFont="1" applyFill="1" applyBorder="1" applyAlignment="1">
      <alignment horizontal="center" vertical="center" wrapText="1"/>
    </xf>
    <xf numFmtId="0" fontId="36" fillId="54" borderId="29" xfId="0" applyFont="1" applyFill="1" applyBorder="1" applyAlignment="1">
      <alignment horizontal="center" vertical="center" wrapText="1"/>
    </xf>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31" fillId="31" borderId="21" xfId="61" applyFont="1" applyFill="1" applyBorder="1" applyAlignment="1" applyProtection="1">
      <alignment horizontal="center" vertical="center" wrapText="1"/>
    </xf>
    <xf numFmtId="0" fontId="148" fillId="31" borderId="44" xfId="61" applyFont="1" applyFill="1" applyBorder="1" applyAlignment="1" applyProtection="1">
      <alignment horizontal="center" vertical="center" wrapText="1"/>
    </xf>
    <xf numFmtId="0" fontId="148" fillId="31" borderId="11" xfId="61" applyFont="1" applyFill="1" applyBorder="1" applyAlignment="1" applyProtection="1">
      <alignment horizontal="center" vertical="center" wrapText="1"/>
    </xf>
    <xf numFmtId="0" fontId="148" fillId="31" borderId="74" xfId="61" applyFont="1" applyFill="1" applyBorder="1" applyAlignment="1" applyProtection="1">
      <alignment horizontal="center" vertical="center" wrapText="1"/>
    </xf>
    <xf numFmtId="0" fontId="148" fillId="31" borderId="35" xfId="61" applyFont="1" applyFill="1" applyBorder="1" applyAlignment="1" applyProtection="1">
      <alignment horizontal="center" vertical="center" wrapText="1"/>
    </xf>
    <xf numFmtId="0" fontId="148" fillId="31" borderId="10" xfId="61" applyFont="1" applyFill="1" applyBorder="1" applyAlignment="1" applyProtection="1">
      <alignment horizontal="center" vertical="center" wrapText="1"/>
    </xf>
    <xf numFmtId="0" fontId="148" fillId="31" borderId="34"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47" fillId="45" borderId="21"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41" fillId="75" borderId="53" xfId="61" applyFont="1" applyFill="1" applyBorder="1" applyAlignment="1" applyProtection="1">
      <alignment horizontal="center" vertical="center" wrapText="1"/>
    </xf>
    <xf numFmtId="0" fontId="141" fillId="75" borderId="69" xfId="61" applyFont="1" applyFill="1" applyBorder="1" applyAlignment="1" applyProtection="1">
      <alignment horizontal="center" vertical="center" wrapText="1"/>
    </xf>
    <xf numFmtId="0" fontId="141" fillId="75" borderId="70"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87" borderId="21" xfId="0" applyFont="1" applyFill="1" applyBorder="1" applyAlignment="1">
      <alignment horizontal="center" vertical="center"/>
    </xf>
    <xf numFmtId="0" fontId="150" fillId="87" borderId="21" xfId="0" applyFont="1" applyFill="1" applyBorder="1" applyAlignment="1">
      <alignment horizontal="center" vertical="center"/>
    </xf>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41" fillId="75" borderId="32" xfId="61" applyFont="1" applyFill="1" applyBorder="1" applyAlignment="1" applyProtection="1">
      <alignment horizontal="center" vertical="center" wrapText="1"/>
    </xf>
    <xf numFmtId="0" fontId="141" fillId="75" borderId="28" xfId="61" applyFont="1" applyFill="1" applyBorder="1" applyAlignment="1" applyProtection="1">
      <alignment horizontal="center" vertical="center" wrapText="1"/>
    </xf>
    <xf numFmtId="0" fontId="141" fillId="75" borderId="77" xfId="61" applyFont="1" applyFill="1" applyBorder="1" applyAlignment="1" applyProtection="1">
      <alignment horizontal="center" vertical="center" wrapText="1"/>
    </xf>
    <xf numFmtId="169" fontId="137" fillId="46" borderId="21" xfId="61" applyNumberFormat="1" applyFont="1" applyFill="1" applyBorder="1" applyAlignment="1" applyProtection="1">
      <alignment horizontal="center" vertical="center" wrapText="1"/>
    </xf>
    <xf numFmtId="0" fontId="149" fillId="0" borderId="14" xfId="0" applyFont="1" applyBorder="1" applyAlignment="1">
      <alignment horizontal="center" vertical="center"/>
    </xf>
    <xf numFmtId="0" fontId="149" fillId="0" borderId="0" xfId="0" applyFont="1" applyBorder="1" applyAlignment="1">
      <alignment horizontal="center" vertical="center"/>
    </xf>
    <xf numFmtId="0" fontId="149" fillId="0" borderId="25" xfId="0" applyFont="1" applyBorder="1" applyAlignment="1">
      <alignment horizontal="center" vertical="center"/>
    </xf>
    <xf numFmtId="0" fontId="149" fillId="0" borderId="12" xfId="0" applyFont="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30"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164" fontId="22" fillId="66" borderId="0" xfId="73" applyFont="1" applyFill="1" applyBorder="1" applyAlignment="1">
      <alignment horizontal="center" vertical="center"/>
    </xf>
    <xf numFmtId="0" fontId="26" fillId="37" borderId="0" xfId="0" applyFont="1" applyFill="1" applyAlignment="1">
      <alignment horizontal="center"/>
    </xf>
    <xf numFmtId="164" fontId="22" fillId="66" borderId="0" xfId="73" quotePrefix="1" applyFont="1" applyFill="1" applyBorder="1" applyAlignment="1">
      <alignment horizontal="center" vertic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22" fillId="89"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30"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26" fillId="59" borderId="0" xfId="69" applyFont="1" applyFill="1" applyBorder="1" applyAlignment="1">
      <alignment horizontal="center" vertical="center"/>
    </xf>
    <xf numFmtId="0" fontId="125"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3" fillId="55" borderId="0" xfId="0" applyFont="1" applyFill="1" applyBorder="1" applyAlignment="1">
      <alignment horizontal="justify"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170" fontId="24" fillId="27" borderId="10" xfId="69" applyNumberFormat="1" applyFont="1" applyFill="1" applyBorder="1" applyAlignment="1" applyProtection="1">
      <alignment horizontal="center" vertical="center"/>
    </xf>
    <xf numFmtId="164" fontId="155" fillId="0" borderId="0" xfId="73" applyFont="1" applyBorder="1" applyAlignment="1">
      <alignment horizontal="left" vertical="center"/>
    </xf>
    <xf numFmtId="164" fontId="156" fillId="0" borderId="0" xfId="73" applyFont="1" applyBorder="1" applyAlignment="1">
      <alignment horizontal="left" vertical="center"/>
    </xf>
    <xf numFmtId="0" fontId="157" fillId="0" borderId="0" xfId="0" applyFont="1" applyAlignment="1">
      <alignmen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FF"/>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38100</xdr:colOff>
      <xdr:row>8</xdr:row>
      <xdr:rowOff>127000</xdr:rowOff>
    </xdr:from>
    <xdr:to>
      <xdr:col>10</xdr:col>
      <xdr:colOff>211618</xdr:colOff>
      <xdr:row>23</xdr:row>
      <xdr:rowOff>120649</xdr:rowOff>
    </xdr:to>
    <xdr:pic>
      <xdr:nvPicPr>
        <xdr:cNvPr id="2049" name="Picture 1"/>
        <xdr:cNvPicPr>
          <a:picLocks noChangeAspect="1" noChangeArrowheads="1"/>
        </xdr:cNvPicPr>
      </xdr:nvPicPr>
      <xdr:blipFill>
        <a:blip xmlns:r="http://schemas.openxmlformats.org/officeDocument/2006/relationships" r:embed="rId46" cstate="print"/>
        <a:srcRect/>
        <a:stretch>
          <a:fillRect/>
        </a:stretch>
      </xdr:blipFill>
      <xdr:spPr bwMode="auto">
        <a:xfrm>
          <a:off x="2527300" y="1816100"/>
          <a:ext cx="3666018" cy="30416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615418" y="7237639"/>
          <a:ext cx="1809750" cy="1436915"/>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35393" y="4791075"/>
          <a:ext cx="1809750" cy="1564821"/>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54468" y="1064079"/>
          <a:ext cx="18097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320643" y="7380514"/>
          <a:ext cx="1809750" cy="1468211"/>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863943" y="8488136"/>
          <a:ext cx="1809750" cy="1424668"/>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59" name="Line 35"/>
        <xdr:cNvSpPr>
          <a:spLocks noChangeShapeType="1"/>
        </xdr:cNvSpPr>
      </xdr:nvSpPr>
      <xdr:spPr bwMode="auto">
        <a:xfrm rot="16200000" flipV="1">
          <a:off x="13131604" y="6102807"/>
          <a:ext cx="329713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6" name="Line 35"/>
        <xdr:cNvSpPr>
          <a:spLocks noChangeShapeType="1"/>
        </xdr:cNvSpPr>
      </xdr:nvSpPr>
      <xdr:spPr bwMode="auto">
        <a:xfrm flipV="1">
          <a:off x="7718534" y="7751379"/>
          <a:ext cx="7028794"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8" name="AutoShape 62"/>
        <xdr:cNvSpPr>
          <a:spLocks noChangeArrowheads="1"/>
        </xdr:cNvSpPr>
      </xdr:nvSpPr>
      <xdr:spPr bwMode="auto">
        <a:xfrm>
          <a:off x="29146500" y="1819604"/>
          <a:ext cx="5466441" cy="1583903"/>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9" name="AutoShape 68"/>
        <xdr:cNvSpPr>
          <a:spLocks noChangeArrowheads="1"/>
        </xdr:cNvSpPr>
      </xdr:nvSpPr>
      <xdr:spPr bwMode="auto">
        <a:xfrm>
          <a:off x="3744310" y="4598276"/>
          <a:ext cx="4172683" cy="937846"/>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1232535</xdr:colOff>
      <xdr:row>3</xdr:row>
      <xdr:rowOff>284173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5</xdr:col>
      <xdr:colOff>3941379</xdr:colOff>
      <xdr:row>30</xdr:row>
      <xdr:rowOff>115090</xdr:rowOff>
    </xdr:from>
    <xdr:to>
      <xdr:col>27</xdr:col>
      <xdr:colOff>146537</xdr:colOff>
      <xdr:row>30</xdr:row>
      <xdr:rowOff>154280</xdr:rowOff>
    </xdr:to>
    <xdr:sp macro="" textlink="">
      <xdr:nvSpPr>
        <xdr:cNvPr id="3" name="Line 35"/>
        <xdr:cNvSpPr>
          <a:spLocks noChangeShapeType="1"/>
        </xdr:cNvSpPr>
      </xdr:nvSpPr>
      <xdr:spPr bwMode="auto">
        <a:xfrm>
          <a:off x="7812339" y="15111250"/>
          <a:ext cx="29458838"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6" name="Line 23"/>
        <xdr:cNvSpPr>
          <a:spLocks noChangeShapeType="1"/>
        </xdr:cNvSpPr>
      </xdr:nvSpPr>
      <xdr:spPr bwMode="auto">
        <a:xfrm>
          <a:off x="15252310" y="5095433"/>
          <a:ext cx="2830830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4</xdr:col>
      <xdr:colOff>1232535</xdr:colOff>
      <xdr:row>3</xdr:row>
      <xdr:rowOff>284173</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10"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1"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2"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3"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4"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5"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6"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19" name="AutoShape 67"/>
        <xdr:cNvSpPr>
          <a:spLocks noChangeArrowheads="1"/>
        </xdr:cNvSpPr>
      </xdr:nvSpPr>
      <xdr:spPr bwMode="auto">
        <a:xfrm>
          <a:off x="3899095" y="16359848"/>
          <a:ext cx="3496408" cy="973015"/>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4" name="AutoShape 36"/>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25"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26"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8" name="Line 72"/>
        <xdr:cNvSpPr>
          <a:spLocks noChangeShapeType="1"/>
        </xdr:cNvSpPr>
      </xdr:nvSpPr>
      <xdr:spPr bwMode="auto">
        <a:xfrm>
          <a:off x="15179040" y="17495520"/>
          <a:ext cx="734377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30" name="AutoShape 43"/>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31" name="Line 45"/>
        <xdr:cNvSpPr>
          <a:spLocks noChangeShapeType="1"/>
        </xdr:cNvSpPr>
      </xdr:nvSpPr>
      <xdr:spPr bwMode="auto">
        <a:xfrm>
          <a:off x="7887652" y="17519332"/>
          <a:ext cx="7291388"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2"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3"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4"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5"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6"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7"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38" name="Line 59"/>
        <xdr:cNvSpPr>
          <a:spLocks noChangeShapeType="1"/>
        </xdr:cNvSpPr>
      </xdr:nvSpPr>
      <xdr:spPr bwMode="auto">
        <a:xfrm flipV="1">
          <a:off x="37124640" y="9227820"/>
          <a:ext cx="636270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9"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40" name="AutoShape 62"/>
        <xdr:cNvSpPr>
          <a:spLocks noChangeArrowheads="1"/>
        </xdr:cNvSpPr>
      </xdr:nvSpPr>
      <xdr:spPr bwMode="auto">
        <a:xfrm>
          <a:off x="38750631" y="15329681"/>
          <a:ext cx="473670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43" name="Line 71"/>
        <xdr:cNvSpPr>
          <a:spLocks noChangeShapeType="1"/>
        </xdr:cNvSpPr>
      </xdr:nvSpPr>
      <xdr:spPr bwMode="auto">
        <a:xfrm>
          <a:off x="15179040" y="17495520"/>
          <a:ext cx="734377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44" name="Line 35"/>
        <xdr:cNvSpPr>
          <a:spLocks noChangeShapeType="1"/>
        </xdr:cNvSpPr>
      </xdr:nvSpPr>
      <xdr:spPr bwMode="auto">
        <a:xfrm rot="16200000" flipV="1">
          <a:off x="13540982" y="6713458"/>
          <a:ext cx="327611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5" name="Line 35"/>
        <xdr:cNvSpPr>
          <a:spLocks noChangeShapeType="1"/>
        </xdr:cNvSpPr>
      </xdr:nvSpPr>
      <xdr:spPr bwMode="auto">
        <a:xfrm flipV="1">
          <a:off x="7863840" y="8351520"/>
          <a:ext cx="7231643"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6" name="AutoShape 62"/>
        <xdr:cNvSpPr>
          <a:spLocks noChangeArrowheads="1"/>
        </xdr:cNvSpPr>
      </xdr:nvSpPr>
      <xdr:spPr bwMode="auto">
        <a:xfrm>
          <a:off x="29036141" y="1861645"/>
          <a:ext cx="5432808" cy="1605975"/>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7" name="AutoShape 68"/>
        <xdr:cNvSpPr>
          <a:spLocks noChangeArrowheads="1"/>
        </xdr:cNvSpPr>
      </xdr:nvSpPr>
      <xdr:spPr bwMode="auto">
        <a:xfrm>
          <a:off x="3944269" y="5216810"/>
          <a:ext cx="4118030" cy="932591"/>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www.ieee802.org/11/Meetings/201209ChinaInterim.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802.org/11/"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5" Type="http://schemas.openxmlformats.org/officeDocument/2006/relationships/hyperlink" Target="mailto:stds-802-11-tgaj@listserv.ieee.org" TargetMode="External"/><Relationship Id="rId15" Type="http://schemas.openxmlformats.org/officeDocument/2006/relationships/hyperlink" Target="http://standards.ieee.org/board/pat/index.html" TargetMode="External"/><Relationship Id="rId23" Type="http://schemas.openxmlformats.org/officeDocument/2006/relationships/printerSettings" Target="../printerSettings/printerSettings35.bin"/><Relationship Id="rId10" Type="http://schemas.openxmlformats.org/officeDocument/2006/relationships/hyperlink" Target="mailto:stds-802-11@listserv.ieee.org" TargetMode="External"/><Relationship Id="rId19" Type="http://schemas.openxmlformats.org/officeDocument/2006/relationships/hyperlink" Target="http://standards.ieee.org/faqs/affiliationFAQ.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49"/>
      <c r="B1" s="850" t="s">
        <v>442</v>
      </c>
      <c r="C1" s="851"/>
      <c r="D1" s="58"/>
      <c r="E1" s="1041"/>
      <c r="F1" s="1041"/>
      <c r="G1" s="1041"/>
      <c r="H1" s="1041"/>
      <c r="I1" s="1041"/>
      <c r="J1" s="1041"/>
      <c r="K1" s="1041"/>
      <c r="L1" s="1041"/>
      <c r="M1" s="1041"/>
      <c r="N1" s="1041"/>
      <c r="O1" s="1041"/>
      <c r="P1" s="1041"/>
      <c r="Q1" s="1041"/>
      <c r="R1" s="1041"/>
    </row>
    <row r="2" spans="1:18" ht="20.100000000000001" customHeight="1" thickBot="1" x14ac:dyDescent="0.45">
      <c r="A2" s="614"/>
      <c r="B2" s="542"/>
      <c r="E2" s="1042"/>
      <c r="F2" s="1048" t="s">
        <v>185</v>
      </c>
      <c r="G2" s="1043"/>
      <c r="H2" s="1043"/>
      <c r="I2" s="1043"/>
      <c r="J2" s="1043"/>
      <c r="K2" s="1043"/>
      <c r="L2" s="1043"/>
      <c r="M2" s="1043"/>
      <c r="N2" s="1043"/>
      <c r="O2" s="1043"/>
      <c r="P2" s="1043"/>
    </row>
    <row r="3" spans="1:18" ht="20.100000000000001" customHeight="1" thickBot="1" x14ac:dyDescent="0.4">
      <c r="A3" s="614"/>
      <c r="B3" s="370" t="s">
        <v>445</v>
      </c>
      <c r="E3" s="1042"/>
      <c r="F3" s="1035" t="s">
        <v>186</v>
      </c>
      <c r="G3" s="1043"/>
      <c r="H3" s="1043"/>
      <c r="I3" s="1043"/>
      <c r="J3" s="1043"/>
      <c r="K3" s="1043"/>
      <c r="L3" s="1043"/>
      <c r="M3" s="1043"/>
      <c r="N3" s="1043"/>
      <c r="O3" s="1043"/>
      <c r="P3" s="1043"/>
    </row>
    <row r="4" spans="1:18" ht="20.100000000000001" customHeight="1" x14ac:dyDescent="0.35">
      <c r="A4" s="614"/>
      <c r="B4" s="1255" t="s">
        <v>773</v>
      </c>
      <c r="E4" s="1050" t="s">
        <v>187</v>
      </c>
      <c r="F4" s="1035" t="s">
        <v>751</v>
      </c>
      <c r="G4" s="1043"/>
      <c r="H4" s="1043"/>
      <c r="I4" s="1043"/>
      <c r="J4" s="1043"/>
      <c r="K4" s="1043"/>
      <c r="L4" s="1043"/>
      <c r="M4" s="1043"/>
      <c r="N4" s="1043"/>
      <c r="O4" s="1043"/>
      <c r="P4" s="1043"/>
    </row>
    <row r="5" spans="1:18" ht="20.100000000000001" customHeight="1" x14ac:dyDescent="0.35">
      <c r="A5" s="614"/>
      <c r="B5" s="1256"/>
      <c r="E5" s="1050" t="s">
        <v>188</v>
      </c>
      <c r="F5" s="1037" t="s">
        <v>554</v>
      </c>
      <c r="G5" s="1043"/>
      <c r="H5" s="1043"/>
      <c r="I5" s="1043"/>
      <c r="J5" s="1044"/>
      <c r="K5" s="1043"/>
      <c r="L5" s="1043"/>
      <c r="M5" s="1043"/>
      <c r="N5" s="1043"/>
      <c r="O5" s="1043"/>
      <c r="P5" s="1043"/>
    </row>
    <row r="6" spans="1:18" ht="20.100000000000001" customHeight="1" thickBot="1" x14ac:dyDescent="0.45">
      <c r="A6" s="614"/>
      <c r="B6" s="1257"/>
      <c r="E6" s="1050" t="s">
        <v>189</v>
      </c>
      <c r="F6" s="1038" t="s">
        <v>285</v>
      </c>
      <c r="G6" s="1043"/>
      <c r="H6" s="1043"/>
      <c r="I6" s="1043"/>
      <c r="J6" s="1043"/>
      <c r="K6" s="1043"/>
      <c r="L6" s="1043"/>
      <c r="M6" s="1043"/>
      <c r="N6" s="1043"/>
      <c r="O6" s="1043"/>
      <c r="P6" s="1043"/>
    </row>
    <row r="7" spans="1:18" s="41" customFormat="1" ht="20.100000000000001" customHeight="1" thickBot="1" x14ac:dyDescent="0.4">
      <c r="A7" s="614"/>
      <c r="B7" s="54"/>
      <c r="C7" s="543"/>
      <c r="D7" s="60"/>
      <c r="E7" s="1051"/>
      <c r="F7" s="1046"/>
      <c r="G7" s="1046"/>
      <c r="H7" s="1046"/>
      <c r="I7" s="1046"/>
      <c r="J7" s="1046"/>
      <c r="K7" s="1046"/>
      <c r="L7" s="1046"/>
      <c r="M7" s="1046"/>
      <c r="N7" s="1046"/>
      <c r="O7" s="1046"/>
      <c r="P7" s="1046"/>
    </row>
    <row r="8" spans="1:18" s="42" customFormat="1" ht="20.100000000000001" customHeight="1" x14ac:dyDescent="0.4">
      <c r="A8" s="614"/>
      <c r="B8" s="1014" t="s">
        <v>103</v>
      </c>
      <c r="C8" s="497"/>
      <c r="D8" s="59"/>
      <c r="E8" s="1052" t="s">
        <v>190</v>
      </c>
      <c r="F8" s="1039" t="s">
        <v>555</v>
      </c>
      <c r="G8" s="1040"/>
      <c r="H8" s="1040"/>
      <c r="I8" s="1040"/>
      <c r="J8" s="1040"/>
      <c r="K8" s="1047"/>
      <c r="L8" s="1047"/>
      <c r="M8" s="1047"/>
      <c r="N8" s="1047"/>
      <c r="O8" s="1047"/>
      <c r="P8" s="1047"/>
    </row>
    <row r="9" spans="1:18" ht="20.100000000000001" customHeight="1" x14ac:dyDescent="0.4">
      <c r="A9" s="614"/>
      <c r="B9" s="676" t="s">
        <v>131</v>
      </c>
      <c r="C9" s="497"/>
      <c r="E9" s="1050" t="s">
        <v>191</v>
      </c>
      <c r="F9" s="1155" t="s">
        <v>774</v>
      </c>
      <c r="G9" s="1036"/>
      <c r="H9" s="1036"/>
      <c r="I9" s="1036"/>
      <c r="J9" s="1036"/>
      <c r="K9" s="1043"/>
      <c r="L9" s="1043"/>
      <c r="M9" s="1043"/>
      <c r="N9" s="1043"/>
      <c r="O9" s="1043"/>
      <c r="P9" s="1043"/>
    </row>
    <row r="10" spans="1:18" ht="20.100000000000001" customHeight="1" x14ac:dyDescent="0.4">
      <c r="A10" s="614"/>
      <c r="B10" s="677"/>
      <c r="C10" s="678"/>
      <c r="E10" s="1050" t="s">
        <v>192</v>
      </c>
      <c r="F10" s="1038" t="s">
        <v>286</v>
      </c>
      <c r="G10" s="1038"/>
      <c r="H10" s="1038"/>
      <c r="I10" s="1038"/>
      <c r="J10" s="1038"/>
      <c r="K10" s="1045"/>
      <c r="L10" s="1038" t="s">
        <v>81</v>
      </c>
      <c r="M10" s="1038"/>
      <c r="N10" s="1036"/>
      <c r="O10" s="1036"/>
      <c r="P10" s="1036"/>
    </row>
    <row r="11" spans="1:18" ht="20.100000000000001" customHeight="1" x14ac:dyDescent="0.4">
      <c r="A11" s="614"/>
      <c r="B11" s="679" t="s">
        <v>397</v>
      </c>
      <c r="C11" s="497"/>
      <c r="E11" s="1034"/>
      <c r="F11" s="1038" t="s">
        <v>193</v>
      </c>
      <c r="G11" s="1038"/>
      <c r="H11" s="1038"/>
      <c r="I11" s="1038"/>
      <c r="J11" s="1038"/>
      <c r="K11" s="1045"/>
      <c r="L11" s="1038" t="s">
        <v>82</v>
      </c>
      <c r="M11" s="1038"/>
      <c r="N11" s="1036"/>
      <c r="O11" s="1036"/>
      <c r="P11" s="1036"/>
    </row>
    <row r="12" spans="1:18" ht="20.100000000000001" customHeight="1" x14ac:dyDescent="0.4">
      <c r="B12" s="680" t="s">
        <v>398</v>
      </c>
      <c r="E12" s="1034"/>
      <c r="F12" s="1038" t="s">
        <v>196</v>
      </c>
      <c r="G12" s="1038" t="s">
        <v>413</v>
      </c>
      <c r="H12" s="1038"/>
      <c r="I12" s="1038"/>
      <c r="J12" s="1038"/>
      <c r="K12" s="1045"/>
      <c r="L12" s="1038" t="s">
        <v>443</v>
      </c>
      <c r="M12" s="1038"/>
      <c r="N12" s="1036"/>
      <c r="O12" s="1036"/>
      <c r="P12" s="1036"/>
    </row>
    <row r="13" spans="1:18" ht="20.100000000000001" customHeight="1" x14ac:dyDescent="0.4">
      <c r="A13" s="614"/>
      <c r="B13" s="681" t="s">
        <v>157</v>
      </c>
      <c r="C13" s="497"/>
      <c r="E13" s="1034"/>
      <c r="F13" s="1038" t="s">
        <v>197</v>
      </c>
      <c r="G13" s="1038" t="s">
        <v>287</v>
      </c>
      <c r="H13" s="1038"/>
      <c r="I13" s="1038"/>
      <c r="J13" s="1038"/>
      <c r="K13" s="1045"/>
      <c r="L13" s="1036" t="s">
        <v>444</v>
      </c>
      <c r="M13" s="1038"/>
      <c r="N13" s="1036"/>
      <c r="O13" s="1036"/>
      <c r="P13" s="1036"/>
    </row>
    <row r="14" spans="1:18" ht="20.100000000000001" customHeight="1" x14ac:dyDescent="0.4">
      <c r="B14" s="682" t="s">
        <v>256</v>
      </c>
      <c r="C14" s="497"/>
      <c r="E14" s="1034"/>
      <c r="F14" s="1038" t="s">
        <v>198</v>
      </c>
      <c r="G14" s="1038" t="s">
        <v>287</v>
      </c>
      <c r="H14" s="1038"/>
      <c r="I14" s="1038"/>
      <c r="J14" s="1038"/>
      <c r="K14" s="1045"/>
      <c r="L14" s="1038" t="s">
        <v>83</v>
      </c>
      <c r="M14" s="1038"/>
      <c r="N14" s="1036"/>
      <c r="O14" s="1036"/>
      <c r="P14" s="1036"/>
    </row>
    <row r="15" spans="1:18" ht="20.100000000000001" customHeight="1" x14ac:dyDescent="0.4">
      <c r="B15" s="498" t="s">
        <v>283</v>
      </c>
      <c r="C15" s="497"/>
      <c r="E15" s="1034"/>
      <c r="F15" s="1038" t="s">
        <v>257</v>
      </c>
      <c r="G15" s="1038"/>
      <c r="H15" s="1038"/>
      <c r="I15" s="1038"/>
      <c r="J15" s="1038"/>
      <c r="K15" s="1045"/>
      <c r="L15" s="1045"/>
      <c r="M15" s="1045"/>
      <c r="N15" s="1043"/>
      <c r="O15" s="1043"/>
      <c r="P15" s="1043"/>
    </row>
    <row r="16" spans="1:18" ht="20.100000000000001" customHeight="1" x14ac:dyDescent="0.3">
      <c r="B16" s="499" t="s">
        <v>347</v>
      </c>
      <c r="C16" s="500"/>
      <c r="F16" s="1043"/>
      <c r="G16" s="1043"/>
      <c r="H16" s="1043"/>
      <c r="I16" s="1043"/>
      <c r="J16" s="1043"/>
      <c r="K16" s="1043"/>
      <c r="L16" s="1043"/>
      <c r="M16" s="1043"/>
      <c r="N16" s="1043"/>
      <c r="O16" s="1043"/>
      <c r="P16" s="1043"/>
    </row>
    <row r="17" spans="1:17" ht="20.100000000000001" customHeight="1" x14ac:dyDescent="0.4">
      <c r="C17" s="459"/>
      <c r="E17" s="1034"/>
      <c r="F17" s="1043"/>
      <c r="G17" s="1043"/>
      <c r="H17" s="1043"/>
      <c r="I17" s="1043"/>
      <c r="J17" s="1043"/>
      <c r="K17" s="1043"/>
      <c r="L17" s="1043"/>
      <c r="M17" s="1043"/>
      <c r="N17" s="1043"/>
      <c r="O17" s="1043"/>
      <c r="P17" s="1043"/>
    </row>
    <row r="18" spans="1:17" ht="20.100000000000001" customHeight="1" x14ac:dyDescent="0.35">
      <c r="E18" s="1049" t="s">
        <v>199</v>
      </c>
      <c r="F18" s="1262" t="s">
        <v>556</v>
      </c>
      <c r="G18" s="1263"/>
      <c r="H18" s="1263"/>
      <c r="I18" s="1263"/>
      <c r="J18" s="1263"/>
      <c r="K18" s="1263"/>
      <c r="L18" s="1263"/>
      <c r="M18" s="1263"/>
      <c r="N18" s="1263"/>
      <c r="O18" s="1263"/>
      <c r="P18" s="1263"/>
      <c r="Q18" s="1263"/>
    </row>
    <row r="19" spans="1:17" ht="20.100000000000001" customHeight="1" x14ac:dyDescent="0.3">
      <c r="A19" s="614"/>
      <c r="B19" s="971" t="s">
        <v>399</v>
      </c>
      <c r="C19" s="497"/>
      <c r="F19" s="1264"/>
      <c r="G19" s="1264"/>
      <c r="H19" s="1264"/>
      <c r="I19" s="1264"/>
      <c r="J19" s="1264"/>
      <c r="K19" s="1264"/>
      <c r="L19" s="1264"/>
      <c r="M19" s="1264"/>
      <c r="N19" s="1264"/>
      <c r="O19" s="1264"/>
      <c r="P19" s="1264"/>
      <c r="Q19" s="1264"/>
    </row>
    <row r="20" spans="1:17" ht="20.100000000000001" customHeight="1" x14ac:dyDescent="0.3">
      <c r="B20" s="680" t="s">
        <v>400</v>
      </c>
      <c r="F20" s="1265"/>
      <c r="G20" s="1265"/>
      <c r="H20" s="1265"/>
      <c r="I20" s="1265"/>
      <c r="J20" s="1265"/>
      <c r="K20" s="1265"/>
      <c r="L20" s="1265"/>
      <c r="M20" s="1265"/>
      <c r="N20" s="1265"/>
      <c r="O20" s="1265"/>
      <c r="P20" s="1265"/>
      <c r="Q20" s="1265"/>
    </row>
    <row r="21" spans="1:17" ht="20.100000000000001" customHeight="1" x14ac:dyDescent="0.3">
      <c r="A21" s="614"/>
      <c r="B21" s="1015" t="s">
        <v>456</v>
      </c>
      <c r="C21" s="497"/>
    </row>
    <row r="22" spans="1:17" ht="20.100000000000001" customHeight="1" x14ac:dyDescent="0.3">
      <c r="B22" s="972" t="s">
        <v>298</v>
      </c>
      <c r="C22" s="497"/>
    </row>
    <row r="23" spans="1:17" ht="20.100000000000001" customHeight="1" x14ac:dyDescent="0.3">
      <c r="B23" s="1016" t="s">
        <v>297</v>
      </c>
      <c r="C23" s="497"/>
    </row>
    <row r="24" spans="1:17" ht="20.100000000000001" customHeight="1" x14ac:dyDescent="0.3">
      <c r="B24" s="973" t="s">
        <v>348</v>
      </c>
      <c r="C24" s="497"/>
    </row>
    <row r="25" spans="1:17" ht="20.100000000000001" customHeight="1" x14ac:dyDescent="0.3">
      <c r="B25" s="1017" t="s">
        <v>24</v>
      </c>
      <c r="C25" s="497"/>
    </row>
    <row r="26" spans="1:17" ht="20.100000000000001" customHeight="1" x14ac:dyDescent="0.3">
      <c r="B26" s="1018" t="s">
        <v>19</v>
      </c>
      <c r="C26" s="497"/>
    </row>
    <row r="27" spans="1:17" ht="20.100000000000001" customHeight="1" x14ac:dyDescent="0.3">
      <c r="B27" s="1019" t="s">
        <v>458</v>
      </c>
      <c r="C27" s="497"/>
    </row>
    <row r="28" spans="1:17" ht="20.100000000000001" customHeight="1" x14ac:dyDescent="0.3">
      <c r="C28" s="497"/>
      <c r="E28" s="51"/>
      <c r="F28" s="1259"/>
      <c r="G28" s="1259"/>
      <c r="H28" s="1259"/>
      <c r="I28" s="1259"/>
    </row>
    <row r="29" spans="1:17" ht="20.100000000000001" customHeight="1" x14ac:dyDescent="0.3">
      <c r="E29" s="50"/>
      <c r="F29" s="43"/>
      <c r="G29" s="43"/>
      <c r="H29" s="43"/>
      <c r="I29" s="43"/>
    </row>
    <row r="30" spans="1:17" ht="20.100000000000001" customHeight="1" x14ac:dyDescent="0.3">
      <c r="B30" s="679" t="s">
        <v>401</v>
      </c>
      <c r="E30" s="50"/>
      <c r="F30" s="1258"/>
      <c r="G30" s="1258"/>
      <c r="H30" s="1258"/>
      <c r="I30" s="1258"/>
    </row>
    <row r="31" spans="1:17" ht="20.100000000000001" customHeight="1" x14ac:dyDescent="0.3">
      <c r="B31" s="680" t="s">
        <v>402</v>
      </c>
      <c r="E31" s="50"/>
      <c r="F31" s="43"/>
      <c r="G31" s="43"/>
      <c r="H31" s="43"/>
      <c r="I31" s="43"/>
    </row>
    <row r="32" spans="1:17" ht="20.100000000000001" customHeight="1" x14ac:dyDescent="0.3">
      <c r="B32" s="1022" t="s">
        <v>446</v>
      </c>
      <c r="E32" s="50"/>
      <c r="F32" s="1258"/>
      <c r="G32" s="1258"/>
      <c r="H32" s="1258"/>
      <c r="I32" s="1258"/>
    </row>
    <row r="33" spans="1:9" ht="20.100000000000001" customHeight="1" x14ac:dyDescent="0.3">
      <c r="A33" s="614"/>
      <c r="B33" s="1023" t="s">
        <v>457</v>
      </c>
      <c r="C33" s="497"/>
      <c r="F33" s="1258"/>
      <c r="G33" s="1258"/>
      <c r="H33" s="1258"/>
      <c r="I33" s="1258"/>
    </row>
    <row r="35" spans="1:9" ht="20.100000000000001" customHeight="1" x14ac:dyDescent="0.3">
      <c r="C35" s="497"/>
    </row>
    <row r="36" spans="1:9" ht="20.100000000000001" customHeight="1" x14ac:dyDescent="0.3">
      <c r="B36" s="1260" t="s">
        <v>419</v>
      </c>
      <c r="C36" s="497"/>
    </row>
    <row r="37" spans="1:9" ht="20.100000000000001" customHeight="1" x14ac:dyDescent="0.3">
      <c r="A37" s="54"/>
      <c r="B37" s="1261"/>
      <c r="C37" s="54"/>
    </row>
    <row r="38" spans="1:9" ht="20.100000000000001" customHeight="1" x14ac:dyDescent="0.3">
      <c r="A38" s="54"/>
      <c r="B38" s="852" t="s">
        <v>415</v>
      </c>
      <c r="C38" s="54"/>
    </row>
    <row r="39" spans="1:9" ht="20.100000000000001" customHeight="1" x14ac:dyDescent="0.3">
      <c r="A39" s="54"/>
      <c r="B39" s="1026" t="s">
        <v>363</v>
      </c>
      <c r="C39" s="54"/>
    </row>
    <row r="40" spans="1:9" ht="20.100000000000001" customHeight="1" thickBot="1" x14ac:dyDescent="0.35">
      <c r="A40" s="54"/>
      <c r="C40" s="54"/>
    </row>
    <row r="41" spans="1:9" ht="20.100000000000001" customHeight="1" x14ac:dyDescent="0.3">
      <c r="B41" s="599" t="s">
        <v>301</v>
      </c>
    </row>
    <row r="42" spans="1:9" ht="20.100000000000001" customHeight="1" x14ac:dyDescent="0.3">
      <c r="B42" s="600" t="s">
        <v>263</v>
      </c>
    </row>
    <row r="43" spans="1:9" ht="20.100000000000001" customHeight="1" x14ac:dyDescent="0.3">
      <c r="B43" s="502" t="s">
        <v>250</v>
      </c>
      <c r="C43" s="501"/>
    </row>
    <row r="44" spans="1:9" ht="20.100000000000001" customHeight="1" x14ac:dyDescent="0.3">
      <c r="B44" s="503" t="s">
        <v>104</v>
      </c>
      <c r="C44" s="501"/>
    </row>
    <row r="45" spans="1:9" ht="20.100000000000001" customHeight="1" x14ac:dyDescent="0.3">
      <c r="B45" s="504" t="s">
        <v>105</v>
      </c>
      <c r="C45" s="501"/>
    </row>
    <row r="46" spans="1:9" ht="20.100000000000001" customHeight="1" x14ac:dyDescent="0.3">
      <c r="B46" s="1024" t="s">
        <v>102</v>
      </c>
      <c r="C46" s="501"/>
    </row>
    <row r="47" spans="1:9" ht="20.100000000000001" customHeight="1" x14ac:dyDescent="0.3">
      <c r="B47" s="505" t="s">
        <v>259</v>
      </c>
      <c r="C47" s="501"/>
    </row>
    <row r="48" spans="1:9" ht="20.100000000000001" customHeight="1" x14ac:dyDescent="0.3">
      <c r="B48" s="505" t="s">
        <v>260</v>
      </c>
      <c r="C48" s="501"/>
    </row>
    <row r="49" spans="1:3" ht="20.100000000000001" customHeight="1" x14ac:dyDescent="0.3">
      <c r="B49" s="505" t="s">
        <v>135</v>
      </c>
      <c r="C49" s="501"/>
    </row>
    <row r="50" spans="1:3" ht="20.100000000000001" customHeight="1" x14ac:dyDescent="0.3">
      <c r="B50" s="505" t="s">
        <v>265</v>
      </c>
      <c r="C50" s="501"/>
    </row>
    <row r="51" spans="1:3" ht="20.100000000000001" customHeight="1" x14ac:dyDescent="0.3">
      <c r="B51" s="505" t="s">
        <v>261</v>
      </c>
      <c r="C51" s="501"/>
    </row>
    <row r="52" spans="1:3" ht="20.100000000000001" customHeight="1" x14ac:dyDescent="0.3">
      <c r="B52" s="505" t="s">
        <v>134</v>
      </c>
      <c r="C52" s="501"/>
    </row>
    <row r="53" spans="1:3" ht="20.100000000000001" customHeight="1" x14ac:dyDescent="0.3">
      <c r="B53" s="505" t="s">
        <v>262</v>
      </c>
      <c r="C53" s="501"/>
    </row>
    <row r="54" spans="1:3" ht="20.100000000000001" customHeight="1" x14ac:dyDescent="0.3">
      <c r="B54" s="683" t="s">
        <v>106</v>
      </c>
      <c r="C54" s="501"/>
    </row>
    <row r="55" spans="1:3" ht="20.100000000000001" customHeight="1" x14ac:dyDescent="0.3">
      <c r="C55" s="501"/>
    </row>
    <row r="56" spans="1:3" ht="20.100000000000001" customHeight="1" x14ac:dyDescent="0.3">
      <c r="C56" s="501"/>
    </row>
    <row r="58" spans="1:3" ht="20.100000000000001" customHeight="1" x14ac:dyDescent="0.3">
      <c r="A58" s="849"/>
      <c r="B58" s="850" t="str">
        <f>B1</f>
        <v>Sept 2012</v>
      </c>
      <c r="C58" s="851"/>
    </row>
    <row r="59" spans="1:3" ht="20.100000000000001" customHeight="1" x14ac:dyDescent="0.3">
      <c r="A59" s="842"/>
      <c r="B59" s="842"/>
      <c r="C59" s="842"/>
    </row>
    <row r="60" spans="1:3" ht="20.100000000000001" customHeight="1" x14ac:dyDescent="0.3">
      <c r="A60" s="842"/>
      <c r="B60" s="842"/>
      <c r="C60" s="842"/>
    </row>
    <row r="61" spans="1:3" ht="20.100000000000001" customHeight="1" x14ac:dyDescent="0.3">
      <c r="A61" s="842"/>
      <c r="B61" s="842"/>
      <c r="C61" s="842"/>
    </row>
    <row r="62" spans="1:3" ht="20.100000000000001" customHeight="1" x14ac:dyDescent="0.3">
      <c r="A62" s="842"/>
      <c r="B62" s="842"/>
      <c r="C62" s="842"/>
    </row>
    <row r="63" spans="1:3" ht="20.100000000000001" customHeight="1" x14ac:dyDescent="0.3">
      <c r="A63" s="842"/>
      <c r="B63" s="842"/>
      <c r="C63" s="842"/>
    </row>
    <row r="64" spans="1:3" ht="20.100000000000001" customHeight="1" x14ac:dyDescent="0.3">
      <c r="A64" s="842"/>
      <c r="B64" s="842"/>
      <c r="C64" s="842"/>
    </row>
    <row r="65" spans="1:3" ht="20.100000000000001" customHeight="1" x14ac:dyDescent="0.3">
      <c r="A65" s="675"/>
      <c r="B65" s="675"/>
      <c r="C65" s="675"/>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58"/>
  <sheetViews>
    <sheetView zoomScale="75" zoomScaleNormal="75"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1164"/>
      <c r="B1" s="1165" t="s">
        <v>575</v>
      </c>
      <c r="C1" s="1166"/>
      <c r="E1" s="468"/>
      <c r="F1" s="468"/>
      <c r="G1" s="468"/>
      <c r="H1" s="468"/>
      <c r="I1" s="468"/>
      <c r="J1" s="468"/>
      <c r="K1" s="468"/>
      <c r="L1" s="468"/>
      <c r="M1" s="469"/>
    </row>
    <row r="2" spans="1:13" ht="18" thickBot="1" x14ac:dyDescent="0.3">
      <c r="A2" s="614"/>
      <c r="B2" s="867"/>
      <c r="C2" s="53"/>
      <c r="E2" s="470"/>
      <c r="F2" s="1606" t="s">
        <v>395</v>
      </c>
      <c r="G2" s="1606"/>
      <c r="H2" s="1606"/>
      <c r="I2" s="1606"/>
      <c r="J2" s="1606"/>
      <c r="K2" s="1606"/>
      <c r="L2" s="1606"/>
      <c r="M2" s="1606"/>
    </row>
    <row r="3" spans="1:13" ht="18" thickBot="1" x14ac:dyDescent="0.3">
      <c r="A3" s="614"/>
      <c r="B3" s="370" t="str">
        <f>Title!B3</f>
        <v>Interim</v>
      </c>
      <c r="C3" s="53"/>
      <c r="E3" s="1146"/>
      <c r="F3" s="1607"/>
      <c r="G3" s="1607"/>
      <c r="H3" s="1607"/>
      <c r="I3" s="1607"/>
      <c r="J3" s="1607"/>
      <c r="K3" s="1607"/>
      <c r="L3" s="1607"/>
      <c r="M3" s="1607"/>
    </row>
    <row r="4" spans="1:13" ht="15.75" customHeight="1" x14ac:dyDescent="0.25">
      <c r="A4" s="614"/>
      <c r="B4" s="1255" t="str">
        <f>Title!B4</f>
        <v>R2</v>
      </c>
      <c r="C4" s="53"/>
      <c r="E4" s="1147"/>
      <c r="F4" s="1608" t="s">
        <v>71</v>
      </c>
      <c r="G4" s="1608"/>
      <c r="H4" s="1608"/>
      <c r="I4" s="1608"/>
      <c r="J4" s="1608"/>
      <c r="K4" s="1608"/>
      <c r="L4" s="1608"/>
      <c r="M4" s="1608"/>
    </row>
    <row r="5" spans="1:13" ht="15.6" x14ac:dyDescent="0.25">
      <c r="A5" s="614"/>
      <c r="B5" s="1256"/>
      <c r="C5" s="53"/>
      <c r="E5" s="893"/>
      <c r="F5" s="886"/>
      <c r="G5" s="928" t="s">
        <v>49</v>
      </c>
      <c r="H5" s="889"/>
      <c r="I5" s="890"/>
      <c r="J5" s="890"/>
      <c r="K5" s="890"/>
      <c r="L5" s="890"/>
      <c r="M5" s="892"/>
    </row>
    <row r="6" spans="1:13" ht="16.2" thickBot="1" x14ac:dyDescent="0.3">
      <c r="A6" s="614"/>
      <c r="B6" s="1257"/>
      <c r="C6" s="53"/>
      <c r="E6" s="893"/>
      <c r="F6" s="886"/>
      <c r="G6" s="928" t="s">
        <v>518</v>
      </c>
      <c r="H6" s="890"/>
      <c r="I6" s="890"/>
      <c r="J6" s="890"/>
      <c r="K6" s="890"/>
      <c r="L6" s="890"/>
      <c r="M6" s="892"/>
    </row>
    <row r="7" spans="1:13" ht="13.5" customHeight="1" thickBot="1" x14ac:dyDescent="0.3">
      <c r="A7" s="614"/>
      <c r="B7" s="54"/>
      <c r="C7" s="543"/>
      <c r="E7" s="1604" t="s">
        <v>679</v>
      </c>
      <c r="F7" s="1604"/>
      <c r="G7" s="1604"/>
      <c r="H7" s="1604"/>
      <c r="I7" s="1604"/>
      <c r="J7" s="1604"/>
      <c r="K7" s="1604"/>
      <c r="L7" s="1604"/>
      <c r="M7" s="1604"/>
    </row>
    <row r="8" spans="1:13" ht="15.75" customHeight="1" x14ac:dyDescent="0.25">
      <c r="A8" s="614"/>
      <c r="B8" s="1014" t="s">
        <v>103</v>
      </c>
      <c r="C8" s="497"/>
      <c r="E8" s="1605"/>
      <c r="F8" s="1605"/>
      <c r="G8" s="1605"/>
      <c r="H8" s="1605"/>
      <c r="I8" s="1605"/>
      <c r="J8" s="1605"/>
      <c r="K8" s="1605"/>
      <c r="L8" s="1605"/>
      <c r="M8" s="1605"/>
    </row>
    <row r="9" spans="1:13" ht="15.75" customHeight="1" x14ac:dyDescent="0.25">
      <c r="A9" s="614"/>
      <c r="B9" s="676" t="s">
        <v>131</v>
      </c>
      <c r="C9" s="497"/>
      <c r="E9" s="887"/>
      <c r="F9" s="887"/>
      <c r="G9" s="895">
        <v>6</v>
      </c>
      <c r="H9" s="894" t="s">
        <v>0</v>
      </c>
      <c r="I9" s="895" t="s">
        <v>50</v>
      </c>
      <c r="J9" s="895" t="s">
        <v>173</v>
      </c>
      <c r="K9" s="895" t="s">
        <v>1</v>
      </c>
      <c r="L9" s="896">
        <v>1</v>
      </c>
      <c r="M9" s="897">
        <v>0.66666666666666663</v>
      </c>
    </row>
    <row r="10" spans="1:13" ht="15.6" x14ac:dyDescent="0.25">
      <c r="A10" s="614"/>
      <c r="B10" s="677"/>
      <c r="C10" s="678"/>
      <c r="E10" s="888"/>
      <c r="F10" s="888"/>
      <c r="G10" s="907">
        <f>G9+1</f>
        <v>7</v>
      </c>
      <c r="H10" s="898" t="s">
        <v>0</v>
      </c>
      <c r="I10" s="898" t="s">
        <v>307</v>
      </c>
      <c r="J10" s="899" t="s">
        <v>173</v>
      </c>
      <c r="K10" s="899" t="s">
        <v>1</v>
      </c>
      <c r="L10" s="900">
        <v>1</v>
      </c>
      <c r="M10" s="929">
        <f t="shared" ref="M10:M17" si="0">M9+TIME(0,L9,0)</f>
        <v>0.66736111111111107</v>
      </c>
    </row>
    <row r="11" spans="1:13" ht="15.6" x14ac:dyDescent="0.25">
      <c r="A11" s="614"/>
      <c r="B11" s="679" t="s">
        <v>397</v>
      </c>
      <c r="C11" s="497"/>
      <c r="E11" s="891"/>
      <c r="F11" s="891"/>
      <c r="G11" s="912">
        <v>3</v>
      </c>
      <c r="H11" s="902" t="s">
        <v>2</v>
      </c>
      <c r="I11" s="903" t="s">
        <v>72</v>
      </c>
      <c r="J11" s="904" t="s">
        <v>173</v>
      </c>
      <c r="K11" s="895" t="s">
        <v>4</v>
      </c>
      <c r="L11" s="905">
        <v>3</v>
      </c>
      <c r="M11" s="906">
        <f t="shared" si="0"/>
        <v>0.66805555555555551</v>
      </c>
    </row>
    <row r="12" spans="1:13" ht="15.6" x14ac:dyDescent="0.25">
      <c r="A12" s="52"/>
      <c r="B12" s="680" t="s">
        <v>398</v>
      </c>
      <c r="C12" s="53"/>
      <c r="E12" s="888"/>
      <c r="F12" s="888"/>
      <c r="G12" s="907">
        <v>4</v>
      </c>
      <c r="H12" s="898" t="s">
        <v>0</v>
      </c>
      <c r="I12" s="908" t="s">
        <v>309</v>
      </c>
      <c r="J12" s="899" t="s">
        <v>173</v>
      </c>
      <c r="K12" s="899" t="s">
        <v>1</v>
      </c>
      <c r="L12" s="900">
        <v>3</v>
      </c>
      <c r="M12" s="901">
        <f t="shared" si="0"/>
        <v>0.67013888888888884</v>
      </c>
    </row>
    <row r="13" spans="1:13" ht="15.6" x14ac:dyDescent="0.25">
      <c r="A13" s="614"/>
      <c r="B13" s="681" t="s">
        <v>157</v>
      </c>
      <c r="C13" s="497"/>
      <c r="E13" s="891"/>
      <c r="F13" s="891"/>
      <c r="G13" s="912">
        <v>4.0999999999999996</v>
      </c>
      <c r="H13" s="902" t="s">
        <v>0</v>
      </c>
      <c r="I13" s="909" t="s">
        <v>406</v>
      </c>
      <c r="J13" s="904" t="s">
        <v>173</v>
      </c>
      <c r="K13" s="895" t="s">
        <v>1</v>
      </c>
      <c r="L13" s="905">
        <v>2</v>
      </c>
      <c r="M13" s="906">
        <f t="shared" si="0"/>
        <v>0.67222222222222217</v>
      </c>
    </row>
    <row r="14" spans="1:13" ht="15.6" x14ac:dyDescent="0.25">
      <c r="A14" s="52"/>
      <c r="B14" s="682" t="s">
        <v>256</v>
      </c>
      <c r="C14" s="497"/>
      <c r="E14" s="888"/>
      <c r="F14" s="888"/>
      <c r="G14" s="910">
        <v>5</v>
      </c>
      <c r="H14" s="899" t="s">
        <v>36</v>
      </c>
      <c r="I14" s="899" t="s">
        <v>423</v>
      </c>
      <c r="J14" s="899" t="s">
        <v>173</v>
      </c>
      <c r="K14" s="899" t="s">
        <v>1</v>
      </c>
      <c r="L14" s="900">
        <v>40</v>
      </c>
      <c r="M14" s="901">
        <f t="shared" si="0"/>
        <v>0.67361111111111105</v>
      </c>
    </row>
    <row r="15" spans="1:13" ht="15.6" x14ac:dyDescent="0.25">
      <c r="A15" s="52"/>
      <c r="B15" s="498" t="s">
        <v>283</v>
      </c>
      <c r="C15" s="497"/>
      <c r="E15" s="891"/>
      <c r="F15" s="891"/>
      <c r="G15" s="911">
        <v>6</v>
      </c>
      <c r="H15" s="904" t="s">
        <v>46</v>
      </c>
      <c r="I15" s="903" t="s">
        <v>10</v>
      </c>
      <c r="J15" s="904" t="s">
        <v>173</v>
      </c>
      <c r="K15" s="904" t="s">
        <v>4</v>
      </c>
      <c r="L15" s="905">
        <v>30</v>
      </c>
      <c r="M15" s="906">
        <f t="shared" si="0"/>
        <v>0.70138888888888884</v>
      </c>
    </row>
    <row r="16" spans="1:13" ht="15.6" x14ac:dyDescent="0.25">
      <c r="A16" s="52"/>
      <c r="B16" s="499" t="s">
        <v>347</v>
      </c>
      <c r="C16" s="500"/>
      <c r="E16" s="888"/>
      <c r="F16" s="888"/>
      <c r="G16" s="910">
        <v>7</v>
      </c>
      <c r="H16" s="899" t="s">
        <v>2</v>
      </c>
      <c r="I16" s="908" t="s">
        <v>73</v>
      </c>
      <c r="J16" s="899" t="s">
        <v>173</v>
      </c>
      <c r="K16" s="899" t="s">
        <v>4</v>
      </c>
      <c r="L16" s="900">
        <v>40</v>
      </c>
      <c r="M16" s="901">
        <f t="shared" si="0"/>
        <v>0.72222222222222221</v>
      </c>
    </row>
    <row r="17" spans="1:14" ht="12.75" customHeight="1" x14ac:dyDescent="0.25">
      <c r="A17" s="52"/>
      <c r="B17" s="54"/>
      <c r="C17" s="459"/>
      <c r="E17" s="891"/>
      <c r="F17" s="891"/>
      <c r="G17" s="911">
        <v>8</v>
      </c>
      <c r="H17" s="912" t="s">
        <v>55</v>
      </c>
      <c r="I17" s="904" t="s">
        <v>176</v>
      </c>
      <c r="J17" s="904"/>
      <c r="K17" s="904"/>
      <c r="L17" s="905"/>
      <c r="M17" s="906">
        <f t="shared" si="0"/>
        <v>0.75</v>
      </c>
    </row>
    <row r="18" spans="1:14" ht="15.75" customHeight="1" x14ac:dyDescent="0.25">
      <c r="A18" s="52"/>
      <c r="B18" s="54"/>
      <c r="C18" s="53"/>
      <c r="E18" s="888"/>
      <c r="F18" s="888"/>
      <c r="G18" s="910"/>
      <c r="H18" s="899"/>
      <c r="I18" s="899"/>
      <c r="J18" s="899"/>
      <c r="K18" s="899"/>
      <c r="L18" s="900"/>
      <c r="M18" s="901"/>
    </row>
    <row r="19" spans="1:14" ht="15.6" x14ac:dyDescent="0.25">
      <c r="A19" s="614"/>
      <c r="B19" s="971" t="s">
        <v>399</v>
      </c>
      <c r="C19" s="497"/>
      <c r="E19" s="913"/>
      <c r="F19" s="914"/>
      <c r="G19" s="915" t="s">
        <v>7</v>
      </c>
      <c r="H19" s="915"/>
      <c r="I19" s="916" t="s">
        <v>320</v>
      </c>
      <c r="J19" s="917"/>
      <c r="K19" s="917"/>
      <c r="L19" s="917"/>
      <c r="M19" s="918"/>
    </row>
    <row r="20" spans="1:14" ht="15.6" x14ac:dyDescent="0.25">
      <c r="A20" s="52"/>
      <c r="B20" s="680" t="s">
        <v>400</v>
      </c>
      <c r="C20" s="53"/>
      <c r="E20" s="919"/>
      <c r="F20" s="920"/>
      <c r="G20" s="921"/>
      <c r="H20" s="921"/>
      <c r="I20" s="921" t="s">
        <v>321</v>
      </c>
      <c r="J20" s="922"/>
      <c r="K20" s="922"/>
      <c r="L20" s="922"/>
      <c r="M20" s="923"/>
    </row>
    <row r="21" spans="1:14" ht="15.6" x14ac:dyDescent="0.25">
      <c r="A21" s="614"/>
      <c r="B21" s="1015" t="s">
        <v>456</v>
      </c>
      <c r="C21" s="497"/>
      <c r="E21" s="913"/>
      <c r="F21" s="924"/>
      <c r="G21" s="925"/>
      <c r="H21" s="925"/>
      <c r="I21" s="916"/>
      <c r="J21" s="917"/>
      <c r="K21" s="917"/>
      <c r="L21" s="917"/>
      <c r="M21" s="918"/>
    </row>
    <row r="22" spans="1:14" ht="15.6" x14ac:dyDescent="0.3">
      <c r="A22" s="52"/>
      <c r="B22" s="972" t="s">
        <v>298</v>
      </c>
      <c r="C22" s="497"/>
      <c r="E22" s="466"/>
      <c r="F22" s="466"/>
      <c r="G22" s="926"/>
      <c r="H22" s="926"/>
      <c r="I22" s="921" t="s">
        <v>304</v>
      </c>
      <c r="J22" s="922"/>
      <c r="K22" s="922"/>
      <c r="L22" s="922"/>
      <c r="M22" s="923"/>
    </row>
    <row r="23" spans="1:14" ht="15.6" x14ac:dyDescent="0.3">
      <c r="A23" s="52"/>
      <c r="B23" s="1016" t="s">
        <v>297</v>
      </c>
      <c r="C23" s="497"/>
      <c r="E23" s="467"/>
      <c r="F23" s="467"/>
      <c r="G23" s="925"/>
      <c r="H23" s="925"/>
      <c r="I23" s="916" t="s">
        <v>305</v>
      </c>
      <c r="J23" s="917"/>
      <c r="K23" s="917"/>
      <c r="L23" s="917"/>
      <c r="M23" s="918"/>
    </row>
    <row r="24" spans="1:14" ht="17.399999999999999" x14ac:dyDescent="0.3">
      <c r="A24" s="52"/>
      <c r="B24" s="973" t="s">
        <v>348</v>
      </c>
      <c r="C24" s="497"/>
      <c r="E24" s="922"/>
      <c r="F24" s="922"/>
      <c r="G24" s="927"/>
      <c r="H24" s="922"/>
      <c r="I24" s="922"/>
      <c r="J24" s="922"/>
      <c r="K24" s="922"/>
      <c r="L24" s="922"/>
      <c r="M24" s="923"/>
    </row>
    <row r="25" spans="1:14" ht="15.6" x14ac:dyDescent="0.25">
      <c r="A25" s="52"/>
      <c r="B25" s="1017" t="s">
        <v>24</v>
      </c>
      <c r="C25" s="497"/>
      <c r="E25" s="1609"/>
      <c r="F25" s="1609"/>
      <c r="G25" s="1609"/>
      <c r="H25" s="1609"/>
      <c r="I25" s="1609"/>
      <c r="J25" s="1609"/>
      <c r="K25" s="1609"/>
      <c r="L25" s="1609"/>
      <c r="M25" s="1609"/>
    </row>
    <row r="26" spans="1:14" ht="12.75" customHeight="1" x14ac:dyDescent="0.25">
      <c r="A26" s="52"/>
      <c r="B26" s="1018" t="s">
        <v>19</v>
      </c>
      <c r="C26" s="497"/>
      <c r="E26" s="1609"/>
      <c r="F26" s="1609"/>
      <c r="G26" s="1609"/>
      <c r="H26" s="1609"/>
      <c r="I26" s="1609"/>
      <c r="J26" s="1609"/>
      <c r="K26" s="1609"/>
      <c r="L26" s="1609"/>
      <c r="M26" s="1609"/>
    </row>
    <row r="27" spans="1:14" ht="15.6" x14ac:dyDescent="0.25">
      <c r="A27" s="52"/>
      <c r="B27" s="1019" t="s">
        <v>458</v>
      </c>
      <c r="C27" s="497"/>
      <c r="E27" s="842"/>
      <c r="F27" s="842"/>
      <c r="G27" s="842"/>
      <c r="H27" s="842"/>
      <c r="I27" s="842"/>
      <c r="J27" s="842"/>
      <c r="K27" s="842"/>
      <c r="L27" s="842"/>
      <c r="M27" s="842"/>
      <c r="N27" s="842"/>
    </row>
    <row r="28" spans="1:14" ht="15.6" x14ac:dyDescent="0.25">
      <c r="A28" s="52"/>
      <c r="B28" s="54"/>
      <c r="C28" s="497"/>
      <c r="E28" s="842"/>
      <c r="F28" s="842"/>
      <c r="G28" s="842"/>
      <c r="H28" s="842"/>
      <c r="I28" s="842"/>
      <c r="J28" s="842"/>
      <c r="K28" s="842"/>
      <c r="L28" s="842"/>
      <c r="M28" s="842"/>
      <c r="N28" s="842"/>
    </row>
    <row r="29" spans="1:14" x14ac:dyDescent="0.25">
      <c r="A29" s="52"/>
      <c r="B29" s="54"/>
      <c r="C29" s="53"/>
      <c r="E29" s="842"/>
      <c r="F29" s="842"/>
      <c r="G29" s="842"/>
      <c r="H29" s="842"/>
      <c r="I29" s="842"/>
      <c r="J29" s="842"/>
      <c r="K29" s="842"/>
      <c r="L29" s="842"/>
      <c r="M29" s="842"/>
      <c r="N29" s="842"/>
    </row>
    <row r="30" spans="1:14" ht="15.6" x14ac:dyDescent="0.25">
      <c r="A30" s="52"/>
      <c r="B30" s="679" t="s">
        <v>401</v>
      </c>
      <c r="C30" s="53"/>
      <c r="E30" s="842"/>
      <c r="F30" s="842"/>
      <c r="G30" s="842"/>
      <c r="H30" s="842"/>
      <c r="I30" s="842"/>
      <c r="J30" s="842"/>
      <c r="K30" s="842"/>
      <c r="L30" s="842"/>
      <c r="M30" s="842"/>
      <c r="N30" s="842"/>
    </row>
    <row r="31" spans="1:14" ht="15.6" x14ac:dyDescent="0.25">
      <c r="A31" s="52"/>
      <c r="B31" s="680" t="s">
        <v>402</v>
      </c>
      <c r="C31" s="53"/>
      <c r="E31" s="842"/>
      <c r="F31" s="842"/>
      <c r="G31" s="842"/>
      <c r="H31" s="842"/>
      <c r="I31" s="842"/>
      <c r="J31" s="842"/>
      <c r="K31" s="842"/>
      <c r="L31" s="842"/>
      <c r="M31" s="842"/>
      <c r="N31" s="842"/>
    </row>
    <row r="32" spans="1:14" ht="15.6" x14ac:dyDescent="0.25">
      <c r="A32" s="52"/>
      <c r="B32" s="1022" t="s">
        <v>446</v>
      </c>
      <c r="C32" s="53"/>
      <c r="E32" s="842"/>
      <c r="F32" s="842"/>
      <c r="G32" s="842"/>
      <c r="H32" s="842"/>
      <c r="I32" s="842"/>
      <c r="J32" s="842"/>
      <c r="K32" s="842"/>
      <c r="L32" s="842"/>
      <c r="M32" s="842"/>
      <c r="N32" s="842"/>
    </row>
    <row r="33" spans="1:14" ht="15.6" x14ac:dyDescent="0.25">
      <c r="A33" s="614"/>
      <c r="B33" s="1023" t="s">
        <v>457</v>
      </c>
      <c r="C33" s="497"/>
      <c r="E33" s="842"/>
      <c r="F33" s="842"/>
      <c r="G33" s="842"/>
      <c r="H33" s="842"/>
      <c r="I33" s="842"/>
      <c r="J33" s="842"/>
      <c r="K33" s="842"/>
      <c r="L33" s="842"/>
      <c r="M33" s="842"/>
      <c r="N33" s="842"/>
    </row>
    <row r="34" spans="1:14" x14ac:dyDescent="0.25">
      <c r="A34" s="52"/>
      <c r="B34" s="54"/>
      <c r="C34" s="53"/>
      <c r="E34" s="842"/>
      <c r="F34" s="842"/>
      <c r="G34" s="842"/>
      <c r="H34" s="842"/>
      <c r="I34" s="842"/>
      <c r="J34" s="842"/>
      <c r="K34" s="842"/>
      <c r="L34" s="842"/>
      <c r="M34" s="842"/>
      <c r="N34" s="842"/>
    </row>
    <row r="35" spans="1:14" ht="15.6" x14ac:dyDescent="0.25">
      <c r="A35" s="52"/>
      <c r="B35" s="54"/>
      <c r="C35" s="497"/>
      <c r="E35" s="842"/>
      <c r="F35" s="842"/>
      <c r="G35" s="842"/>
      <c r="H35" s="842"/>
      <c r="I35" s="842"/>
      <c r="J35" s="842"/>
      <c r="K35" s="842"/>
      <c r="L35" s="842"/>
      <c r="M35" s="842"/>
      <c r="N35" s="842"/>
    </row>
    <row r="36" spans="1:14" ht="14.25" customHeight="1" x14ac:dyDescent="0.25">
      <c r="A36" s="52"/>
      <c r="B36" s="1260" t="s">
        <v>419</v>
      </c>
      <c r="C36" s="497"/>
      <c r="E36" s="842"/>
      <c r="F36" s="842"/>
      <c r="G36" s="842"/>
      <c r="H36" s="842"/>
      <c r="I36" s="842"/>
      <c r="J36" s="842"/>
      <c r="K36" s="842"/>
      <c r="L36" s="842"/>
      <c r="M36" s="842"/>
      <c r="N36" s="842"/>
    </row>
    <row r="37" spans="1:14" ht="12.75" customHeight="1" x14ac:dyDescent="0.25">
      <c r="A37" s="54"/>
      <c r="B37" s="1261"/>
      <c r="C37" s="54"/>
      <c r="E37" s="842"/>
      <c r="F37" s="842"/>
      <c r="G37" s="842"/>
      <c r="H37" s="842"/>
      <c r="I37" s="842"/>
      <c r="J37" s="842"/>
      <c r="K37" s="842"/>
      <c r="L37" s="842"/>
      <c r="M37" s="842"/>
      <c r="N37" s="842"/>
    </row>
    <row r="38" spans="1:14" ht="12.75" customHeight="1" x14ac:dyDescent="0.25">
      <c r="A38" s="54"/>
      <c r="B38" s="852" t="s">
        <v>415</v>
      </c>
      <c r="C38" s="54"/>
      <c r="E38" s="842"/>
      <c r="F38" s="842"/>
      <c r="G38" s="842"/>
      <c r="H38" s="842"/>
      <c r="I38" s="842"/>
      <c r="J38" s="842"/>
      <c r="K38" s="842"/>
      <c r="L38" s="842"/>
      <c r="M38" s="842"/>
      <c r="N38" s="842"/>
    </row>
    <row r="39" spans="1:14" ht="21" customHeight="1" x14ac:dyDescent="0.25">
      <c r="A39" s="54"/>
      <c r="B39" s="1026" t="s">
        <v>363</v>
      </c>
      <c r="C39" s="54"/>
      <c r="E39" s="842"/>
      <c r="F39" s="842"/>
      <c r="G39" s="842"/>
      <c r="H39" s="842"/>
      <c r="I39" s="842"/>
      <c r="J39" s="842"/>
      <c r="K39" s="842"/>
      <c r="L39" s="842"/>
      <c r="M39" s="842"/>
      <c r="N39" s="842"/>
    </row>
    <row r="40" spans="1:14" ht="13.8" thickBot="1" x14ac:dyDescent="0.3">
      <c r="A40" s="54"/>
      <c r="B40" s="54"/>
      <c r="C40" s="54"/>
      <c r="E40" s="842"/>
      <c r="F40" s="842"/>
      <c r="G40" s="842"/>
      <c r="H40" s="842"/>
      <c r="I40" s="842"/>
      <c r="J40" s="842"/>
      <c r="K40" s="842"/>
      <c r="L40" s="842"/>
      <c r="M40" s="842"/>
      <c r="N40" s="842"/>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58"/>
  <sheetViews>
    <sheetView zoomScale="75" zoomScaleNormal="75"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5" max="5" width="1.44140625" style="451" customWidth="1"/>
    <col min="6" max="6" width="3.6640625" style="451" customWidth="1"/>
    <col min="7" max="7" width="5.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s>
  <sheetData>
    <row r="1" spans="1:13" x14ac:dyDescent="0.25">
      <c r="A1" s="1164"/>
      <c r="B1" s="1165" t="s">
        <v>575</v>
      </c>
      <c r="C1" s="1166"/>
      <c r="E1" s="492"/>
      <c r="F1" s="492"/>
      <c r="G1" s="492"/>
      <c r="H1" s="492"/>
      <c r="I1" s="492"/>
      <c r="J1" s="492"/>
      <c r="K1" s="492"/>
      <c r="L1" s="492"/>
      <c r="M1" s="493"/>
    </row>
    <row r="2" spans="1:13" ht="18" thickBot="1" x14ac:dyDescent="0.3">
      <c r="A2" s="614"/>
      <c r="B2" s="867"/>
      <c r="C2" s="53"/>
      <c r="E2" s="494"/>
      <c r="F2" s="1610" t="s">
        <v>451</v>
      </c>
      <c r="G2" s="1610"/>
      <c r="H2" s="1610"/>
      <c r="I2" s="1610"/>
      <c r="J2" s="1610"/>
      <c r="K2" s="1610"/>
      <c r="L2" s="1610"/>
      <c r="M2" s="1610"/>
    </row>
    <row r="3" spans="1:13" ht="18" thickBot="1" x14ac:dyDescent="0.3">
      <c r="A3" s="614"/>
      <c r="B3" s="370" t="str">
        <f>Title!B3</f>
        <v>Interim</v>
      </c>
      <c r="C3" s="53"/>
      <c r="E3" s="495"/>
      <c r="F3" s="1611" t="s">
        <v>416</v>
      </c>
      <c r="G3" s="1611"/>
      <c r="H3" s="1611"/>
      <c r="I3" s="1611"/>
      <c r="J3" s="1611"/>
      <c r="K3" s="1611"/>
      <c r="L3" s="1611"/>
      <c r="M3" s="1611"/>
    </row>
    <row r="4" spans="1:13" ht="15.6" customHeight="1" x14ac:dyDescent="0.25">
      <c r="A4" s="614"/>
      <c r="B4" s="1255" t="str">
        <f>Title!B4</f>
        <v>R2</v>
      </c>
      <c r="C4" s="53"/>
      <c r="E4" s="496"/>
      <c r="F4" s="1612" t="s">
        <v>417</v>
      </c>
      <c r="G4" s="1612"/>
      <c r="H4" s="1612"/>
      <c r="I4" s="1612"/>
      <c r="J4" s="1612"/>
      <c r="K4" s="1612"/>
      <c r="L4" s="1612"/>
      <c r="M4" s="1612"/>
    </row>
    <row r="5" spans="1:13" x14ac:dyDescent="0.25">
      <c r="A5" s="614"/>
      <c r="B5" s="1256"/>
      <c r="C5" s="53"/>
      <c r="E5" s="669"/>
      <c r="F5" s="670" t="s">
        <v>174</v>
      </c>
      <c r="G5" s="848" t="s">
        <v>418</v>
      </c>
      <c r="H5" s="671"/>
      <c r="I5" s="672"/>
      <c r="J5" s="673"/>
      <c r="K5" s="673"/>
      <c r="L5" s="673"/>
      <c r="M5" s="673"/>
    </row>
    <row r="6" spans="1:13" s="842" customFormat="1" ht="16.2" thickBot="1" x14ac:dyDescent="0.3">
      <c r="A6" s="614"/>
      <c r="B6" s="1257"/>
      <c r="C6" s="53"/>
      <c r="E6" s="669"/>
      <c r="F6" s="670"/>
      <c r="G6" s="848"/>
      <c r="H6" s="671"/>
      <c r="I6" s="672"/>
      <c r="J6" s="673"/>
      <c r="K6" s="673"/>
      <c r="L6" s="673"/>
      <c r="M6" s="673"/>
    </row>
    <row r="7" spans="1:13" s="842" customFormat="1" ht="21.6" thickBot="1" x14ac:dyDescent="0.3">
      <c r="A7" s="614"/>
      <c r="B7" s="54"/>
      <c r="C7" s="543"/>
      <c r="E7" s="418"/>
      <c r="F7" s="418"/>
      <c r="G7" s="418"/>
      <c r="H7" s="418"/>
      <c r="I7" s="418"/>
      <c r="J7" s="418"/>
      <c r="K7" s="419"/>
      <c r="L7" s="418"/>
      <c r="M7" s="420"/>
    </row>
    <row r="8" spans="1:13" ht="17.399999999999999" x14ac:dyDescent="0.25">
      <c r="A8" s="614"/>
      <c r="B8" s="1014" t="s">
        <v>103</v>
      </c>
      <c r="C8" s="497"/>
      <c r="E8" s="1532" t="s">
        <v>685</v>
      </c>
      <c r="F8" s="1533"/>
      <c r="G8" s="1533"/>
      <c r="H8" s="1533"/>
      <c r="I8" s="1533"/>
      <c r="J8" s="1533"/>
      <c r="K8" s="1533"/>
      <c r="L8" s="506"/>
      <c r="M8" s="506"/>
    </row>
    <row r="9" spans="1:13" ht="17.399999999999999" x14ac:dyDescent="0.25">
      <c r="A9" s="614"/>
      <c r="B9" s="676" t="s">
        <v>131</v>
      </c>
      <c r="C9" s="497"/>
      <c r="E9" s="98"/>
      <c r="F9" s="21"/>
      <c r="G9" s="390"/>
      <c r="H9" s="390"/>
      <c r="I9" s="390"/>
      <c r="J9" s="390"/>
      <c r="K9" s="390"/>
      <c r="L9" s="390"/>
      <c r="M9" s="391"/>
    </row>
    <row r="10" spans="1:13" ht="17.399999999999999" x14ac:dyDescent="0.25">
      <c r="A10" s="614"/>
      <c r="B10" s="677"/>
      <c r="C10" s="678"/>
      <c r="G10" s="452"/>
      <c r="I10" s="451" t="s">
        <v>520</v>
      </c>
    </row>
    <row r="11" spans="1:13" ht="17.399999999999999" x14ac:dyDescent="0.25">
      <c r="A11" s="614"/>
      <c r="B11" s="679" t="s">
        <v>397</v>
      </c>
      <c r="C11" s="497"/>
      <c r="G11" s="452"/>
    </row>
    <row r="12" spans="1:13" x14ac:dyDescent="0.25">
      <c r="A12" s="52"/>
      <c r="B12" s="680" t="s">
        <v>398</v>
      </c>
      <c r="C12" s="53"/>
      <c r="F12" s="426"/>
      <c r="G12" s="399"/>
      <c r="H12" s="399"/>
      <c r="I12" s="399" t="s">
        <v>318</v>
      </c>
      <c r="J12" s="421"/>
      <c r="K12" s="421"/>
      <c r="L12" s="421"/>
      <c r="M12" s="423"/>
    </row>
    <row r="13" spans="1:13" x14ac:dyDescent="0.25">
      <c r="A13" s="614"/>
      <c r="B13" s="681" t="s">
        <v>157</v>
      </c>
      <c r="C13" s="497"/>
      <c r="F13" s="427"/>
      <c r="G13" s="19"/>
      <c r="H13" s="19"/>
      <c r="I13" s="392" t="s">
        <v>319</v>
      </c>
      <c r="J13" s="424"/>
      <c r="K13" s="424"/>
      <c r="L13" s="424"/>
      <c r="M13" s="425"/>
    </row>
    <row r="14" spans="1:13" x14ac:dyDescent="0.25">
      <c r="A14" s="52"/>
      <c r="B14" s="682" t="s">
        <v>256</v>
      </c>
      <c r="C14" s="497"/>
      <c r="F14" s="428"/>
      <c r="G14" s="2"/>
      <c r="H14" s="2"/>
      <c r="I14" s="429"/>
      <c r="J14" s="421"/>
      <c r="K14" s="421"/>
      <c r="L14" s="421"/>
      <c r="M14" s="423"/>
    </row>
    <row r="15" spans="1:13" x14ac:dyDescent="0.25">
      <c r="A15" s="52"/>
      <c r="B15" s="498" t="s">
        <v>283</v>
      </c>
      <c r="C15" s="497"/>
      <c r="F15" s="393"/>
      <c r="G15" s="394" t="s">
        <v>172</v>
      </c>
      <c r="H15" s="394"/>
      <c r="I15" s="381" t="s">
        <v>320</v>
      </c>
      <c r="J15" s="424"/>
      <c r="K15" s="424"/>
      <c r="L15" s="424"/>
      <c r="M15" s="425"/>
    </row>
    <row r="16" spans="1:13" x14ac:dyDescent="0.25">
      <c r="A16" s="52"/>
      <c r="B16" s="499" t="s">
        <v>347</v>
      </c>
      <c r="C16" s="500"/>
      <c r="F16" s="430"/>
      <c r="G16" s="24"/>
      <c r="H16" s="24"/>
      <c r="I16" s="24" t="s">
        <v>321</v>
      </c>
      <c r="J16" s="421"/>
      <c r="K16" s="421"/>
      <c r="L16" s="421"/>
      <c r="M16" s="423"/>
    </row>
    <row r="17" spans="1:17" x14ac:dyDescent="0.25">
      <c r="A17" s="52"/>
      <c r="B17" s="54"/>
      <c r="C17" s="459"/>
      <c r="F17" s="395"/>
      <c r="G17" s="380"/>
      <c r="H17" s="381"/>
      <c r="I17" s="381"/>
      <c r="J17" s="424"/>
      <c r="K17" s="424"/>
      <c r="L17" s="424"/>
      <c r="M17" s="425"/>
    </row>
    <row r="18" spans="1:17" x14ac:dyDescent="0.25">
      <c r="A18" s="52"/>
      <c r="B18" s="54"/>
      <c r="C18" s="53"/>
      <c r="F18" s="377"/>
      <c r="G18" s="378"/>
      <c r="H18" s="24"/>
      <c r="I18" s="24" t="s">
        <v>304</v>
      </c>
      <c r="J18" s="421"/>
      <c r="K18" s="421"/>
      <c r="L18" s="421"/>
      <c r="M18" s="423"/>
    </row>
    <row r="19" spans="1:17" x14ac:dyDescent="0.25">
      <c r="A19" s="614"/>
      <c r="B19" s="971" t="s">
        <v>399</v>
      </c>
      <c r="C19" s="497"/>
      <c r="F19" s="379"/>
      <c r="G19" s="380"/>
      <c r="H19" s="381"/>
      <c r="I19" s="381" t="s">
        <v>305</v>
      </c>
      <c r="J19" s="424"/>
      <c r="K19" s="424"/>
      <c r="L19" s="424"/>
      <c r="M19" s="425"/>
    </row>
    <row r="20" spans="1:17" ht="17.399999999999999" x14ac:dyDescent="0.25">
      <c r="A20" s="52"/>
      <c r="B20" s="680" t="s">
        <v>400</v>
      </c>
      <c r="C20" s="53"/>
      <c r="F20" s="421"/>
      <c r="G20" s="422"/>
      <c r="H20" s="421"/>
      <c r="I20" s="421"/>
      <c r="J20" s="421"/>
      <c r="K20" s="421"/>
      <c r="L20" s="421"/>
      <c r="M20" s="423"/>
      <c r="Q20" s="668"/>
    </row>
    <row r="21" spans="1:17" x14ac:dyDescent="0.25">
      <c r="A21" s="614"/>
      <c r="B21" s="1015" t="s">
        <v>456</v>
      </c>
      <c r="C21" s="497"/>
      <c r="F21" s="431"/>
      <c r="G21" s="432"/>
      <c r="H21" s="433"/>
      <c r="I21" s="434"/>
      <c r="J21" s="433"/>
      <c r="K21" s="433"/>
      <c r="L21" s="435"/>
      <c r="M21" s="436"/>
    </row>
    <row r="22" spans="1:17" ht="17.399999999999999" x14ac:dyDescent="0.3">
      <c r="A22" s="52"/>
      <c r="B22" s="972" t="s">
        <v>298</v>
      </c>
      <c r="C22" s="497"/>
      <c r="F22" s="506"/>
      <c r="G22" s="507"/>
      <c r="H22" s="507"/>
      <c r="I22" s="507"/>
      <c r="J22" s="507"/>
      <c r="K22" s="507"/>
      <c r="L22" s="507"/>
      <c r="M22" s="507"/>
    </row>
    <row r="23" spans="1:17" x14ac:dyDescent="0.3">
      <c r="A23" s="52"/>
      <c r="B23" s="1016" t="s">
        <v>297</v>
      </c>
      <c r="C23" s="497"/>
      <c r="F23"/>
      <c r="G23"/>
      <c r="H23" s="602"/>
      <c r="I23"/>
      <c r="J23"/>
      <c r="K23"/>
      <c r="L23"/>
      <c r="M23"/>
    </row>
    <row r="24" spans="1:17" x14ac:dyDescent="0.3">
      <c r="A24" s="52"/>
      <c r="B24" s="973" t="s">
        <v>348</v>
      </c>
      <c r="C24" s="497"/>
    </row>
    <row r="25" spans="1:17" x14ac:dyDescent="0.25">
      <c r="A25" s="52"/>
      <c r="B25" s="1017" t="s">
        <v>24</v>
      </c>
      <c r="C25" s="497"/>
    </row>
    <row r="26" spans="1:17" x14ac:dyDescent="0.25">
      <c r="A26" s="52"/>
      <c r="B26" s="1018" t="s">
        <v>19</v>
      </c>
      <c r="C26" s="497"/>
    </row>
    <row r="27" spans="1:17" x14ac:dyDescent="0.25">
      <c r="A27" s="52"/>
      <c r="B27" s="1019" t="s">
        <v>458</v>
      </c>
      <c r="C27" s="497"/>
    </row>
    <row r="28" spans="1:17" x14ac:dyDescent="0.25">
      <c r="A28" s="52"/>
      <c r="B28" s="54"/>
      <c r="C28" s="497"/>
    </row>
    <row r="29" spans="1:17" x14ac:dyDescent="0.25">
      <c r="A29" s="52"/>
      <c r="B29" s="54"/>
      <c r="C29" s="53"/>
    </row>
    <row r="30" spans="1:17" x14ac:dyDescent="0.25">
      <c r="A30" s="52"/>
      <c r="B30" s="679" t="s">
        <v>401</v>
      </c>
      <c r="C30" s="53"/>
    </row>
    <row r="31" spans="1:17" x14ac:dyDescent="0.25">
      <c r="A31" s="52"/>
      <c r="B31" s="680" t="s">
        <v>402</v>
      </c>
      <c r="C31" s="53"/>
    </row>
    <row r="32" spans="1:17" x14ac:dyDescent="0.25">
      <c r="A32" s="52"/>
      <c r="B32" s="1022" t="s">
        <v>446</v>
      </c>
      <c r="C32" s="53"/>
    </row>
    <row r="33" spans="1:3" x14ac:dyDescent="0.25">
      <c r="A33" s="614"/>
      <c r="B33" s="1023" t="s">
        <v>457</v>
      </c>
      <c r="C33" s="497"/>
    </row>
    <row r="34" spans="1:3" x14ac:dyDescent="0.25">
      <c r="A34" s="52"/>
      <c r="B34" s="54"/>
      <c r="C34" s="53"/>
    </row>
    <row r="35" spans="1:3" x14ac:dyDescent="0.25">
      <c r="A35" s="52"/>
      <c r="B35" s="54"/>
      <c r="C35" s="497"/>
    </row>
    <row r="36" spans="1:3" ht="15.6" customHeight="1" x14ac:dyDescent="0.25">
      <c r="A36" s="52"/>
      <c r="B36" s="1260" t="s">
        <v>419</v>
      </c>
      <c r="C36" s="497"/>
    </row>
    <row r="37" spans="1:3" x14ac:dyDescent="0.25">
      <c r="A37" s="54"/>
      <c r="B37" s="1261"/>
      <c r="C37" s="54"/>
    </row>
    <row r="38" spans="1:3" ht="17.399999999999999" x14ac:dyDescent="0.25">
      <c r="A38" s="54"/>
      <c r="B38" s="852" t="s">
        <v>415</v>
      </c>
      <c r="C38" s="54"/>
    </row>
    <row r="39" spans="1:3" x14ac:dyDescent="0.25">
      <c r="A39" s="54"/>
      <c r="B39" s="1026" t="s">
        <v>363</v>
      </c>
      <c r="C39" s="54"/>
    </row>
    <row r="40" spans="1:3" ht="16.2" thickBot="1" x14ac:dyDescent="0.3">
      <c r="A40" s="54"/>
      <c r="B40" s="54"/>
      <c r="C40" s="54"/>
    </row>
    <row r="41" spans="1:3" x14ac:dyDescent="0.25">
      <c r="A41" s="52"/>
      <c r="B41" s="599" t="s">
        <v>301</v>
      </c>
      <c r="C41" s="53"/>
    </row>
    <row r="42" spans="1:3" x14ac:dyDescent="0.25">
      <c r="A42" s="52"/>
      <c r="B42" s="600" t="s">
        <v>263</v>
      </c>
      <c r="C42" s="53"/>
    </row>
    <row r="43" spans="1:3" x14ac:dyDescent="0.25">
      <c r="A43" s="52"/>
      <c r="B43" s="502" t="s">
        <v>250</v>
      </c>
      <c r="C43" s="501"/>
    </row>
    <row r="44" spans="1:3" x14ac:dyDescent="0.25">
      <c r="A44" s="52"/>
      <c r="B44" s="503" t="s">
        <v>104</v>
      </c>
      <c r="C44" s="501"/>
    </row>
    <row r="45" spans="1:3" x14ac:dyDescent="0.25">
      <c r="A45" s="52"/>
      <c r="B45" s="504" t="s">
        <v>105</v>
      </c>
      <c r="C45" s="501"/>
    </row>
    <row r="46" spans="1:3" x14ac:dyDescent="0.25">
      <c r="A46" s="52"/>
      <c r="B46" s="1024" t="s">
        <v>102</v>
      </c>
      <c r="C46" s="501"/>
    </row>
    <row r="47" spans="1:3" x14ac:dyDescent="0.25">
      <c r="A47" s="52"/>
      <c r="B47" s="505" t="s">
        <v>259</v>
      </c>
      <c r="C47" s="501"/>
    </row>
    <row r="48" spans="1:3" x14ac:dyDescent="0.25">
      <c r="A48" s="52"/>
      <c r="B48" s="505" t="s">
        <v>260</v>
      </c>
      <c r="C48" s="501"/>
    </row>
    <row r="49" spans="1:3" x14ac:dyDescent="0.25">
      <c r="A49" s="52"/>
      <c r="B49" s="505" t="s">
        <v>135</v>
      </c>
      <c r="C49" s="501"/>
    </row>
    <row r="50" spans="1:3" x14ac:dyDescent="0.25">
      <c r="A50" s="52"/>
      <c r="B50" s="505" t="s">
        <v>265</v>
      </c>
      <c r="C50" s="501"/>
    </row>
    <row r="51" spans="1:3" x14ac:dyDescent="0.25">
      <c r="A51" s="52"/>
      <c r="B51" s="505" t="s">
        <v>261</v>
      </c>
      <c r="C51" s="501"/>
    </row>
    <row r="52" spans="1:3" x14ac:dyDescent="0.25">
      <c r="A52" s="52"/>
      <c r="B52" s="505" t="s">
        <v>134</v>
      </c>
      <c r="C52" s="501"/>
    </row>
    <row r="53" spans="1:3" x14ac:dyDescent="0.25">
      <c r="A53" s="52"/>
      <c r="B53" s="505" t="s">
        <v>262</v>
      </c>
      <c r="C53" s="501"/>
    </row>
    <row r="54" spans="1:3" x14ac:dyDescent="0.25">
      <c r="A54" s="52"/>
      <c r="B54" s="683" t="s">
        <v>106</v>
      </c>
      <c r="C54" s="501"/>
    </row>
    <row r="55" spans="1:3" x14ac:dyDescent="0.25">
      <c r="A55" s="52"/>
      <c r="B55" s="54"/>
      <c r="C55" s="501"/>
    </row>
    <row r="56" spans="1:3" x14ac:dyDescent="0.25">
      <c r="A56" s="52"/>
      <c r="B56" s="54"/>
      <c r="C56" s="501"/>
    </row>
    <row r="57" spans="1:3" x14ac:dyDescent="0.25">
      <c r="A57" s="52"/>
      <c r="B57" s="54"/>
      <c r="C57" s="53"/>
    </row>
    <row r="58" spans="1:3" x14ac:dyDescent="0.25">
      <c r="A58" s="1164"/>
      <c r="B58" s="1165" t="str">
        <f>B1</f>
        <v>November</v>
      </c>
      <c r="C58" s="1166"/>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3.5546875" style="992" customWidth="1"/>
    <col min="7" max="7" width="4.88671875" style="992" customWidth="1"/>
    <col min="8" max="8" width="6.5546875" style="992" customWidth="1"/>
    <col min="9" max="9" width="64.33203125" style="992" customWidth="1"/>
    <col min="10" max="10" width="4.33203125" style="992" customWidth="1"/>
    <col min="11" max="11" width="14" style="992" customWidth="1"/>
    <col min="12" max="12" width="5" style="992" customWidth="1"/>
    <col min="13" max="13" width="14.33203125" style="992" customWidth="1"/>
    <col min="14" max="16384" width="9.109375" style="992"/>
  </cols>
  <sheetData>
    <row r="1" spans="1:13" ht="15.6" x14ac:dyDescent="0.25">
      <c r="A1" s="1164"/>
      <c r="B1" s="1165" t="s">
        <v>575</v>
      </c>
      <c r="C1" s="1166"/>
      <c r="E1" s="1055"/>
      <c r="F1" s="1055"/>
      <c r="G1" s="1055"/>
      <c r="H1" s="1056"/>
      <c r="I1" s="1057"/>
      <c r="J1" s="1057"/>
      <c r="K1" s="1057"/>
      <c r="L1" s="1058"/>
      <c r="M1" s="1059"/>
    </row>
    <row r="2" spans="1:13" ht="18" thickBot="1" x14ac:dyDescent="0.3">
      <c r="A2" s="614"/>
      <c r="B2" s="867"/>
      <c r="C2" s="53"/>
      <c r="E2" s="1058"/>
      <c r="F2" s="1614" t="s">
        <v>546</v>
      </c>
      <c r="G2" s="1614"/>
      <c r="H2" s="1614"/>
      <c r="I2" s="1614"/>
      <c r="J2" s="1614"/>
      <c r="K2" s="1614"/>
      <c r="L2" s="1614"/>
      <c r="M2" s="1614"/>
    </row>
    <row r="3" spans="1:13" ht="18.75" customHeight="1" thickBot="1" x14ac:dyDescent="0.3">
      <c r="A3" s="614"/>
      <c r="B3" s="370" t="str">
        <f>Title!B3</f>
        <v>Interim</v>
      </c>
      <c r="C3" s="53"/>
      <c r="E3" s="384"/>
      <c r="F3" s="1615" t="s">
        <v>547</v>
      </c>
      <c r="G3" s="1591"/>
      <c r="H3" s="1591"/>
      <c r="I3" s="1591"/>
      <c r="J3" s="1591"/>
      <c r="K3" s="1591"/>
      <c r="L3" s="1591"/>
      <c r="M3" s="1591"/>
    </row>
    <row r="4" spans="1:13" ht="15.6" customHeight="1" x14ac:dyDescent="0.3">
      <c r="A4" s="614"/>
      <c r="B4" s="1255" t="str">
        <f>Title!B4</f>
        <v>R2</v>
      </c>
      <c r="C4" s="53"/>
      <c r="E4" s="1060"/>
      <c r="F4" s="1616" t="s">
        <v>654</v>
      </c>
      <c r="G4" s="1616"/>
      <c r="H4" s="1616"/>
      <c r="I4" s="1616"/>
      <c r="J4" s="1616"/>
      <c r="K4" s="1616"/>
      <c r="L4" s="1616"/>
      <c r="M4" s="1616"/>
    </row>
    <row r="5" spans="1:13" ht="15.6" x14ac:dyDescent="0.3">
      <c r="A5" s="614"/>
      <c r="B5" s="1256"/>
      <c r="C5" s="53"/>
      <c r="E5" s="1060"/>
      <c r="F5" s="1616" t="s">
        <v>655</v>
      </c>
      <c r="G5" s="1616"/>
      <c r="H5" s="1616"/>
      <c r="I5" s="1616"/>
      <c r="J5" s="1616"/>
      <c r="K5" s="1616"/>
      <c r="L5" s="1616"/>
      <c r="M5" s="1616"/>
    </row>
    <row r="6" spans="1:13" ht="16.2" thickBot="1" x14ac:dyDescent="0.35">
      <c r="A6" s="614"/>
      <c r="B6" s="1257"/>
      <c r="C6" s="53"/>
      <c r="E6" s="1060"/>
      <c r="F6" s="1616" t="s">
        <v>656</v>
      </c>
      <c r="G6" s="1616"/>
      <c r="H6" s="1616"/>
      <c r="I6" s="1616"/>
      <c r="J6" s="1616"/>
      <c r="K6" s="1616"/>
      <c r="L6" s="1616"/>
      <c r="M6" s="1616"/>
    </row>
    <row r="7" spans="1:13" ht="16.2" thickBot="1" x14ac:dyDescent="0.35">
      <c r="A7" s="614"/>
      <c r="B7" s="54"/>
      <c r="C7" s="543"/>
      <c r="E7" s="1060"/>
      <c r="F7" s="1616" t="s">
        <v>481</v>
      </c>
      <c r="G7" s="1616"/>
      <c r="H7" s="1616"/>
      <c r="I7" s="1616"/>
      <c r="J7" s="1616"/>
      <c r="K7" s="1616"/>
      <c r="L7" s="1616"/>
      <c r="M7" s="1616"/>
    </row>
    <row r="8" spans="1:13" ht="17.399999999999999" x14ac:dyDescent="0.3">
      <c r="A8" s="614"/>
      <c r="B8" s="1014" t="s">
        <v>103</v>
      </c>
      <c r="C8" s="497"/>
      <c r="E8" s="1061"/>
      <c r="F8" s="1062" t="s">
        <v>6</v>
      </c>
      <c r="G8" s="1063" t="str">
        <f ca="1">CONCATENATE("Number of sessions: ",COUNTIF(F13:M189,"*MC AGENDA*"))</f>
        <v>Number of sessions: 5</v>
      </c>
      <c r="H8" s="1064"/>
      <c r="I8" s="1065"/>
      <c r="J8" s="1066"/>
      <c r="K8" s="1066"/>
      <c r="L8" s="1066"/>
      <c r="M8" s="1066"/>
    </row>
    <row r="9" spans="1:13" ht="15.6" x14ac:dyDescent="0.3">
      <c r="A9" s="614"/>
      <c r="B9" s="676" t="s">
        <v>131</v>
      </c>
      <c r="C9" s="497"/>
      <c r="E9" s="1061"/>
      <c r="F9" s="1062" t="s">
        <v>6</v>
      </c>
      <c r="G9" s="1067" t="s">
        <v>482</v>
      </c>
      <c r="H9" s="1064"/>
      <c r="I9" s="1065"/>
      <c r="J9" s="1066"/>
      <c r="K9" s="1066"/>
      <c r="L9" s="1066"/>
      <c r="M9" s="1066"/>
    </row>
    <row r="10" spans="1:13" ht="15.6" x14ac:dyDescent="0.3">
      <c r="A10" s="614"/>
      <c r="B10" s="677"/>
      <c r="C10" s="678"/>
      <c r="E10" s="1061"/>
      <c r="F10" s="1062" t="s">
        <v>6</v>
      </c>
      <c r="G10" s="1067" t="s">
        <v>483</v>
      </c>
      <c r="H10" s="1064"/>
      <c r="I10" s="1065"/>
      <c r="J10" s="1066"/>
      <c r="K10" s="1066"/>
      <c r="L10" s="1066"/>
      <c r="M10" s="1066"/>
    </row>
    <row r="11" spans="1:13" ht="15.6" x14ac:dyDescent="0.3">
      <c r="A11" s="614"/>
      <c r="B11" s="679" t="s">
        <v>397</v>
      </c>
      <c r="C11" s="497"/>
      <c r="E11" s="1068"/>
      <c r="F11" s="1062" t="s">
        <v>6</v>
      </c>
      <c r="G11" s="1067" t="s">
        <v>484</v>
      </c>
      <c r="H11" s="1064"/>
      <c r="I11" s="1065"/>
      <c r="J11" s="1066"/>
      <c r="K11" s="1065"/>
      <c r="L11" s="1065"/>
      <c r="M11" s="1065"/>
    </row>
    <row r="12" spans="1:13" ht="15.6" x14ac:dyDescent="0.3">
      <c r="A12" s="52"/>
      <c r="B12" s="680" t="s">
        <v>398</v>
      </c>
      <c r="C12" s="53"/>
      <c r="E12" s="1068"/>
      <c r="F12" s="1062" t="s">
        <v>6</v>
      </c>
      <c r="G12" s="1067" t="s">
        <v>657</v>
      </c>
      <c r="H12" s="1064"/>
      <c r="I12" s="1065"/>
      <c r="J12" s="1066"/>
      <c r="K12" s="1065"/>
      <c r="L12" s="1065"/>
      <c r="M12" s="1065"/>
    </row>
    <row r="13" spans="1:13" ht="15.6" x14ac:dyDescent="0.3">
      <c r="A13" s="614"/>
      <c r="B13" s="681" t="s">
        <v>157</v>
      </c>
      <c r="C13" s="497"/>
      <c r="E13" s="1069"/>
      <c r="F13" s="1070"/>
      <c r="G13" s="1071"/>
      <c r="H13" s="1072"/>
      <c r="I13" s="1070"/>
      <c r="J13" s="1070"/>
      <c r="K13" s="1070"/>
      <c r="L13" s="1070"/>
      <c r="M13" s="1070"/>
    </row>
    <row r="14" spans="1:13" ht="17.399999999999999" x14ac:dyDescent="0.25">
      <c r="A14" s="52"/>
      <c r="B14" s="682" t="s">
        <v>256</v>
      </c>
      <c r="C14" s="497"/>
      <c r="E14" s="1177"/>
      <c r="F14" s="1613" t="s">
        <v>658</v>
      </c>
      <c r="G14" s="1613"/>
      <c r="H14" s="1613"/>
      <c r="I14" s="1613"/>
      <c r="J14" s="1613"/>
      <c r="K14" s="1613"/>
      <c r="L14" s="1613"/>
      <c r="M14" s="1613"/>
    </row>
    <row r="15" spans="1:13" ht="15.6" x14ac:dyDescent="0.25">
      <c r="A15" s="52"/>
      <c r="B15" s="498" t="s">
        <v>283</v>
      </c>
      <c r="C15" s="497"/>
      <c r="E15" s="1176"/>
      <c r="F15" s="1176"/>
      <c r="G15" s="1175"/>
      <c r="H15" s="1175"/>
      <c r="I15" s="1176"/>
      <c r="J15" s="1176"/>
      <c r="K15" s="1174"/>
      <c r="L15" s="1073"/>
      <c r="M15" s="1233"/>
    </row>
    <row r="16" spans="1:13" ht="15.6" x14ac:dyDescent="0.25">
      <c r="A16" s="52"/>
      <c r="B16" s="499" t="s">
        <v>347</v>
      </c>
      <c r="C16" s="500"/>
      <c r="E16" s="1074"/>
      <c r="F16" s="1075"/>
      <c r="G16" s="1076">
        <v>1</v>
      </c>
      <c r="H16" s="1076" t="s">
        <v>36</v>
      </c>
      <c r="I16" s="1075" t="s">
        <v>109</v>
      </c>
      <c r="J16" s="1075" t="s">
        <v>173</v>
      </c>
      <c r="K16" s="1075" t="s">
        <v>1</v>
      </c>
      <c r="L16" s="1077">
        <v>1</v>
      </c>
      <c r="M16" s="1078">
        <f>TIME(MID(F14,SEARCH(":",F14)-2,2),MID(F14,SEARCH(":",F14)+1,2),0)</f>
        <v>0.5625</v>
      </c>
    </row>
    <row r="17" spans="1:13" ht="15.6" x14ac:dyDescent="0.25">
      <c r="A17" s="52"/>
      <c r="B17" s="54"/>
      <c r="C17" s="459"/>
      <c r="E17" s="1079"/>
      <c r="F17" s="1234"/>
      <c r="G17" s="1080">
        <f t="shared" ref="G17:G24" si="0">G16+1</f>
        <v>2</v>
      </c>
      <c r="H17" s="1080" t="s">
        <v>36</v>
      </c>
      <c r="I17" s="1081" t="s">
        <v>310</v>
      </c>
      <c r="J17" s="1081" t="s">
        <v>173</v>
      </c>
      <c r="K17" s="1081" t="s">
        <v>1</v>
      </c>
      <c r="L17" s="1082">
        <v>4</v>
      </c>
      <c r="M17" s="1083">
        <f t="shared" ref="M17:M24" si="1">M16+TIME(0,L16,0)</f>
        <v>0.56319444444444444</v>
      </c>
    </row>
    <row r="18" spans="1:13" ht="15.6" x14ac:dyDescent="0.25">
      <c r="A18" s="52"/>
      <c r="B18" s="54"/>
      <c r="C18" s="53"/>
      <c r="E18" s="1074"/>
      <c r="F18" s="1235"/>
      <c r="G18" s="1076">
        <f t="shared" si="0"/>
        <v>3</v>
      </c>
      <c r="H18" s="1076" t="s">
        <v>2</v>
      </c>
      <c r="I18" s="1075" t="s">
        <v>485</v>
      </c>
      <c r="J18" s="1075" t="s">
        <v>173</v>
      </c>
      <c r="K18" s="1075" t="s">
        <v>1</v>
      </c>
      <c r="L18" s="1077">
        <v>10</v>
      </c>
      <c r="M18" s="1078">
        <f t="shared" si="1"/>
        <v>0.56597222222222221</v>
      </c>
    </row>
    <row r="19" spans="1:13" ht="15.6" x14ac:dyDescent="0.25">
      <c r="A19" s="614"/>
      <c r="B19" s="971" t="s">
        <v>399</v>
      </c>
      <c r="C19" s="497"/>
      <c r="E19" s="1079"/>
      <c r="F19" s="1081"/>
      <c r="G19" s="1080">
        <f t="shared" si="0"/>
        <v>4</v>
      </c>
      <c r="H19" s="1080" t="s">
        <v>2</v>
      </c>
      <c r="I19" s="1081" t="s">
        <v>659</v>
      </c>
      <c r="J19" s="1081" t="s">
        <v>173</v>
      </c>
      <c r="K19" s="1081" t="s">
        <v>4</v>
      </c>
      <c r="L19" s="1082">
        <v>15</v>
      </c>
      <c r="M19" s="1083">
        <f t="shared" si="1"/>
        <v>0.57291666666666663</v>
      </c>
    </row>
    <row r="20" spans="1:13" ht="15.6" x14ac:dyDescent="0.25">
      <c r="A20" s="52"/>
      <c r="B20" s="680" t="s">
        <v>400</v>
      </c>
      <c r="C20" s="53"/>
      <c r="E20" s="1074"/>
      <c r="F20" s="1235"/>
      <c r="G20" s="1076">
        <f t="shared" si="0"/>
        <v>5</v>
      </c>
      <c r="H20" s="1076" t="s">
        <v>2</v>
      </c>
      <c r="I20" s="1075" t="s">
        <v>486</v>
      </c>
      <c r="J20" s="1075" t="s">
        <v>173</v>
      </c>
      <c r="K20" s="1075" t="s">
        <v>4</v>
      </c>
      <c r="L20" s="1077">
        <v>15</v>
      </c>
      <c r="M20" s="1078">
        <f t="shared" si="1"/>
        <v>0.58333333333333326</v>
      </c>
    </row>
    <row r="21" spans="1:13" ht="15.6" x14ac:dyDescent="0.25">
      <c r="A21" s="614"/>
      <c r="B21" s="1015" t="s">
        <v>456</v>
      </c>
      <c r="C21" s="497"/>
      <c r="E21" s="1079"/>
      <c r="F21" s="1081"/>
      <c r="G21" s="1080">
        <f t="shared" si="0"/>
        <v>6</v>
      </c>
      <c r="H21" s="1080" t="s">
        <v>36</v>
      </c>
      <c r="I21" s="1081" t="s">
        <v>487</v>
      </c>
      <c r="J21" s="1081" t="s">
        <v>173</v>
      </c>
      <c r="K21" s="1081" t="s">
        <v>1</v>
      </c>
      <c r="L21" s="1082">
        <v>10</v>
      </c>
      <c r="M21" s="1083">
        <f t="shared" si="1"/>
        <v>0.59374999999999989</v>
      </c>
    </row>
    <row r="22" spans="1:13" ht="15.6" x14ac:dyDescent="0.3">
      <c r="A22" s="52"/>
      <c r="B22" s="972" t="s">
        <v>298</v>
      </c>
      <c r="C22" s="497"/>
      <c r="E22" s="1084"/>
      <c r="F22" s="1075"/>
      <c r="G22" s="1076">
        <f t="shared" si="0"/>
        <v>7</v>
      </c>
      <c r="H22" s="1076" t="s">
        <v>46</v>
      </c>
      <c r="I22" s="1075" t="s">
        <v>488</v>
      </c>
      <c r="J22" s="645" t="s">
        <v>173</v>
      </c>
      <c r="K22" s="1075" t="s">
        <v>462</v>
      </c>
      <c r="L22" s="1085">
        <v>10</v>
      </c>
      <c r="M22" s="1078">
        <f t="shared" si="1"/>
        <v>0.60069444444444431</v>
      </c>
    </row>
    <row r="23" spans="1:13" ht="15.6" x14ac:dyDescent="0.3">
      <c r="A23" s="52"/>
      <c r="B23" s="1016" t="s">
        <v>297</v>
      </c>
      <c r="C23" s="497"/>
      <c r="E23" s="1086"/>
      <c r="F23" s="1081"/>
      <c r="G23" s="1080">
        <f t="shared" si="0"/>
        <v>8</v>
      </c>
      <c r="H23" s="1080" t="s">
        <v>46</v>
      </c>
      <c r="I23" s="1081" t="s">
        <v>489</v>
      </c>
      <c r="J23" s="1081" t="s">
        <v>173</v>
      </c>
      <c r="K23" s="1081" t="s">
        <v>4</v>
      </c>
      <c r="L23" s="1087">
        <v>55</v>
      </c>
      <c r="M23" s="1083">
        <f t="shared" si="1"/>
        <v>0.60763888888888873</v>
      </c>
    </row>
    <row r="24" spans="1:13" ht="15.6" x14ac:dyDescent="0.3">
      <c r="A24" s="52"/>
      <c r="B24" s="973" t="s">
        <v>348</v>
      </c>
      <c r="C24" s="497"/>
      <c r="E24" s="1084"/>
      <c r="F24" s="1075"/>
      <c r="G24" s="1076">
        <f t="shared" si="0"/>
        <v>9</v>
      </c>
      <c r="H24" s="1076" t="s">
        <v>2</v>
      </c>
      <c r="I24" s="1075" t="s">
        <v>315</v>
      </c>
      <c r="J24" s="1075" t="s">
        <v>173</v>
      </c>
      <c r="K24" s="1075" t="s">
        <v>1</v>
      </c>
      <c r="L24" s="1085"/>
      <c r="M24" s="1088">
        <f t="shared" si="1"/>
        <v>0.64583333333333315</v>
      </c>
    </row>
    <row r="25" spans="1:13" ht="15.6" x14ac:dyDescent="0.25">
      <c r="A25" s="52"/>
      <c r="B25" s="1017" t="s">
        <v>24</v>
      </c>
      <c r="C25" s="497"/>
      <c r="E25" s="1184"/>
      <c r="F25" s="1089"/>
      <c r="G25" s="1090"/>
      <c r="H25" s="1091"/>
      <c r="I25" s="1092"/>
      <c r="J25" s="1090"/>
      <c r="K25" s="1090"/>
      <c r="L25" s="1087"/>
      <c r="M25" s="1093"/>
    </row>
    <row r="26" spans="1:13" ht="15.6" x14ac:dyDescent="0.3">
      <c r="A26" s="52"/>
      <c r="B26" s="1018" t="s">
        <v>19</v>
      </c>
      <c r="C26" s="497"/>
      <c r="E26" s="1069"/>
      <c r="F26" s="1070"/>
      <c r="G26" s="1071"/>
      <c r="H26" s="1072"/>
      <c r="I26" s="1070"/>
      <c r="J26" s="1070"/>
      <c r="K26" s="1070"/>
      <c r="L26" s="1070"/>
      <c r="M26" s="1070"/>
    </row>
    <row r="27" spans="1:13" ht="15.6" x14ac:dyDescent="0.3">
      <c r="A27" s="52"/>
      <c r="B27" s="1019" t="s">
        <v>458</v>
      </c>
      <c r="C27" s="497"/>
      <c r="E27" s="1069"/>
      <c r="F27" s="1070"/>
      <c r="G27" s="1071"/>
      <c r="H27" s="1072"/>
      <c r="I27" s="1070"/>
      <c r="J27" s="1070"/>
      <c r="K27" s="1070"/>
      <c r="L27" s="1070"/>
      <c r="M27" s="1070"/>
    </row>
    <row r="28" spans="1:13" ht="17.399999999999999" x14ac:dyDescent="0.25">
      <c r="A28" s="52"/>
      <c r="B28" s="54"/>
      <c r="C28" s="497"/>
      <c r="E28" s="1177"/>
      <c r="F28" s="1613" t="s">
        <v>660</v>
      </c>
      <c r="G28" s="1613"/>
      <c r="H28" s="1613"/>
      <c r="I28" s="1613"/>
      <c r="J28" s="1613"/>
      <c r="K28" s="1613"/>
      <c r="L28" s="1613"/>
      <c r="M28" s="1613"/>
    </row>
    <row r="29" spans="1:13" x14ac:dyDescent="0.25">
      <c r="A29" s="52"/>
      <c r="B29" s="54"/>
      <c r="C29" s="53"/>
      <c r="E29" s="1176"/>
      <c r="F29" s="1176"/>
      <c r="G29" s="1175"/>
      <c r="H29" s="1175"/>
      <c r="I29" s="1176"/>
      <c r="J29" s="1176"/>
      <c r="K29" s="1174"/>
      <c r="L29" s="1073"/>
      <c r="M29" s="1233"/>
    </row>
    <row r="30" spans="1:13" ht="15.6" x14ac:dyDescent="0.25">
      <c r="A30" s="52"/>
      <c r="B30" s="679" t="s">
        <v>401</v>
      </c>
      <c r="C30" s="53"/>
      <c r="E30" s="1074"/>
      <c r="F30" s="1075"/>
      <c r="G30" s="1076">
        <f ca="1">MAX(G9:INDIRECT(ADDRESS(ROW()-1,1)))+1</f>
        <v>10</v>
      </c>
      <c r="H30" s="1076" t="s">
        <v>36</v>
      </c>
      <c r="I30" s="1075" t="s">
        <v>109</v>
      </c>
      <c r="J30" s="1075" t="s">
        <v>173</v>
      </c>
      <c r="K30" s="1075" t="s">
        <v>1</v>
      </c>
      <c r="L30" s="1077">
        <v>5</v>
      </c>
      <c r="M30" s="1078">
        <f>TIME(MID(F28,SEARCH(":",F28)-2,2),MID(F28,SEARCH(":",F28)+1,2),0)</f>
        <v>0.5625</v>
      </c>
    </row>
    <row r="31" spans="1:13" ht="15.6" x14ac:dyDescent="0.25">
      <c r="A31" s="52"/>
      <c r="B31" s="680" t="s">
        <v>402</v>
      </c>
      <c r="C31" s="53"/>
      <c r="E31" s="1079"/>
      <c r="F31" s="1234"/>
      <c r="G31" s="1080">
        <f ca="1">G30+1</f>
        <v>11</v>
      </c>
      <c r="H31" s="1080" t="s">
        <v>46</v>
      </c>
      <c r="I31" s="1081" t="s">
        <v>489</v>
      </c>
      <c r="J31" s="1081" t="s">
        <v>173</v>
      </c>
      <c r="K31" s="1081" t="s">
        <v>4</v>
      </c>
      <c r="L31" s="1082">
        <v>75</v>
      </c>
      <c r="M31" s="1083">
        <f>M30+TIME(0,L30,0)</f>
        <v>0.56597222222222221</v>
      </c>
    </row>
    <row r="32" spans="1:13" ht="15.6" x14ac:dyDescent="0.25">
      <c r="A32" s="52"/>
      <c r="B32" s="1022" t="s">
        <v>446</v>
      </c>
      <c r="C32" s="53"/>
      <c r="E32" s="1074"/>
      <c r="F32" s="1235"/>
      <c r="G32" s="1076">
        <f ca="1">G31+1</f>
        <v>12</v>
      </c>
      <c r="H32" s="1076" t="s">
        <v>46</v>
      </c>
      <c r="I32" s="1075" t="s">
        <v>490</v>
      </c>
      <c r="J32" s="1075" t="s">
        <v>173</v>
      </c>
      <c r="K32" s="1075" t="s">
        <v>4</v>
      </c>
      <c r="L32" s="1077">
        <v>40</v>
      </c>
      <c r="M32" s="1078">
        <f>M31+TIME(0,L31,0)</f>
        <v>0.61805555555555558</v>
      </c>
    </row>
    <row r="33" spans="1:13" ht="15.6" x14ac:dyDescent="0.25">
      <c r="A33" s="614"/>
      <c r="B33" s="1023" t="s">
        <v>457</v>
      </c>
      <c r="C33" s="497"/>
      <c r="E33" s="1079"/>
      <c r="F33" s="1081"/>
      <c r="G33" s="1080">
        <f ca="1">G32+1</f>
        <v>13</v>
      </c>
      <c r="H33" s="1080" t="s">
        <v>2</v>
      </c>
      <c r="I33" s="1081" t="s">
        <v>315</v>
      </c>
      <c r="J33" s="1081" t="s">
        <v>173</v>
      </c>
      <c r="K33" s="1081" t="s">
        <v>1</v>
      </c>
      <c r="L33" s="1082"/>
      <c r="M33" s="1083">
        <f>M32+TIME(0,L32,0)</f>
        <v>0.64583333333333337</v>
      </c>
    </row>
    <row r="34" spans="1:13" ht="15.6" x14ac:dyDescent="0.25">
      <c r="A34" s="52"/>
      <c r="B34" s="54"/>
      <c r="C34" s="53"/>
      <c r="E34" s="774"/>
      <c r="F34" s="1094"/>
      <c r="G34" s="1095"/>
      <c r="H34" s="1096"/>
      <c r="I34" s="1097"/>
      <c r="J34" s="1095"/>
      <c r="K34" s="1095"/>
      <c r="L34" s="1085"/>
      <c r="M34" s="1088"/>
    </row>
    <row r="35" spans="1:13" ht="15.6" x14ac:dyDescent="0.3">
      <c r="A35" s="52"/>
      <c r="B35" s="54"/>
      <c r="C35" s="497"/>
      <c r="E35" s="1069"/>
      <c r="F35" s="1070"/>
      <c r="G35" s="1071"/>
      <c r="H35" s="1072"/>
      <c r="I35" s="1070"/>
      <c r="J35" s="1070"/>
      <c r="K35" s="1070"/>
      <c r="L35" s="1070"/>
      <c r="M35" s="1070"/>
    </row>
    <row r="36" spans="1:13" ht="17.399999999999999" customHeight="1" x14ac:dyDescent="0.25">
      <c r="A36" s="52"/>
      <c r="B36" s="1260" t="s">
        <v>419</v>
      </c>
      <c r="C36" s="497"/>
      <c r="E36" s="1177"/>
      <c r="F36" s="1613" t="s">
        <v>661</v>
      </c>
      <c r="G36" s="1613"/>
      <c r="H36" s="1613"/>
      <c r="I36" s="1613"/>
      <c r="J36" s="1613"/>
      <c r="K36" s="1613"/>
      <c r="L36" s="1613"/>
      <c r="M36" s="1613"/>
    </row>
    <row r="37" spans="1:13" ht="13.2" customHeight="1" x14ac:dyDescent="0.25">
      <c r="A37" s="54"/>
      <c r="B37" s="1261"/>
      <c r="C37" s="54"/>
      <c r="E37" s="1176"/>
      <c r="F37" s="1176"/>
      <c r="G37" s="1175"/>
      <c r="H37" s="1175"/>
      <c r="I37" s="1176"/>
      <c r="J37" s="1176"/>
      <c r="K37" s="1174"/>
      <c r="L37" s="1073"/>
      <c r="M37" s="1233"/>
    </row>
    <row r="38" spans="1:13" ht="17.399999999999999" x14ac:dyDescent="0.25">
      <c r="A38" s="54"/>
      <c r="B38" s="852" t="s">
        <v>415</v>
      </c>
      <c r="C38" s="54"/>
      <c r="E38" s="1074"/>
      <c r="F38" s="1075"/>
      <c r="G38" s="1098">
        <f ca="1">G33+1</f>
        <v>14</v>
      </c>
      <c r="H38" s="1076" t="s">
        <v>36</v>
      </c>
      <c r="I38" s="1075" t="s">
        <v>109</v>
      </c>
      <c r="J38" s="1075" t="s">
        <v>173</v>
      </c>
      <c r="K38" s="1075" t="s">
        <v>1</v>
      </c>
      <c r="L38" s="1077">
        <v>5</v>
      </c>
      <c r="M38" s="1078">
        <f>TIME(MID(F36,SEARCH(":",F36)-2,2),MID(F36,SEARCH(":",F36)+1,2),0)</f>
        <v>0.5625</v>
      </c>
    </row>
    <row r="39" spans="1:13" ht="15.6" x14ac:dyDescent="0.25">
      <c r="A39" s="54"/>
      <c r="B39" s="1026" t="s">
        <v>363</v>
      </c>
      <c r="C39" s="54"/>
      <c r="E39" s="1079"/>
      <c r="F39" s="1234"/>
      <c r="G39" s="1080">
        <f ca="1">G38+1</f>
        <v>15</v>
      </c>
      <c r="H39" s="1080" t="s">
        <v>46</v>
      </c>
      <c r="I39" s="1081" t="s">
        <v>489</v>
      </c>
      <c r="J39" s="1081" t="s">
        <v>173</v>
      </c>
      <c r="K39" s="1081" t="s">
        <v>4</v>
      </c>
      <c r="L39" s="1082">
        <v>90</v>
      </c>
      <c r="M39" s="1083">
        <f>M38+TIME(0,L38,0)</f>
        <v>0.56597222222222221</v>
      </c>
    </row>
    <row r="40" spans="1:13" ht="16.2" thickBot="1" x14ac:dyDescent="0.3">
      <c r="A40" s="54"/>
      <c r="B40" s="54"/>
      <c r="C40" s="54"/>
      <c r="E40" s="1074"/>
      <c r="F40" s="1235"/>
      <c r="G40" s="1076">
        <f ca="1">G39+1</f>
        <v>16</v>
      </c>
      <c r="H40" s="1076" t="s">
        <v>46</v>
      </c>
      <c r="I40" s="1075" t="s">
        <v>490</v>
      </c>
      <c r="J40" s="1075" t="s">
        <v>173</v>
      </c>
      <c r="K40" s="1075" t="s">
        <v>4</v>
      </c>
      <c r="L40" s="1077">
        <v>25</v>
      </c>
      <c r="M40" s="1078">
        <f>M39+TIME(0,L39,0)</f>
        <v>0.62847222222222221</v>
      </c>
    </row>
    <row r="41" spans="1:13" ht="15.6" x14ac:dyDescent="0.25">
      <c r="A41" s="52"/>
      <c r="B41" s="599" t="s">
        <v>301</v>
      </c>
      <c r="C41" s="53"/>
      <c r="E41" s="774"/>
      <c r="F41" s="1075"/>
      <c r="G41" s="1076">
        <f ca="1">G40+1</f>
        <v>17</v>
      </c>
      <c r="H41" s="1076" t="s">
        <v>2</v>
      </c>
      <c r="I41" s="1075" t="s">
        <v>315</v>
      </c>
      <c r="J41" s="645" t="s">
        <v>173</v>
      </c>
      <c r="K41" s="1075" t="s">
        <v>1</v>
      </c>
      <c r="L41" s="1085"/>
      <c r="M41" s="1078">
        <f>M40+TIME(0,L40,0)</f>
        <v>0.64583333333333337</v>
      </c>
    </row>
    <row r="42" spans="1:13" ht="15.6" x14ac:dyDescent="0.3">
      <c r="A42" s="52"/>
      <c r="B42" s="600" t="s">
        <v>263</v>
      </c>
      <c r="C42" s="53"/>
      <c r="E42" s="1069"/>
      <c r="F42" s="1070"/>
      <c r="G42" s="1071"/>
      <c r="H42" s="1072"/>
      <c r="I42" s="1070"/>
      <c r="J42" s="1070"/>
      <c r="K42" s="1070"/>
      <c r="L42" s="1070"/>
      <c r="M42" s="1070"/>
    </row>
    <row r="43" spans="1:13" ht="17.399999999999999" x14ac:dyDescent="0.25">
      <c r="A43" s="52"/>
      <c r="B43" s="502" t="s">
        <v>250</v>
      </c>
      <c r="C43" s="501"/>
      <c r="E43" s="1177"/>
      <c r="F43" s="1613" t="s">
        <v>662</v>
      </c>
      <c r="G43" s="1613"/>
      <c r="H43" s="1613"/>
      <c r="I43" s="1613"/>
      <c r="J43" s="1613"/>
      <c r="K43" s="1613"/>
      <c r="L43" s="1613"/>
      <c r="M43" s="1613"/>
    </row>
    <row r="44" spans="1:13" ht="13.8" x14ac:dyDescent="0.25">
      <c r="A44" s="52"/>
      <c r="B44" s="503" t="s">
        <v>104</v>
      </c>
      <c r="C44" s="501"/>
      <c r="E44" s="1176"/>
      <c r="F44" s="1176"/>
      <c r="G44" s="1175"/>
      <c r="H44" s="1175"/>
      <c r="I44" s="1176"/>
      <c r="J44" s="1176"/>
      <c r="K44" s="1174"/>
      <c r="L44" s="1073"/>
      <c r="M44" s="1233"/>
    </row>
    <row r="45" spans="1:13" ht="15.6" x14ac:dyDescent="0.25">
      <c r="A45" s="52"/>
      <c r="B45" s="504" t="s">
        <v>105</v>
      </c>
      <c r="C45" s="501"/>
      <c r="E45" s="1074"/>
      <c r="F45" s="1075"/>
      <c r="G45" s="1076">
        <f ca="1">MAX(G21:INDIRECT(ADDRESS(ROW()-1,1)))+1</f>
        <v>18</v>
      </c>
      <c r="H45" s="1076" t="s">
        <v>36</v>
      </c>
      <c r="I45" s="1075" t="s">
        <v>109</v>
      </c>
      <c r="J45" s="1075" t="s">
        <v>173</v>
      </c>
      <c r="K45" s="1075" t="s">
        <v>1</v>
      </c>
      <c r="L45" s="1077">
        <v>5</v>
      </c>
      <c r="M45" s="1078">
        <f>TIME(MID(F43,SEARCH(":",F43)-2,2),MID(F43,SEARCH(":",F43)+1,2),0)</f>
        <v>0.33333333333333331</v>
      </c>
    </row>
    <row r="46" spans="1:13" ht="15.6" x14ac:dyDescent="0.25">
      <c r="A46" s="52"/>
      <c r="B46" s="1024" t="s">
        <v>102</v>
      </c>
      <c r="C46" s="501"/>
      <c r="E46" s="1079"/>
      <c r="F46" s="1234"/>
      <c r="G46" s="1080">
        <f ca="1">G45+1</f>
        <v>19</v>
      </c>
      <c r="H46" s="1080" t="s">
        <v>46</v>
      </c>
      <c r="I46" s="1081" t="s">
        <v>489</v>
      </c>
      <c r="J46" s="1081" t="s">
        <v>173</v>
      </c>
      <c r="K46" s="1081" t="s">
        <v>4</v>
      </c>
      <c r="L46" s="1082">
        <v>90</v>
      </c>
      <c r="M46" s="1083">
        <f>M45+TIME(0,L45,0)</f>
        <v>0.33680555555555552</v>
      </c>
    </row>
    <row r="47" spans="1:13" ht="15.6" x14ac:dyDescent="0.25">
      <c r="A47" s="52"/>
      <c r="B47" s="505" t="s">
        <v>259</v>
      </c>
      <c r="C47" s="501"/>
      <c r="E47" s="1074"/>
      <c r="F47" s="1235"/>
      <c r="G47" s="1076">
        <f ca="1">G46+1</f>
        <v>20</v>
      </c>
      <c r="H47" s="1076" t="s">
        <v>46</v>
      </c>
      <c r="I47" s="1075" t="s">
        <v>490</v>
      </c>
      <c r="J47" s="1075" t="s">
        <v>173</v>
      </c>
      <c r="K47" s="1075" t="s">
        <v>4</v>
      </c>
      <c r="L47" s="1077">
        <v>25</v>
      </c>
      <c r="M47" s="1078">
        <f>M46+TIME(0,L46,0)</f>
        <v>0.39930555555555552</v>
      </c>
    </row>
    <row r="48" spans="1:13" ht="15.6" x14ac:dyDescent="0.25">
      <c r="A48" s="52"/>
      <c r="B48" s="505" t="s">
        <v>260</v>
      </c>
      <c r="C48" s="501"/>
      <c r="E48" s="774"/>
      <c r="F48" s="1075"/>
      <c r="G48" s="1076">
        <f ca="1">G47+1</f>
        <v>21</v>
      </c>
      <c r="H48" s="1076" t="s">
        <v>2</v>
      </c>
      <c r="I48" s="1075" t="s">
        <v>315</v>
      </c>
      <c r="J48" s="645" t="s">
        <v>173</v>
      </c>
      <c r="K48" s="1075" t="s">
        <v>1</v>
      </c>
      <c r="L48" s="1085"/>
      <c r="M48" s="1078">
        <f>M47+TIME(0,L47,0)</f>
        <v>0.41666666666666663</v>
      </c>
    </row>
    <row r="49" spans="1:13" ht="15.6" x14ac:dyDescent="0.3">
      <c r="A49" s="52"/>
      <c r="B49" s="505" t="s">
        <v>135</v>
      </c>
      <c r="C49" s="501"/>
      <c r="E49" s="1069"/>
      <c r="F49" s="1070"/>
      <c r="G49" s="1071"/>
      <c r="H49" s="1072"/>
      <c r="I49" s="1070"/>
      <c r="J49" s="1070"/>
      <c r="K49" s="1070"/>
      <c r="L49" s="1070"/>
      <c r="M49" s="1070"/>
    </row>
    <row r="50" spans="1:13" ht="17.399999999999999" x14ac:dyDescent="0.25">
      <c r="A50" s="52"/>
      <c r="B50" s="505" t="s">
        <v>265</v>
      </c>
      <c r="C50" s="501"/>
      <c r="E50" s="1177"/>
      <c r="F50" s="1613" t="s">
        <v>663</v>
      </c>
      <c r="G50" s="1613"/>
      <c r="H50" s="1613"/>
      <c r="I50" s="1613"/>
      <c r="J50" s="1613"/>
      <c r="K50" s="1613"/>
      <c r="L50" s="1613"/>
      <c r="M50" s="1613"/>
    </row>
    <row r="51" spans="1:13" ht="13.8" x14ac:dyDescent="0.25">
      <c r="A51" s="52"/>
      <c r="B51" s="505" t="s">
        <v>261</v>
      </c>
      <c r="C51" s="501"/>
      <c r="E51" s="1176"/>
      <c r="F51" s="1176"/>
      <c r="G51" s="1175"/>
      <c r="H51" s="1175"/>
      <c r="I51" s="1176"/>
      <c r="J51" s="1176"/>
      <c r="K51" s="1174"/>
      <c r="L51" s="1073"/>
      <c r="M51" s="1233"/>
    </row>
    <row r="52" spans="1:13" ht="15.6" x14ac:dyDescent="0.25">
      <c r="A52" s="52"/>
      <c r="B52" s="505" t="s">
        <v>134</v>
      </c>
      <c r="C52" s="501"/>
      <c r="E52" s="1074"/>
      <c r="F52" s="1075"/>
      <c r="G52" s="1076">
        <f ca="1">MAX(G31:INDIRECT(ADDRESS(ROW()-1,1)))+1</f>
        <v>22</v>
      </c>
      <c r="H52" s="1076" t="s">
        <v>36</v>
      </c>
      <c r="I52" s="1075" t="s">
        <v>109</v>
      </c>
      <c r="J52" s="1075" t="s">
        <v>173</v>
      </c>
      <c r="K52" s="1075" t="s">
        <v>1</v>
      </c>
      <c r="L52" s="1077">
        <v>5</v>
      </c>
      <c r="M52" s="1078">
        <f>TIME(MID(F50,SEARCH(":",F50)-2,2),MID(F50,SEARCH(":",F50)+1,2),0)</f>
        <v>0.5625</v>
      </c>
    </row>
    <row r="53" spans="1:13" ht="15.6" x14ac:dyDescent="0.25">
      <c r="A53" s="52"/>
      <c r="B53" s="505" t="s">
        <v>262</v>
      </c>
      <c r="C53" s="501"/>
      <c r="E53" s="1079"/>
      <c r="F53" s="1234"/>
      <c r="G53" s="1080">
        <f t="shared" ref="G53:G58" ca="1" si="2">G52+1</f>
        <v>23</v>
      </c>
      <c r="H53" s="1080" t="s">
        <v>46</v>
      </c>
      <c r="I53" s="1081" t="s">
        <v>489</v>
      </c>
      <c r="J53" s="1081" t="s">
        <v>173</v>
      </c>
      <c r="K53" s="1081" t="s">
        <v>4</v>
      </c>
      <c r="L53" s="1082">
        <v>60</v>
      </c>
      <c r="M53" s="1083">
        <f t="shared" ref="M53:M58" si="3">M52+TIME(0,L52,0)</f>
        <v>0.56597222222222221</v>
      </c>
    </row>
    <row r="54" spans="1:13" ht="15.6" x14ac:dyDescent="0.25">
      <c r="A54" s="52"/>
      <c r="B54" s="683" t="s">
        <v>106</v>
      </c>
      <c r="C54" s="501"/>
      <c r="E54" s="1074"/>
      <c r="F54" s="1235"/>
      <c r="G54" s="1076">
        <f t="shared" ca="1" si="2"/>
        <v>24</v>
      </c>
      <c r="H54" s="1076" t="s">
        <v>46</v>
      </c>
      <c r="I54" s="1075" t="s">
        <v>63</v>
      </c>
      <c r="J54" s="1075" t="s">
        <v>173</v>
      </c>
      <c r="K54" s="1075" t="s">
        <v>4</v>
      </c>
      <c r="L54" s="1077">
        <v>25</v>
      </c>
      <c r="M54" s="1078">
        <f t="shared" si="3"/>
        <v>0.60763888888888884</v>
      </c>
    </row>
    <row r="55" spans="1:13" ht="15.6" x14ac:dyDescent="0.25">
      <c r="A55" s="52"/>
      <c r="B55" s="54"/>
      <c r="C55" s="501"/>
      <c r="E55" s="1079"/>
      <c r="F55" s="1081"/>
      <c r="G55" s="1099">
        <f t="shared" ca="1" si="2"/>
        <v>25</v>
      </c>
      <c r="H55" s="1080" t="s">
        <v>46</v>
      </c>
      <c r="I55" s="1081" t="s">
        <v>491</v>
      </c>
      <c r="J55" s="1081" t="s">
        <v>173</v>
      </c>
      <c r="K55" s="1081" t="s">
        <v>1</v>
      </c>
      <c r="L55" s="1082">
        <v>15</v>
      </c>
      <c r="M55" s="1100">
        <f t="shared" si="3"/>
        <v>0.625</v>
      </c>
    </row>
    <row r="56" spans="1:13" ht="15.6" x14ac:dyDescent="0.25">
      <c r="A56" s="52"/>
      <c r="B56" s="54"/>
      <c r="C56" s="501"/>
      <c r="E56" s="1074"/>
      <c r="F56" s="1235"/>
      <c r="G56" s="1076">
        <f t="shared" ca="1" si="2"/>
        <v>26</v>
      </c>
      <c r="H56" s="1076" t="s">
        <v>46</v>
      </c>
      <c r="I56" s="1075" t="s">
        <v>664</v>
      </c>
      <c r="J56" s="1075" t="s">
        <v>173</v>
      </c>
      <c r="K56" s="1075" t="s">
        <v>1</v>
      </c>
      <c r="L56" s="1077">
        <v>10</v>
      </c>
      <c r="M56" s="1078">
        <f t="shared" si="3"/>
        <v>0.63541666666666663</v>
      </c>
    </row>
    <row r="57" spans="1:13" ht="15.6" x14ac:dyDescent="0.25">
      <c r="A57" s="52"/>
      <c r="B57" s="54"/>
      <c r="C57" s="53"/>
      <c r="E57" s="1184"/>
      <c r="F57" s="1081"/>
      <c r="G57" s="1080">
        <f t="shared" ca="1" si="2"/>
        <v>27</v>
      </c>
      <c r="H57" s="1080" t="s">
        <v>316</v>
      </c>
      <c r="I57" s="1101" t="s">
        <v>492</v>
      </c>
      <c r="J57" s="1081" t="s">
        <v>173</v>
      </c>
      <c r="K57" s="1081" t="s">
        <v>4</v>
      </c>
      <c r="L57" s="1082">
        <v>5</v>
      </c>
      <c r="M57" s="1083">
        <f t="shared" si="3"/>
        <v>0.64236111111111105</v>
      </c>
    </row>
    <row r="58" spans="1:13" ht="15.6" x14ac:dyDescent="0.25">
      <c r="A58" s="1164"/>
      <c r="B58" s="1165" t="str">
        <f>B1</f>
        <v>November</v>
      </c>
      <c r="C58" s="1166"/>
      <c r="E58" s="774"/>
      <c r="F58" s="1075"/>
      <c r="G58" s="1076">
        <f t="shared" ca="1" si="2"/>
        <v>28</v>
      </c>
      <c r="H58" s="1076" t="s">
        <v>2</v>
      </c>
      <c r="I58" s="1075" t="s">
        <v>176</v>
      </c>
      <c r="J58" s="645" t="s">
        <v>173</v>
      </c>
      <c r="K58" s="1075" t="s">
        <v>1</v>
      </c>
      <c r="L58" s="1085"/>
      <c r="M58" s="1088">
        <f t="shared" si="3"/>
        <v>0.64583333333333326</v>
      </c>
    </row>
    <row r="59" spans="1:13" ht="15.6" x14ac:dyDescent="0.25">
      <c r="E59" s="774"/>
      <c r="F59" s="1105"/>
      <c r="G59" s="1236"/>
      <c r="H59" s="1236"/>
      <c r="I59" s="1103" t="s">
        <v>304</v>
      </c>
      <c r="J59" s="1102"/>
      <c r="K59" s="1103"/>
      <c r="L59" s="1106"/>
      <c r="M59" s="1104"/>
    </row>
    <row r="60" spans="1:13" ht="15.6" x14ac:dyDescent="0.25">
      <c r="E60" s="772"/>
      <c r="F60" s="772"/>
      <c r="G60" s="1237"/>
      <c r="H60" s="1237"/>
      <c r="I60" s="1107" t="s">
        <v>305</v>
      </c>
      <c r="J60" s="1107"/>
      <c r="K60" s="1107"/>
      <c r="L60" s="772"/>
      <c r="M60" s="646"/>
    </row>
    <row r="61" spans="1:13" ht="15.6" x14ac:dyDescent="0.25">
      <c r="E61" s="1074"/>
      <c r="F61" s="1186"/>
      <c r="G61" s="1236"/>
      <c r="H61" s="1236"/>
      <c r="I61" s="1103"/>
      <c r="J61" s="1236"/>
      <c r="K61" s="1103"/>
      <c r="L61" s="1186"/>
      <c r="M61" s="1108"/>
    </row>
    <row r="62" spans="1:13" ht="15.6" x14ac:dyDescent="0.3">
      <c r="E62" s="1069"/>
      <c r="F62" s="1070"/>
      <c r="G62" s="1071"/>
      <c r="H62" s="1072"/>
      <c r="I62" s="1070"/>
      <c r="J62" s="1070"/>
      <c r="K62" s="1070"/>
      <c r="L62" s="1070"/>
      <c r="M62" s="1070"/>
    </row>
    <row r="63" spans="1:13" ht="17.399999999999999" x14ac:dyDescent="0.25">
      <c r="E63" s="1177"/>
      <c r="F63" s="1613"/>
      <c r="G63" s="1613"/>
      <c r="H63" s="1613"/>
      <c r="I63" s="1613"/>
      <c r="J63" s="1613"/>
      <c r="K63" s="1613"/>
      <c r="L63" s="1613"/>
      <c r="M63" s="1613"/>
    </row>
    <row r="64" spans="1:13" x14ac:dyDescent="0.25">
      <c r="E64" s="1159"/>
      <c r="F64" s="1159"/>
      <c r="G64" s="1159"/>
      <c r="H64" s="1159"/>
      <c r="I64" s="1159"/>
      <c r="J64" s="1159"/>
      <c r="K64" s="1159"/>
      <c r="L64" s="1159"/>
      <c r="M64" s="1159"/>
    </row>
    <row r="65" spans="5:13" x14ac:dyDescent="0.25">
      <c r="E65" s="1159"/>
      <c r="F65" s="1159"/>
      <c r="G65" s="1159"/>
      <c r="H65" s="1159"/>
      <c r="I65" s="1159"/>
      <c r="J65" s="1159"/>
      <c r="K65" s="1159"/>
      <c r="L65" s="1159"/>
      <c r="M65" s="1159"/>
    </row>
    <row r="66" spans="5:13" x14ac:dyDescent="0.25">
      <c r="E66" s="1159"/>
      <c r="F66" s="1159"/>
      <c r="G66" s="1159"/>
      <c r="H66" s="1159"/>
      <c r="I66" s="1159"/>
      <c r="J66" s="1159"/>
      <c r="K66" s="1159"/>
      <c r="L66" s="1159"/>
      <c r="M66" s="1159"/>
    </row>
    <row r="67" spans="5:13" x14ac:dyDescent="0.25">
      <c r="E67" s="1159"/>
      <c r="F67" s="1159"/>
      <c r="G67" s="1159"/>
      <c r="H67" s="1159"/>
      <c r="I67" s="1159"/>
      <c r="J67" s="1159"/>
      <c r="K67" s="1159"/>
      <c r="L67" s="1159"/>
      <c r="M67" s="1159"/>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1159"/>
      <c r="F74" s="1159"/>
      <c r="G74" s="1159"/>
      <c r="H74" s="1159"/>
      <c r="I74" s="1159"/>
      <c r="J74" s="1159"/>
      <c r="K74" s="1159"/>
      <c r="L74" s="1159"/>
      <c r="M74" s="1159"/>
    </row>
    <row r="75" spans="5:13" x14ac:dyDescent="0.25">
      <c r="E75" s="1159"/>
      <c r="F75" s="1159"/>
      <c r="G75" s="1159"/>
      <c r="H75" s="1159"/>
      <c r="I75" s="1159"/>
      <c r="J75" s="1159"/>
      <c r="K75" s="1159"/>
      <c r="L75" s="1159"/>
      <c r="M75" s="1159"/>
    </row>
    <row r="76" spans="5:13" x14ac:dyDescent="0.25">
      <c r="E76" s="1159"/>
      <c r="F76" s="1159"/>
      <c r="G76" s="1159"/>
      <c r="H76" s="1159"/>
      <c r="I76" s="1159"/>
      <c r="J76" s="1159"/>
      <c r="K76" s="1159"/>
      <c r="L76" s="1159"/>
      <c r="M76" s="1159"/>
    </row>
    <row r="77" spans="5:13" x14ac:dyDescent="0.25">
      <c r="E77" s="1159"/>
      <c r="F77" s="1159"/>
      <c r="G77" s="1159"/>
      <c r="H77" s="1159"/>
      <c r="I77" s="1159"/>
      <c r="J77" s="1159"/>
      <c r="K77" s="1159"/>
      <c r="L77" s="1159"/>
      <c r="M77" s="1159"/>
    </row>
    <row r="78" spans="5:13" x14ac:dyDescent="0.25">
      <c r="E78" s="1159"/>
      <c r="F78" s="1159"/>
      <c r="G78" s="1159"/>
      <c r="H78" s="1159"/>
      <c r="I78" s="1159"/>
      <c r="J78" s="1159"/>
      <c r="K78" s="1159"/>
      <c r="L78" s="1159"/>
      <c r="M78" s="1159"/>
    </row>
    <row r="79" spans="5:13" x14ac:dyDescent="0.25">
      <c r="E79" s="1053"/>
      <c r="F79" s="1053"/>
      <c r="G79" s="1053"/>
      <c r="H79" s="1053"/>
      <c r="I79" s="1053"/>
      <c r="J79" s="1053"/>
      <c r="K79" s="1053"/>
      <c r="L79" s="1053"/>
      <c r="M79" s="1053"/>
    </row>
    <row r="80" spans="5:13" x14ac:dyDescent="0.25">
      <c r="E80" s="1053"/>
      <c r="F80" s="1053"/>
      <c r="G80" s="1053"/>
      <c r="H80" s="1053"/>
      <c r="I80" s="1053"/>
      <c r="J80" s="1053"/>
      <c r="K80" s="1053"/>
      <c r="L80" s="1053"/>
      <c r="M80" s="1053"/>
    </row>
    <row r="81" spans="5:13" x14ac:dyDescent="0.25">
      <c r="E81" s="1053"/>
      <c r="F81" s="1053"/>
      <c r="G81" s="1053"/>
      <c r="H81" s="1053"/>
      <c r="I81" s="1053"/>
      <c r="J81" s="1053"/>
      <c r="K81" s="1053"/>
      <c r="L81" s="1053"/>
      <c r="M81" s="1053"/>
    </row>
    <row r="82" spans="5:13" x14ac:dyDescent="0.25">
      <c r="E82" s="1053"/>
      <c r="F82" s="1053"/>
      <c r="G82" s="1053"/>
      <c r="H82" s="1053"/>
      <c r="I82" s="1053"/>
      <c r="J82" s="1053"/>
      <c r="K82" s="1053"/>
      <c r="L82" s="1053"/>
      <c r="M82" s="1053"/>
    </row>
    <row r="83" spans="5:13" x14ac:dyDescent="0.25">
      <c r="E83" s="1053"/>
      <c r="F83" s="1053"/>
      <c r="G83" s="1053"/>
      <c r="H83" s="1053"/>
      <c r="I83" s="1053"/>
      <c r="J83" s="1053"/>
      <c r="K83" s="1053"/>
      <c r="L83" s="1053"/>
      <c r="M83" s="1053"/>
    </row>
    <row r="84" spans="5:13" x14ac:dyDescent="0.25">
      <c r="E84" s="1053"/>
      <c r="F84" s="1053"/>
      <c r="G84" s="1053"/>
      <c r="H84" s="1053"/>
      <c r="I84" s="1053"/>
      <c r="J84" s="1053"/>
      <c r="K84" s="1053"/>
      <c r="L84" s="1053"/>
      <c r="M84" s="1053"/>
    </row>
    <row r="85" spans="5:13" x14ac:dyDescent="0.25">
      <c r="E85" s="1053"/>
      <c r="F85" s="1053"/>
      <c r="G85" s="1053"/>
      <c r="H85" s="1053"/>
      <c r="I85" s="1053"/>
      <c r="J85" s="1053"/>
      <c r="K85" s="1053"/>
      <c r="L85" s="1053"/>
      <c r="M85" s="1053"/>
    </row>
    <row r="86" spans="5:13" x14ac:dyDescent="0.25">
      <c r="E86" s="1053"/>
      <c r="F86" s="1053"/>
      <c r="G86" s="1053"/>
      <c r="H86" s="1053"/>
      <c r="I86" s="1053"/>
      <c r="J86" s="1053"/>
      <c r="K86" s="1053"/>
      <c r="L86" s="1053"/>
      <c r="M86" s="1053"/>
    </row>
    <row r="87" spans="5:13" x14ac:dyDescent="0.25">
      <c r="E87" s="1053"/>
      <c r="F87" s="1053"/>
      <c r="G87" s="1053"/>
      <c r="H87" s="1053"/>
      <c r="I87" s="1053"/>
      <c r="J87" s="1053"/>
      <c r="K87" s="1053"/>
      <c r="L87" s="1053"/>
      <c r="M87" s="1053"/>
    </row>
    <row r="88" spans="5:13" x14ac:dyDescent="0.25">
      <c r="E88" s="1053"/>
      <c r="F88" s="1053"/>
      <c r="G88" s="1053"/>
      <c r="H88" s="1053"/>
      <c r="I88" s="1053"/>
      <c r="J88" s="1053"/>
      <c r="K88" s="1053"/>
      <c r="L88" s="1053"/>
      <c r="M88" s="1053"/>
    </row>
    <row r="89" spans="5:13" x14ac:dyDescent="0.25">
      <c r="E89" s="1053"/>
      <c r="F89" s="1053"/>
      <c r="G89" s="1053"/>
      <c r="H89" s="1053"/>
      <c r="I89" s="1053"/>
      <c r="J89" s="1053"/>
      <c r="K89" s="1053"/>
      <c r="L89" s="1053"/>
      <c r="M89" s="1053"/>
    </row>
    <row r="90" spans="5:13" x14ac:dyDescent="0.25">
      <c r="E90" s="1053"/>
      <c r="F90" s="1053"/>
      <c r="G90" s="1053"/>
      <c r="H90" s="1053"/>
      <c r="I90" s="1053"/>
      <c r="J90" s="1053"/>
      <c r="K90" s="1053"/>
      <c r="L90" s="1053"/>
      <c r="M90" s="1053"/>
    </row>
    <row r="91" spans="5:13" x14ac:dyDescent="0.25">
      <c r="E91" s="1053"/>
      <c r="F91" s="1053"/>
      <c r="G91" s="1053"/>
      <c r="H91" s="1053"/>
      <c r="I91" s="1053"/>
      <c r="J91" s="1053"/>
      <c r="K91" s="1053"/>
      <c r="L91" s="1053"/>
      <c r="M91" s="1053"/>
    </row>
    <row r="92" spans="5:13" x14ac:dyDescent="0.25">
      <c r="E92" s="1053"/>
      <c r="F92" s="1053"/>
      <c r="G92" s="1053"/>
      <c r="H92" s="1053"/>
      <c r="I92" s="1053"/>
      <c r="J92" s="1053"/>
      <c r="K92" s="1053"/>
      <c r="L92" s="1053"/>
      <c r="M92" s="1053"/>
    </row>
    <row r="93" spans="5:13" x14ac:dyDescent="0.25">
      <c r="E93" s="1053"/>
      <c r="F93" s="1053"/>
      <c r="G93" s="1053"/>
      <c r="H93" s="1053"/>
      <c r="I93" s="1053"/>
      <c r="J93" s="1053"/>
      <c r="K93" s="1053"/>
      <c r="L93" s="1053"/>
      <c r="M93" s="1053"/>
    </row>
    <row r="94" spans="5:13" x14ac:dyDescent="0.25">
      <c r="E94" s="1053"/>
      <c r="F94" s="1053"/>
      <c r="G94" s="1053"/>
      <c r="H94" s="1053"/>
      <c r="I94" s="1053"/>
      <c r="J94" s="1053"/>
      <c r="K94" s="1053"/>
      <c r="L94" s="1053"/>
      <c r="M94" s="1053"/>
    </row>
    <row r="95" spans="5:13" x14ac:dyDescent="0.25">
      <c r="E95" s="1053"/>
      <c r="F95" s="1053"/>
      <c r="G95" s="1053"/>
      <c r="H95" s="1053"/>
      <c r="I95" s="1053"/>
      <c r="J95" s="1053"/>
      <c r="K95" s="1053"/>
      <c r="L95" s="1053"/>
      <c r="M95" s="1053"/>
    </row>
    <row r="96" spans="5:13" x14ac:dyDescent="0.25">
      <c r="E96" s="1053"/>
      <c r="F96" s="1053"/>
      <c r="G96" s="1053"/>
      <c r="H96" s="1053"/>
      <c r="I96" s="1053"/>
      <c r="J96" s="1053"/>
      <c r="K96" s="1053"/>
      <c r="L96" s="1053"/>
      <c r="M96" s="1053"/>
    </row>
    <row r="97" spans="5:13" x14ac:dyDescent="0.25">
      <c r="E97" s="1053"/>
      <c r="F97" s="1053"/>
      <c r="G97" s="1053"/>
      <c r="H97" s="1053"/>
      <c r="I97" s="1053"/>
      <c r="J97" s="1053"/>
      <c r="K97" s="1053"/>
      <c r="L97" s="1053"/>
      <c r="M97" s="1053"/>
    </row>
    <row r="98" spans="5:13" x14ac:dyDescent="0.25">
      <c r="E98" s="1053"/>
      <c r="F98" s="1053"/>
      <c r="G98" s="1053"/>
      <c r="H98" s="1053"/>
      <c r="I98" s="1053"/>
      <c r="J98" s="1053"/>
      <c r="K98" s="1053"/>
      <c r="L98" s="1053"/>
      <c r="M98" s="1053"/>
    </row>
    <row r="99" spans="5:13" x14ac:dyDescent="0.25">
      <c r="E99" s="1053"/>
      <c r="F99" s="1053"/>
      <c r="G99" s="1053"/>
      <c r="H99" s="1053"/>
      <c r="I99" s="1053"/>
      <c r="J99" s="1053"/>
      <c r="K99" s="1053"/>
      <c r="L99" s="1053"/>
      <c r="M99" s="1053"/>
    </row>
    <row r="100" spans="5:13" x14ac:dyDescent="0.25">
      <c r="E100" s="1053"/>
      <c r="F100" s="1053"/>
      <c r="G100" s="1053"/>
      <c r="H100" s="1053"/>
      <c r="I100" s="1053"/>
      <c r="J100" s="1053"/>
      <c r="K100" s="1053"/>
      <c r="L100" s="1053"/>
      <c r="M100" s="1053"/>
    </row>
  </sheetData>
  <mergeCells count="14">
    <mergeCell ref="F63:M63"/>
    <mergeCell ref="B36:B37"/>
    <mergeCell ref="B4:B6"/>
    <mergeCell ref="F2:M2"/>
    <mergeCell ref="F3:M3"/>
    <mergeCell ref="F4:M4"/>
    <mergeCell ref="F5:M5"/>
    <mergeCell ref="F6:M6"/>
    <mergeCell ref="F7:M7"/>
    <mergeCell ref="F14:M14"/>
    <mergeCell ref="F28:M28"/>
    <mergeCell ref="F36:M36"/>
    <mergeCell ref="F43:M43"/>
    <mergeCell ref="F50:M5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2"/>
  <sheetViews>
    <sheetView zoomScale="50" zoomScaleNormal="50" workbookViewId="0">
      <selection sqref="A1:C1048576"/>
    </sheetView>
  </sheetViews>
  <sheetFormatPr defaultRowHeight="15.6" x14ac:dyDescent="0.3"/>
  <cols>
    <col min="1" max="1" width="1.44140625" style="1162" customWidth="1"/>
    <col min="2" max="2" width="13.5546875" style="1162" customWidth="1"/>
    <col min="3" max="3" width="1.44140625" style="1162" customWidth="1"/>
    <col min="4" max="4" width="2.109375" customWidth="1"/>
    <col min="5" max="5" width="1.44140625" style="439" customWidth="1"/>
    <col min="6" max="6" width="3.6640625" style="439" customWidth="1"/>
    <col min="7" max="7" width="6" style="439" customWidth="1"/>
    <col min="8" max="8" width="2.44140625" style="439" customWidth="1"/>
    <col min="9" max="9" width="94.6640625" style="439" customWidth="1"/>
    <col min="10" max="10" width="3.109375" style="439" customWidth="1"/>
    <col min="11" max="11" width="18.44140625" style="439" customWidth="1"/>
    <col min="12" max="12" width="12.88671875" style="439" customWidth="1"/>
    <col min="13" max="13" width="12.5546875" style="439" customWidth="1"/>
  </cols>
  <sheetData>
    <row r="1" spans="1:13" x14ac:dyDescent="0.25">
      <c r="A1" s="1164"/>
      <c r="B1" s="1165" t="s">
        <v>575</v>
      </c>
      <c r="C1" s="1166"/>
      <c r="E1" s="521"/>
      <c r="F1" s="521"/>
      <c r="G1" s="521"/>
      <c r="H1" s="521"/>
      <c r="I1" s="521"/>
      <c r="J1" s="521"/>
      <c r="K1" s="521"/>
      <c r="L1" s="521"/>
      <c r="M1" s="522"/>
    </row>
    <row r="2" spans="1:13" ht="18" thickBot="1" x14ac:dyDescent="0.3">
      <c r="A2" s="614"/>
      <c r="B2" s="867"/>
      <c r="C2" s="53"/>
      <c r="E2" s="523"/>
      <c r="F2" s="1617" t="s">
        <v>333</v>
      </c>
      <c r="G2" s="1617"/>
      <c r="H2" s="1617"/>
      <c r="I2" s="1617"/>
      <c r="J2" s="1617"/>
      <c r="K2" s="1617"/>
      <c r="L2" s="1617"/>
      <c r="M2" s="1617"/>
    </row>
    <row r="3" spans="1:13" ht="18" thickBot="1" x14ac:dyDescent="0.3">
      <c r="A3" s="614"/>
      <c r="B3" s="370" t="str">
        <f>Title!B3</f>
        <v>Interim</v>
      </c>
      <c r="C3" s="53"/>
      <c r="E3" s="524"/>
      <c r="F3" s="1618" t="s">
        <v>69</v>
      </c>
      <c r="G3" s="1618"/>
      <c r="H3" s="1618"/>
      <c r="I3" s="1618"/>
      <c r="J3" s="1618"/>
      <c r="K3" s="1618"/>
      <c r="L3" s="1618"/>
      <c r="M3" s="1618"/>
    </row>
    <row r="4" spans="1:13" x14ac:dyDescent="0.3">
      <c r="A4" s="614"/>
      <c r="B4" s="1255" t="str">
        <f>Title!B4</f>
        <v>R2</v>
      </c>
      <c r="C4" s="53"/>
      <c r="E4" s="1173"/>
      <c r="F4" s="1620" t="s">
        <v>334</v>
      </c>
      <c r="G4" s="1620"/>
      <c r="H4" s="1620"/>
      <c r="I4" s="1620"/>
      <c r="J4" s="1620"/>
      <c r="K4" s="1620"/>
      <c r="L4" s="1620"/>
      <c r="M4" s="1620"/>
    </row>
    <row r="5" spans="1:13" x14ac:dyDescent="0.3">
      <c r="A5" s="614"/>
      <c r="B5" s="1256"/>
      <c r="C5" s="53"/>
      <c r="E5" s="491"/>
      <c r="F5" s="376" t="s">
        <v>6</v>
      </c>
      <c r="G5" s="884" t="s">
        <v>637</v>
      </c>
      <c r="H5" s="884"/>
      <c r="I5" s="884"/>
      <c r="J5" s="884"/>
      <c r="K5" s="884"/>
      <c r="L5" s="884"/>
      <c r="M5" s="884"/>
    </row>
    <row r="6" spans="1:13" ht="16.2" thickBot="1" x14ac:dyDescent="0.35">
      <c r="A6" s="614"/>
      <c r="B6" s="1257"/>
      <c r="C6" s="53"/>
      <c r="E6" s="491"/>
      <c r="F6" s="376" t="s">
        <v>6</v>
      </c>
      <c r="G6" s="884" t="s">
        <v>424</v>
      </c>
      <c r="H6" s="884"/>
      <c r="I6" s="884"/>
      <c r="J6" s="884"/>
      <c r="K6" s="884"/>
      <c r="L6" s="884"/>
      <c r="M6" s="884"/>
    </row>
    <row r="7" spans="1:13" ht="16.2" thickBot="1" x14ac:dyDescent="0.35">
      <c r="A7" s="614"/>
      <c r="B7" s="54"/>
      <c r="C7" s="543"/>
      <c r="E7" s="491"/>
      <c r="F7" s="376" t="s">
        <v>6</v>
      </c>
      <c r="G7" s="884" t="s">
        <v>425</v>
      </c>
      <c r="H7" s="884"/>
      <c r="I7" s="884"/>
      <c r="J7" s="884"/>
      <c r="K7" s="884"/>
      <c r="L7" s="884"/>
      <c r="M7" s="884"/>
    </row>
    <row r="8" spans="1:13" ht="17.399999999999999" x14ac:dyDescent="0.3">
      <c r="A8" s="614"/>
      <c r="B8" s="1014" t="s">
        <v>103</v>
      </c>
      <c r="C8" s="497"/>
      <c r="E8" s="491"/>
      <c r="F8" s="376" t="s">
        <v>6</v>
      </c>
      <c r="G8" s="884" t="s">
        <v>53</v>
      </c>
      <c r="H8" s="884"/>
      <c r="I8" s="884"/>
      <c r="J8" s="884"/>
      <c r="K8" s="884"/>
      <c r="L8" s="884"/>
      <c r="M8" s="884"/>
    </row>
    <row r="9" spans="1:13" ht="21" x14ac:dyDescent="0.25">
      <c r="A9" s="614"/>
      <c r="B9" s="676" t="s">
        <v>131</v>
      </c>
      <c r="C9" s="497"/>
      <c r="E9" s="647"/>
      <c r="F9" s="647"/>
      <c r="G9" s="647"/>
      <c r="H9" s="647"/>
      <c r="I9" s="647"/>
      <c r="J9" s="647"/>
      <c r="K9" s="883"/>
      <c r="L9" s="647"/>
      <c r="M9" s="647"/>
    </row>
    <row r="10" spans="1:13" ht="17.399999999999999" x14ac:dyDescent="0.25">
      <c r="A10" s="614"/>
      <c r="B10" s="677"/>
      <c r="C10" s="678"/>
      <c r="E10" s="862"/>
      <c r="F10" s="1619" t="s">
        <v>638</v>
      </c>
      <c r="G10" s="1619"/>
      <c r="H10" s="1619"/>
      <c r="I10" s="1619"/>
      <c r="J10" s="1619"/>
      <c r="K10" s="1619"/>
      <c r="L10" s="1619"/>
      <c r="M10" s="1619"/>
    </row>
    <row r="11" spans="1:13" x14ac:dyDescent="0.25">
      <c r="A11" s="614"/>
      <c r="B11" s="679" t="s">
        <v>397</v>
      </c>
      <c r="C11" s="497"/>
      <c r="E11" s="613"/>
      <c r="F11" s="438"/>
      <c r="G11" s="151">
        <v>1</v>
      </c>
      <c r="H11" s="400"/>
      <c r="I11" s="400" t="s">
        <v>109</v>
      </c>
      <c r="J11" s="618" t="s">
        <v>173</v>
      </c>
      <c r="K11" s="9" t="s">
        <v>639</v>
      </c>
      <c r="L11" s="619">
        <v>0</v>
      </c>
      <c r="M11" s="620">
        <f>TIME(9+0,0,0)</f>
        <v>0.375</v>
      </c>
    </row>
    <row r="12" spans="1:13" x14ac:dyDescent="0.25">
      <c r="A12" s="52"/>
      <c r="B12" s="680" t="s">
        <v>398</v>
      </c>
      <c r="C12" s="53"/>
      <c r="E12" s="654"/>
      <c r="F12" s="1167"/>
      <c r="G12" s="1178">
        <f>G11+1</f>
        <v>2</v>
      </c>
      <c r="H12" s="1178"/>
      <c r="I12" s="882" t="s">
        <v>426</v>
      </c>
      <c r="J12" s="649" t="s">
        <v>173</v>
      </c>
      <c r="K12" s="1178" t="s">
        <v>640</v>
      </c>
      <c r="L12" s="650">
        <v>15</v>
      </c>
      <c r="M12" s="651">
        <f>M11+TIME(0,L11,0)</f>
        <v>0.375</v>
      </c>
    </row>
    <row r="13" spans="1:13" x14ac:dyDescent="0.25">
      <c r="A13" s="614"/>
      <c r="B13" s="681" t="s">
        <v>157</v>
      </c>
      <c r="C13" s="497"/>
      <c r="E13" s="809"/>
      <c r="F13" s="1168"/>
      <c r="G13" s="782">
        <v>3</v>
      </c>
      <c r="H13" s="782"/>
      <c r="I13" s="1169" t="s">
        <v>641</v>
      </c>
      <c r="J13" s="784" t="s">
        <v>6</v>
      </c>
      <c r="K13" s="782" t="s">
        <v>4</v>
      </c>
      <c r="L13" s="785">
        <v>105</v>
      </c>
      <c r="M13" s="786">
        <f>M12+TIME(0,L12,0)</f>
        <v>0.38541666666666669</v>
      </c>
    </row>
    <row r="14" spans="1:13" x14ac:dyDescent="0.25">
      <c r="A14" s="52"/>
      <c r="B14" s="682" t="s">
        <v>256</v>
      </c>
      <c r="C14" s="497"/>
      <c r="E14" s="810"/>
      <c r="F14" s="734"/>
      <c r="G14" s="736">
        <v>4</v>
      </c>
      <c r="H14" s="735"/>
      <c r="I14" s="735" t="s">
        <v>642</v>
      </c>
      <c r="J14" s="707" t="s">
        <v>173</v>
      </c>
      <c r="K14" s="736" t="s">
        <v>639</v>
      </c>
      <c r="L14" s="708">
        <v>15</v>
      </c>
      <c r="M14" s="780">
        <f>M13+TIME(0,L13,0)</f>
        <v>0.45833333333333337</v>
      </c>
    </row>
    <row r="15" spans="1:13" x14ac:dyDescent="0.25">
      <c r="A15" s="52"/>
      <c r="B15" s="498" t="s">
        <v>283</v>
      </c>
      <c r="C15" s="497"/>
      <c r="E15" s="806"/>
      <c r="F15" s="881"/>
      <c r="G15" s="880"/>
      <c r="H15" s="885"/>
      <c r="I15" s="885"/>
      <c r="J15" s="930"/>
      <c r="K15" s="880"/>
      <c r="L15" s="931"/>
      <c r="M15" s="932"/>
    </row>
    <row r="16" spans="1:13" ht="17.399999999999999" x14ac:dyDescent="0.25">
      <c r="A16" s="52"/>
      <c r="B16" s="499" t="s">
        <v>347</v>
      </c>
      <c r="C16" s="500"/>
      <c r="E16" s="806"/>
      <c r="F16" s="1619" t="s">
        <v>643</v>
      </c>
      <c r="G16" s="1619"/>
      <c r="H16" s="1619"/>
      <c r="I16" s="1619"/>
      <c r="J16" s="1619"/>
      <c r="K16" s="1619"/>
      <c r="L16" s="1619"/>
      <c r="M16" s="1619"/>
    </row>
    <row r="17" spans="1:13" x14ac:dyDescent="0.25">
      <c r="A17" s="52"/>
      <c r="B17" s="54"/>
      <c r="C17" s="459"/>
      <c r="E17" s="809"/>
      <c r="F17" s="781"/>
      <c r="G17" s="782">
        <v>5</v>
      </c>
      <c r="H17" s="783"/>
      <c r="I17" s="783" t="s">
        <v>427</v>
      </c>
      <c r="J17" s="784" t="s">
        <v>6</v>
      </c>
      <c r="K17" s="782" t="s">
        <v>70</v>
      </c>
      <c r="L17" s="785">
        <v>0</v>
      </c>
      <c r="M17" s="786">
        <f>TIME(4+12,0,0)</f>
        <v>0.66666666666666663</v>
      </c>
    </row>
    <row r="18" spans="1:13" ht="26.4" x14ac:dyDescent="0.25">
      <c r="A18" s="52"/>
      <c r="B18" s="54"/>
      <c r="C18" s="53"/>
      <c r="E18" s="654"/>
      <c r="F18" s="1167"/>
      <c r="G18" s="1178">
        <v>6</v>
      </c>
      <c r="H18" s="1178"/>
      <c r="I18" s="882" t="s">
        <v>428</v>
      </c>
      <c r="J18" s="649" t="s">
        <v>173</v>
      </c>
      <c r="K18" s="1178" t="s">
        <v>70</v>
      </c>
      <c r="L18" s="650">
        <v>15</v>
      </c>
      <c r="M18" s="651">
        <f>M17+TIME(0,L17,0)</f>
        <v>0.66666666666666663</v>
      </c>
    </row>
    <row r="19" spans="1:13" x14ac:dyDescent="0.25">
      <c r="A19" s="614"/>
      <c r="B19" s="971" t="s">
        <v>399</v>
      </c>
      <c r="C19" s="497"/>
      <c r="E19" s="809"/>
      <c r="F19" s="781"/>
      <c r="G19" s="782">
        <v>7</v>
      </c>
      <c r="H19" s="783"/>
      <c r="I19" s="783" t="s">
        <v>584</v>
      </c>
      <c r="J19" s="784" t="s">
        <v>6</v>
      </c>
      <c r="K19" s="782" t="s">
        <v>70</v>
      </c>
      <c r="L19" s="785">
        <v>10</v>
      </c>
      <c r="M19" s="786">
        <f>M18+TIME(0,L18,0)</f>
        <v>0.67708333333333326</v>
      </c>
    </row>
    <row r="20" spans="1:13" x14ac:dyDescent="0.25">
      <c r="A20" s="52"/>
      <c r="B20" s="680" t="s">
        <v>400</v>
      </c>
      <c r="C20" s="53"/>
      <c r="E20" s="810"/>
      <c r="F20" s="734"/>
      <c r="G20" s="736">
        <v>8</v>
      </c>
      <c r="H20" s="735"/>
      <c r="I20" s="735" t="s">
        <v>379</v>
      </c>
      <c r="J20" s="707" t="s">
        <v>6</v>
      </c>
      <c r="K20" s="736" t="s">
        <v>644</v>
      </c>
      <c r="L20" s="708">
        <v>10</v>
      </c>
      <c r="M20" s="780">
        <f>M19+TIME(0,L19,0)</f>
        <v>0.68402777777777768</v>
      </c>
    </row>
    <row r="21" spans="1:13" x14ac:dyDescent="0.25">
      <c r="A21" s="614"/>
      <c r="B21" s="1015" t="s">
        <v>456</v>
      </c>
      <c r="C21" s="497"/>
      <c r="E21" s="809"/>
      <c r="F21" s="781"/>
      <c r="G21" s="782">
        <v>9</v>
      </c>
      <c r="H21" s="783"/>
      <c r="I21" s="783" t="s">
        <v>380</v>
      </c>
      <c r="J21" s="784" t="s">
        <v>6</v>
      </c>
      <c r="K21" s="782" t="s">
        <v>4</v>
      </c>
      <c r="L21" s="785">
        <v>85</v>
      </c>
      <c r="M21" s="786">
        <f>M20+TIME(0,L20,0)</f>
        <v>0.6909722222222221</v>
      </c>
    </row>
    <row r="22" spans="1:13" x14ac:dyDescent="0.3">
      <c r="A22" s="52"/>
      <c r="B22" s="972" t="s">
        <v>298</v>
      </c>
      <c r="C22" s="497"/>
      <c r="E22" s="810"/>
      <c r="F22" s="734"/>
      <c r="G22" s="736">
        <v>10</v>
      </c>
      <c r="H22" s="735"/>
      <c r="I22" s="735" t="s">
        <v>645</v>
      </c>
      <c r="J22" s="707" t="s">
        <v>6</v>
      </c>
      <c r="K22" s="736" t="s">
        <v>70</v>
      </c>
      <c r="L22" s="708">
        <v>0</v>
      </c>
      <c r="M22" s="780">
        <f>M21+TIME(0,L21,0)</f>
        <v>0.74999999999999989</v>
      </c>
    </row>
    <row r="23" spans="1:13" x14ac:dyDescent="0.3">
      <c r="A23" s="52"/>
      <c r="B23" s="1016" t="s">
        <v>297</v>
      </c>
      <c r="C23" s="497"/>
      <c r="E23" s="806"/>
      <c r="F23" s="881"/>
      <c r="G23" s="880"/>
      <c r="H23" s="885"/>
      <c r="I23" s="885"/>
      <c r="J23" s="930"/>
      <c r="K23" s="880"/>
      <c r="L23" s="931"/>
      <c r="M23" s="932"/>
    </row>
    <row r="24" spans="1:13" ht="17.399999999999999" x14ac:dyDescent="0.3">
      <c r="A24" s="52"/>
      <c r="B24" s="973" t="s">
        <v>348</v>
      </c>
      <c r="C24" s="497"/>
      <c r="E24" s="862"/>
      <c r="F24" s="1619" t="s">
        <v>646</v>
      </c>
      <c r="G24" s="1619"/>
      <c r="H24" s="1619"/>
      <c r="I24" s="1619"/>
      <c r="J24" s="1619"/>
      <c r="K24" s="1619"/>
      <c r="L24" s="1619"/>
      <c r="M24" s="1619"/>
    </row>
    <row r="25" spans="1:13" x14ac:dyDescent="0.25">
      <c r="A25" s="52"/>
      <c r="B25" s="1017" t="s">
        <v>24</v>
      </c>
      <c r="C25" s="497"/>
      <c r="E25" s="809"/>
      <c r="F25" s="781"/>
      <c r="G25" s="782">
        <v>11</v>
      </c>
      <c r="H25" s="783"/>
      <c r="I25" s="783" t="s">
        <v>109</v>
      </c>
      <c r="J25" s="784" t="s">
        <v>6</v>
      </c>
      <c r="K25" s="782" t="s">
        <v>13</v>
      </c>
      <c r="L25" s="785">
        <v>0</v>
      </c>
      <c r="M25" s="786">
        <f>TIME(10,30,0)</f>
        <v>0.4375</v>
      </c>
    </row>
    <row r="26" spans="1:13" x14ac:dyDescent="0.25">
      <c r="A26" s="52"/>
      <c r="B26" s="1018" t="s">
        <v>19</v>
      </c>
      <c r="C26" s="497"/>
      <c r="E26" s="933"/>
      <c r="F26" s="934"/>
      <c r="G26" s="855">
        <v>12</v>
      </c>
      <c r="H26" s="856"/>
      <c r="I26" s="856" t="s">
        <v>429</v>
      </c>
      <c r="J26" s="861" t="s">
        <v>6</v>
      </c>
      <c r="K26" s="855" t="s">
        <v>13</v>
      </c>
      <c r="L26" s="935">
        <v>0</v>
      </c>
      <c r="M26" s="936">
        <f>M25+TIME(0,L25,0)</f>
        <v>0.4375</v>
      </c>
    </row>
    <row r="27" spans="1:13" x14ac:dyDescent="0.25">
      <c r="A27" s="52"/>
      <c r="B27" s="1019" t="s">
        <v>458</v>
      </c>
      <c r="C27" s="497"/>
      <c r="E27" s="809"/>
      <c r="F27" s="781"/>
      <c r="G27" s="782">
        <v>13</v>
      </c>
      <c r="H27" s="783"/>
      <c r="I27" s="783" t="s">
        <v>407</v>
      </c>
      <c r="J27" s="784" t="s">
        <v>6</v>
      </c>
      <c r="K27" s="782" t="s">
        <v>4</v>
      </c>
      <c r="L27" s="785">
        <v>120</v>
      </c>
      <c r="M27" s="786">
        <f>M26+TIME(0,L26,0)</f>
        <v>0.4375</v>
      </c>
    </row>
    <row r="28" spans="1:13" x14ac:dyDescent="0.25">
      <c r="A28" s="52"/>
      <c r="B28" s="54"/>
      <c r="C28" s="497"/>
      <c r="E28" s="933"/>
      <c r="F28" s="934"/>
      <c r="G28" s="855">
        <v>14</v>
      </c>
      <c r="H28" s="856"/>
      <c r="I28" s="856" t="s">
        <v>315</v>
      </c>
      <c r="J28" s="861" t="s">
        <v>6</v>
      </c>
      <c r="K28" s="855" t="s">
        <v>13</v>
      </c>
      <c r="L28" s="935">
        <v>0</v>
      </c>
      <c r="M28" s="936">
        <f>M27+TIME(0,L27,0)</f>
        <v>0.52083333333333337</v>
      </c>
    </row>
    <row r="29" spans="1:13" ht="21" x14ac:dyDescent="0.25">
      <c r="A29" s="52"/>
      <c r="B29" s="54"/>
      <c r="C29" s="53"/>
      <c r="E29" s="806"/>
      <c r="F29" s="738"/>
      <c r="G29" s="738"/>
      <c r="H29" s="738"/>
      <c r="I29" s="738"/>
      <c r="J29" s="738"/>
      <c r="K29" s="737"/>
      <c r="L29" s="738"/>
      <c r="M29" s="738"/>
    </row>
    <row r="30" spans="1:13" ht="17.399999999999999" x14ac:dyDescent="0.25">
      <c r="A30" s="52"/>
      <c r="B30" s="679" t="s">
        <v>401</v>
      </c>
      <c r="C30" s="53"/>
      <c r="E30" s="806"/>
      <c r="F30" s="1619" t="s">
        <v>647</v>
      </c>
      <c r="G30" s="1619"/>
      <c r="H30" s="1619"/>
      <c r="I30" s="1619"/>
      <c r="J30" s="1619"/>
      <c r="K30" s="1619"/>
      <c r="L30" s="1619"/>
      <c r="M30" s="1619"/>
    </row>
    <row r="31" spans="1:13" x14ac:dyDescent="0.25">
      <c r="A31" s="52"/>
      <c r="B31" s="680" t="s">
        <v>402</v>
      </c>
      <c r="C31" s="53"/>
      <c r="E31" s="613"/>
      <c r="F31" s="438"/>
      <c r="G31" s="151">
        <v>15</v>
      </c>
      <c r="H31" s="400"/>
      <c r="I31" s="400" t="s">
        <v>109</v>
      </c>
      <c r="J31" s="618" t="s">
        <v>173</v>
      </c>
      <c r="K31" s="9" t="s">
        <v>70</v>
      </c>
      <c r="L31" s="619">
        <v>0</v>
      </c>
      <c r="M31" s="620">
        <f>TIME(4+12,0,0)</f>
        <v>0.66666666666666663</v>
      </c>
    </row>
    <row r="32" spans="1:13" ht="21" x14ac:dyDescent="0.25">
      <c r="A32" s="52"/>
      <c r="B32" s="1022" t="s">
        <v>446</v>
      </c>
      <c r="C32" s="53"/>
      <c r="E32" s="807"/>
      <c r="F32" s="734"/>
      <c r="G32" s="736">
        <v>16</v>
      </c>
      <c r="H32" s="735"/>
      <c r="I32" s="735" t="s">
        <v>530</v>
      </c>
      <c r="J32" s="707" t="s">
        <v>6</v>
      </c>
      <c r="K32" s="736" t="s">
        <v>4</v>
      </c>
      <c r="L32" s="708">
        <v>0</v>
      </c>
      <c r="M32" s="780">
        <f>M31+TIME(0,L31,0)</f>
        <v>0.66666666666666663</v>
      </c>
    </row>
    <row r="33" spans="1:13" ht="17.399999999999999" x14ac:dyDescent="0.25">
      <c r="A33" s="614"/>
      <c r="B33" s="1023" t="s">
        <v>457</v>
      </c>
      <c r="C33" s="497"/>
      <c r="E33" s="808"/>
      <c r="F33" s="781"/>
      <c r="G33" s="782">
        <v>17</v>
      </c>
      <c r="H33" s="783"/>
      <c r="I33" s="783" t="s">
        <v>382</v>
      </c>
      <c r="J33" s="784" t="s">
        <v>6</v>
      </c>
      <c r="K33" s="782" t="s">
        <v>4</v>
      </c>
      <c r="L33" s="785">
        <v>60</v>
      </c>
      <c r="M33" s="786">
        <f>M32+TIME(0,L32,0)</f>
        <v>0.66666666666666663</v>
      </c>
    </row>
    <row r="34" spans="1:13" x14ac:dyDescent="0.25">
      <c r="A34" s="52"/>
      <c r="B34" s="54"/>
      <c r="C34" s="53"/>
      <c r="E34" s="654"/>
      <c r="F34" s="1185"/>
      <c r="G34" s="1178">
        <v>18</v>
      </c>
      <c r="H34" s="1178"/>
      <c r="I34" s="621" t="s">
        <v>53</v>
      </c>
      <c r="J34" s="622" t="s">
        <v>6</v>
      </c>
      <c r="K34" s="1178" t="s">
        <v>4</v>
      </c>
      <c r="L34" s="650">
        <v>60</v>
      </c>
      <c r="M34" s="651">
        <f>M33+TIME(0,L33,0)</f>
        <v>0.70833333333333326</v>
      </c>
    </row>
    <row r="35" spans="1:13" ht="15.6" customHeight="1" x14ac:dyDescent="0.25">
      <c r="A35" s="52"/>
      <c r="B35" s="54"/>
      <c r="C35" s="497"/>
      <c r="E35" s="809"/>
      <c r="F35" s="1170"/>
      <c r="G35" s="782">
        <v>19</v>
      </c>
      <c r="H35" s="782"/>
      <c r="I35" s="782" t="s">
        <v>315</v>
      </c>
      <c r="J35" s="1171" t="s">
        <v>6</v>
      </c>
      <c r="K35" s="782" t="s">
        <v>70</v>
      </c>
      <c r="L35" s="785">
        <v>0</v>
      </c>
      <c r="M35" s="786">
        <f>M34+TIME(0,L34,0)</f>
        <v>0.74999999999999989</v>
      </c>
    </row>
    <row r="36" spans="1:13" ht="21" x14ac:dyDescent="0.25">
      <c r="A36" s="52"/>
      <c r="B36" s="1260" t="s">
        <v>419</v>
      </c>
      <c r="C36" s="497"/>
      <c r="E36" s="806"/>
      <c r="F36" s="738"/>
      <c r="G36" s="738"/>
      <c r="H36" s="738"/>
      <c r="I36" s="738"/>
      <c r="J36" s="738"/>
      <c r="K36" s="737"/>
      <c r="L36" s="738"/>
      <c r="M36" s="738"/>
    </row>
    <row r="37" spans="1:13" ht="17.399999999999999" x14ac:dyDescent="0.25">
      <c r="A37" s="54"/>
      <c r="B37" s="1261"/>
      <c r="C37" s="54"/>
      <c r="E37" s="806"/>
      <c r="F37" s="1619" t="s">
        <v>648</v>
      </c>
      <c r="G37" s="1619"/>
      <c r="H37" s="1619"/>
      <c r="I37" s="1619"/>
      <c r="J37" s="1619"/>
      <c r="K37" s="1619"/>
      <c r="L37" s="1619"/>
      <c r="M37" s="1619"/>
    </row>
    <row r="38" spans="1:13" ht="17.399999999999999" x14ac:dyDescent="0.25">
      <c r="A38" s="54"/>
      <c r="B38" s="852" t="s">
        <v>415</v>
      </c>
      <c r="C38" s="54"/>
      <c r="E38" s="809"/>
      <c r="F38" s="781"/>
      <c r="G38" s="787">
        <v>20</v>
      </c>
      <c r="H38" s="783"/>
      <c r="I38" s="783" t="s">
        <v>109</v>
      </c>
      <c r="J38" s="784" t="s">
        <v>173</v>
      </c>
      <c r="K38" s="782" t="s">
        <v>70</v>
      </c>
      <c r="L38" s="785">
        <v>0</v>
      </c>
      <c r="M38" s="786">
        <f>TIME(8,0,0)</f>
        <v>0.33333333333333331</v>
      </c>
    </row>
    <row r="39" spans="1:13" x14ac:dyDescent="0.25">
      <c r="A39" s="54"/>
      <c r="B39" s="1026" t="s">
        <v>363</v>
      </c>
      <c r="C39" s="54"/>
      <c r="E39" s="810"/>
      <c r="F39" s="734"/>
      <c r="G39" s="788">
        <v>21</v>
      </c>
      <c r="H39" s="734"/>
      <c r="I39" s="735" t="s">
        <v>649</v>
      </c>
      <c r="J39" s="789" t="s">
        <v>6</v>
      </c>
      <c r="K39" s="734" t="s">
        <v>4</v>
      </c>
      <c r="L39" s="708">
        <v>0</v>
      </c>
      <c r="M39" s="780">
        <f>M38+TIME(0,L38,0)</f>
        <v>0.33333333333333331</v>
      </c>
    </row>
    <row r="40" spans="1:13" ht="16.2" thickBot="1" x14ac:dyDescent="0.3">
      <c r="A40" s="54"/>
      <c r="B40" s="54"/>
      <c r="C40" s="54"/>
      <c r="E40" s="809"/>
      <c r="F40" s="781"/>
      <c r="G40" s="782">
        <v>22</v>
      </c>
      <c r="H40" s="783"/>
      <c r="I40" s="783" t="s">
        <v>407</v>
      </c>
      <c r="J40" s="784" t="s">
        <v>6</v>
      </c>
      <c r="K40" s="782" t="s">
        <v>4</v>
      </c>
      <c r="L40" s="785">
        <v>120</v>
      </c>
      <c r="M40" s="786">
        <f>M39+TIME(0,L39,0)</f>
        <v>0.33333333333333331</v>
      </c>
    </row>
    <row r="41" spans="1:13" x14ac:dyDescent="0.25">
      <c r="A41" s="52"/>
      <c r="B41" s="599" t="s">
        <v>301</v>
      </c>
      <c r="C41" s="53"/>
      <c r="E41" s="811"/>
      <c r="F41" s="790"/>
      <c r="G41" s="791">
        <v>23</v>
      </c>
      <c r="H41" s="792"/>
      <c r="I41" s="792" t="s">
        <v>315</v>
      </c>
      <c r="J41" s="793" t="s">
        <v>6</v>
      </c>
      <c r="K41" s="791" t="s">
        <v>70</v>
      </c>
      <c r="L41" s="794">
        <v>0</v>
      </c>
      <c r="M41" s="795">
        <f>M40+TIME(0,L40,0)</f>
        <v>0.41666666666666663</v>
      </c>
    </row>
    <row r="42" spans="1:13" ht="21" x14ac:dyDescent="0.25">
      <c r="A42" s="52"/>
      <c r="B42" s="600" t="s">
        <v>263</v>
      </c>
      <c r="C42" s="53"/>
      <c r="E42" s="806"/>
      <c r="F42" s="738"/>
      <c r="G42" s="738"/>
      <c r="H42" s="738"/>
      <c r="I42" s="738"/>
      <c r="J42" s="738"/>
      <c r="K42" s="737"/>
      <c r="L42" s="738"/>
      <c r="M42" s="738"/>
    </row>
    <row r="43" spans="1:13" ht="17.399999999999999" x14ac:dyDescent="0.25">
      <c r="A43" s="52"/>
      <c r="B43" s="502" t="s">
        <v>250</v>
      </c>
      <c r="C43" s="501"/>
      <c r="E43" s="806"/>
      <c r="F43" s="1621" t="s">
        <v>650</v>
      </c>
      <c r="G43" s="1621"/>
      <c r="H43" s="1621"/>
      <c r="I43" s="1621"/>
      <c r="J43" s="1621"/>
      <c r="K43" s="1621"/>
      <c r="L43" s="1621"/>
      <c r="M43" s="1621"/>
    </row>
    <row r="44" spans="1:13" ht="21" x14ac:dyDescent="0.25">
      <c r="A44" s="52"/>
      <c r="B44" s="503" t="s">
        <v>104</v>
      </c>
      <c r="C44" s="501"/>
      <c r="E44" s="812"/>
      <c r="F44" s="781"/>
      <c r="G44" s="787">
        <v>24</v>
      </c>
      <c r="H44" s="783"/>
      <c r="I44" s="783" t="s">
        <v>109</v>
      </c>
      <c r="J44" s="784" t="s">
        <v>173</v>
      </c>
      <c r="K44" s="782" t="s">
        <v>13</v>
      </c>
      <c r="L44" s="785">
        <v>0</v>
      </c>
      <c r="M44" s="786">
        <f>TIME(4+12,0,0)</f>
        <v>0.66666666666666663</v>
      </c>
    </row>
    <row r="45" spans="1:13" ht="17.399999999999999" x14ac:dyDescent="0.25">
      <c r="A45" s="52"/>
      <c r="B45" s="504" t="s">
        <v>105</v>
      </c>
      <c r="C45" s="501"/>
      <c r="E45" s="813"/>
      <c r="F45" s="734"/>
      <c r="G45" s="788">
        <v>25</v>
      </c>
      <c r="H45" s="734"/>
      <c r="I45" s="735" t="s">
        <v>408</v>
      </c>
      <c r="J45" s="789" t="s">
        <v>6</v>
      </c>
      <c r="K45" s="734" t="s">
        <v>4</v>
      </c>
      <c r="L45" s="708">
        <v>0</v>
      </c>
      <c r="M45" s="780">
        <f>M44+TIME(0,L44,0)</f>
        <v>0.66666666666666663</v>
      </c>
    </row>
    <row r="46" spans="1:13" x14ac:dyDescent="0.3">
      <c r="A46" s="52"/>
      <c r="B46" s="1024" t="s">
        <v>102</v>
      </c>
      <c r="C46" s="501"/>
      <c r="E46" s="814"/>
      <c r="F46" s="796"/>
      <c r="G46" s="797">
        <v>26</v>
      </c>
      <c r="H46" s="796"/>
      <c r="I46" s="796" t="s">
        <v>407</v>
      </c>
      <c r="J46" s="798" t="s">
        <v>6</v>
      </c>
      <c r="K46" s="796" t="s">
        <v>4</v>
      </c>
      <c r="L46" s="796">
        <v>120</v>
      </c>
      <c r="M46" s="786">
        <f>M45+TIME(0,L45, 0)</f>
        <v>0.66666666666666663</v>
      </c>
    </row>
    <row r="47" spans="1:13" x14ac:dyDescent="0.3">
      <c r="A47" s="52"/>
      <c r="B47" s="505" t="s">
        <v>259</v>
      </c>
      <c r="C47" s="501"/>
      <c r="E47" s="815"/>
      <c r="F47" s="734"/>
      <c r="G47" s="736">
        <v>27</v>
      </c>
      <c r="H47" s="735"/>
      <c r="I47" s="735" t="s">
        <v>651</v>
      </c>
      <c r="J47" s="707" t="s">
        <v>6</v>
      </c>
      <c r="K47" s="736" t="s">
        <v>13</v>
      </c>
      <c r="L47" s="708">
        <v>0</v>
      </c>
      <c r="M47" s="780">
        <f>M46+TIME(0,L46,0)</f>
        <v>0.75</v>
      </c>
    </row>
    <row r="48" spans="1:13" ht="21" x14ac:dyDescent="0.3">
      <c r="A48" s="52"/>
      <c r="B48" s="505" t="s">
        <v>260</v>
      </c>
      <c r="C48" s="501"/>
      <c r="E48" s="805"/>
      <c r="F48" s="738"/>
      <c r="G48" s="738"/>
      <c r="H48" s="738"/>
      <c r="I48" s="738"/>
      <c r="J48" s="738"/>
      <c r="K48" s="737"/>
      <c r="L48" s="738"/>
      <c r="M48" s="738"/>
    </row>
    <row r="49" spans="1:13" ht="17.399999999999999" x14ac:dyDescent="0.3">
      <c r="A49" s="52"/>
      <c r="B49" s="505" t="s">
        <v>135</v>
      </c>
      <c r="C49" s="501"/>
      <c r="E49" s="805"/>
      <c r="F49" s="1621" t="s">
        <v>652</v>
      </c>
      <c r="G49" s="1621"/>
      <c r="H49" s="1621"/>
      <c r="I49" s="1621"/>
      <c r="J49" s="1621"/>
      <c r="K49" s="1621"/>
      <c r="L49" s="1621"/>
      <c r="M49" s="1621"/>
    </row>
    <row r="50" spans="1:13" ht="21" x14ac:dyDescent="0.25">
      <c r="A50" s="52"/>
      <c r="B50" s="505" t="s">
        <v>265</v>
      </c>
      <c r="C50" s="501"/>
      <c r="E50" s="812"/>
      <c r="F50" s="781"/>
      <c r="G50" s="787">
        <v>28</v>
      </c>
      <c r="H50" s="783"/>
      <c r="I50" s="783" t="s">
        <v>109</v>
      </c>
      <c r="J50" s="784" t="s">
        <v>173</v>
      </c>
      <c r="K50" s="782" t="s">
        <v>13</v>
      </c>
      <c r="L50" s="785">
        <v>0</v>
      </c>
      <c r="M50" s="786">
        <f>TIME(10+0,30,0)</f>
        <v>0.4375</v>
      </c>
    </row>
    <row r="51" spans="1:13" ht="17.399999999999999" x14ac:dyDescent="0.25">
      <c r="A51" s="52"/>
      <c r="B51" s="505" t="s">
        <v>261</v>
      </c>
      <c r="C51" s="501"/>
      <c r="E51" s="813"/>
      <c r="F51" s="734"/>
      <c r="G51" s="788">
        <v>29</v>
      </c>
      <c r="H51" s="734"/>
      <c r="I51" s="735" t="s">
        <v>54</v>
      </c>
      <c r="J51" s="789" t="s">
        <v>6</v>
      </c>
      <c r="K51" s="734" t="s">
        <v>4</v>
      </c>
      <c r="L51" s="708">
        <v>0</v>
      </c>
      <c r="M51" s="780">
        <f>M50+TIME(0,L50,0)</f>
        <v>0.4375</v>
      </c>
    </row>
    <row r="52" spans="1:13" x14ac:dyDescent="0.25">
      <c r="A52" s="52"/>
      <c r="B52" s="505" t="s">
        <v>134</v>
      </c>
      <c r="C52" s="501"/>
      <c r="E52" s="809"/>
      <c r="F52" s="781"/>
      <c r="G52" s="782">
        <v>30</v>
      </c>
      <c r="H52" s="783"/>
      <c r="I52" s="783" t="s">
        <v>407</v>
      </c>
      <c r="J52" s="784" t="s">
        <v>6</v>
      </c>
      <c r="K52" s="782" t="s">
        <v>4</v>
      </c>
      <c r="L52" s="785">
        <v>120</v>
      </c>
      <c r="M52" s="786">
        <f>M51+TIME(0,L51,0)</f>
        <v>0.4375</v>
      </c>
    </row>
    <row r="53" spans="1:13" x14ac:dyDescent="0.25">
      <c r="A53" s="52"/>
      <c r="B53" s="505" t="s">
        <v>262</v>
      </c>
      <c r="C53" s="501"/>
      <c r="E53" s="810"/>
      <c r="F53" s="734"/>
      <c r="G53" s="736">
        <v>31</v>
      </c>
      <c r="H53" s="735"/>
      <c r="I53" s="735" t="s">
        <v>315</v>
      </c>
      <c r="J53" s="707" t="s">
        <v>6</v>
      </c>
      <c r="K53" s="736" t="s">
        <v>13</v>
      </c>
      <c r="L53" s="708">
        <v>0</v>
      </c>
      <c r="M53" s="780">
        <f>M51+TIME(0,L52,0)</f>
        <v>0.52083333333333337</v>
      </c>
    </row>
    <row r="54" spans="1:13" ht="21" x14ac:dyDescent="0.3">
      <c r="A54" s="52"/>
      <c r="B54" s="683" t="s">
        <v>106</v>
      </c>
      <c r="C54" s="501"/>
      <c r="E54" s="805"/>
      <c r="F54" s="738"/>
      <c r="G54" s="738"/>
      <c r="H54" s="738"/>
      <c r="I54" s="738"/>
      <c r="J54" s="738"/>
      <c r="K54" s="737"/>
      <c r="L54" s="738"/>
      <c r="M54" s="738"/>
    </row>
    <row r="55" spans="1:13" ht="17.399999999999999" x14ac:dyDescent="0.3">
      <c r="A55" s="52"/>
      <c r="B55" s="54"/>
      <c r="C55" s="501"/>
      <c r="E55" s="805"/>
      <c r="F55" s="1621" t="s">
        <v>653</v>
      </c>
      <c r="G55" s="1621"/>
      <c r="H55" s="1621"/>
      <c r="I55" s="1621"/>
      <c r="J55" s="1621"/>
      <c r="K55" s="1621"/>
      <c r="L55" s="1621"/>
      <c r="M55" s="1621"/>
    </row>
    <row r="56" spans="1:13" ht="21" x14ac:dyDescent="0.25">
      <c r="A56" s="52"/>
      <c r="B56" s="54"/>
      <c r="C56" s="501"/>
      <c r="E56" s="812"/>
      <c r="F56" s="781"/>
      <c r="G56" s="787">
        <v>32</v>
      </c>
      <c r="H56" s="783"/>
      <c r="I56" s="783" t="s">
        <v>109</v>
      </c>
      <c r="J56" s="784" t="s">
        <v>173</v>
      </c>
      <c r="K56" s="782" t="s">
        <v>70</v>
      </c>
      <c r="L56" s="785">
        <v>0</v>
      </c>
      <c r="M56" s="786">
        <f>TIME(4+12,0,0)</f>
        <v>0.66666666666666663</v>
      </c>
    </row>
    <row r="57" spans="1:13" ht="17.399999999999999" x14ac:dyDescent="0.25">
      <c r="A57" s="52"/>
      <c r="B57" s="54"/>
      <c r="C57" s="53"/>
      <c r="E57" s="813"/>
      <c r="F57" s="734"/>
      <c r="G57" s="788">
        <v>33</v>
      </c>
      <c r="H57" s="734"/>
      <c r="I57" s="735" t="s">
        <v>381</v>
      </c>
      <c r="J57" s="789" t="s">
        <v>6</v>
      </c>
      <c r="K57" s="734" t="s">
        <v>70</v>
      </c>
      <c r="L57" s="708">
        <v>5</v>
      </c>
      <c r="M57" s="780">
        <f>M56+TIME(0,L56,0)</f>
        <v>0.66666666666666663</v>
      </c>
    </row>
    <row r="58" spans="1:13" x14ac:dyDescent="0.25">
      <c r="A58" s="1164"/>
      <c r="B58" s="1165" t="str">
        <f>B1</f>
        <v>November</v>
      </c>
      <c r="C58" s="1166"/>
      <c r="E58" s="809"/>
      <c r="F58" s="781"/>
      <c r="G58" s="782">
        <v>34</v>
      </c>
      <c r="H58" s="783"/>
      <c r="I58" s="783" t="s">
        <v>382</v>
      </c>
      <c r="J58" s="784" t="s">
        <v>6</v>
      </c>
      <c r="K58" s="782" t="s">
        <v>4</v>
      </c>
      <c r="L58" s="785">
        <v>10</v>
      </c>
      <c r="M58" s="786">
        <f>M57+TIME(0,L57,0)</f>
        <v>0.67013888888888884</v>
      </c>
    </row>
    <row r="59" spans="1:13" x14ac:dyDescent="0.25">
      <c r="E59" s="810"/>
      <c r="F59" s="734"/>
      <c r="G59" s="736">
        <v>35</v>
      </c>
      <c r="H59" s="735"/>
      <c r="I59" s="735" t="s">
        <v>53</v>
      </c>
      <c r="J59" s="707" t="s">
        <v>6</v>
      </c>
      <c r="K59" s="736" t="s">
        <v>4</v>
      </c>
      <c r="L59" s="708">
        <v>75</v>
      </c>
      <c r="M59" s="780">
        <f>M58+TIME(0,L58,0)</f>
        <v>0.67708333333333326</v>
      </c>
    </row>
    <row r="60" spans="1:13" x14ac:dyDescent="0.3">
      <c r="E60" s="816"/>
      <c r="F60" s="799"/>
      <c r="G60" s="800">
        <v>36</v>
      </c>
      <c r="H60" s="799"/>
      <c r="I60" s="799" t="s">
        <v>379</v>
      </c>
      <c r="J60" s="801" t="s">
        <v>6</v>
      </c>
      <c r="K60" s="799" t="s">
        <v>644</v>
      </c>
      <c r="L60" s="799">
        <v>15</v>
      </c>
      <c r="M60" s="795">
        <f>M59+TIME(0, L59,0)</f>
        <v>0.72916666666666663</v>
      </c>
    </row>
    <row r="61" spans="1:13" x14ac:dyDescent="0.3">
      <c r="E61" s="815"/>
      <c r="F61" s="802"/>
      <c r="G61" s="803">
        <v>37</v>
      </c>
      <c r="H61" s="802"/>
      <c r="I61" s="802" t="s">
        <v>383</v>
      </c>
      <c r="J61" s="804" t="s">
        <v>6</v>
      </c>
      <c r="K61" s="802" t="s">
        <v>4</v>
      </c>
      <c r="L61" s="802">
        <v>15</v>
      </c>
      <c r="M61" s="780">
        <f>M60+TIME(0, L60,0)</f>
        <v>0.73958333333333326</v>
      </c>
    </row>
    <row r="62" spans="1:13" x14ac:dyDescent="0.3">
      <c r="E62" s="814"/>
      <c r="F62" s="781"/>
      <c r="G62" s="782">
        <v>38</v>
      </c>
      <c r="H62" s="783"/>
      <c r="I62" s="783" t="s">
        <v>176</v>
      </c>
      <c r="J62" s="784" t="s">
        <v>6</v>
      </c>
      <c r="K62" s="782" t="s">
        <v>70</v>
      </c>
      <c r="L62" s="785">
        <v>0</v>
      </c>
      <c r="M62" s="786">
        <f>M61+TIME(0,L61,0)</f>
        <v>0.74999999999999989</v>
      </c>
    </row>
    <row r="63" spans="1:13" x14ac:dyDescent="0.3">
      <c r="E63" s="805"/>
      <c r="F63" s="805"/>
      <c r="G63" s="805"/>
      <c r="H63" s="805"/>
      <c r="I63" s="805"/>
      <c r="J63" s="805"/>
      <c r="K63" s="805"/>
      <c r="L63" s="805"/>
      <c r="M63" s="805"/>
    </row>
    <row r="64" spans="1:13" x14ac:dyDescent="0.3">
      <c r="E64" s="805"/>
      <c r="F64" s="805"/>
      <c r="G64" s="805"/>
      <c r="H64" s="805"/>
      <c r="I64" s="805"/>
      <c r="J64" s="805"/>
      <c r="K64" s="805"/>
      <c r="L64" s="805"/>
      <c r="M64" s="805"/>
    </row>
    <row r="76" spans="5:13" x14ac:dyDescent="0.25">
      <c r="E76" s="809"/>
      <c r="F76" s="781"/>
      <c r="G76" s="782">
        <v>45</v>
      </c>
      <c r="H76" s="783"/>
      <c r="I76" s="783" t="s">
        <v>382</v>
      </c>
      <c r="J76" s="784" t="s">
        <v>6</v>
      </c>
      <c r="K76" s="782" t="s">
        <v>4</v>
      </c>
      <c r="L76" s="785">
        <v>10</v>
      </c>
      <c r="M76" s="786">
        <f>M75+TIME(0,L75,0)</f>
        <v>0</v>
      </c>
    </row>
    <row r="77" spans="5:13" x14ac:dyDescent="0.25">
      <c r="E77" s="810"/>
      <c r="F77" s="734"/>
      <c r="G77" s="736">
        <v>46</v>
      </c>
      <c r="H77" s="735"/>
      <c r="I77" s="735" t="s">
        <v>53</v>
      </c>
      <c r="J77" s="707" t="s">
        <v>6</v>
      </c>
      <c r="K77" s="736" t="s">
        <v>4</v>
      </c>
      <c r="L77" s="708">
        <v>75</v>
      </c>
      <c r="M77" s="780">
        <f>M76+TIME(0,L76,0)</f>
        <v>6.9444444444444441E-3</v>
      </c>
    </row>
    <row r="78" spans="5:13" x14ac:dyDescent="0.3">
      <c r="E78" s="816"/>
      <c r="F78" s="799"/>
      <c r="G78" s="800">
        <v>47</v>
      </c>
      <c r="H78" s="799"/>
      <c r="I78" s="799" t="s">
        <v>379</v>
      </c>
      <c r="J78" s="801" t="s">
        <v>6</v>
      </c>
      <c r="K78" s="799" t="s">
        <v>70</v>
      </c>
      <c r="L78" s="799">
        <v>15</v>
      </c>
      <c r="M78" s="795">
        <f>M77+TIME(0, L77,0)</f>
        <v>5.9027777777777776E-2</v>
      </c>
    </row>
    <row r="79" spans="5:13" x14ac:dyDescent="0.3">
      <c r="E79" s="815"/>
      <c r="F79" s="802"/>
      <c r="G79" s="803">
        <v>48</v>
      </c>
      <c r="H79" s="802"/>
      <c r="I79" s="802" t="s">
        <v>383</v>
      </c>
      <c r="J79" s="804" t="s">
        <v>6</v>
      </c>
      <c r="K79" s="802" t="s">
        <v>4</v>
      </c>
      <c r="L79" s="802">
        <v>15</v>
      </c>
      <c r="M79" s="780">
        <f>M78+TIME(0, L78,0)</f>
        <v>6.9444444444444448E-2</v>
      </c>
    </row>
    <row r="80" spans="5:13" x14ac:dyDescent="0.3">
      <c r="E80" s="814"/>
      <c r="F80" s="781"/>
      <c r="G80" s="782">
        <v>49</v>
      </c>
      <c r="H80" s="783"/>
      <c r="I80" s="783" t="s">
        <v>176</v>
      </c>
      <c r="J80" s="784" t="s">
        <v>6</v>
      </c>
      <c r="K80" s="782" t="s">
        <v>70</v>
      </c>
      <c r="L80" s="785">
        <v>0</v>
      </c>
      <c r="M80" s="786">
        <f>M79+TIME(0,L79,0)</f>
        <v>7.9861111111111119E-2</v>
      </c>
    </row>
    <row r="81" spans="5:13" x14ac:dyDescent="0.3">
      <c r="E81" s="805"/>
      <c r="F81" s="805"/>
      <c r="G81" s="805"/>
      <c r="H81" s="805"/>
      <c r="I81" s="805"/>
      <c r="J81" s="805"/>
      <c r="K81" s="805"/>
      <c r="L81" s="805"/>
      <c r="M81" s="805"/>
    </row>
    <row r="82" spans="5:13" x14ac:dyDescent="0.3">
      <c r="E82" s="805"/>
      <c r="F82" s="805"/>
      <c r="G82" s="805"/>
      <c r="H82" s="805"/>
      <c r="I82" s="805"/>
      <c r="J82" s="805"/>
      <c r="K82" s="805"/>
      <c r="L82" s="805"/>
      <c r="M82" s="805"/>
    </row>
  </sheetData>
  <mergeCells count="13">
    <mergeCell ref="B4:B6"/>
    <mergeCell ref="B36:B37"/>
    <mergeCell ref="F43:M43"/>
    <mergeCell ref="F49:M49"/>
    <mergeCell ref="F55:M55"/>
    <mergeCell ref="F30:M30"/>
    <mergeCell ref="F24:M24"/>
    <mergeCell ref="F37:M37"/>
    <mergeCell ref="F2:M2"/>
    <mergeCell ref="F3:M3"/>
    <mergeCell ref="F10:M10"/>
    <mergeCell ref="F4:M4"/>
    <mergeCell ref="F16:M1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58"/>
  <sheetViews>
    <sheetView zoomScale="75" zoomScaleNormal="75" workbookViewId="0">
      <selection activeCell="I31" sqref="I31"/>
    </sheetView>
  </sheetViews>
  <sheetFormatPr defaultRowHeight="13.2" x14ac:dyDescent="0.25"/>
  <cols>
    <col min="1" max="1" width="1.44140625" style="1162" customWidth="1"/>
    <col min="2" max="2" width="13.5546875" style="1162" customWidth="1"/>
    <col min="3" max="3" width="1.44140625" style="1162"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1164"/>
      <c r="B1" s="1165" t="s">
        <v>575</v>
      </c>
      <c r="C1" s="1166"/>
      <c r="E1" s="560"/>
      <c r="F1" s="560"/>
      <c r="G1" s="560"/>
      <c r="H1" s="560"/>
      <c r="I1" s="560"/>
      <c r="J1" s="560"/>
      <c r="K1" s="560"/>
      <c r="L1" s="560"/>
      <c r="M1" s="561"/>
    </row>
    <row r="2" spans="1:13" ht="18" thickBot="1" x14ac:dyDescent="0.3">
      <c r="A2" s="614"/>
      <c r="B2" s="867"/>
      <c r="C2" s="53"/>
      <c r="E2" s="562"/>
      <c r="F2" s="1622" t="s">
        <v>331</v>
      </c>
      <c r="G2" s="1622"/>
      <c r="H2" s="1622"/>
      <c r="I2" s="1622"/>
      <c r="J2" s="1622"/>
      <c r="K2" s="1622"/>
      <c r="L2" s="1622"/>
      <c r="M2" s="1622"/>
    </row>
    <row r="3" spans="1:13" ht="18" thickBot="1" x14ac:dyDescent="0.3">
      <c r="A3" s="614"/>
      <c r="B3" s="370" t="str">
        <f>Title!B3</f>
        <v>Interim</v>
      </c>
      <c r="C3" s="53"/>
      <c r="E3" s="384"/>
      <c r="F3" s="1591" t="s">
        <v>332</v>
      </c>
      <c r="G3" s="1591"/>
      <c r="H3" s="1591"/>
      <c r="I3" s="1591"/>
      <c r="J3" s="1591"/>
      <c r="K3" s="1591"/>
      <c r="L3" s="1591"/>
      <c r="M3" s="1591"/>
    </row>
    <row r="4" spans="1:13" ht="15.6" customHeight="1" x14ac:dyDescent="0.25">
      <c r="A4" s="614"/>
      <c r="B4" s="1255" t="str">
        <f>Title!B4</f>
        <v>R2</v>
      </c>
      <c r="C4" s="53"/>
      <c r="E4" s="385"/>
      <c r="F4" s="1592" t="s">
        <v>519</v>
      </c>
      <c r="G4" s="1592"/>
      <c r="H4" s="1592"/>
      <c r="I4" s="1592"/>
      <c r="J4" s="1592"/>
      <c r="K4" s="1592"/>
      <c r="L4" s="1592"/>
      <c r="M4" s="1592"/>
    </row>
    <row r="5" spans="1:13" ht="15.6" x14ac:dyDescent="0.25">
      <c r="A5" s="614"/>
      <c r="B5" s="1256"/>
      <c r="C5" s="53"/>
      <c r="E5" s="403"/>
      <c r="F5" s="741" t="s">
        <v>6</v>
      </c>
      <c r="G5" s="404" t="s">
        <v>538</v>
      </c>
      <c r="H5" s="713"/>
      <c r="I5" s="714"/>
      <c r="J5" s="714"/>
      <c r="K5" s="714"/>
      <c r="L5" s="714"/>
      <c r="M5" s="388"/>
    </row>
    <row r="6" spans="1:13" ht="16.2" thickBot="1" x14ac:dyDescent="0.3">
      <c r="A6" s="614"/>
      <c r="B6" s="1257"/>
      <c r="C6" s="53"/>
      <c r="E6" s="403"/>
      <c r="F6" s="741" t="s">
        <v>6</v>
      </c>
      <c r="G6" s="404" t="s">
        <v>539</v>
      </c>
      <c r="H6" s="713"/>
      <c r="I6" s="714"/>
      <c r="J6" s="714"/>
      <c r="K6" s="714"/>
      <c r="L6" s="714"/>
      <c r="M6" s="388"/>
    </row>
    <row r="7" spans="1:13" ht="16.2" thickBot="1" x14ac:dyDescent="0.3">
      <c r="A7" s="614"/>
      <c r="B7" s="54"/>
      <c r="C7" s="543"/>
      <c r="E7" s="398"/>
      <c r="F7" s="398"/>
      <c r="G7" s="405"/>
      <c r="H7" s="406"/>
      <c r="I7" s="407"/>
      <c r="J7" s="406"/>
      <c r="K7" s="406"/>
      <c r="L7" s="408"/>
      <c r="M7" s="409"/>
    </row>
    <row r="8" spans="1:13" ht="18" customHeight="1" x14ac:dyDescent="0.25">
      <c r="A8" s="614"/>
      <c r="B8" s="1014" t="s">
        <v>103</v>
      </c>
      <c r="C8" s="497"/>
      <c r="E8" s="740"/>
      <c r="F8" s="740"/>
      <c r="G8" s="740"/>
      <c r="H8" s="740"/>
      <c r="I8" s="740"/>
      <c r="J8" s="740"/>
      <c r="K8" s="740"/>
      <c r="L8" s="740"/>
      <c r="M8" s="396"/>
    </row>
    <row r="9" spans="1:13" ht="15.6" x14ac:dyDescent="0.25">
      <c r="A9" s="614"/>
      <c r="B9" s="676" t="s">
        <v>131</v>
      </c>
      <c r="C9" s="497"/>
      <c r="E9" s="838"/>
      <c r="F9" s="838"/>
      <c r="G9" s="838"/>
      <c r="H9" s="838"/>
      <c r="I9" s="838"/>
      <c r="J9" s="838"/>
      <c r="K9" s="838"/>
      <c r="L9" s="838"/>
      <c r="M9" s="838"/>
    </row>
    <row r="10" spans="1:13" x14ac:dyDescent="0.25">
      <c r="A10" s="614"/>
      <c r="B10" s="677"/>
      <c r="C10" s="678"/>
      <c r="E10" s="838"/>
      <c r="F10" s="838"/>
      <c r="G10" s="838"/>
      <c r="H10" s="838"/>
      <c r="I10" s="838"/>
      <c r="J10" s="838"/>
      <c r="K10" s="838"/>
      <c r="L10" s="838"/>
      <c r="M10" s="838"/>
    </row>
    <row r="11" spans="1:13" ht="15.6" x14ac:dyDescent="0.25">
      <c r="A11" s="614"/>
      <c r="B11" s="679" t="s">
        <v>397</v>
      </c>
      <c r="C11" s="497"/>
      <c r="E11" s="838"/>
      <c r="F11" s="838"/>
      <c r="G11" s="838"/>
      <c r="H11" s="838"/>
      <c r="I11" s="838"/>
      <c r="J11" s="838"/>
      <c r="K11" s="838"/>
      <c r="L11" s="838"/>
      <c r="M11" s="838"/>
    </row>
    <row r="12" spans="1:13" ht="15.6" x14ac:dyDescent="0.25">
      <c r="A12" s="52"/>
      <c r="B12" s="680" t="s">
        <v>398</v>
      </c>
      <c r="C12" s="53"/>
      <c r="E12" s="838"/>
      <c r="F12" s="838"/>
      <c r="G12" s="838"/>
      <c r="H12" s="838"/>
      <c r="I12" s="838"/>
      <c r="J12" s="838"/>
      <c r="K12" s="838"/>
      <c r="L12" s="838"/>
      <c r="M12" s="838"/>
    </row>
    <row r="13" spans="1:13" ht="15.6" x14ac:dyDescent="0.25">
      <c r="A13" s="614"/>
      <c r="B13" s="681" t="s">
        <v>157</v>
      </c>
      <c r="C13" s="497"/>
      <c r="E13" s="838"/>
      <c r="F13" s="838"/>
      <c r="G13" s="838"/>
      <c r="H13" s="838"/>
      <c r="I13" s="838"/>
      <c r="J13" s="838"/>
      <c r="K13" s="838"/>
      <c r="L13" s="838"/>
      <c r="M13" s="838"/>
    </row>
    <row r="14" spans="1:13" ht="15.6" x14ac:dyDescent="0.25">
      <c r="A14" s="52"/>
      <c r="B14" s="682" t="s">
        <v>256</v>
      </c>
      <c r="C14" s="497"/>
      <c r="E14" s="838"/>
      <c r="F14" s="838"/>
      <c r="G14" s="838"/>
      <c r="H14" s="838"/>
      <c r="I14" s="838"/>
      <c r="J14" s="838"/>
      <c r="K14" s="838"/>
      <c r="L14" s="838"/>
      <c r="M14" s="838"/>
    </row>
    <row r="15" spans="1:13" ht="15.6" x14ac:dyDescent="0.25">
      <c r="A15" s="52"/>
      <c r="B15" s="498" t="s">
        <v>283</v>
      </c>
      <c r="C15" s="497"/>
      <c r="E15" s="838"/>
      <c r="F15" s="838"/>
      <c r="G15" s="838"/>
      <c r="H15" s="838"/>
      <c r="I15" s="838"/>
      <c r="J15" s="838"/>
      <c r="K15" s="838"/>
      <c r="L15" s="838"/>
      <c r="M15" s="838"/>
    </row>
    <row r="16" spans="1:13" ht="15.6" x14ac:dyDescent="0.25">
      <c r="A16" s="52"/>
      <c r="B16" s="499" t="s">
        <v>347</v>
      </c>
      <c r="C16" s="500"/>
      <c r="E16" s="838"/>
      <c r="F16" s="838"/>
      <c r="G16" s="838"/>
      <c r="H16" s="838"/>
      <c r="I16" s="838"/>
      <c r="J16" s="838"/>
      <c r="K16" s="838"/>
      <c r="L16" s="838"/>
      <c r="M16" s="838"/>
    </row>
    <row r="17" spans="1:13" x14ac:dyDescent="0.25">
      <c r="A17" s="52"/>
      <c r="B17" s="54"/>
      <c r="C17" s="459"/>
      <c r="E17" s="838"/>
      <c r="F17" s="838"/>
      <c r="G17" s="838"/>
      <c r="H17" s="838"/>
      <c r="I17" s="838"/>
      <c r="J17" s="838"/>
      <c r="K17" s="838"/>
      <c r="L17" s="838"/>
      <c r="M17" s="838"/>
    </row>
    <row r="18" spans="1:13" x14ac:dyDescent="0.25">
      <c r="A18" s="52"/>
      <c r="B18" s="54"/>
      <c r="C18" s="53"/>
      <c r="E18" s="838"/>
      <c r="F18" s="838"/>
      <c r="G18" s="838"/>
      <c r="H18" s="838"/>
      <c r="I18" s="838"/>
      <c r="J18" s="838"/>
      <c r="K18" s="838"/>
      <c r="L18" s="838"/>
      <c r="M18" s="838"/>
    </row>
    <row r="19" spans="1:13" ht="15.6" x14ac:dyDescent="0.25">
      <c r="A19" s="614"/>
      <c r="B19" s="971" t="s">
        <v>399</v>
      </c>
      <c r="C19" s="497"/>
      <c r="E19" s="838"/>
      <c r="F19" s="838"/>
      <c r="G19" s="838"/>
      <c r="H19" s="838"/>
      <c r="I19" s="838"/>
      <c r="J19" s="838"/>
      <c r="K19" s="838"/>
      <c r="L19" s="838"/>
      <c r="M19" s="838"/>
    </row>
    <row r="20" spans="1:13" ht="15.6" x14ac:dyDescent="0.25">
      <c r="A20" s="52"/>
      <c r="B20" s="680" t="s">
        <v>400</v>
      </c>
      <c r="C20" s="53"/>
      <c r="E20" s="838"/>
      <c r="F20" s="838"/>
      <c r="G20" s="838"/>
      <c r="H20" s="838"/>
      <c r="I20" s="838"/>
      <c r="J20" s="838"/>
      <c r="K20" s="838"/>
      <c r="L20" s="838"/>
      <c r="M20" s="838"/>
    </row>
    <row r="21" spans="1:13" ht="15.6" x14ac:dyDescent="0.25">
      <c r="A21" s="614"/>
      <c r="B21" s="1015" t="s">
        <v>456</v>
      </c>
      <c r="C21" s="497"/>
      <c r="E21" s="838"/>
      <c r="F21" s="838"/>
      <c r="G21" s="838"/>
      <c r="H21" s="838"/>
      <c r="I21" s="838"/>
      <c r="J21" s="838"/>
      <c r="K21" s="838"/>
      <c r="L21" s="838"/>
      <c r="M21" s="838"/>
    </row>
    <row r="22" spans="1:13" ht="15.6" x14ac:dyDescent="0.3">
      <c r="A22" s="52"/>
      <c r="B22" s="972" t="s">
        <v>298</v>
      </c>
      <c r="C22" s="497"/>
      <c r="E22" s="838"/>
      <c r="F22" s="838"/>
      <c r="G22" s="838"/>
      <c r="H22" s="838"/>
      <c r="I22" s="838"/>
      <c r="J22" s="838"/>
      <c r="K22" s="838"/>
      <c r="L22" s="838"/>
      <c r="M22" s="838"/>
    </row>
    <row r="23" spans="1:13" ht="15.6" x14ac:dyDescent="0.3">
      <c r="A23" s="52"/>
      <c r="B23" s="1016" t="s">
        <v>297</v>
      </c>
      <c r="C23" s="497"/>
      <c r="E23" s="838"/>
      <c r="F23" s="838"/>
      <c r="G23" s="838"/>
      <c r="H23" s="838"/>
      <c r="I23" s="838"/>
      <c r="J23" s="838"/>
      <c r="K23" s="838"/>
      <c r="L23" s="838"/>
      <c r="M23" s="838"/>
    </row>
    <row r="24" spans="1:13" ht="15.6" x14ac:dyDescent="0.3">
      <c r="A24" s="52"/>
      <c r="B24" s="973" t="s">
        <v>348</v>
      </c>
      <c r="C24" s="497"/>
      <c r="E24" s="838"/>
      <c r="F24" s="838"/>
      <c r="G24" s="838"/>
      <c r="H24" s="838"/>
      <c r="I24" s="838"/>
      <c r="J24" s="838"/>
      <c r="K24" s="838"/>
      <c r="L24" s="838"/>
      <c r="M24" s="838"/>
    </row>
    <row r="25" spans="1:13" ht="15.6" x14ac:dyDescent="0.25">
      <c r="A25" s="52"/>
      <c r="B25" s="1017" t="s">
        <v>24</v>
      </c>
      <c r="C25" s="497"/>
      <c r="E25" s="838"/>
      <c r="F25" s="838"/>
      <c r="G25" s="838"/>
      <c r="H25" s="838"/>
      <c r="I25" s="838"/>
      <c r="J25" s="838"/>
      <c r="K25" s="838"/>
      <c r="L25" s="838"/>
      <c r="M25" s="838"/>
    </row>
    <row r="26" spans="1:13" ht="15.6" x14ac:dyDescent="0.25">
      <c r="A26" s="52"/>
      <c r="B26" s="1018" t="s">
        <v>19</v>
      </c>
      <c r="C26" s="497"/>
      <c r="E26" s="838"/>
      <c r="F26" s="838"/>
      <c r="G26" s="838"/>
      <c r="H26" s="838"/>
      <c r="I26" s="838"/>
      <c r="J26" s="838"/>
      <c r="K26" s="838"/>
      <c r="L26" s="838"/>
      <c r="M26" s="838"/>
    </row>
    <row r="27" spans="1:13" ht="15.6" x14ac:dyDescent="0.25">
      <c r="A27" s="52"/>
      <c r="B27" s="1019" t="s">
        <v>458</v>
      </c>
      <c r="C27" s="497"/>
      <c r="E27" s="838"/>
      <c r="F27" s="838"/>
      <c r="G27" s="838"/>
      <c r="H27" s="838"/>
      <c r="I27" s="838"/>
      <c r="J27" s="838"/>
      <c r="K27" s="838"/>
      <c r="L27" s="838"/>
      <c r="M27" s="838"/>
    </row>
    <row r="28" spans="1:13" ht="15.6" x14ac:dyDescent="0.25">
      <c r="A28" s="52"/>
      <c r="B28" s="54"/>
      <c r="C28" s="497"/>
      <c r="E28" s="838"/>
      <c r="F28" s="838"/>
      <c r="G28" s="838"/>
      <c r="H28" s="838"/>
      <c r="I28" s="838"/>
      <c r="J28" s="838"/>
      <c r="K28" s="838"/>
      <c r="L28" s="838"/>
      <c r="M28" s="838"/>
    </row>
    <row r="29" spans="1:13" x14ac:dyDescent="0.25">
      <c r="A29" s="52"/>
      <c r="B29" s="54"/>
      <c r="C29" s="53"/>
      <c r="E29" s="838"/>
      <c r="F29" s="838"/>
      <c r="G29" s="838"/>
      <c r="H29" s="838"/>
      <c r="I29" s="838"/>
      <c r="J29" s="838"/>
      <c r="K29" s="838"/>
      <c r="L29" s="838"/>
      <c r="M29" s="838"/>
    </row>
    <row r="30" spans="1:13" ht="15.6" x14ac:dyDescent="0.25">
      <c r="A30" s="52"/>
      <c r="B30" s="679" t="s">
        <v>401</v>
      </c>
      <c r="C30" s="53"/>
      <c r="E30" s="838"/>
      <c r="F30" s="838"/>
      <c r="G30" s="838"/>
      <c r="H30" s="838"/>
      <c r="I30" s="838"/>
      <c r="J30" s="838"/>
      <c r="K30" s="838"/>
      <c r="L30" s="838"/>
      <c r="M30" s="838"/>
    </row>
    <row r="31" spans="1:13" ht="15.6" x14ac:dyDescent="0.25">
      <c r="A31" s="52"/>
      <c r="B31" s="680" t="s">
        <v>402</v>
      </c>
      <c r="C31" s="53"/>
      <c r="E31" s="838"/>
      <c r="F31" s="838"/>
      <c r="G31" s="838"/>
      <c r="H31" s="838"/>
      <c r="I31" s="838"/>
      <c r="J31" s="838"/>
      <c r="K31" s="838"/>
      <c r="L31" s="838"/>
      <c r="M31" s="838"/>
    </row>
    <row r="32" spans="1:13" ht="15.6" x14ac:dyDescent="0.25">
      <c r="A32" s="52"/>
      <c r="B32" s="1022" t="s">
        <v>446</v>
      </c>
      <c r="C32" s="53"/>
      <c r="E32" s="838"/>
      <c r="F32" s="838"/>
      <c r="G32" s="838"/>
      <c r="H32" s="838"/>
      <c r="I32" s="838"/>
      <c r="J32" s="838"/>
      <c r="K32" s="838"/>
      <c r="L32" s="838"/>
      <c r="M32" s="838"/>
    </row>
    <row r="33" spans="1:13" ht="15.6" x14ac:dyDescent="0.25">
      <c r="A33" s="614"/>
      <c r="B33" s="1023" t="s">
        <v>457</v>
      </c>
      <c r="C33" s="497"/>
      <c r="E33" s="838"/>
      <c r="F33" s="838"/>
      <c r="G33" s="838"/>
      <c r="H33" s="838"/>
      <c r="I33" s="838"/>
      <c r="J33" s="838"/>
      <c r="K33" s="838"/>
      <c r="L33" s="838"/>
      <c r="M33" s="838"/>
    </row>
    <row r="34" spans="1:13" x14ac:dyDescent="0.25">
      <c r="A34" s="52"/>
      <c r="B34" s="54"/>
      <c r="C34" s="53"/>
      <c r="E34" s="838"/>
      <c r="F34" s="838"/>
      <c r="G34" s="838"/>
      <c r="H34" s="838"/>
      <c r="I34" s="838"/>
      <c r="J34" s="838"/>
      <c r="K34" s="838"/>
      <c r="L34" s="838"/>
      <c r="M34" s="838"/>
    </row>
    <row r="35" spans="1:13" ht="15.6" x14ac:dyDescent="0.25">
      <c r="A35" s="52"/>
      <c r="B35" s="54"/>
      <c r="C35" s="497"/>
      <c r="E35" s="838"/>
      <c r="F35" s="838"/>
      <c r="G35" s="838"/>
      <c r="H35" s="838"/>
      <c r="I35" s="838"/>
      <c r="J35" s="838"/>
      <c r="K35" s="838"/>
      <c r="L35" s="838"/>
      <c r="M35" s="838"/>
    </row>
    <row r="36" spans="1:13" ht="15.6" customHeight="1" x14ac:dyDescent="0.25">
      <c r="A36" s="52"/>
      <c r="B36" s="1260" t="s">
        <v>419</v>
      </c>
      <c r="C36" s="497"/>
      <c r="E36" s="838"/>
      <c r="F36" s="838"/>
      <c r="G36" s="838"/>
      <c r="H36" s="838"/>
      <c r="I36" s="838"/>
      <c r="J36" s="838"/>
      <c r="K36" s="838"/>
      <c r="L36" s="838"/>
      <c r="M36" s="838"/>
    </row>
    <row r="37" spans="1:13" ht="13.2" customHeight="1" x14ac:dyDescent="0.25">
      <c r="A37" s="54"/>
      <c r="B37" s="1261"/>
      <c r="C37" s="54"/>
      <c r="E37" s="838"/>
      <c r="F37" s="838"/>
      <c r="G37" s="838"/>
      <c r="H37" s="838"/>
      <c r="I37" s="838"/>
      <c r="J37" s="838"/>
      <c r="K37" s="838"/>
      <c r="L37" s="838"/>
      <c r="M37" s="838"/>
    </row>
    <row r="38" spans="1:13" ht="17.399999999999999" x14ac:dyDescent="0.25">
      <c r="A38" s="54"/>
      <c r="B38" s="852" t="s">
        <v>415</v>
      </c>
      <c r="C38" s="54"/>
      <c r="E38" s="838"/>
      <c r="F38" s="838"/>
      <c r="G38" s="838"/>
      <c r="H38" s="838"/>
      <c r="I38" s="838"/>
      <c r="J38" s="838"/>
      <c r="K38" s="838"/>
      <c r="L38" s="838"/>
      <c r="M38" s="838"/>
    </row>
    <row r="39" spans="1:13" ht="15.6" x14ac:dyDescent="0.25">
      <c r="A39" s="54"/>
      <c r="B39" s="1026" t="s">
        <v>363</v>
      </c>
      <c r="C39" s="54"/>
      <c r="E39" s="838"/>
      <c r="F39" s="838"/>
      <c r="G39" s="838"/>
      <c r="H39" s="838"/>
      <c r="I39" s="838"/>
      <c r="J39" s="838"/>
      <c r="K39" s="838"/>
      <c r="L39" s="838"/>
      <c r="M39" s="838"/>
    </row>
    <row r="40" spans="1:13" ht="13.8" thickBot="1" x14ac:dyDescent="0.3">
      <c r="A40" s="54"/>
      <c r="B40" s="54"/>
      <c r="C40" s="54"/>
      <c r="E40" s="838"/>
      <c r="F40" s="838"/>
      <c r="G40" s="838"/>
      <c r="H40" s="838"/>
      <c r="I40" s="838"/>
      <c r="J40" s="838"/>
      <c r="K40" s="838"/>
      <c r="L40" s="838"/>
      <c r="M40" s="838"/>
    </row>
    <row r="41" spans="1:13" ht="13.8" x14ac:dyDescent="0.25">
      <c r="A41" s="52"/>
      <c r="B41" s="599" t="s">
        <v>301</v>
      </c>
      <c r="C41" s="53"/>
      <c r="E41" s="838"/>
      <c r="F41" s="838"/>
      <c r="G41" s="838"/>
      <c r="H41" s="838"/>
      <c r="I41" s="838"/>
      <c r="J41" s="838"/>
      <c r="K41" s="838"/>
      <c r="L41" s="838"/>
      <c r="M41" s="838"/>
    </row>
    <row r="42" spans="1:13" ht="13.8" x14ac:dyDescent="0.25">
      <c r="A42" s="52"/>
      <c r="B42" s="600" t="s">
        <v>263</v>
      </c>
      <c r="C42" s="53"/>
      <c r="E42" s="838"/>
      <c r="F42" s="838"/>
      <c r="G42" s="838"/>
      <c r="H42" s="838"/>
      <c r="I42" s="838"/>
      <c r="J42" s="838"/>
      <c r="K42" s="838"/>
      <c r="L42" s="838"/>
      <c r="M42" s="838"/>
    </row>
    <row r="43" spans="1:13" ht="13.8" x14ac:dyDescent="0.25">
      <c r="A43" s="52"/>
      <c r="B43" s="502" t="s">
        <v>250</v>
      </c>
      <c r="C43" s="501"/>
      <c r="E43" s="838"/>
      <c r="F43" s="838"/>
      <c r="G43" s="838"/>
      <c r="H43" s="838"/>
      <c r="I43" s="838"/>
      <c r="J43" s="838"/>
      <c r="K43" s="838"/>
      <c r="L43" s="838"/>
      <c r="M43" s="838"/>
    </row>
    <row r="44" spans="1:13" ht="13.8" x14ac:dyDescent="0.25">
      <c r="A44" s="52"/>
      <c r="B44" s="503" t="s">
        <v>104</v>
      </c>
      <c r="C44" s="501"/>
      <c r="E44" s="838"/>
      <c r="F44" s="838"/>
      <c r="G44" s="838"/>
      <c r="H44" s="838"/>
      <c r="I44" s="838"/>
      <c r="J44" s="838"/>
      <c r="K44" s="838"/>
      <c r="L44" s="838"/>
      <c r="M44" s="838"/>
    </row>
    <row r="45" spans="1:13" ht="13.8" x14ac:dyDescent="0.25">
      <c r="A45" s="52"/>
      <c r="B45" s="504" t="s">
        <v>105</v>
      </c>
      <c r="C45" s="501"/>
      <c r="E45" s="838"/>
      <c r="F45" s="838"/>
      <c r="G45" s="838"/>
      <c r="H45" s="838"/>
      <c r="I45" s="838"/>
      <c r="J45" s="838"/>
      <c r="K45" s="838"/>
      <c r="L45" s="838"/>
      <c r="M45" s="838"/>
    </row>
    <row r="46" spans="1:13" ht="15.6" x14ac:dyDescent="0.25">
      <c r="A46" s="52"/>
      <c r="B46" s="1024" t="s">
        <v>102</v>
      </c>
      <c r="C46" s="501"/>
      <c r="E46" s="838"/>
      <c r="F46" s="838"/>
      <c r="G46" s="838"/>
      <c r="H46" s="838"/>
      <c r="I46" s="838"/>
      <c r="J46" s="838"/>
      <c r="K46" s="838"/>
      <c r="L46" s="838"/>
      <c r="M46" s="838"/>
    </row>
    <row r="47" spans="1:13" ht="13.8" x14ac:dyDescent="0.25">
      <c r="A47" s="52"/>
      <c r="B47" s="505" t="s">
        <v>259</v>
      </c>
      <c r="C47" s="501"/>
      <c r="E47" s="838"/>
      <c r="F47" s="838"/>
      <c r="G47" s="838"/>
      <c r="H47" s="838"/>
      <c r="I47" s="838"/>
      <c r="J47" s="838"/>
      <c r="K47" s="838"/>
      <c r="L47" s="838"/>
      <c r="M47" s="838"/>
    </row>
    <row r="48" spans="1:13" ht="13.8" x14ac:dyDescent="0.25">
      <c r="A48" s="52"/>
      <c r="B48" s="505" t="s">
        <v>260</v>
      </c>
      <c r="C48" s="501"/>
      <c r="E48" s="838"/>
      <c r="F48" s="838"/>
      <c r="G48" s="838"/>
      <c r="H48" s="838"/>
      <c r="I48" s="838"/>
      <c r="J48" s="838"/>
      <c r="K48" s="838"/>
      <c r="L48" s="838"/>
      <c r="M48" s="838"/>
    </row>
    <row r="49" spans="1:13" ht="13.8" x14ac:dyDescent="0.25">
      <c r="A49" s="52"/>
      <c r="B49" s="505" t="s">
        <v>135</v>
      </c>
      <c r="C49" s="501"/>
      <c r="E49" s="838"/>
      <c r="F49" s="838"/>
      <c r="G49" s="838"/>
      <c r="H49" s="838"/>
      <c r="I49" s="838"/>
      <c r="J49" s="838"/>
      <c r="K49" s="838"/>
      <c r="L49" s="838"/>
      <c r="M49" s="838"/>
    </row>
    <row r="50" spans="1:13" ht="13.8" x14ac:dyDescent="0.25">
      <c r="A50" s="52"/>
      <c r="B50" s="505" t="s">
        <v>265</v>
      </c>
      <c r="C50" s="501"/>
    </row>
    <row r="51" spans="1:13" ht="13.8" x14ac:dyDescent="0.25">
      <c r="A51" s="52"/>
      <c r="B51" s="505" t="s">
        <v>261</v>
      </c>
      <c r="C51" s="501"/>
    </row>
    <row r="52" spans="1:13" ht="13.8" x14ac:dyDescent="0.25">
      <c r="A52" s="52"/>
      <c r="B52" s="505" t="s">
        <v>134</v>
      </c>
      <c r="C52" s="501"/>
    </row>
    <row r="53" spans="1:13" ht="13.8" x14ac:dyDescent="0.25">
      <c r="A53" s="52"/>
      <c r="B53" s="505" t="s">
        <v>262</v>
      </c>
      <c r="C53" s="501"/>
    </row>
    <row r="54" spans="1:13" ht="13.8" x14ac:dyDescent="0.25">
      <c r="A54" s="52"/>
      <c r="B54" s="683" t="s">
        <v>106</v>
      </c>
      <c r="C54" s="501"/>
    </row>
    <row r="55" spans="1:13" ht="13.8" x14ac:dyDescent="0.25">
      <c r="A55" s="52"/>
      <c r="B55" s="54"/>
      <c r="C55" s="501"/>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1164"/>
      <c r="B1" s="1165" t="s">
        <v>575</v>
      </c>
      <c r="C1" s="1166"/>
      <c r="E1" s="1142"/>
      <c r="F1" s="1143"/>
      <c r="G1" s="1143"/>
      <c r="H1" s="1143"/>
      <c r="I1" s="1143"/>
      <c r="J1" s="1143"/>
      <c r="K1" s="1143"/>
      <c r="L1" s="1143"/>
      <c r="M1" s="1144"/>
    </row>
    <row r="2" spans="1:13" ht="18" thickBot="1" x14ac:dyDescent="0.3">
      <c r="A2" s="614"/>
      <c r="B2" s="867"/>
      <c r="C2" s="53"/>
      <c r="E2" s="1145"/>
      <c r="F2" s="1624" t="s">
        <v>64</v>
      </c>
      <c r="G2" s="1624"/>
      <c r="H2" s="1624"/>
      <c r="I2" s="1624"/>
      <c r="J2" s="1624"/>
      <c r="K2" s="1624"/>
      <c r="L2" s="1624"/>
      <c r="M2" s="1625"/>
    </row>
    <row r="3" spans="1:13" ht="18" thickBot="1" x14ac:dyDescent="0.3">
      <c r="A3" s="614"/>
      <c r="B3" s="370" t="str">
        <f>Title!B3</f>
        <v>Interim</v>
      </c>
      <c r="C3" s="53"/>
      <c r="E3" s="384"/>
      <c r="F3" s="1591" t="s">
        <v>65</v>
      </c>
      <c r="G3" s="1591"/>
      <c r="H3" s="1591"/>
      <c r="I3" s="1591"/>
      <c r="J3" s="1591"/>
      <c r="K3" s="1591"/>
      <c r="L3" s="1591"/>
      <c r="M3" s="1591"/>
    </row>
    <row r="4" spans="1:13" ht="15.6" customHeight="1" x14ac:dyDescent="0.25">
      <c r="A4" s="614"/>
      <c r="B4" s="1255" t="str">
        <f>Title!B4</f>
        <v>R2</v>
      </c>
      <c r="C4" s="53"/>
      <c r="E4" s="385"/>
      <c r="F4" s="1592" t="s">
        <v>71</v>
      </c>
      <c r="G4" s="1592"/>
      <c r="H4" s="1592"/>
      <c r="I4" s="1592"/>
      <c r="J4" s="1592"/>
      <c r="K4" s="1592"/>
      <c r="L4" s="1592"/>
      <c r="M4" s="1592"/>
    </row>
    <row r="5" spans="1:13" ht="15.6" x14ac:dyDescent="0.25">
      <c r="A5" s="614"/>
      <c r="B5" s="1256"/>
      <c r="C5" s="53"/>
      <c r="E5" s="403"/>
      <c r="F5" s="741" t="s">
        <v>6</v>
      </c>
      <c r="G5" s="404" t="s">
        <v>506</v>
      </c>
      <c r="H5" s="713"/>
      <c r="I5" s="714"/>
      <c r="J5" s="714"/>
      <c r="K5" s="714"/>
      <c r="L5" s="714"/>
      <c r="M5" s="388"/>
    </row>
    <row r="6" spans="1:13" ht="16.2" thickBot="1" x14ac:dyDescent="0.3">
      <c r="A6" s="614"/>
      <c r="B6" s="1257"/>
      <c r="C6" s="53"/>
      <c r="E6" s="403"/>
      <c r="F6" s="741"/>
      <c r="G6" s="404"/>
      <c r="H6" s="713"/>
      <c r="I6" s="714"/>
      <c r="J6" s="714"/>
      <c r="K6" s="714"/>
      <c r="L6" s="714"/>
      <c r="M6" s="388"/>
    </row>
    <row r="7" spans="1:13" ht="16.2" thickBot="1" x14ac:dyDescent="0.3">
      <c r="A7" s="614"/>
      <c r="B7" s="54"/>
      <c r="C7" s="543"/>
      <c r="E7" s="398"/>
      <c r="F7" s="398"/>
      <c r="G7" s="405"/>
      <c r="H7" s="406"/>
      <c r="I7" s="407"/>
      <c r="J7" s="406"/>
      <c r="K7" s="406"/>
      <c r="L7" s="408"/>
      <c r="M7" s="409"/>
    </row>
    <row r="8" spans="1:13" ht="17.399999999999999" customHeight="1" x14ac:dyDescent="0.25">
      <c r="A8" s="614"/>
      <c r="B8" s="1014" t="s">
        <v>103</v>
      </c>
      <c r="C8" s="497"/>
      <c r="E8" s="398"/>
      <c r="F8" s="398"/>
      <c r="G8" s="1623" t="s">
        <v>667</v>
      </c>
      <c r="H8" s="1623"/>
      <c r="I8" s="1623"/>
      <c r="J8" s="1623"/>
      <c r="K8" s="1623"/>
      <c r="L8" s="1623"/>
      <c r="M8" s="1623"/>
    </row>
    <row r="9" spans="1:13" ht="17.399999999999999" x14ac:dyDescent="0.25">
      <c r="A9" s="614"/>
      <c r="B9" s="676" t="s">
        <v>131</v>
      </c>
      <c r="C9" s="497"/>
      <c r="E9" s="656"/>
      <c r="F9" s="656"/>
      <c r="G9" s="410"/>
      <c r="H9" s="410"/>
      <c r="I9" s="410"/>
      <c r="J9" s="410"/>
      <c r="K9" s="410"/>
      <c r="L9" s="410"/>
      <c r="M9" s="411" t="s">
        <v>409</v>
      </c>
    </row>
    <row r="10" spans="1:13" ht="15.6" x14ac:dyDescent="0.25">
      <c r="A10" s="614"/>
      <c r="B10" s="677"/>
      <c r="C10" s="678"/>
      <c r="E10" s="1217"/>
      <c r="F10" s="1217"/>
      <c r="G10" s="761">
        <v>1</v>
      </c>
      <c r="H10" s="1191" t="s">
        <v>0</v>
      </c>
      <c r="I10" s="644" t="s">
        <v>109</v>
      </c>
      <c r="J10" s="1191" t="s">
        <v>173</v>
      </c>
      <c r="K10" s="1191" t="s">
        <v>1</v>
      </c>
      <c r="L10" s="643">
        <v>0</v>
      </c>
      <c r="M10" s="1193">
        <v>0.33333333333333331</v>
      </c>
    </row>
    <row r="11" spans="1:13" ht="15.6" x14ac:dyDescent="0.25">
      <c r="A11" s="614"/>
      <c r="B11" s="679" t="s">
        <v>397</v>
      </c>
      <c r="C11" s="497"/>
      <c r="E11" s="656"/>
      <c r="F11" s="656"/>
      <c r="G11" s="661">
        <f t="shared" ref="G11:G18" si="0">G10+1</f>
        <v>2</v>
      </c>
      <c r="H11" s="413" t="s">
        <v>2</v>
      </c>
      <c r="I11" s="437" t="s">
        <v>507</v>
      </c>
      <c r="J11" s="413" t="s">
        <v>173</v>
      </c>
      <c r="K11" s="413" t="s">
        <v>4</v>
      </c>
      <c r="L11" s="414">
        <v>5</v>
      </c>
      <c r="M11" s="657">
        <f t="shared" ref="M11:M18" si="1">M10+TIME(0,L10,)</f>
        <v>0.33333333333333331</v>
      </c>
    </row>
    <row r="12" spans="1:13" ht="15.6" x14ac:dyDescent="0.25">
      <c r="A12" s="52"/>
      <c r="B12" s="680" t="s">
        <v>398</v>
      </c>
      <c r="C12" s="53"/>
      <c r="E12" s="1217"/>
      <c r="F12" s="1217"/>
      <c r="G12" s="693">
        <f t="shared" si="0"/>
        <v>3</v>
      </c>
      <c r="H12" s="1204" t="s">
        <v>46</v>
      </c>
      <c r="I12" s="761" t="s">
        <v>508</v>
      </c>
      <c r="J12" s="1191" t="s">
        <v>173</v>
      </c>
      <c r="K12" s="643" t="s">
        <v>4</v>
      </c>
      <c r="L12" s="643">
        <v>10</v>
      </c>
      <c r="M12" s="1193">
        <f>M26+TIME(0,L26,)</f>
        <v>0.57291666666666663</v>
      </c>
    </row>
    <row r="13" spans="1:13" ht="15.6" x14ac:dyDescent="0.25">
      <c r="A13" s="614"/>
      <c r="B13" s="681" t="s">
        <v>157</v>
      </c>
      <c r="C13" s="497"/>
      <c r="E13" s="656"/>
      <c r="F13" s="818"/>
      <c r="G13" s="661">
        <f t="shared" si="0"/>
        <v>4</v>
      </c>
      <c r="H13" s="819" t="s">
        <v>46</v>
      </c>
      <c r="I13" s="661" t="s">
        <v>384</v>
      </c>
      <c r="J13" s="415" t="s">
        <v>173</v>
      </c>
      <c r="K13" s="413" t="s">
        <v>4</v>
      </c>
      <c r="L13" s="414">
        <v>5</v>
      </c>
      <c r="M13" s="820">
        <f t="shared" si="1"/>
        <v>0.57986111111111105</v>
      </c>
    </row>
    <row r="14" spans="1:13" ht="15.6" x14ac:dyDescent="0.25">
      <c r="A14" s="52"/>
      <c r="B14" s="682" t="s">
        <v>256</v>
      </c>
      <c r="C14" s="497"/>
      <c r="E14" s="1217"/>
      <c r="F14" s="1217"/>
      <c r="G14" s="693">
        <f t="shared" si="0"/>
        <v>5</v>
      </c>
      <c r="H14" s="1204" t="s">
        <v>46</v>
      </c>
      <c r="I14" s="761" t="s">
        <v>510</v>
      </c>
      <c r="J14" s="1191" t="s">
        <v>173</v>
      </c>
      <c r="K14" s="643" t="s">
        <v>4</v>
      </c>
      <c r="L14" s="643">
        <v>10</v>
      </c>
      <c r="M14" s="1193">
        <f t="shared" si="1"/>
        <v>0.58333333333333326</v>
      </c>
    </row>
    <row r="15" spans="1:13" ht="15.6" x14ac:dyDescent="0.25">
      <c r="A15" s="52"/>
      <c r="B15" s="498" t="s">
        <v>283</v>
      </c>
      <c r="C15" s="497"/>
      <c r="E15" s="656"/>
      <c r="F15" s="818"/>
      <c r="G15" s="661">
        <f t="shared" si="0"/>
        <v>6</v>
      </c>
      <c r="H15" s="819" t="s">
        <v>46</v>
      </c>
      <c r="I15" s="661" t="s">
        <v>433</v>
      </c>
      <c r="J15" s="415" t="s">
        <v>173</v>
      </c>
      <c r="K15" s="413" t="s">
        <v>4</v>
      </c>
      <c r="L15" s="414">
        <v>10</v>
      </c>
      <c r="M15" s="820">
        <f t="shared" si="1"/>
        <v>0.59027777777777768</v>
      </c>
    </row>
    <row r="16" spans="1:13" ht="15.6" x14ac:dyDescent="0.25">
      <c r="A16" s="52"/>
      <c r="B16" s="499" t="s">
        <v>347</v>
      </c>
      <c r="C16" s="500"/>
      <c r="E16" s="739"/>
      <c r="F16" s="739"/>
      <c r="G16" s="693">
        <f t="shared" si="0"/>
        <v>7</v>
      </c>
      <c r="H16" s="687" t="s">
        <v>46</v>
      </c>
      <c r="I16" s="623" t="s">
        <v>511</v>
      </c>
      <c r="J16" s="1211" t="s">
        <v>173</v>
      </c>
      <c r="K16" s="1202" t="s">
        <v>4</v>
      </c>
      <c r="L16" s="749">
        <v>10</v>
      </c>
      <c r="M16" s="1205">
        <f t="shared" si="1"/>
        <v>0.5972222222222221</v>
      </c>
    </row>
    <row r="17" spans="1:13" ht="15.6" x14ac:dyDescent="0.25">
      <c r="A17" s="52"/>
      <c r="B17" s="54"/>
      <c r="C17" s="459"/>
      <c r="E17" s="656"/>
      <c r="F17" s="818"/>
      <c r="G17" s="661">
        <f t="shared" si="0"/>
        <v>8</v>
      </c>
      <c r="H17" s="819" t="s">
        <v>46</v>
      </c>
      <c r="I17" s="661" t="s">
        <v>282</v>
      </c>
      <c r="J17" s="415" t="s">
        <v>173</v>
      </c>
      <c r="K17" s="413" t="s">
        <v>4</v>
      </c>
      <c r="L17" s="414">
        <v>55</v>
      </c>
      <c r="M17" s="820">
        <f t="shared" si="1"/>
        <v>0.60416666666666652</v>
      </c>
    </row>
    <row r="18" spans="1:13" ht="15.6" x14ac:dyDescent="0.25">
      <c r="A18" s="52"/>
      <c r="B18" s="54"/>
      <c r="C18" s="53"/>
      <c r="E18" s="692"/>
      <c r="F18" s="1217"/>
      <c r="G18" s="693">
        <f t="shared" si="0"/>
        <v>9</v>
      </c>
      <c r="H18" s="634" t="s">
        <v>55</v>
      </c>
      <c r="I18" s="826" t="s">
        <v>315</v>
      </c>
      <c r="J18" s="761" t="s">
        <v>173</v>
      </c>
      <c r="K18" s="761" t="s">
        <v>4</v>
      </c>
      <c r="L18" s="643">
        <v>0</v>
      </c>
      <c r="M18" s="1205">
        <f t="shared" si="1"/>
        <v>0.64236111111111094</v>
      </c>
    </row>
    <row r="19" spans="1:13" ht="15.6" x14ac:dyDescent="0.25">
      <c r="A19" s="614"/>
      <c r="B19" s="971" t="s">
        <v>399</v>
      </c>
      <c r="C19" s="497"/>
      <c r="E19" s="772"/>
      <c r="F19" s="775"/>
      <c r="G19" s="772"/>
      <c r="H19" s="773"/>
      <c r="I19" s="767"/>
      <c r="J19" s="773"/>
      <c r="K19" s="767"/>
      <c r="L19" s="772"/>
      <c r="M19" s="820"/>
    </row>
    <row r="20" spans="1:13" ht="15.6" x14ac:dyDescent="0.25">
      <c r="A20" s="52"/>
      <c r="B20" s="680" t="s">
        <v>400</v>
      </c>
      <c r="C20" s="53"/>
      <c r="E20" s="398"/>
      <c r="F20" s="398"/>
      <c r="G20" s="405"/>
      <c r="H20" s="406"/>
      <c r="I20" s="407"/>
      <c r="J20" s="406"/>
      <c r="K20" s="406"/>
      <c r="L20" s="408"/>
      <c r="M20" s="409"/>
    </row>
    <row r="21" spans="1:13" ht="17.399999999999999" x14ac:dyDescent="0.25">
      <c r="A21" s="614"/>
      <c r="B21" s="1015" t="s">
        <v>456</v>
      </c>
      <c r="C21" s="497"/>
      <c r="E21" s="398"/>
      <c r="F21" s="398"/>
      <c r="G21" s="1623" t="s">
        <v>668</v>
      </c>
      <c r="H21" s="1623"/>
      <c r="I21" s="1623"/>
      <c r="J21" s="1623"/>
      <c r="K21" s="1623"/>
      <c r="L21" s="1623"/>
      <c r="M21" s="1623"/>
    </row>
    <row r="22" spans="1:13" ht="17.399999999999999" x14ac:dyDescent="0.3">
      <c r="A22" s="52"/>
      <c r="B22" s="972" t="s">
        <v>298</v>
      </c>
      <c r="C22" s="497"/>
      <c r="E22" s="656"/>
      <c r="F22" s="656"/>
      <c r="G22" s="410"/>
      <c r="H22" s="410"/>
      <c r="I22" s="410"/>
      <c r="J22" s="410"/>
      <c r="K22" s="410"/>
      <c r="L22" s="410"/>
      <c r="M22" s="411"/>
    </row>
    <row r="23" spans="1:13" ht="17.399999999999999" customHeight="1" x14ac:dyDescent="0.3">
      <c r="A23" s="52"/>
      <c r="B23" s="1016" t="s">
        <v>297</v>
      </c>
      <c r="C23" s="497"/>
      <c r="E23" s="1217"/>
      <c r="F23" s="1217"/>
      <c r="G23" s="761">
        <v>10</v>
      </c>
      <c r="H23" s="1191" t="s">
        <v>0</v>
      </c>
      <c r="I23" s="644" t="s">
        <v>109</v>
      </c>
      <c r="J23" s="1191" t="s">
        <v>173</v>
      </c>
      <c r="K23" s="1191" t="s">
        <v>1</v>
      </c>
      <c r="L23" s="643">
        <v>0</v>
      </c>
      <c r="M23" s="1193">
        <v>0.5625</v>
      </c>
    </row>
    <row r="24" spans="1:13" ht="15.6" x14ac:dyDescent="0.3">
      <c r="A24" s="52"/>
      <c r="B24" s="973" t="s">
        <v>348</v>
      </c>
      <c r="C24" s="497"/>
      <c r="E24" s="656"/>
      <c r="F24" s="656"/>
      <c r="G24" s="661">
        <f t="shared" ref="G24:G31" si="2">G23+1</f>
        <v>11</v>
      </c>
      <c r="H24" s="413" t="s">
        <v>2</v>
      </c>
      <c r="I24" s="437" t="s">
        <v>507</v>
      </c>
      <c r="J24" s="413" t="s">
        <v>173</v>
      </c>
      <c r="K24" s="413" t="s">
        <v>4</v>
      </c>
      <c r="L24" s="414">
        <v>5</v>
      </c>
      <c r="M24" s="657">
        <f t="shared" ref="M24:M31" si="3">M23+TIME(0,L23,)</f>
        <v>0.5625</v>
      </c>
    </row>
    <row r="25" spans="1:13" ht="15.6" x14ac:dyDescent="0.25">
      <c r="A25" s="52"/>
      <c r="B25" s="1017" t="s">
        <v>24</v>
      </c>
      <c r="C25" s="497"/>
      <c r="E25" s="1217"/>
      <c r="F25" s="1217"/>
      <c r="G25" s="693">
        <f t="shared" si="2"/>
        <v>12</v>
      </c>
      <c r="H25" s="660" t="s">
        <v>0</v>
      </c>
      <c r="I25" s="644" t="s">
        <v>508</v>
      </c>
      <c r="J25" s="1191" t="s">
        <v>173</v>
      </c>
      <c r="K25" s="643" t="s">
        <v>1</v>
      </c>
      <c r="L25" s="643">
        <v>5</v>
      </c>
      <c r="M25" s="823">
        <f t="shared" si="3"/>
        <v>0.56597222222222221</v>
      </c>
    </row>
    <row r="26" spans="1:13" ht="15.6" x14ac:dyDescent="0.25">
      <c r="A26" s="52"/>
      <c r="B26" s="1018" t="s">
        <v>19</v>
      </c>
      <c r="C26" s="497"/>
      <c r="E26" s="656"/>
      <c r="F26" s="656"/>
      <c r="G26" s="661">
        <f t="shared" si="2"/>
        <v>13</v>
      </c>
      <c r="H26" s="413" t="s">
        <v>5</v>
      </c>
      <c r="I26" s="437" t="s">
        <v>669</v>
      </c>
      <c r="J26" s="415" t="s">
        <v>173</v>
      </c>
      <c r="K26" s="413" t="s">
        <v>4</v>
      </c>
      <c r="L26" s="414">
        <v>5</v>
      </c>
      <c r="M26" s="657">
        <f t="shared" si="3"/>
        <v>0.56944444444444442</v>
      </c>
    </row>
    <row r="27" spans="1:13" ht="15.6" x14ac:dyDescent="0.25">
      <c r="A27" s="52"/>
      <c r="B27" s="1019" t="s">
        <v>458</v>
      </c>
      <c r="C27" s="497"/>
      <c r="E27" s="692"/>
      <c r="F27" s="692"/>
      <c r="G27" s="693">
        <f t="shared" si="2"/>
        <v>14</v>
      </c>
      <c r="H27" s="694" t="s">
        <v>5</v>
      </c>
      <c r="I27" s="695" t="s">
        <v>670</v>
      </c>
      <c r="J27" s="827" t="s">
        <v>173</v>
      </c>
      <c r="K27" s="694" t="s">
        <v>4</v>
      </c>
      <c r="L27" s="696">
        <v>10</v>
      </c>
      <c r="M27" s="823">
        <f t="shared" si="3"/>
        <v>0.57291666666666663</v>
      </c>
    </row>
    <row r="28" spans="1:13" ht="15.6" x14ac:dyDescent="0.25">
      <c r="A28" s="52"/>
      <c r="B28" s="54"/>
      <c r="C28" s="497"/>
      <c r="E28" s="656"/>
      <c r="F28" s="656"/>
      <c r="G28" s="661">
        <f t="shared" si="2"/>
        <v>15</v>
      </c>
      <c r="H28" s="413" t="s">
        <v>5</v>
      </c>
      <c r="I28" s="437" t="s">
        <v>671</v>
      </c>
      <c r="J28" s="415" t="s">
        <v>173</v>
      </c>
      <c r="K28" s="413" t="s">
        <v>4</v>
      </c>
      <c r="L28" s="414">
        <v>10</v>
      </c>
      <c r="M28" s="657">
        <f t="shared" si="3"/>
        <v>0.57986111111111105</v>
      </c>
    </row>
    <row r="29" spans="1:13" ht="15.6" x14ac:dyDescent="0.25">
      <c r="A29" s="52"/>
      <c r="B29" s="54"/>
      <c r="C29" s="53"/>
      <c r="E29" s="1217"/>
      <c r="F29" s="1217"/>
      <c r="G29" s="693">
        <f t="shared" si="2"/>
        <v>16</v>
      </c>
      <c r="H29" s="660" t="s">
        <v>0</v>
      </c>
      <c r="I29" s="644" t="s">
        <v>9</v>
      </c>
      <c r="J29" s="1191" t="s">
        <v>173</v>
      </c>
      <c r="K29" s="643" t="s">
        <v>1</v>
      </c>
      <c r="L29" s="643">
        <v>5</v>
      </c>
      <c r="M29" s="823">
        <f t="shared" si="3"/>
        <v>0.58680555555555547</v>
      </c>
    </row>
    <row r="30" spans="1:13" ht="15.6" x14ac:dyDescent="0.25">
      <c r="A30" s="52"/>
      <c r="B30" s="679" t="s">
        <v>401</v>
      </c>
      <c r="C30" s="53"/>
      <c r="E30" s="656"/>
      <c r="F30" s="656"/>
      <c r="G30" s="661">
        <f t="shared" si="2"/>
        <v>17</v>
      </c>
      <c r="H30" s="413" t="s">
        <v>5</v>
      </c>
      <c r="I30" s="437" t="s">
        <v>512</v>
      </c>
      <c r="J30" s="415" t="s">
        <v>173</v>
      </c>
      <c r="K30" s="413" t="s">
        <v>4</v>
      </c>
      <c r="L30" s="414">
        <v>80</v>
      </c>
      <c r="M30" s="657">
        <f t="shared" si="3"/>
        <v>0.59027777777777768</v>
      </c>
    </row>
    <row r="31" spans="1:13" ht="15.6" x14ac:dyDescent="0.25">
      <c r="A31" s="52"/>
      <c r="B31" s="680" t="s">
        <v>402</v>
      </c>
      <c r="C31" s="53"/>
      <c r="E31" s="692"/>
      <c r="F31" s="1217"/>
      <c r="G31" s="693">
        <f t="shared" si="2"/>
        <v>18</v>
      </c>
      <c r="H31" s="634" t="s">
        <v>55</v>
      </c>
      <c r="I31" s="826" t="s">
        <v>315</v>
      </c>
      <c r="J31" s="761" t="s">
        <v>173</v>
      </c>
      <c r="K31" s="761" t="s">
        <v>4</v>
      </c>
      <c r="L31" s="643">
        <v>0</v>
      </c>
      <c r="M31" s="823">
        <f t="shared" si="3"/>
        <v>0.64583333333333326</v>
      </c>
    </row>
    <row r="32" spans="1:13" ht="17.399999999999999" customHeight="1" x14ac:dyDescent="0.25">
      <c r="A32" s="52"/>
      <c r="B32" s="1022" t="s">
        <v>446</v>
      </c>
      <c r="C32" s="53"/>
      <c r="E32" s="772"/>
      <c r="F32" s="775"/>
      <c r="G32" s="772"/>
      <c r="H32" s="773"/>
      <c r="I32" s="767"/>
      <c r="J32" s="773"/>
      <c r="K32" s="767"/>
      <c r="L32" s="772"/>
      <c r="M32" s="820"/>
    </row>
    <row r="33" spans="1:13" ht="15.6" x14ac:dyDescent="0.25">
      <c r="A33" s="614"/>
      <c r="B33" s="1023" t="s">
        <v>457</v>
      </c>
      <c r="C33" s="497"/>
      <c r="E33" s="398"/>
      <c r="F33" s="398"/>
      <c r="G33" s="405"/>
      <c r="H33" s="406"/>
      <c r="I33" s="407"/>
      <c r="J33" s="406"/>
      <c r="K33" s="406"/>
      <c r="L33" s="408"/>
      <c r="M33" s="409"/>
    </row>
    <row r="34" spans="1:13" ht="17.399999999999999" x14ac:dyDescent="0.25">
      <c r="A34" s="52"/>
      <c r="B34" s="54"/>
      <c r="C34" s="53"/>
      <c r="E34" s="398"/>
      <c r="F34" s="398"/>
      <c r="G34" s="1623" t="s">
        <v>672</v>
      </c>
      <c r="H34" s="1623"/>
      <c r="I34" s="1623"/>
      <c r="J34" s="1623"/>
      <c r="K34" s="1623"/>
      <c r="L34" s="1623"/>
      <c r="M34" s="1623"/>
    </row>
    <row r="35" spans="1:13" ht="17.399999999999999" x14ac:dyDescent="0.25">
      <c r="A35" s="52"/>
      <c r="B35" s="54"/>
      <c r="C35" s="497"/>
      <c r="E35" s="656"/>
      <c r="F35" s="656"/>
      <c r="G35" s="410"/>
      <c r="H35" s="410"/>
      <c r="I35" s="410"/>
      <c r="J35" s="410"/>
      <c r="K35" s="410"/>
      <c r="L35" s="410"/>
      <c r="M35" s="411"/>
    </row>
    <row r="36" spans="1:13" ht="15.6" customHeight="1" x14ac:dyDescent="0.25">
      <c r="A36" s="52"/>
      <c r="B36" s="1260" t="s">
        <v>419</v>
      </c>
      <c r="C36" s="497"/>
      <c r="E36" s="1217"/>
      <c r="F36" s="1217"/>
      <c r="G36" s="761">
        <v>19</v>
      </c>
      <c r="H36" s="1191" t="s">
        <v>0</v>
      </c>
      <c r="I36" s="644" t="s">
        <v>109</v>
      </c>
      <c r="J36" s="1191" t="s">
        <v>173</v>
      </c>
      <c r="K36" s="1191" t="s">
        <v>1</v>
      </c>
      <c r="L36" s="643">
        <v>0</v>
      </c>
      <c r="M36" s="1193">
        <v>0.66666666666666663</v>
      </c>
    </row>
    <row r="37" spans="1:13" ht="15.6" x14ac:dyDescent="0.25">
      <c r="A37" s="54"/>
      <c r="B37" s="1261"/>
      <c r="C37" s="54"/>
      <c r="E37" s="656"/>
      <c r="F37" s="656"/>
      <c r="G37" s="661">
        <f t="shared" ref="G37:G42" si="4">G36+1</f>
        <v>20</v>
      </c>
      <c r="H37" s="413" t="s">
        <v>2</v>
      </c>
      <c r="I37" s="437" t="s">
        <v>507</v>
      </c>
      <c r="J37" s="413" t="s">
        <v>173</v>
      </c>
      <c r="K37" s="413" t="s">
        <v>4</v>
      </c>
      <c r="L37" s="414">
        <v>5</v>
      </c>
      <c r="M37" s="657">
        <f t="shared" ref="M37:M42" si="5">M36+TIME(0,L36,)</f>
        <v>0.66666666666666663</v>
      </c>
    </row>
    <row r="38" spans="1:13" ht="17.399999999999999" x14ac:dyDescent="0.25">
      <c r="A38" s="54"/>
      <c r="B38" s="852" t="s">
        <v>415</v>
      </c>
      <c r="C38" s="54"/>
      <c r="E38" s="1217"/>
      <c r="F38" s="1217"/>
      <c r="G38" s="693">
        <f t="shared" si="4"/>
        <v>21</v>
      </c>
      <c r="H38" s="660" t="s">
        <v>0</v>
      </c>
      <c r="I38" s="644" t="s">
        <v>508</v>
      </c>
      <c r="J38" s="1191" t="s">
        <v>173</v>
      </c>
      <c r="K38" s="643" t="s">
        <v>1</v>
      </c>
      <c r="L38" s="643">
        <v>5</v>
      </c>
      <c r="M38" s="823">
        <f t="shared" si="5"/>
        <v>0.67013888888888884</v>
      </c>
    </row>
    <row r="39" spans="1:13" ht="15.6" x14ac:dyDescent="0.25">
      <c r="A39" s="54"/>
      <c r="B39" s="1026" t="s">
        <v>363</v>
      </c>
      <c r="C39" s="54"/>
      <c r="E39" s="656"/>
      <c r="F39" s="656"/>
      <c r="G39" s="661">
        <f t="shared" si="4"/>
        <v>22</v>
      </c>
      <c r="H39" s="413" t="s">
        <v>5</v>
      </c>
      <c r="I39" s="437" t="s">
        <v>509</v>
      </c>
      <c r="J39" s="415" t="s">
        <v>173</v>
      </c>
      <c r="K39" s="413" t="s">
        <v>4</v>
      </c>
      <c r="L39" s="414">
        <v>10</v>
      </c>
      <c r="M39" s="657">
        <f t="shared" si="5"/>
        <v>0.67361111111111105</v>
      </c>
    </row>
    <row r="40" spans="1:13" ht="16.2" thickBot="1" x14ac:dyDescent="0.3">
      <c r="A40" s="54"/>
      <c r="B40" s="54"/>
      <c r="C40" s="54"/>
      <c r="E40" s="1217"/>
      <c r="F40" s="1217"/>
      <c r="G40" s="693">
        <f t="shared" si="4"/>
        <v>23</v>
      </c>
      <c r="H40" s="660" t="s">
        <v>0</v>
      </c>
      <c r="I40" s="644" t="s">
        <v>9</v>
      </c>
      <c r="J40" s="1191" t="s">
        <v>173</v>
      </c>
      <c r="K40" s="643" t="s">
        <v>1</v>
      </c>
      <c r="L40" s="643">
        <v>5</v>
      </c>
      <c r="M40" s="823">
        <f t="shared" si="5"/>
        <v>0.68055555555555547</v>
      </c>
    </row>
    <row r="41" spans="1:13" ht="15.6" x14ac:dyDescent="0.25">
      <c r="A41" s="52"/>
      <c r="B41" s="599" t="s">
        <v>301</v>
      </c>
      <c r="C41" s="53"/>
      <c r="E41" s="656"/>
      <c r="F41" s="656"/>
      <c r="G41" s="661">
        <f>G40+1</f>
        <v>24</v>
      </c>
      <c r="H41" s="413" t="s">
        <v>5</v>
      </c>
      <c r="I41" s="437" t="s">
        <v>512</v>
      </c>
      <c r="J41" s="415" t="s">
        <v>173</v>
      </c>
      <c r="K41" s="413" t="s">
        <v>4</v>
      </c>
      <c r="L41" s="414">
        <v>95</v>
      </c>
      <c r="M41" s="657">
        <f>M40+TIME(0,L40,)</f>
        <v>0.68402777777777768</v>
      </c>
    </row>
    <row r="42" spans="1:13" ht="15.6" x14ac:dyDescent="0.25">
      <c r="A42" s="52"/>
      <c r="B42" s="600" t="s">
        <v>263</v>
      </c>
      <c r="C42" s="53"/>
      <c r="E42" s="692"/>
      <c r="F42" s="1217"/>
      <c r="G42" s="693">
        <f t="shared" si="4"/>
        <v>25</v>
      </c>
      <c r="H42" s="634" t="s">
        <v>55</v>
      </c>
      <c r="I42" s="826" t="s">
        <v>315</v>
      </c>
      <c r="J42" s="761" t="s">
        <v>173</v>
      </c>
      <c r="K42" s="761" t="s">
        <v>4</v>
      </c>
      <c r="L42" s="643">
        <v>0</v>
      </c>
      <c r="M42" s="823">
        <f t="shared" si="5"/>
        <v>0.74999999999999989</v>
      </c>
    </row>
    <row r="43" spans="1:13" ht="17.399999999999999" customHeight="1" x14ac:dyDescent="0.25">
      <c r="A43" s="52"/>
      <c r="B43" s="502" t="s">
        <v>250</v>
      </c>
      <c r="C43" s="501"/>
      <c r="E43" s="772"/>
      <c r="F43" s="775"/>
      <c r="G43" s="772"/>
      <c r="H43" s="773"/>
      <c r="I43" s="767"/>
      <c r="J43" s="773"/>
      <c r="K43" s="767"/>
      <c r="L43" s="772"/>
      <c r="M43" s="820"/>
    </row>
    <row r="44" spans="1:13" ht="15.6" x14ac:dyDescent="0.25">
      <c r="A44" s="52"/>
      <c r="B44" s="503" t="s">
        <v>104</v>
      </c>
      <c r="C44" s="501"/>
      <c r="E44" s="398"/>
      <c r="F44" s="398"/>
      <c r="G44" s="405"/>
      <c r="H44" s="406"/>
      <c r="I44" s="407"/>
      <c r="J44" s="406"/>
      <c r="K44" s="406"/>
      <c r="L44" s="408"/>
      <c r="M44" s="409"/>
    </row>
    <row r="45" spans="1:13" ht="17.399999999999999" x14ac:dyDescent="0.25">
      <c r="A45" s="52"/>
      <c r="B45" s="504" t="s">
        <v>105</v>
      </c>
      <c r="C45" s="501"/>
      <c r="E45" s="398"/>
      <c r="F45" s="398"/>
      <c r="G45" s="1623" t="s">
        <v>673</v>
      </c>
      <c r="H45" s="1623"/>
      <c r="I45" s="1623"/>
      <c r="J45" s="1623"/>
      <c r="K45" s="1623"/>
      <c r="L45" s="1623"/>
      <c r="M45" s="1623"/>
    </row>
    <row r="46" spans="1:13" ht="17.399999999999999" x14ac:dyDescent="0.25">
      <c r="A46" s="52"/>
      <c r="B46" s="1024" t="s">
        <v>102</v>
      </c>
      <c r="C46" s="501"/>
      <c r="E46" s="656"/>
      <c r="F46" s="656"/>
      <c r="G46" s="410"/>
      <c r="H46" s="410"/>
      <c r="I46" s="410"/>
      <c r="J46" s="410"/>
      <c r="K46" s="410"/>
      <c r="L46" s="410"/>
      <c r="M46" s="411"/>
    </row>
    <row r="47" spans="1:13" ht="15.6" x14ac:dyDescent="0.25">
      <c r="A47" s="52"/>
      <c r="B47" s="505" t="s">
        <v>259</v>
      </c>
      <c r="C47" s="501"/>
      <c r="E47" s="1217"/>
      <c r="F47" s="1217"/>
      <c r="G47" s="761">
        <v>26</v>
      </c>
      <c r="H47" s="1191" t="s">
        <v>0</v>
      </c>
      <c r="I47" s="644" t="s">
        <v>109</v>
      </c>
      <c r="J47" s="1191" t="s">
        <v>173</v>
      </c>
      <c r="K47" s="1191" t="s">
        <v>1</v>
      </c>
      <c r="L47" s="643">
        <v>0</v>
      </c>
      <c r="M47" s="1193">
        <v>0.33333333333333331</v>
      </c>
    </row>
    <row r="48" spans="1:13" ht="15.6" x14ac:dyDescent="0.25">
      <c r="A48" s="52"/>
      <c r="B48" s="505" t="s">
        <v>260</v>
      </c>
      <c r="C48" s="501"/>
      <c r="E48" s="656"/>
      <c r="F48" s="656"/>
      <c r="G48" s="661">
        <f>G47+1</f>
        <v>27</v>
      </c>
      <c r="H48" s="413" t="s">
        <v>0</v>
      </c>
      <c r="I48" s="437" t="s">
        <v>3</v>
      </c>
      <c r="J48" s="413" t="s">
        <v>173</v>
      </c>
      <c r="K48" s="413" t="s">
        <v>4</v>
      </c>
      <c r="L48" s="414">
        <v>5</v>
      </c>
      <c r="M48" s="657">
        <f>M47+TIME(0,L47,)</f>
        <v>0.33333333333333331</v>
      </c>
    </row>
    <row r="49" spans="1:13" ht="15.6" x14ac:dyDescent="0.25">
      <c r="A49" s="52"/>
      <c r="B49" s="505" t="s">
        <v>135</v>
      </c>
      <c r="C49" s="501"/>
      <c r="E49" s="937"/>
      <c r="F49" s="937"/>
      <c r="G49" s="623">
        <f t="shared" ref="G49:G53" si="6">G48+1</f>
        <v>28</v>
      </c>
      <c r="H49" s="1202" t="s">
        <v>46</v>
      </c>
      <c r="I49" s="1203" t="s">
        <v>330</v>
      </c>
      <c r="J49" s="938" t="s">
        <v>173</v>
      </c>
      <c r="K49" s="1200" t="s">
        <v>4</v>
      </c>
      <c r="L49" s="749">
        <v>5</v>
      </c>
      <c r="M49" s="1205">
        <f t="shared" ref="M49:M53" si="7">M48+TIME(0,L48,)</f>
        <v>0.33680555555555552</v>
      </c>
    </row>
    <row r="50" spans="1:13" ht="15.6" x14ac:dyDescent="0.25">
      <c r="A50" s="52"/>
      <c r="B50" s="505" t="s">
        <v>265</v>
      </c>
      <c r="C50" s="501"/>
      <c r="E50" s="656"/>
      <c r="F50" s="656"/>
      <c r="G50" s="661">
        <f t="shared" si="6"/>
        <v>29</v>
      </c>
      <c r="H50" s="413" t="s">
        <v>5</v>
      </c>
      <c r="I50" s="437" t="s">
        <v>513</v>
      </c>
      <c r="J50" s="658" t="s">
        <v>173</v>
      </c>
      <c r="K50" s="412" t="s">
        <v>4</v>
      </c>
      <c r="L50" s="414">
        <v>110</v>
      </c>
      <c r="M50" s="657">
        <f t="shared" si="7"/>
        <v>0.34027777777777773</v>
      </c>
    </row>
    <row r="51" spans="1:13" ht="15.6" x14ac:dyDescent="0.25">
      <c r="A51" s="52"/>
      <c r="B51" s="505" t="s">
        <v>261</v>
      </c>
      <c r="C51" s="501"/>
      <c r="E51" s="1217"/>
      <c r="F51" s="1217"/>
      <c r="G51" s="623">
        <f t="shared" si="6"/>
        <v>30</v>
      </c>
      <c r="H51" s="660" t="s">
        <v>0</v>
      </c>
      <c r="I51" s="1238" t="s">
        <v>434</v>
      </c>
      <c r="J51" s="1191" t="s">
        <v>173</v>
      </c>
      <c r="K51" s="643" t="s">
        <v>4</v>
      </c>
      <c r="L51" s="643">
        <v>30</v>
      </c>
      <c r="M51" s="1205">
        <f t="shared" si="7"/>
        <v>0.41666666666666663</v>
      </c>
    </row>
    <row r="52" spans="1:13" ht="15.6" x14ac:dyDescent="0.25">
      <c r="A52" s="52"/>
      <c r="B52" s="505" t="s">
        <v>134</v>
      </c>
      <c r="C52" s="501"/>
      <c r="E52" s="656"/>
      <c r="F52" s="656"/>
      <c r="G52" s="661">
        <f t="shared" si="6"/>
        <v>31</v>
      </c>
      <c r="H52" s="413" t="s">
        <v>5</v>
      </c>
      <c r="I52" s="437" t="s">
        <v>513</v>
      </c>
      <c r="J52" s="658" t="s">
        <v>173</v>
      </c>
      <c r="K52" s="412" t="s">
        <v>4</v>
      </c>
      <c r="L52" s="414">
        <v>120</v>
      </c>
      <c r="M52" s="657">
        <f t="shared" si="7"/>
        <v>0.43749999999999994</v>
      </c>
    </row>
    <row r="53" spans="1:13" ht="17.399999999999999" customHeight="1" x14ac:dyDescent="0.25">
      <c r="A53" s="52"/>
      <c r="B53" s="505" t="s">
        <v>262</v>
      </c>
      <c r="C53" s="501"/>
      <c r="E53" s="397"/>
      <c r="F53" s="623"/>
      <c r="G53" s="623">
        <f t="shared" si="6"/>
        <v>32</v>
      </c>
      <c r="H53" s="624" t="s">
        <v>55</v>
      </c>
      <c r="I53" s="623" t="s">
        <v>315</v>
      </c>
      <c r="J53" s="624" t="s">
        <v>173</v>
      </c>
      <c r="K53" s="623" t="s">
        <v>4</v>
      </c>
      <c r="L53" s="749">
        <v>0</v>
      </c>
      <c r="M53" s="1205">
        <f t="shared" si="7"/>
        <v>0.52083333333333326</v>
      </c>
    </row>
    <row r="54" spans="1:13" ht="15.6" x14ac:dyDescent="0.25">
      <c r="A54" s="52"/>
      <c r="B54" s="683" t="s">
        <v>106</v>
      </c>
      <c r="C54" s="501"/>
      <c r="E54" s="772"/>
      <c r="F54" s="775"/>
      <c r="G54" s="772"/>
      <c r="H54" s="773"/>
      <c r="I54" s="767"/>
      <c r="J54" s="773"/>
      <c r="K54" s="767"/>
      <c r="L54" s="772"/>
      <c r="M54" s="820"/>
    </row>
    <row r="55" spans="1:13" ht="15.6" x14ac:dyDescent="0.25">
      <c r="A55" s="52"/>
      <c r="B55" s="54"/>
      <c r="C55" s="501"/>
      <c r="E55" s="398"/>
      <c r="F55" s="398"/>
      <c r="G55" s="405"/>
      <c r="H55" s="406"/>
      <c r="I55" s="407"/>
      <c r="J55" s="406"/>
      <c r="K55" s="406"/>
      <c r="L55" s="408"/>
      <c r="M55" s="409"/>
    </row>
    <row r="56" spans="1:13" ht="17.399999999999999" x14ac:dyDescent="0.25">
      <c r="A56" s="52"/>
      <c r="B56" s="54"/>
      <c r="C56" s="501"/>
      <c r="E56" s="398"/>
      <c r="F56" s="398"/>
      <c r="G56" s="1623" t="s">
        <v>674</v>
      </c>
      <c r="H56" s="1623"/>
      <c r="I56" s="1623"/>
      <c r="J56" s="1623"/>
      <c r="K56" s="1623"/>
      <c r="L56" s="1623"/>
      <c r="M56" s="1623"/>
    </row>
    <row r="57" spans="1:13" ht="17.399999999999999" x14ac:dyDescent="0.25">
      <c r="A57" s="52"/>
      <c r="B57" s="54"/>
      <c r="C57" s="53"/>
      <c r="E57" s="656"/>
      <c r="F57" s="656"/>
      <c r="G57" s="410"/>
      <c r="H57" s="410"/>
      <c r="I57" s="410"/>
      <c r="J57" s="410"/>
      <c r="K57" s="410"/>
      <c r="L57" s="410"/>
      <c r="M57" s="411"/>
    </row>
    <row r="58" spans="1:13" ht="15.6" x14ac:dyDescent="0.25">
      <c r="A58" s="1164"/>
      <c r="B58" s="1165" t="str">
        <f>B1</f>
        <v>November</v>
      </c>
      <c r="C58" s="1166"/>
      <c r="E58" s="1217"/>
      <c r="F58" s="1217"/>
      <c r="G58" s="761">
        <v>33</v>
      </c>
      <c r="H58" s="1191" t="s">
        <v>0</v>
      </c>
      <c r="I58" s="644" t="s">
        <v>109</v>
      </c>
      <c r="J58" s="1191" t="s">
        <v>173</v>
      </c>
      <c r="K58" s="1191" t="s">
        <v>1</v>
      </c>
      <c r="L58" s="643">
        <v>0</v>
      </c>
      <c r="M58" s="1193">
        <v>0.33333333333333331</v>
      </c>
    </row>
    <row r="59" spans="1:13" ht="15.6" x14ac:dyDescent="0.25">
      <c r="E59" s="656"/>
      <c r="F59" s="656"/>
      <c r="G59" s="661">
        <f>G58+1</f>
        <v>34</v>
      </c>
      <c r="H59" s="658" t="s">
        <v>0</v>
      </c>
      <c r="I59" s="437" t="s">
        <v>330</v>
      </c>
      <c r="J59" s="413" t="s">
        <v>173</v>
      </c>
      <c r="K59" s="413" t="s">
        <v>1</v>
      </c>
      <c r="L59" s="414">
        <v>5</v>
      </c>
      <c r="M59" s="657">
        <f>M58+TIME(0,L58,)</f>
        <v>0.33333333333333331</v>
      </c>
    </row>
    <row r="60" spans="1:13" ht="15.6" x14ac:dyDescent="0.25">
      <c r="E60" s="1217"/>
      <c r="F60" s="1217"/>
      <c r="G60" s="693">
        <f>G59+1</f>
        <v>35</v>
      </c>
      <c r="H60" s="1204" t="s">
        <v>5</v>
      </c>
      <c r="I60" s="644" t="s">
        <v>675</v>
      </c>
      <c r="J60" s="1191" t="s">
        <v>173</v>
      </c>
      <c r="K60" s="643" t="s">
        <v>4</v>
      </c>
      <c r="L60" s="643">
        <v>5</v>
      </c>
      <c r="M60" s="823">
        <f>M59+TIME(0,L59,)</f>
        <v>0.33680555555555552</v>
      </c>
    </row>
    <row r="61" spans="1:13" ht="15.6" x14ac:dyDescent="0.25">
      <c r="E61" s="656"/>
      <c r="F61" s="818"/>
      <c r="G61" s="661">
        <f>G60+1</f>
        <v>36</v>
      </c>
      <c r="H61" s="819" t="s">
        <v>5</v>
      </c>
      <c r="I61" s="661" t="s">
        <v>513</v>
      </c>
      <c r="J61" s="415" t="s">
        <v>173</v>
      </c>
      <c r="K61" s="413" t="s">
        <v>4</v>
      </c>
      <c r="L61" s="414">
        <v>100</v>
      </c>
      <c r="M61" s="657">
        <f>M60+TIME(0,L60,)</f>
        <v>0.34027777777777773</v>
      </c>
    </row>
    <row r="62" spans="1:13" ht="15.6" x14ac:dyDescent="0.25">
      <c r="E62" s="1217"/>
      <c r="F62" s="692"/>
      <c r="G62" s="693">
        <f>G61+1</f>
        <v>37</v>
      </c>
      <c r="H62" s="821" t="s">
        <v>46</v>
      </c>
      <c r="I62" s="825" t="s">
        <v>8</v>
      </c>
      <c r="J62" s="1191" t="s">
        <v>173</v>
      </c>
      <c r="K62" s="643" t="s">
        <v>4</v>
      </c>
      <c r="L62" s="822">
        <v>10</v>
      </c>
      <c r="M62" s="823">
        <f>M61+TIME(0,L61,)</f>
        <v>0.40972222222222221</v>
      </c>
    </row>
    <row r="63" spans="1:13" ht="17.399999999999999" customHeight="1" x14ac:dyDescent="0.25">
      <c r="E63" s="656"/>
      <c r="F63" s="818"/>
      <c r="G63" s="661">
        <f>G62+1</f>
        <v>38</v>
      </c>
      <c r="H63" s="824" t="s">
        <v>55</v>
      </c>
      <c r="I63" s="661" t="s">
        <v>315</v>
      </c>
      <c r="J63" s="415" t="s">
        <v>173</v>
      </c>
      <c r="K63" s="413" t="s">
        <v>4</v>
      </c>
      <c r="L63" s="414">
        <v>0</v>
      </c>
      <c r="M63" s="657">
        <f>M62+TIME(0,L62,)</f>
        <v>0.41666666666666663</v>
      </c>
    </row>
    <row r="64" spans="1:13" ht="15.6" x14ac:dyDescent="0.25">
      <c r="E64" s="1217"/>
      <c r="F64" s="692"/>
      <c r="G64" s="693"/>
      <c r="H64" s="821"/>
      <c r="I64" s="825"/>
      <c r="J64" s="939"/>
      <c r="K64" s="939"/>
      <c r="L64" s="822"/>
      <c r="M64" s="823"/>
    </row>
    <row r="65" spans="5:13" ht="15.6" x14ac:dyDescent="0.25">
      <c r="E65" s="398"/>
      <c r="F65" s="398"/>
      <c r="G65" s="405"/>
      <c r="H65" s="406"/>
      <c r="I65" s="407"/>
      <c r="J65" s="406"/>
      <c r="K65" s="406"/>
      <c r="L65" s="408"/>
      <c r="M65" s="409"/>
    </row>
    <row r="66" spans="5:13" ht="17.399999999999999" x14ac:dyDescent="0.25">
      <c r="E66" s="398"/>
      <c r="F66" s="398"/>
      <c r="G66" s="1623" t="s">
        <v>676</v>
      </c>
      <c r="H66" s="1623"/>
      <c r="I66" s="1623"/>
      <c r="J66" s="1623"/>
      <c r="K66" s="1623"/>
      <c r="L66" s="1623"/>
      <c r="M66" s="1623"/>
    </row>
    <row r="67" spans="5:13" ht="15" x14ac:dyDescent="0.25">
      <c r="E67" s="765"/>
      <c r="F67" s="769"/>
      <c r="G67" s="770"/>
      <c r="H67" s="770"/>
      <c r="I67" s="771"/>
      <c r="J67" s="1179"/>
      <c r="K67" s="766"/>
      <c r="L67" s="765"/>
      <c r="M67" s="416"/>
    </row>
    <row r="68" spans="5:13" ht="15.6" x14ac:dyDescent="0.25">
      <c r="E68" s="656"/>
      <c r="F68" s="656"/>
      <c r="G68" s="661">
        <v>39</v>
      </c>
      <c r="H68" s="413" t="s">
        <v>0</v>
      </c>
      <c r="I68" s="437" t="s">
        <v>109</v>
      </c>
      <c r="J68" s="413" t="s">
        <v>173</v>
      </c>
      <c r="K68" s="413" t="s">
        <v>1</v>
      </c>
      <c r="L68" s="414">
        <v>0</v>
      </c>
      <c r="M68" s="657">
        <v>0.5625</v>
      </c>
    </row>
    <row r="69" spans="5:13" ht="15.6" x14ac:dyDescent="0.25">
      <c r="E69" s="1217"/>
      <c r="F69" s="1217"/>
      <c r="G69" s="659">
        <f>G68+1</f>
        <v>40</v>
      </c>
      <c r="H69" s="1204" t="s">
        <v>0</v>
      </c>
      <c r="I69" s="644" t="s">
        <v>330</v>
      </c>
      <c r="J69" s="1191" t="s">
        <v>173</v>
      </c>
      <c r="K69" s="643" t="s">
        <v>1</v>
      </c>
      <c r="L69" s="643">
        <v>5</v>
      </c>
      <c r="M69" s="1193">
        <f>M68+TIME(0,L68,)</f>
        <v>0.5625</v>
      </c>
    </row>
    <row r="70" spans="5:13" ht="15.6" x14ac:dyDescent="0.25">
      <c r="E70" s="656"/>
      <c r="F70" s="656"/>
      <c r="G70" s="661">
        <f>G69+1</f>
        <v>41</v>
      </c>
      <c r="H70" s="413" t="s">
        <v>5</v>
      </c>
      <c r="I70" s="437" t="s">
        <v>675</v>
      </c>
      <c r="J70" s="415" t="s">
        <v>173</v>
      </c>
      <c r="K70" s="413" t="s">
        <v>4</v>
      </c>
      <c r="L70" s="414">
        <v>5</v>
      </c>
      <c r="M70" s="657">
        <f>M69+TIME(0,L69,)</f>
        <v>0.56597222222222221</v>
      </c>
    </row>
    <row r="71" spans="5:13" ht="15.6" x14ac:dyDescent="0.25">
      <c r="E71" s="1217"/>
      <c r="F71" s="1217"/>
      <c r="G71" s="659">
        <f>G70+1</f>
        <v>42</v>
      </c>
      <c r="H71" s="1204" t="s">
        <v>5</v>
      </c>
      <c r="I71" s="761" t="s">
        <v>513</v>
      </c>
      <c r="J71" s="1191" t="s">
        <v>173</v>
      </c>
      <c r="K71" s="643" t="s">
        <v>4</v>
      </c>
      <c r="L71" s="643">
        <v>100</v>
      </c>
      <c r="M71" s="1193">
        <f>M70+TIME(0,L70,)</f>
        <v>0.56944444444444442</v>
      </c>
    </row>
    <row r="72" spans="5:13" ht="15.6" x14ac:dyDescent="0.25">
      <c r="E72" s="656"/>
      <c r="F72" s="818"/>
      <c r="G72" s="819">
        <f>G71+1</f>
        <v>43</v>
      </c>
      <c r="H72" s="819" t="s">
        <v>46</v>
      </c>
      <c r="I72" s="661" t="s">
        <v>9</v>
      </c>
      <c r="J72" s="415" t="s">
        <v>173</v>
      </c>
      <c r="K72" s="413" t="s">
        <v>4</v>
      </c>
      <c r="L72" s="414">
        <v>10</v>
      </c>
      <c r="M72" s="820">
        <f>M71+TIME(0,L71,)</f>
        <v>0.63888888888888884</v>
      </c>
    </row>
    <row r="73" spans="5:13" ht="17.399999999999999" customHeight="1" x14ac:dyDescent="0.25">
      <c r="E73" s="1217"/>
      <c r="F73" s="692"/>
      <c r="G73" s="821">
        <f>G72+1</f>
        <v>44</v>
      </c>
      <c r="H73" s="940" t="s">
        <v>55</v>
      </c>
      <c r="I73" s="825" t="s">
        <v>315</v>
      </c>
      <c r="J73" s="1191" t="s">
        <v>173</v>
      </c>
      <c r="K73" s="643" t="s">
        <v>4</v>
      </c>
      <c r="L73" s="822">
        <v>0</v>
      </c>
      <c r="M73" s="823">
        <f>M72+TIME(0,L72,)</f>
        <v>0.64583333333333326</v>
      </c>
    </row>
    <row r="74" spans="5:13" ht="15.6" x14ac:dyDescent="0.25">
      <c r="E74" s="656"/>
      <c r="F74" s="661"/>
      <c r="G74" s="661"/>
      <c r="H74" s="661"/>
      <c r="I74" s="661"/>
      <c r="J74" s="415"/>
      <c r="K74" s="413"/>
      <c r="L74" s="414"/>
      <c r="M74" s="820"/>
    </row>
    <row r="75" spans="5:13" ht="15.6" x14ac:dyDescent="0.25">
      <c r="E75" s="398"/>
      <c r="F75" s="398"/>
      <c r="G75" s="405"/>
      <c r="H75" s="406"/>
      <c r="I75" s="407"/>
      <c r="J75" s="406"/>
      <c r="K75" s="406"/>
      <c r="L75" s="408"/>
      <c r="M75" s="409"/>
    </row>
    <row r="76" spans="5:13" ht="17.399999999999999" x14ac:dyDescent="0.25">
      <c r="E76" s="398"/>
      <c r="F76" s="398"/>
      <c r="G76" s="1623" t="s">
        <v>677</v>
      </c>
      <c r="H76" s="1623"/>
      <c r="I76" s="1623"/>
      <c r="J76" s="1623"/>
      <c r="K76" s="1623"/>
      <c r="L76" s="1623"/>
      <c r="M76" s="1623"/>
    </row>
    <row r="77" spans="5:13" ht="15" x14ac:dyDescent="0.25">
      <c r="E77" s="765"/>
      <c r="F77" s="769"/>
      <c r="G77" s="770"/>
      <c r="H77" s="770"/>
      <c r="I77" s="771"/>
      <c r="J77" s="1179"/>
      <c r="K77" s="766"/>
      <c r="L77" s="765"/>
      <c r="M77" s="416"/>
    </row>
    <row r="78" spans="5:13" ht="15.6" x14ac:dyDescent="0.25">
      <c r="E78" s="656"/>
      <c r="F78" s="656"/>
      <c r="G78" s="661">
        <v>45</v>
      </c>
      <c r="H78" s="413" t="s">
        <v>0</v>
      </c>
      <c r="I78" s="437" t="s">
        <v>109</v>
      </c>
      <c r="J78" s="413" t="s">
        <v>173</v>
      </c>
      <c r="K78" s="413" t="s">
        <v>1</v>
      </c>
      <c r="L78" s="414">
        <v>0</v>
      </c>
      <c r="M78" s="657">
        <v>0.33333333333333331</v>
      </c>
    </row>
    <row r="79" spans="5:13" ht="15.6" x14ac:dyDescent="0.25">
      <c r="E79" s="1217"/>
      <c r="F79" s="1217"/>
      <c r="G79" s="659">
        <f>G78+1</f>
        <v>46</v>
      </c>
      <c r="H79" s="1204" t="s">
        <v>0</v>
      </c>
      <c r="I79" s="644" t="s">
        <v>330</v>
      </c>
      <c r="J79" s="1191" t="s">
        <v>173</v>
      </c>
      <c r="K79" s="643" t="s">
        <v>1</v>
      </c>
      <c r="L79" s="643">
        <v>5</v>
      </c>
      <c r="M79" s="1193">
        <f>M78+TIME(0,L78,)</f>
        <v>0.33333333333333331</v>
      </c>
    </row>
    <row r="80" spans="5:13" ht="15.6" x14ac:dyDescent="0.25">
      <c r="E80" s="656"/>
      <c r="F80" s="656"/>
      <c r="G80" s="661">
        <f>G79+1</f>
        <v>47</v>
      </c>
      <c r="H80" s="413" t="s">
        <v>2</v>
      </c>
      <c r="I80" s="437" t="s">
        <v>3</v>
      </c>
      <c r="J80" s="415" t="s">
        <v>173</v>
      </c>
      <c r="K80" s="413" t="s">
        <v>4</v>
      </c>
      <c r="L80" s="414">
        <v>5</v>
      </c>
      <c r="M80" s="657">
        <f>M79+TIME(0,L79,)</f>
        <v>0.33680555555555552</v>
      </c>
    </row>
    <row r="81" spans="5:13" ht="15.6" x14ac:dyDescent="0.25">
      <c r="E81" s="692"/>
      <c r="F81" s="692"/>
      <c r="G81" s="693">
        <f>G80+1</f>
        <v>48</v>
      </c>
      <c r="H81" s="694" t="s">
        <v>5</v>
      </c>
      <c r="I81" s="695" t="s">
        <v>514</v>
      </c>
      <c r="J81" s="827" t="s">
        <v>173</v>
      </c>
      <c r="K81" s="694" t="s">
        <v>4</v>
      </c>
      <c r="L81" s="696">
        <v>100</v>
      </c>
      <c r="M81" s="823">
        <f>M80+TIME(0,L80,)</f>
        <v>0.34027777777777773</v>
      </c>
    </row>
    <row r="82" spans="5:13" ht="15.6" x14ac:dyDescent="0.25">
      <c r="E82" s="656"/>
      <c r="F82" s="656"/>
      <c r="G82" s="661">
        <f>G81+1</f>
        <v>49</v>
      </c>
      <c r="H82" s="413" t="s">
        <v>46</v>
      </c>
      <c r="I82" s="828" t="s">
        <v>515</v>
      </c>
      <c r="J82" s="415" t="s">
        <v>173</v>
      </c>
      <c r="K82" s="413" t="s">
        <v>4</v>
      </c>
      <c r="L82" s="414">
        <v>10</v>
      </c>
      <c r="M82" s="657">
        <f>M81+TIME(0,L81,)</f>
        <v>0.40972222222222221</v>
      </c>
    </row>
    <row r="83" spans="5:13" ht="15.6" x14ac:dyDescent="0.25">
      <c r="E83" s="1217"/>
      <c r="F83" s="1217"/>
      <c r="G83" s="693">
        <f>G82+1</f>
        <v>50</v>
      </c>
      <c r="H83" s="827" t="s">
        <v>55</v>
      </c>
      <c r="I83" s="623" t="s">
        <v>315</v>
      </c>
      <c r="J83" s="1191" t="s">
        <v>173</v>
      </c>
      <c r="K83" s="643" t="s">
        <v>4</v>
      </c>
      <c r="L83" s="643">
        <v>0</v>
      </c>
      <c r="M83" s="823">
        <f>M82+TIME(0,L82,)</f>
        <v>0.41666666666666663</v>
      </c>
    </row>
    <row r="84" spans="5:13" ht="15.6" x14ac:dyDescent="0.25">
      <c r="E84" s="656"/>
      <c r="F84" s="661"/>
      <c r="G84" s="661"/>
      <c r="H84" s="661"/>
      <c r="I84" s="661"/>
      <c r="J84" s="415"/>
      <c r="K84" s="413"/>
      <c r="L84" s="414"/>
      <c r="M84" s="820"/>
    </row>
    <row r="85" spans="5:13" ht="15.6" x14ac:dyDescent="0.25">
      <c r="E85" s="398"/>
      <c r="F85" s="398"/>
      <c r="G85" s="405"/>
      <c r="H85" s="406"/>
      <c r="I85" s="407"/>
      <c r="J85" s="406"/>
      <c r="K85" s="406"/>
      <c r="L85" s="408"/>
      <c r="M85" s="409"/>
    </row>
    <row r="86" spans="5:13" ht="17.399999999999999" x14ac:dyDescent="0.25">
      <c r="E86" s="398"/>
      <c r="F86" s="398"/>
      <c r="G86" s="1623" t="s">
        <v>678</v>
      </c>
      <c r="H86" s="1623"/>
      <c r="I86" s="1623"/>
      <c r="J86" s="1623"/>
      <c r="K86" s="1623"/>
      <c r="L86" s="1623"/>
      <c r="M86" s="1623"/>
    </row>
    <row r="87" spans="5:13" ht="15" x14ac:dyDescent="0.25">
      <c r="E87" s="765"/>
      <c r="F87" s="769"/>
      <c r="G87" s="770"/>
      <c r="H87" s="770"/>
      <c r="I87" s="771"/>
      <c r="J87" s="1179"/>
      <c r="K87" s="766"/>
      <c r="L87" s="765"/>
      <c r="M87" s="416"/>
    </row>
    <row r="88" spans="5:13" ht="15.6" x14ac:dyDescent="0.25">
      <c r="E88" s="656"/>
      <c r="F88" s="656"/>
      <c r="G88" s="661">
        <v>51</v>
      </c>
      <c r="H88" s="413" t="s">
        <v>0</v>
      </c>
      <c r="I88" s="437" t="s">
        <v>109</v>
      </c>
      <c r="J88" s="413" t="s">
        <v>173</v>
      </c>
      <c r="K88" s="413" t="s">
        <v>1</v>
      </c>
      <c r="L88" s="414">
        <v>0</v>
      </c>
      <c r="M88" s="657">
        <v>0.5625</v>
      </c>
    </row>
    <row r="89" spans="5:13" ht="15.6" x14ac:dyDescent="0.25">
      <c r="E89" s="1217"/>
      <c r="F89" s="1217"/>
      <c r="G89" s="659">
        <f t="shared" ref="G89:G95" si="8">G88+1</f>
        <v>52</v>
      </c>
      <c r="H89" s="1204" t="s">
        <v>0</v>
      </c>
      <c r="I89" s="644" t="s">
        <v>330</v>
      </c>
      <c r="J89" s="1191" t="s">
        <v>173</v>
      </c>
      <c r="K89" s="643" t="s">
        <v>1</v>
      </c>
      <c r="L89" s="643">
        <v>5</v>
      </c>
      <c r="M89" s="1193">
        <f t="shared" ref="M89:M95" si="9">M88+TIME(0,L88,)</f>
        <v>0.5625</v>
      </c>
    </row>
    <row r="90" spans="5:13" ht="15.6" x14ac:dyDescent="0.25">
      <c r="E90" s="656"/>
      <c r="F90" s="656"/>
      <c r="G90" s="661">
        <f t="shared" si="8"/>
        <v>53</v>
      </c>
      <c r="H90" s="413" t="s">
        <v>2</v>
      </c>
      <c r="I90" s="437" t="s">
        <v>3</v>
      </c>
      <c r="J90" s="415" t="s">
        <v>173</v>
      </c>
      <c r="K90" s="413" t="s">
        <v>4</v>
      </c>
      <c r="L90" s="414">
        <v>5</v>
      </c>
      <c r="M90" s="657">
        <f t="shared" si="9"/>
        <v>0.56597222222222221</v>
      </c>
    </row>
    <row r="91" spans="5:13" ht="15.6" x14ac:dyDescent="0.25">
      <c r="E91" s="1217"/>
      <c r="F91" s="1217"/>
      <c r="G91" s="659">
        <f t="shared" si="8"/>
        <v>54</v>
      </c>
      <c r="H91" s="1204" t="s">
        <v>5</v>
      </c>
      <c r="I91" s="761" t="s">
        <v>385</v>
      </c>
      <c r="J91" s="1191" t="s">
        <v>173</v>
      </c>
      <c r="K91" s="643" t="s">
        <v>1</v>
      </c>
      <c r="L91" s="643">
        <v>70</v>
      </c>
      <c r="M91" s="1193">
        <f t="shared" si="9"/>
        <v>0.56944444444444442</v>
      </c>
    </row>
    <row r="92" spans="5:13" ht="15.6" x14ac:dyDescent="0.25">
      <c r="E92" s="656"/>
      <c r="F92" s="818"/>
      <c r="G92" s="829">
        <f t="shared" si="8"/>
        <v>55</v>
      </c>
      <c r="H92" s="819" t="s">
        <v>46</v>
      </c>
      <c r="I92" s="830" t="s">
        <v>386</v>
      </c>
      <c r="J92" s="415" t="s">
        <v>173</v>
      </c>
      <c r="K92" s="413" t="s">
        <v>4</v>
      </c>
      <c r="L92" s="414">
        <v>10</v>
      </c>
      <c r="M92" s="831">
        <f t="shared" si="9"/>
        <v>0.61805555555555558</v>
      </c>
    </row>
    <row r="93" spans="5:13" ht="15.6" x14ac:dyDescent="0.25">
      <c r="E93" s="1217"/>
      <c r="F93" s="692"/>
      <c r="G93" s="659">
        <f t="shared" si="8"/>
        <v>56</v>
      </c>
      <c r="H93" s="821" t="s">
        <v>46</v>
      </c>
      <c r="I93" s="825" t="s">
        <v>516</v>
      </c>
      <c r="J93" s="827" t="s">
        <v>173</v>
      </c>
      <c r="K93" s="694" t="s">
        <v>4</v>
      </c>
      <c r="L93" s="822">
        <v>10</v>
      </c>
      <c r="M93" s="1193">
        <f t="shared" si="9"/>
        <v>0.625</v>
      </c>
    </row>
    <row r="94" spans="5:13" ht="15.6" x14ac:dyDescent="0.25">
      <c r="E94" s="772"/>
      <c r="F94" s="775"/>
      <c r="G94" s="829">
        <f t="shared" si="8"/>
        <v>57</v>
      </c>
      <c r="H94" s="832" t="s">
        <v>28</v>
      </c>
      <c r="I94" s="767" t="s">
        <v>517</v>
      </c>
      <c r="J94" s="415" t="s">
        <v>173</v>
      </c>
      <c r="K94" s="413" t="s">
        <v>4</v>
      </c>
      <c r="L94" s="772">
        <v>20</v>
      </c>
      <c r="M94" s="831">
        <f t="shared" si="9"/>
        <v>0.63194444444444442</v>
      </c>
    </row>
    <row r="95" spans="5:13" x14ac:dyDescent="0.25">
      <c r="E95" s="1159"/>
      <c r="F95" s="1159"/>
      <c r="G95" s="659">
        <f t="shared" si="8"/>
        <v>58</v>
      </c>
      <c r="H95" s="635" t="s">
        <v>55</v>
      </c>
      <c r="I95" s="155" t="s">
        <v>176</v>
      </c>
      <c r="J95" s="827" t="s">
        <v>173</v>
      </c>
      <c r="K95" s="694" t="s">
        <v>4</v>
      </c>
      <c r="L95" s="1159"/>
      <c r="M95" s="1193">
        <f t="shared" si="9"/>
        <v>0.64583333333333326</v>
      </c>
    </row>
    <row r="96" spans="5:13" ht="15.6" x14ac:dyDescent="0.25">
      <c r="E96" s="772"/>
      <c r="F96" s="775"/>
      <c r="G96" s="772"/>
      <c r="H96" s="773"/>
      <c r="I96" s="767"/>
      <c r="J96" s="773"/>
      <c r="K96" s="767"/>
      <c r="L96" s="772"/>
      <c r="M96" s="820"/>
    </row>
    <row r="97" spans="5:13" ht="15.6" x14ac:dyDescent="0.25">
      <c r="E97" s="398"/>
      <c r="F97" s="398"/>
      <c r="G97" s="405"/>
      <c r="H97" s="406"/>
      <c r="I97" s="407"/>
      <c r="J97" s="406"/>
      <c r="K97" s="406"/>
      <c r="L97" s="408"/>
      <c r="M97" s="409"/>
    </row>
    <row r="98" spans="5:13" ht="17.399999999999999" x14ac:dyDescent="0.25">
      <c r="E98" s="398"/>
      <c r="F98" s="398"/>
      <c r="G98" s="1160"/>
      <c r="H98" s="1160"/>
      <c r="I98" s="1160"/>
      <c r="J98" s="1160"/>
      <c r="K98" s="1160"/>
      <c r="L98" s="1160"/>
      <c r="M98" s="1160"/>
    </row>
    <row r="99" spans="5:13" ht="15" x14ac:dyDescent="0.25">
      <c r="E99" s="765"/>
      <c r="F99" s="769"/>
      <c r="G99" s="770"/>
      <c r="H99" s="770"/>
      <c r="I99" s="771"/>
      <c r="J99" s="1179"/>
      <c r="K99" s="766"/>
      <c r="L99" s="765"/>
      <c r="M99" s="416"/>
    </row>
    <row r="100" spans="5:13" ht="15.6" x14ac:dyDescent="0.25">
      <c r="E100" s="772"/>
      <c r="F100" s="772"/>
      <c r="G100" s="773"/>
      <c r="H100" s="773"/>
      <c r="I100" s="768"/>
      <c r="J100" s="767"/>
      <c r="K100" s="767"/>
      <c r="L100" s="772"/>
      <c r="M100" s="646"/>
    </row>
    <row r="101" spans="5:13" ht="15" x14ac:dyDescent="0.25">
      <c r="E101" s="765"/>
      <c r="F101" s="769"/>
      <c r="G101" s="770"/>
      <c r="H101" s="770"/>
      <c r="I101" s="771" t="s">
        <v>318</v>
      </c>
      <c r="J101" s="1179"/>
      <c r="K101" s="766"/>
      <c r="L101" s="765"/>
      <c r="M101" s="416"/>
    </row>
    <row r="102" spans="5:13" ht="15.6" x14ac:dyDescent="0.25">
      <c r="E102" s="772"/>
      <c r="F102" s="772"/>
      <c r="G102" s="773"/>
      <c r="H102" s="773"/>
      <c r="I102" s="768" t="s">
        <v>319</v>
      </c>
      <c r="J102" s="767"/>
      <c r="K102" s="767"/>
      <c r="L102" s="772"/>
      <c r="M102" s="646"/>
    </row>
    <row r="103" spans="5:13" ht="15.6" x14ac:dyDescent="0.25">
      <c r="E103" s="774"/>
      <c r="F103" s="774"/>
      <c r="G103" s="770"/>
      <c r="H103" s="770"/>
      <c r="I103" s="766"/>
      <c r="J103" s="770"/>
      <c r="K103" s="766"/>
      <c r="L103" s="774"/>
      <c r="M103" s="417"/>
    </row>
    <row r="104" spans="5:13" ht="15.6" x14ac:dyDescent="0.25">
      <c r="E104" s="772"/>
      <c r="F104" s="775"/>
      <c r="G104" s="772"/>
      <c r="H104" s="773"/>
      <c r="I104" s="767" t="s">
        <v>320</v>
      </c>
      <c r="J104" s="773"/>
      <c r="K104" s="767"/>
      <c r="L104" s="772"/>
      <c r="M104" s="646"/>
    </row>
    <row r="105" spans="5:13" ht="15.6" x14ac:dyDescent="0.25">
      <c r="E105" s="774"/>
      <c r="F105" s="774"/>
      <c r="G105" s="770"/>
      <c r="H105" s="770"/>
      <c r="I105" s="766" t="s">
        <v>321</v>
      </c>
      <c r="J105" s="770"/>
      <c r="K105" s="766"/>
      <c r="L105" s="774"/>
      <c r="M105" s="417"/>
    </row>
    <row r="106" spans="5:13" ht="15.6" x14ac:dyDescent="0.25">
      <c r="E106" s="772"/>
      <c r="F106" s="775"/>
      <c r="G106" s="772"/>
      <c r="H106" s="773"/>
      <c r="I106" s="767"/>
      <c r="J106" s="773"/>
      <c r="K106" s="767"/>
      <c r="L106" s="772"/>
      <c r="M106" s="646"/>
    </row>
    <row r="107" spans="5:13" ht="15.6" x14ac:dyDescent="0.25">
      <c r="E107" s="774"/>
      <c r="F107" s="774"/>
      <c r="G107" s="770"/>
      <c r="H107" s="770"/>
      <c r="I107" s="766" t="s">
        <v>304</v>
      </c>
      <c r="J107" s="770"/>
      <c r="K107" s="766"/>
      <c r="L107" s="774"/>
      <c r="M107" s="417"/>
    </row>
    <row r="108" spans="5:13" ht="15.6" x14ac:dyDescent="0.25">
      <c r="E108" s="772"/>
      <c r="F108" s="775"/>
      <c r="G108" s="772"/>
      <c r="H108" s="773"/>
      <c r="I108" s="767" t="s">
        <v>305</v>
      </c>
      <c r="J108" s="773"/>
      <c r="K108" s="767"/>
      <c r="L108" s="772"/>
      <c r="M108" s="646"/>
    </row>
    <row r="109" spans="5:13" x14ac:dyDescent="0.25">
      <c r="E109" s="1159"/>
      <c r="F109" s="1159"/>
      <c r="G109" s="1159"/>
      <c r="H109" s="1159"/>
      <c r="I109" s="1159"/>
      <c r="J109" s="1159"/>
      <c r="K109" s="1159"/>
      <c r="L109" s="1159"/>
      <c r="M109" s="1159"/>
    </row>
    <row r="110" spans="5:13" x14ac:dyDescent="0.25">
      <c r="E110" s="1159"/>
      <c r="F110" s="1159"/>
      <c r="G110" s="1159"/>
      <c r="H110" s="1159"/>
      <c r="I110" s="1159"/>
      <c r="J110" s="1159"/>
      <c r="K110" s="1159"/>
      <c r="L110" s="1159"/>
      <c r="M110" s="1159"/>
    </row>
    <row r="111" spans="5:13" x14ac:dyDescent="0.25">
      <c r="E111" s="1159"/>
      <c r="F111" s="1159"/>
      <c r="G111" s="1159"/>
      <c r="H111" s="1159"/>
      <c r="I111" s="1159"/>
      <c r="J111" s="1159"/>
      <c r="K111" s="1159"/>
      <c r="L111" s="1159"/>
      <c r="M111" s="1159"/>
    </row>
    <row r="112" spans="5:13" x14ac:dyDescent="0.25">
      <c r="E112" s="1159"/>
      <c r="F112" s="1159"/>
      <c r="G112" s="1159"/>
      <c r="H112" s="1159"/>
      <c r="I112" s="1159"/>
      <c r="J112" s="1159"/>
      <c r="K112" s="1159"/>
      <c r="L112" s="1159"/>
      <c r="M112" s="1159"/>
    </row>
    <row r="113" spans="5:13" x14ac:dyDescent="0.25">
      <c r="E113" s="1159"/>
      <c r="F113" s="1159"/>
      <c r="G113" s="1159"/>
      <c r="H113" s="1159"/>
      <c r="I113" s="1159"/>
      <c r="J113" s="1159"/>
      <c r="K113" s="1159"/>
      <c r="L113" s="1159"/>
      <c r="M113" s="1159"/>
    </row>
    <row r="114" spans="5:13" x14ac:dyDescent="0.25">
      <c r="E114" s="1159"/>
      <c r="F114" s="1159"/>
      <c r="G114" s="1159"/>
      <c r="H114" s="1159"/>
      <c r="I114" s="1159"/>
      <c r="J114" s="1159"/>
      <c r="K114" s="1159"/>
      <c r="L114" s="1159"/>
      <c r="M114" s="1159"/>
    </row>
    <row r="115" spans="5:13" x14ac:dyDescent="0.25">
      <c r="E115" s="1159"/>
      <c r="F115" s="1159"/>
      <c r="G115" s="1159"/>
      <c r="H115" s="1159"/>
      <c r="I115" s="1159"/>
      <c r="J115" s="1159"/>
      <c r="K115" s="1159"/>
      <c r="L115" s="1159"/>
      <c r="M115" s="1159"/>
    </row>
    <row r="116" spans="5:13" x14ac:dyDescent="0.25">
      <c r="E116" s="1159"/>
      <c r="F116" s="1159"/>
      <c r="G116" s="1159"/>
      <c r="H116" s="1159"/>
      <c r="I116" s="1159"/>
      <c r="J116" s="1159"/>
      <c r="K116" s="1159"/>
      <c r="L116" s="1159"/>
      <c r="M116" s="1159"/>
    </row>
    <row r="117" spans="5:13" x14ac:dyDescent="0.25">
      <c r="E117" s="1159"/>
      <c r="F117" s="1159"/>
      <c r="G117" s="1159"/>
      <c r="H117" s="1159"/>
      <c r="I117" s="1159"/>
      <c r="J117" s="1159"/>
      <c r="K117" s="1159"/>
      <c r="L117" s="1159"/>
      <c r="M117" s="1159"/>
    </row>
    <row r="118" spans="5:13" x14ac:dyDescent="0.25">
      <c r="E118" s="1159"/>
      <c r="F118" s="1159"/>
      <c r="G118" s="1159"/>
      <c r="H118" s="1159"/>
      <c r="I118" s="1159"/>
      <c r="J118" s="1159"/>
      <c r="K118" s="1159"/>
      <c r="L118" s="1159"/>
      <c r="M118" s="1159"/>
    </row>
    <row r="119" spans="5:13" x14ac:dyDescent="0.25">
      <c r="E119" s="1159"/>
      <c r="F119" s="1159"/>
      <c r="G119" s="1159"/>
      <c r="H119" s="1159"/>
      <c r="I119" s="1159"/>
      <c r="J119" s="1159"/>
      <c r="K119" s="1159"/>
      <c r="L119" s="1159"/>
      <c r="M119" s="1159"/>
    </row>
    <row r="120" spans="5:13" x14ac:dyDescent="0.25">
      <c r="E120" s="1159"/>
      <c r="F120" s="1159"/>
      <c r="G120" s="1159"/>
      <c r="H120" s="1159"/>
      <c r="I120" s="1159"/>
      <c r="J120" s="1159"/>
      <c r="K120" s="1159"/>
      <c r="L120" s="1159"/>
      <c r="M120" s="1159"/>
    </row>
    <row r="121" spans="5:13" x14ac:dyDescent="0.25">
      <c r="E121" s="1159"/>
      <c r="F121" s="1159"/>
      <c r="G121" s="1159"/>
      <c r="H121" s="1159"/>
      <c r="I121" s="1159"/>
      <c r="J121" s="1159"/>
      <c r="K121" s="1159"/>
      <c r="L121" s="1159"/>
      <c r="M121" s="1159"/>
    </row>
    <row r="122" spans="5:13" x14ac:dyDescent="0.25">
      <c r="E122" s="1159"/>
      <c r="F122" s="1159"/>
      <c r="G122" s="1159"/>
      <c r="H122" s="1159"/>
      <c r="I122" s="1159"/>
      <c r="J122" s="1159"/>
      <c r="K122" s="1159"/>
      <c r="L122" s="1159"/>
      <c r="M122" s="1159"/>
    </row>
    <row r="123" spans="5:13" x14ac:dyDescent="0.25">
      <c r="E123" s="1159"/>
      <c r="F123" s="1159"/>
      <c r="G123" s="1159"/>
      <c r="H123" s="1159"/>
      <c r="I123" s="1159"/>
      <c r="J123" s="1159"/>
      <c r="K123" s="1159"/>
      <c r="L123" s="1159"/>
      <c r="M123" s="1159"/>
    </row>
    <row r="124" spans="5:13" x14ac:dyDescent="0.25">
      <c r="E124" s="1159"/>
      <c r="F124" s="1159"/>
      <c r="G124" s="1159"/>
      <c r="H124" s="1159"/>
      <c r="I124" s="1159"/>
      <c r="J124" s="1159"/>
      <c r="K124" s="1159"/>
      <c r="L124" s="1159"/>
      <c r="M124" s="1159"/>
    </row>
    <row r="125" spans="5:13" x14ac:dyDescent="0.25">
      <c r="E125" s="1159"/>
      <c r="F125" s="1159"/>
      <c r="G125" s="1159"/>
      <c r="H125" s="1159"/>
      <c r="I125" s="1159"/>
      <c r="J125" s="1159"/>
      <c r="K125" s="1159"/>
      <c r="L125" s="1159"/>
      <c r="M125" s="1159"/>
    </row>
    <row r="126" spans="5:13" x14ac:dyDescent="0.25">
      <c r="E126" s="1159"/>
      <c r="F126" s="1159"/>
      <c r="G126" s="1159"/>
      <c r="H126" s="1159"/>
      <c r="I126" s="1159"/>
      <c r="J126" s="1159"/>
      <c r="K126" s="1159"/>
      <c r="L126" s="1159"/>
      <c r="M126" s="1159"/>
    </row>
    <row r="127" spans="5:13" x14ac:dyDescent="0.25">
      <c r="E127" s="1159"/>
      <c r="F127" s="1159"/>
      <c r="G127" s="1159"/>
      <c r="H127" s="1159"/>
      <c r="I127" s="1159"/>
      <c r="J127" s="1159"/>
      <c r="K127" s="1159"/>
      <c r="L127" s="1159"/>
      <c r="M127" s="1159"/>
    </row>
    <row r="128" spans="5:13" x14ac:dyDescent="0.25">
      <c r="E128" s="1159"/>
      <c r="F128" s="1159"/>
      <c r="G128" s="1159"/>
      <c r="H128" s="1159"/>
      <c r="I128" s="1159"/>
      <c r="J128" s="1159"/>
      <c r="K128" s="1159"/>
      <c r="L128" s="1159"/>
      <c r="M128" s="1159"/>
    </row>
    <row r="129" spans="5:13" x14ac:dyDescent="0.25">
      <c r="E129" s="1159"/>
      <c r="F129" s="1159"/>
      <c r="G129" s="1159"/>
      <c r="H129" s="1159"/>
      <c r="I129" s="1159"/>
      <c r="J129" s="1159"/>
      <c r="K129" s="1159"/>
      <c r="L129" s="1159"/>
      <c r="M129" s="1159"/>
    </row>
    <row r="130" spans="5:13" x14ac:dyDescent="0.25">
      <c r="E130" s="1159"/>
      <c r="F130" s="1159"/>
      <c r="G130" s="1159"/>
      <c r="H130" s="1159"/>
      <c r="I130" s="1159"/>
      <c r="J130" s="1159"/>
      <c r="K130" s="1159"/>
      <c r="L130" s="1159"/>
      <c r="M130" s="1159"/>
    </row>
    <row r="131" spans="5:13" x14ac:dyDescent="0.25">
      <c r="E131" s="1159"/>
      <c r="F131" s="1159"/>
      <c r="G131" s="1159"/>
      <c r="H131" s="1159"/>
      <c r="I131" s="1159"/>
      <c r="J131" s="1159"/>
      <c r="K131" s="1159"/>
      <c r="L131" s="1159"/>
      <c r="M131" s="1159"/>
    </row>
    <row r="132" spans="5:13" x14ac:dyDescent="0.25">
      <c r="E132" s="1159"/>
      <c r="F132" s="1159"/>
      <c r="G132" s="1159"/>
      <c r="H132" s="1159"/>
      <c r="I132" s="1159"/>
      <c r="J132" s="1159"/>
      <c r="K132" s="1159"/>
      <c r="L132" s="1159"/>
      <c r="M132" s="1159"/>
    </row>
    <row r="133" spans="5:13" x14ac:dyDescent="0.25">
      <c r="E133" s="1159"/>
      <c r="F133" s="1159"/>
      <c r="G133" s="1159"/>
      <c r="H133" s="1159"/>
      <c r="I133" s="1159"/>
      <c r="J133" s="1159"/>
      <c r="K133" s="1159"/>
      <c r="L133" s="1159"/>
      <c r="M133" s="1159"/>
    </row>
    <row r="134" spans="5:13" x14ac:dyDescent="0.25">
      <c r="E134" s="1159"/>
      <c r="F134" s="1159"/>
      <c r="G134" s="1159"/>
      <c r="H134" s="1159"/>
      <c r="I134" s="1159"/>
      <c r="J134" s="1159"/>
      <c r="K134" s="1159"/>
      <c r="L134" s="1159"/>
      <c r="M134" s="1159"/>
    </row>
    <row r="135" spans="5:13" x14ac:dyDescent="0.25">
      <c r="E135" s="1159"/>
      <c r="F135" s="1159"/>
      <c r="G135" s="1159"/>
      <c r="H135" s="1159"/>
      <c r="I135" s="1159"/>
      <c r="J135" s="1159"/>
      <c r="K135" s="1159"/>
      <c r="L135" s="1159"/>
      <c r="M135" s="1159"/>
    </row>
    <row r="136" spans="5:13" x14ac:dyDescent="0.25">
      <c r="E136" s="1159"/>
      <c r="F136" s="1159"/>
      <c r="G136" s="1159"/>
      <c r="H136" s="1159"/>
      <c r="I136" s="1159"/>
      <c r="J136" s="1159"/>
      <c r="K136" s="1159"/>
      <c r="L136" s="1159"/>
      <c r="M136" s="1159"/>
    </row>
    <row r="137" spans="5:13" x14ac:dyDescent="0.25">
      <c r="E137" s="1159"/>
      <c r="F137" s="1159"/>
      <c r="G137" s="1159"/>
      <c r="H137" s="1159"/>
      <c r="I137" s="1159"/>
      <c r="J137" s="1159"/>
      <c r="K137" s="1159"/>
      <c r="L137" s="1159"/>
      <c r="M137" s="1159"/>
    </row>
    <row r="138" spans="5:13" x14ac:dyDescent="0.25">
      <c r="E138" s="1159"/>
      <c r="F138" s="1159"/>
      <c r="G138" s="1159"/>
      <c r="H138" s="1159"/>
      <c r="I138" s="1159"/>
      <c r="J138" s="1159"/>
      <c r="K138" s="1159"/>
      <c r="L138" s="1159"/>
      <c r="M138" s="1159"/>
    </row>
    <row r="139" spans="5:13" x14ac:dyDescent="0.25">
      <c r="E139" s="1159"/>
      <c r="F139" s="1159"/>
      <c r="G139" s="1159"/>
      <c r="H139" s="1159"/>
      <c r="I139" s="1159"/>
      <c r="J139" s="1159"/>
      <c r="K139" s="1159"/>
      <c r="L139" s="1159"/>
      <c r="M139" s="1159"/>
    </row>
    <row r="140" spans="5:13" x14ac:dyDescent="0.25">
      <c r="E140" s="1159"/>
      <c r="F140" s="1159"/>
      <c r="G140" s="1159"/>
      <c r="H140" s="1159"/>
      <c r="I140" s="1159"/>
      <c r="J140" s="1159"/>
      <c r="K140" s="1159"/>
      <c r="L140" s="1159"/>
      <c r="M140" s="1159"/>
    </row>
    <row r="141" spans="5:13" x14ac:dyDescent="0.25">
      <c r="E141" s="1159"/>
      <c r="F141" s="1159"/>
      <c r="G141" s="1159"/>
      <c r="H141" s="1159"/>
      <c r="I141" s="1159"/>
      <c r="J141" s="1159"/>
      <c r="K141" s="1159"/>
      <c r="L141" s="1159"/>
      <c r="M141" s="1159"/>
    </row>
    <row r="142" spans="5:13" x14ac:dyDescent="0.25">
      <c r="E142" s="1159"/>
      <c r="F142" s="1159"/>
      <c r="G142" s="1159"/>
      <c r="H142" s="1159"/>
      <c r="I142" s="1159"/>
      <c r="J142" s="1159"/>
      <c r="K142" s="1159"/>
      <c r="L142" s="1159"/>
      <c r="M142" s="1159"/>
    </row>
    <row r="143" spans="5:13" x14ac:dyDescent="0.25">
      <c r="E143" s="1159"/>
      <c r="F143" s="1159"/>
      <c r="G143" s="1159"/>
      <c r="H143" s="1159"/>
      <c r="I143" s="1159"/>
      <c r="J143" s="1159"/>
      <c r="K143" s="1159"/>
      <c r="L143" s="1159"/>
      <c r="M143" s="1159"/>
    </row>
    <row r="144" spans="5:13" x14ac:dyDescent="0.25">
      <c r="E144" s="1159"/>
      <c r="F144" s="1159"/>
      <c r="G144" s="1159"/>
      <c r="H144" s="1159"/>
      <c r="I144" s="1159"/>
      <c r="J144" s="1159"/>
      <c r="K144" s="1159"/>
      <c r="L144" s="1159"/>
      <c r="M144" s="1159"/>
    </row>
    <row r="145" spans="5:13" x14ac:dyDescent="0.25">
      <c r="E145" s="1159"/>
      <c r="F145" s="1159"/>
      <c r="G145" s="1159"/>
      <c r="H145" s="1159"/>
      <c r="I145" s="1159"/>
      <c r="J145" s="1159"/>
      <c r="K145" s="1159"/>
      <c r="L145" s="1159"/>
      <c r="M145" s="1159"/>
    </row>
    <row r="146" spans="5:13" x14ac:dyDescent="0.25">
      <c r="E146" s="1159"/>
      <c r="F146" s="1159"/>
      <c r="G146" s="1159"/>
      <c r="H146" s="1159"/>
      <c r="I146" s="1159"/>
      <c r="J146" s="1159"/>
      <c r="K146" s="1159"/>
      <c r="L146" s="1159"/>
      <c r="M146" s="1159"/>
    </row>
    <row r="147" spans="5:13" x14ac:dyDescent="0.25">
      <c r="E147" s="1159"/>
      <c r="F147" s="1159"/>
      <c r="G147" s="1159"/>
      <c r="H147" s="1159"/>
      <c r="I147" s="1159"/>
      <c r="J147" s="1159"/>
      <c r="K147" s="1159"/>
      <c r="L147" s="1159"/>
      <c r="M147" s="1159"/>
    </row>
    <row r="148" spans="5:13" x14ac:dyDescent="0.25">
      <c r="E148" s="1159"/>
      <c r="F148" s="1159"/>
      <c r="G148" s="1159"/>
      <c r="H148" s="1159"/>
      <c r="I148" s="1159"/>
      <c r="J148" s="1159"/>
      <c r="K148" s="1159"/>
      <c r="L148" s="1159"/>
      <c r="M148" s="1159"/>
    </row>
    <row r="149" spans="5:13" x14ac:dyDescent="0.25">
      <c r="E149" s="1159"/>
      <c r="F149" s="1159"/>
      <c r="G149" s="1159"/>
      <c r="H149" s="1159"/>
      <c r="I149" s="1159"/>
      <c r="J149" s="1159"/>
      <c r="K149" s="1159"/>
      <c r="L149" s="1159"/>
      <c r="M149" s="1159"/>
    </row>
    <row r="150" spans="5:13" x14ac:dyDescent="0.25">
      <c r="E150" s="1159"/>
      <c r="F150" s="1159"/>
      <c r="G150" s="1159"/>
      <c r="H150" s="1159"/>
      <c r="I150" s="1159"/>
      <c r="J150" s="1159"/>
      <c r="K150" s="1159"/>
      <c r="L150" s="1159"/>
      <c r="M150" s="1159"/>
    </row>
    <row r="151" spans="5:13" x14ac:dyDescent="0.25">
      <c r="E151" s="1159"/>
      <c r="F151" s="1159"/>
      <c r="G151" s="1159"/>
      <c r="H151" s="1159"/>
      <c r="I151" s="1159"/>
      <c r="J151" s="1159"/>
      <c r="K151" s="1159"/>
      <c r="L151" s="1159"/>
      <c r="M151" s="1159"/>
    </row>
    <row r="152" spans="5:13" x14ac:dyDescent="0.25">
      <c r="E152" s="1159"/>
      <c r="F152" s="1159"/>
      <c r="G152" s="1159"/>
      <c r="H152" s="1159"/>
      <c r="I152" s="1159"/>
      <c r="J152" s="1159"/>
      <c r="K152" s="1159"/>
      <c r="L152" s="1159"/>
      <c r="M152" s="1159"/>
    </row>
    <row r="153" spans="5:13" x14ac:dyDescent="0.25">
      <c r="E153" s="1159"/>
      <c r="F153" s="1159"/>
      <c r="G153" s="1159"/>
      <c r="H153" s="1159"/>
      <c r="I153" s="1159"/>
      <c r="J153" s="1159"/>
      <c r="K153" s="1159"/>
      <c r="L153" s="1159"/>
      <c r="M153" s="1159"/>
    </row>
  </sheetData>
  <mergeCells count="13">
    <mergeCell ref="G66:M66"/>
    <mergeCell ref="G76:M76"/>
    <mergeCell ref="G86:M86"/>
    <mergeCell ref="B4:B6"/>
    <mergeCell ref="F2:M2"/>
    <mergeCell ref="G8:M8"/>
    <mergeCell ref="F3:M3"/>
    <mergeCell ref="F4:M4"/>
    <mergeCell ref="B36:B37"/>
    <mergeCell ref="G21:M21"/>
    <mergeCell ref="G34:M34"/>
    <mergeCell ref="G45:M45"/>
    <mergeCell ref="G56:M5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5546875" customWidth="1"/>
    <col min="6" max="6" width="4.88671875" customWidth="1"/>
    <col min="9" max="9" width="71.109375" customWidth="1"/>
  </cols>
  <sheetData>
    <row r="1" spans="1:13" ht="15.6" x14ac:dyDescent="0.25">
      <c r="A1" s="1164"/>
      <c r="B1" s="1165" t="s">
        <v>575</v>
      </c>
      <c r="C1" s="1166"/>
      <c r="E1" s="508"/>
      <c r="F1" s="508"/>
      <c r="G1" s="508"/>
      <c r="H1" s="508"/>
      <c r="I1" s="508"/>
      <c r="J1" s="508"/>
      <c r="K1" s="508"/>
      <c r="L1" s="508"/>
      <c r="M1" s="541"/>
    </row>
    <row r="2" spans="1:13" ht="18" thickBot="1" x14ac:dyDescent="0.3">
      <c r="A2" s="614"/>
      <c r="B2" s="867"/>
      <c r="C2" s="53"/>
      <c r="E2" s="1627" t="s">
        <v>22</v>
      </c>
      <c r="F2" s="1627"/>
      <c r="G2" s="1627"/>
      <c r="H2" s="1627"/>
      <c r="I2" s="1627"/>
      <c r="J2" s="1627"/>
      <c r="K2" s="1627"/>
      <c r="L2" s="1627"/>
      <c r="M2" s="1627"/>
    </row>
    <row r="3" spans="1:13" ht="18" thickBot="1" x14ac:dyDescent="0.3">
      <c r="A3" s="614"/>
      <c r="B3" s="370" t="str">
        <f>Title!B3</f>
        <v>Interim</v>
      </c>
      <c r="C3" s="53"/>
      <c r="E3" s="384"/>
      <c r="F3" s="1591" t="s">
        <v>459</v>
      </c>
      <c r="G3" s="1591"/>
      <c r="H3" s="1591"/>
      <c r="I3" s="1591"/>
      <c r="J3" s="1591"/>
      <c r="K3" s="1591"/>
      <c r="L3" s="1591"/>
      <c r="M3" s="1591"/>
    </row>
    <row r="4" spans="1:13" ht="15.6" customHeight="1" x14ac:dyDescent="0.25">
      <c r="A4" s="614"/>
      <c r="B4" s="1255" t="str">
        <f>Title!B4</f>
        <v>R2</v>
      </c>
      <c r="C4" s="53"/>
      <c r="E4" s="385"/>
      <c r="F4" s="1592" t="s">
        <v>501</v>
      </c>
      <c r="G4" s="1592"/>
      <c r="H4" s="1592"/>
      <c r="I4" s="1592"/>
      <c r="J4" s="1592"/>
      <c r="K4" s="1592"/>
      <c r="L4" s="1592"/>
      <c r="M4" s="1592"/>
    </row>
    <row r="5" spans="1:13" ht="15.6" x14ac:dyDescent="0.25">
      <c r="A5" s="614"/>
      <c r="B5" s="1256"/>
      <c r="C5" s="53"/>
      <c r="E5" s="712"/>
      <c r="F5" s="1206" t="s">
        <v>6</v>
      </c>
      <c r="G5" s="1183" t="s">
        <v>387</v>
      </c>
      <c r="H5" s="714"/>
      <c r="I5" s="714"/>
      <c r="J5" s="714"/>
      <c r="K5" s="714"/>
      <c r="L5" s="714"/>
      <c r="M5" s="715"/>
    </row>
    <row r="6" spans="1:13" ht="16.2" thickBot="1" x14ac:dyDescent="0.3">
      <c r="A6" s="614"/>
      <c r="B6" s="1257"/>
      <c r="C6" s="53"/>
      <c r="E6" s="712"/>
      <c r="F6" s="1206" t="s">
        <v>6</v>
      </c>
      <c r="G6" s="1183" t="s">
        <v>430</v>
      </c>
      <c r="H6" s="714"/>
      <c r="I6" s="714"/>
      <c r="J6" s="714"/>
      <c r="K6" s="714"/>
      <c r="L6" s="714"/>
      <c r="M6" s="715"/>
    </row>
    <row r="7" spans="1:13" ht="16.2" thickBot="1" x14ac:dyDescent="0.3">
      <c r="A7" s="614"/>
      <c r="B7" s="54"/>
      <c r="C7" s="543"/>
      <c r="E7" s="712"/>
      <c r="F7" s="1206" t="s">
        <v>6</v>
      </c>
      <c r="G7" s="1183" t="s">
        <v>14</v>
      </c>
      <c r="H7" s="714"/>
      <c r="I7" s="714"/>
      <c r="J7" s="714"/>
      <c r="K7" s="714"/>
      <c r="L7" s="714"/>
      <c r="M7" s="715"/>
    </row>
    <row r="8" spans="1:13" ht="21" x14ac:dyDescent="0.25">
      <c r="A8" s="614"/>
      <c r="B8" s="1014" t="s">
        <v>103</v>
      </c>
      <c r="C8" s="497"/>
      <c r="E8" s="716"/>
      <c r="F8" s="716"/>
      <c r="G8" s="716"/>
      <c r="H8" s="716"/>
      <c r="I8" s="716"/>
      <c r="J8" s="716"/>
      <c r="K8" s="717"/>
      <c r="L8" s="716"/>
      <c r="M8" s="718"/>
    </row>
    <row r="9" spans="1:13" ht="17.399999999999999" x14ac:dyDescent="0.25">
      <c r="A9" s="614"/>
      <c r="B9" s="676" t="s">
        <v>131</v>
      </c>
      <c r="C9" s="497"/>
      <c r="E9" s="1628" t="s">
        <v>686</v>
      </c>
      <c r="F9" s="1594"/>
      <c r="G9" s="1594"/>
      <c r="H9" s="1594"/>
      <c r="I9" s="1594"/>
      <c r="J9" s="1594"/>
      <c r="K9" s="1594"/>
      <c r="L9" s="1594"/>
      <c r="M9" s="1594"/>
    </row>
    <row r="10" spans="1:13" ht="17.399999999999999" x14ac:dyDescent="0.25">
      <c r="A10" s="614"/>
      <c r="B10" s="677"/>
      <c r="C10" s="678"/>
      <c r="E10" s="719"/>
      <c r="F10" s="720"/>
      <c r="G10" s="721"/>
      <c r="H10" s="721"/>
      <c r="I10" s="721"/>
      <c r="J10" s="721"/>
      <c r="K10" s="721"/>
      <c r="L10" s="721"/>
      <c r="M10" s="722"/>
    </row>
    <row r="11" spans="1:13" ht="15.6" x14ac:dyDescent="0.25">
      <c r="A11" s="614"/>
      <c r="B11" s="679" t="s">
        <v>397</v>
      </c>
      <c r="C11" s="497"/>
      <c r="E11" s="1217"/>
      <c r="F11" s="1217"/>
      <c r="G11" s="723">
        <v>1</v>
      </c>
      <c r="H11" s="894" t="s">
        <v>0</v>
      </c>
      <c r="I11" s="895" t="s">
        <v>29</v>
      </c>
      <c r="J11" s="895" t="s">
        <v>173</v>
      </c>
      <c r="K11" s="895" t="s">
        <v>41</v>
      </c>
      <c r="L11" s="896">
        <v>1</v>
      </c>
      <c r="M11" s="897">
        <v>0.66666666666666663</v>
      </c>
    </row>
    <row r="12" spans="1:13" ht="15.6" x14ac:dyDescent="0.25">
      <c r="A12" s="52"/>
      <c r="B12" s="680" t="s">
        <v>398</v>
      </c>
      <c r="C12" s="53"/>
      <c r="E12" s="1218"/>
      <c r="F12" s="1218"/>
      <c r="G12" s="724">
        <v>2</v>
      </c>
      <c r="H12" s="898" t="s">
        <v>0</v>
      </c>
      <c r="I12" s="898" t="s">
        <v>42</v>
      </c>
      <c r="J12" s="899" t="s">
        <v>173</v>
      </c>
      <c r="K12" s="899" t="s">
        <v>41</v>
      </c>
      <c r="L12" s="900">
        <v>2</v>
      </c>
      <c r="M12" s="901">
        <f>M11+TIME(0,L11,0)</f>
        <v>0.66736111111111107</v>
      </c>
    </row>
    <row r="13" spans="1:13" ht="15.6" x14ac:dyDescent="0.25">
      <c r="A13" s="614"/>
      <c r="B13" s="681" t="s">
        <v>157</v>
      </c>
      <c r="C13" s="497"/>
      <c r="E13" s="739"/>
      <c r="F13" s="739"/>
      <c r="G13" s="725">
        <v>3</v>
      </c>
      <c r="H13" s="902" t="s">
        <v>0</v>
      </c>
      <c r="I13" s="902" t="s">
        <v>308</v>
      </c>
      <c r="J13" s="904" t="s">
        <v>173</v>
      </c>
      <c r="K13" s="904" t="s">
        <v>41</v>
      </c>
      <c r="L13" s="905">
        <v>10</v>
      </c>
      <c r="M13" s="906">
        <f t="shared" ref="M13:M19" si="0">M12+TIME(0,L12,0)</f>
        <v>0.66874999999999996</v>
      </c>
    </row>
    <row r="14" spans="1:13" ht="15.6" x14ac:dyDescent="0.25">
      <c r="A14" s="52"/>
      <c r="B14" s="682" t="s">
        <v>256</v>
      </c>
      <c r="C14" s="497"/>
      <c r="E14" s="656"/>
      <c r="F14" s="656"/>
      <c r="G14" s="625">
        <v>4</v>
      </c>
      <c r="H14" s="626" t="s">
        <v>0</v>
      </c>
      <c r="I14" s="627" t="s">
        <v>30</v>
      </c>
      <c r="J14" s="628" t="s">
        <v>173</v>
      </c>
      <c r="K14" s="628" t="s">
        <v>41</v>
      </c>
      <c r="L14" s="629">
        <v>15</v>
      </c>
      <c r="M14" s="630">
        <f t="shared" si="0"/>
        <v>0.67569444444444438</v>
      </c>
    </row>
    <row r="15" spans="1:13" ht="15.6" x14ac:dyDescent="0.25">
      <c r="A15" s="52"/>
      <c r="B15" s="498" t="s">
        <v>283</v>
      </c>
      <c r="C15" s="497"/>
      <c r="E15" s="739"/>
      <c r="F15" s="739"/>
      <c r="G15" s="912">
        <v>5</v>
      </c>
      <c r="H15" s="902" t="s">
        <v>0</v>
      </c>
      <c r="I15" s="904" t="s">
        <v>310</v>
      </c>
      <c r="J15" s="904" t="s">
        <v>173</v>
      </c>
      <c r="K15" s="904" t="s">
        <v>41</v>
      </c>
      <c r="L15" s="905">
        <v>5</v>
      </c>
      <c r="M15" s="906">
        <f t="shared" si="0"/>
        <v>0.68611111111111101</v>
      </c>
    </row>
    <row r="16" spans="1:13" ht="15.6" x14ac:dyDescent="0.25">
      <c r="A16" s="52"/>
      <c r="B16" s="499" t="s">
        <v>347</v>
      </c>
      <c r="C16" s="500"/>
      <c r="E16" s="656"/>
      <c r="F16" s="656"/>
      <c r="G16" s="625">
        <v>6</v>
      </c>
      <c r="H16" s="626" t="s">
        <v>46</v>
      </c>
      <c r="I16" s="833" t="s">
        <v>40</v>
      </c>
      <c r="J16" s="628" t="s">
        <v>173</v>
      </c>
      <c r="K16" s="628" t="s">
        <v>41</v>
      </c>
      <c r="L16" s="629">
        <v>87</v>
      </c>
      <c r="M16" s="630">
        <f t="shared" si="0"/>
        <v>0.68958333333333321</v>
      </c>
    </row>
    <row r="17" spans="1:13" ht="15.6" x14ac:dyDescent="0.25">
      <c r="A17" s="52"/>
      <c r="B17" s="54"/>
      <c r="C17" s="459"/>
      <c r="E17" s="739"/>
      <c r="F17" s="739"/>
      <c r="G17" s="911">
        <v>7</v>
      </c>
      <c r="H17" s="904"/>
      <c r="I17" s="903" t="s">
        <v>410</v>
      </c>
      <c r="J17" s="904" t="s">
        <v>173</v>
      </c>
      <c r="K17" s="904"/>
      <c r="L17" s="905">
        <v>0</v>
      </c>
      <c r="M17" s="906">
        <f t="shared" si="0"/>
        <v>0.74999999999999989</v>
      </c>
    </row>
    <row r="18" spans="1:13" ht="15.6" x14ac:dyDescent="0.25">
      <c r="A18" s="52"/>
      <c r="B18" s="54"/>
      <c r="C18" s="53"/>
      <c r="E18" s="656"/>
      <c r="F18" s="656"/>
      <c r="G18" s="631"/>
      <c r="H18" s="628"/>
      <c r="I18" s="627"/>
      <c r="J18" s="628" t="s">
        <v>173</v>
      </c>
      <c r="K18" s="628"/>
      <c r="L18" s="629"/>
      <c r="M18" s="630">
        <f t="shared" si="0"/>
        <v>0.74999999999999989</v>
      </c>
    </row>
    <row r="19" spans="1:13" ht="15.6" x14ac:dyDescent="0.25">
      <c r="A19" s="614"/>
      <c r="B19" s="971" t="s">
        <v>399</v>
      </c>
      <c r="C19" s="497"/>
      <c r="E19" s="739"/>
      <c r="F19" s="739"/>
      <c r="G19" s="911"/>
      <c r="H19" s="904"/>
      <c r="I19" s="903"/>
      <c r="J19" s="904" t="s">
        <v>7</v>
      </c>
      <c r="K19" s="904"/>
      <c r="L19" s="905"/>
      <c r="M19" s="906">
        <f t="shared" si="0"/>
        <v>0.74999999999999989</v>
      </c>
    </row>
    <row r="20" spans="1:13" ht="15.6" x14ac:dyDescent="0.25">
      <c r="A20" s="52"/>
      <c r="B20" s="680" t="s">
        <v>400</v>
      </c>
      <c r="C20" s="53"/>
      <c r="E20" s="739"/>
      <c r="F20" s="739"/>
      <c r="G20" s="544"/>
      <c r="H20" s="545"/>
      <c r="I20" s="755"/>
      <c r="J20" s="545"/>
      <c r="K20" s="545"/>
      <c r="L20" s="546"/>
      <c r="M20" s="547"/>
    </row>
    <row r="21" spans="1:13" ht="15.6" x14ac:dyDescent="0.25">
      <c r="A21" s="614"/>
      <c r="B21" s="1015" t="s">
        <v>456</v>
      </c>
      <c r="C21" s="497"/>
      <c r="E21" s="398"/>
      <c r="F21" s="398"/>
      <c r="G21" s="548"/>
      <c r="H21" s="549"/>
      <c r="I21" s="407"/>
      <c r="J21" s="549"/>
      <c r="K21" s="549"/>
      <c r="L21" s="550"/>
      <c r="M21" s="551"/>
    </row>
    <row r="22" spans="1:13" ht="17.399999999999999" x14ac:dyDescent="0.3">
      <c r="A22" s="52"/>
      <c r="B22" s="972" t="s">
        <v>298</v>
      </c>
      <c r="C22" s="497"/>
      <c r="E22" s="1626" t="s">
        <v>687</v>
      </c>
      <c r="F22" s="1626"/>
      <c r="G22" s="1626"/>
      <c r="H22" s="1626"/>
      <c r="I22" s="1626"/>
      <c r="J22" s="1626"/>
      <c r="K22" s="1626"/>
      <c r="L22" s="1626"/>
      <c r="M22" s="1626"/>
    </row>
    <row r="23" spans="1:13" ht="15.6" x14ac:dyDescent="0.3">
      <c r="A23" s="52"/>
      <c r="B23" s="1016" t="s">
        <v>297</v>
      </c>
      <c r="C23" s="497"/>
      <c r="E23" s="1218"/>
      <c r="F23" s="1218"/>
      <c r="G23" s="730"/>
      <c r="H23" s="731"/>
      <c r="I23" s="779"/>
      <c r="J23" s="731"/>
      <c r="K23" s="731"/>
      <c r="L23" s="732"/>
      <c r="M23" s="733"/>
    </row>
    <row r="24" spans="1:13" ht="15.6" x14ac:dyDescent="0.3">
      <c r="A24" s="52"/>
      <c r="B24" s="973" t="s">
        <v>348</v>
      </c>
      <c r="C24" s="497"/>
      <c r="E24" s="1217"/>
      <c r="F24" s="1217"/>
      <c r="G24" s="723">
        <v>13</v>
      </c>
      <c r="H24" s="894" t="s">
        <v>0</v>
      </c>
      <c r="I24" s="895" t="s">
        <v>432</v>
      </c>
      <c r="J24" s="895" t="s">
        <v>173</v>
      </c>
      <c r="K24" s="895" t="s">
        <v>41</v>
      </c>
      <c r="L24" s="896">
        <v>1</v>
      </c>
      <c r="M24" s="897">
        <v>0.5625</v>
      </c>
    </row>
    <row r="25" spans="1:13" ht="15.6" x14ac:dyDescent="0.25">
      <c r="A25" s="52"/>
      <c r="B25" s="1017" t="s">
        <v>24</v>
      </c>
      <c r="C25" s="497"/>
      <c r="E25" s="1218"/>
      <c r="F25" s="1218"/>
      <c r="G25" s="724">
        <v>14</v>
      </c>
      <c r="H25" s="898" t="s">
        <v>0</v>
      </c>
      <c r="I25" s="898" t="s">
        <v>31</v>
      </c>
      <c r="J25" s="899" t="s">
        <v>173</v>
      </c>
      <c r="K25" s="899" t="s">
        <v>41</v>
      </c>
      <c r="L25" s="900">
        <v>5</v>
      </c>
      <c r="M25" s="901">
        <f>M24+TIME(0,L24,0)</f>
        <v>0.56319444444444444</v>
      </c>
    </row>
    <row r="26" spans="1:13" ht="15.6" x14ac:dyDescent="0.25">
      <c r="A26" s="52"/>
      <c r="B26" s="1018" t="s">
        <v>19</v>
      </c>
      <c r="C26" s="497"/>
      <c r="E26" s="1217"/>
      <c r="F26" s="1217"/>
      <c r="G26" s="552">
        <v>15</v>
      </c>
      <c r="H26" s="895" t="s">
        <v>5</v>
      </c>
      <c r="I26" s="895" t="s">
        <v>40</v>
      </c>
      <c r="J26" s="895" t="s">
        <v>173</v>
      </c>
      <c r="K26" s="895"/>
      <c r="L26" s="896">
        <v>114</v>
      </c>
      <c r="M26" s="897">
        <f>M25+TIME(0,L25,0)</f>
        <v>0.56666666666666665</v>
      </c>
    </row>
    <row r="27" spans="1:13" ht="15.6" x14ac:dyDescent="0.25">
      <c r="A27" s="52"/>
      <c r="B27" s="1019" t="s">
        <v>458</v>
      </c>
      <c r="C27" s="497"/>
      <c r="E27" s="1218"/>
      <c r="F27" s="1218"/>
      <c r="G27" s="910">
        <v>16</v>
      </c>
      <c r="H27" s="899"/>
      <c r="I27" s="899" t="s">
        <v>431</v>
      </c>
      <c r="J27" s="899" t="s">
        <v>173</v>
      </c>
      <c r="K27" s="899" t="s">
        <v>41</v>
      </c>
      <c r="L27" s="900">
        <v>0</v>
      </c>
      <c r="M27" s="901">
        <f>M26+TIME(0,L26,0)</f>
        <v>0.64583333333333326</v>
      </c>
    </row>
    <row r="28" spans="1:13" ht="15.6" x14ac:dyDescent="0.25">
      <c r="A28" s="52"/>
      <c r="B28" s="54"/>
      <c r="C28" s="497"/>
      <c r="E28" s="1217"/>
      <c r="F28" s="1217"/>
      <c r="G28" s="552"/>
      <c r="H28" s="895"/>
      <c r="I28" s="895"/>
      <c r="J28" s="895"/>
      <c r="K28" s="645"/>
      <c r="L28" s="896"/>
      <c r="M28" s="897"/>
    </row>
    <row r="29" spans="1:13" ht="15.6" x14ac:dyDescent="0.25">
      <c r="A29" s="52"/>
      <c r="B29" s="54"/>
      <c r="C29" s="53"/>
      <c r="E29" s="1218"/>
      <c r="F29" s="1218"/>
      <c r="G29" s="910"/>
      <c r="H29" s="899"/>
      <c r="I29" s="899"/>
      <c r="J29" s="899"/>
      <c r="K29" s="778"/>
      <c r="L29" s="900"/>
      <c r="M29" s="901"/>
    </row>
    <row r="30" spans="1:13" ht="15.6" x14ac:dyDescent="0.25">
      <c r="A30" s="52"/>
      <c r="B30" s="679" t="s">
        <v>401</v>
      </c>
      <c r="C30" s="53"/>
      <c r="E30" s="398"/>
      <c r="F30" s="398"/>
      <c r="G30" s="548"/>
      <c r="H30" s="549"/>
      <c r="I30" s="407"/>
      <c r="J30" s="549"/>
      <c r="K30" s="549"/>
      <c r="L30" s="550"/>
      <c r="M30" s="551"/>
    </row>
    <row r="31" spans="1:13" ht="17.399999999999999" x14ac:dyDescent="0.25">
      <c r="A31" s="52"/>
      <c r="B31" s="680" t="s">
        <v>402</v>
      </c>
      <c r="C31" s="53"/>
      <c r="E31" s="1626" t="s">
        <v>688</v>
      </c>
      <c r="F31" s="1626"/>
      <c r="G31" s="1626"/>
      <c r="H31" s="1626"/>
      <c r="I31" s="1626"/>
      <c r="J31" s="1626"/>
      <c r="K31" s="1626"/>
      <c r="L31" s="1626"/>
      <c r="M31" s="1626"/>
    </row>
    <row r="32" spans="1:13" ht="15.6" x14ac:dyDescent="0.25">
      <c r="A32" s="52"/>
      <c r="B32" s="1022" t="s">
        <v>446</v>
      </c>
      <c r="C32" s="53"/>
      <c r="E32" s="1218"/>
      <c r="F32" s="1218"/>
      <c r="G32" s="730"/>
      <c r="H32" s="731"/>
      <c r="I32" s="779"/>
      <c r="J32" s="731"/>
      <c r="K32" s="731"/>
      <c r="L32" s="732"/>
      <c r="M32" s="733"/>
    </row>
    <row r="33" spans="1:13" ht="15.6" x14ac:dyDescent="0.25">
      <c r="A33" s="614"/>
      <c r="B33" s="1023" t="s">
        <v>457</v>
      </c>
      <c r="C33" s="497"/>
      <c r="E33" s="1217"/>
      <c r="F33" s="1217"/>
      <c r="G33" s="723">
        <v>17</v>
      </c>
      <c r="H33" s="894" t="s">
        <v>0</v>
      </c>
      <c r="I33" s="895" t="s">
        <v>29</v>
      </c>
      <c r="J33" s="895" t="s">
        <v>173</v>
      </c>
      <c r="K33" s="895" t="s">
        <v>41</v>
      </c>
      <c r="L33" s="896">
        <v>1</v>
      </c>
      <c r="M33" s="897">
        <v>0.66666666666666663</v>
      </c>
    </row>
    <row r="34" spans="1:13" ht="15.6" x14ac:dyDescent="0.25">
      <c r="A34" s="52"/>
      <c r="B34" s="54"/>
      <c r="C34" s="53"/>
      <c r="E34" s="1218"/>
      <c r="F34" s="1218"/>
      <c r="G34" s="724">
        <v>18</v>
      </c>
      <c r="H34" s="898" t="s">
        <v>0</v>
      </c>
      <c r="I34" s="898" t="s">
        <v>31</v>
      </c>
      <c r="J34" s="899" t="s">
        <v>173</v>
      </c>
      <c r="K34" s="899" t="s">
        <v>41</v>
      </c>
      <c r="L34" s="900">
        <v>5</v>
      </c>
      <c r="M34" s="901">
        <f>M33+TIME(0,L33,0)</f>
        <v>0.66736111111111107</v>
      </c>
    </row>
    <row r="35" spans="1:13" ht="15.6" x14ac:dyDescent="0.25">
      <c r="A35" s="52"/>
      <c r="B35" s="54"/>
      <c r="C35" s="497"/>
      <c r="E35" s="1217"/>
      <c r="F35" s="1217"/>
      <c r="G35" s="552">
        <v>19</v>
      </c>
      <c r="H35" s="895" t="s">
        <v>5</v>
      </c>
      <c r="I35" s="895" t="s">
        <v>40</v>
      </c>
      <c r="J35" s="895" t="s">
        <v>173</v>
      </c>
      <c r="K35" s="895"/>
      <c r="L35" s="896">
        <v>114</v>
      </c>
      <c r="M35" s="897">
        <f>M34+TIME(0,L34,0)</f>
        <v>0.67083333333333328</v>
      </c>
    </row>
    <row r="36" spans="1:13" ht="15.6" customHeight="1" x14ac:dyDescent="0.25">
      <c r="A36" s="52"/>
      <c r="B36" s="1260" t="s">
        <v>419</v>
      </c>
      <c r="C36" s="497"/>
      <c r="E36" s="1218"/>
      <c r="F36" s="1218"/>
      <c r="G36" s="910">
        <v>20</v>
      </c>
      <c r="H36" s="899"/>
      <c r="I36" s="899" t="s">
        <v>392</v>
      </c>
      <c r="J36" s="899" t="s">
        <v>173</v>
      </c>
      <c r="K36" s="899" t="s">
        <v>41</v>
      </c>
      <c r="L36" s="900">
        <v>0</v>
      </c>
      <c r="M36" s="901">
        <f>M35+TIME(0,L35,0)</f>
        <v>0.75</v>
      </c>
    </row>
    <row r="37" spans="1:13" ht="15.6" x14ac:dyDescent="0.25">
      <c r="A37" s="54"/>
      <c r="B37" s="1261"/>
      <c r="C37" s="54"/>
      <c r="E37" s="1217"/>
      <c r="F37" s="1217"/>
      <c r="G37" s="552"/>
      <c r="H37" s="895"/>
      <c r="I37" s="895"/>
      <c r="J37" s="895"/>
      <c r="K37" s="645"/>
      <c r="L37" s="896"/>
      <c r="M37" s="897"/>
    </row>
    <row r="38" spans="1:13" ht="17.399999999999999" x14ac:dyDescent="0.25">
      <c r="A38" s="54"/>
      <c r="B38" s="852" t="s">
        <v>415</v>
      </c>
      <c r="C38" s="54"/>
      <c r="E38" s="1218"/>
      <c r="F38" s="1218"/>
      <c r="G38" s="910"/>
      <c r="H38" s="899"/>
      <c r="I38" s="899"/>
      <c r="J38" s="899"/>
      <c r="K38" s="778"/>
      <c r="L38" s="900"/>
      <c r="M38" s="901"/>
    </row>
    <row r="39" spans="1:13" ht="15.6" x14ac:dyDescent="0.25">
      <c r="A39" s="54"/>
      <c r="B39" s="1026" t="s">
        <v>363</v>
      </c>
      <c r="C39" s="54"/>
      <c r="E39" s="398"/>
      <c r="F39" s="398"/>
      <c r="G39" s="548"/>
      <c r="H39" s="549"/>
      <c r="I39" s="407"/>
      <c r="J39" s="549"/>
      <c r="K39" s="549"/>
      <c r="L39" s="550"/>
      <c r="M39" s="551"/>
    </row>
    <row r="40" spans="1:13" ht="18" thickBot="1" x14ac:dyDescent="0.3">
      <c r="A40" s="54"/>
      <c r="B40" s="54"/>
      <c r="C40" s="54"/>
      <c r="E40" s="1626" t="s">
        <v>689</v>
      </c>
      <c r="F40" s="1626"/>
      <c r="G40" s="1626"/>
      <c r="H40" s="1626"/>
      <c r="I40" s="1626"/>
      <c r="J40" s="1626"/>
      <c r="K40" s="1626"/>
      <c r="L40" s="1626"/>
      <c r="M40" s="1626"/>
    </row>
    <row r="41" spans="1:13" ht="15.6" x14ac:dyDescent="0.25">
      <c r="A41" s="52"/>
      <c r="B41" s="599" t="s">
        <v>301</v>
      </c>
      <c r="C41" s="53"/>
      <c r="E41" s="1218"/>
      <c r="F41" s="1218"/>
      <c r="G41" s="730"/>
      <c r="H41" s="731"/>
      <c r="I41" s="779"/>
      <c r="J41" s="731"/>
      <c r="K41" s="731"/>
      <c r="L41" s="732"/>
      <c r="M41" s="733"/>
    </row>
    <row r="42" spans="1:13" ht="15.6" x14ac:dyDescent="0.25">
      <c r="A42" s="52"/>
      <c r="B42" s="600" t="s">
        <v>263</v>
      </c>
      <c r="C42" s="53"/>
      <c r="E42" s="1217"/>
      <c r="F42" s="1217"/>
      <c r="G42" s="723">
        <v>21</v>
      </c>
      <c r="H42" s="894" t="s">
        <v>0</v>
      </c>
      <c r="I42" s="895" t="s">
        <v>29</v>
      </c>
      <c r="J42" s="895" t="s">
        <v>173</v>
      </c>
      <c r="K42" s="895" t="s">
        <v>41</v>
      </c>
      <c r="L42" s="896">
        <v>1</v>
      </c>
      <c r="M42" s="897">
        <v>0.66666666666666663</v>
      </c>
    </row>
    <row r="43" spans="1:13" ht="15.6" x14ac:dyDescent="0.25">
      <c r="A43" s="52"/>
      <c r="B43" s="502" t="s">
        <v>250</v>
      </c>
      <c r="C43" s="501"/>
      <c r="E43" s="1218"/>
      <c r="F43" s="1218"/>
      <c r="G43" s="724">
        <v>22</v>
      </c>
      <c r="H43" s="898" t="s">
        <v>0</v>
      </c>
      <c r="I43" s="898" t="s">
        <v>31</v>
      </c>
      <c r="J43" s="899" t="s">
        <v>173</v>
      </c>
      <c r="K43" s="899" t="s">
        <v>41</v>
      </c>
      <c r="L43" s="900">
        <v>5</v>
      </c>
      <c r="M43" s="901">
        <f>M42+TIME(0,L42,0)</f>
        <v>0.66736111111111107</v>
      </c>
    </row>
    <row r="44" spans="1:13" ht="15.6" x14ac:dyDescent="0.25">
      <c r="A44" s="52"/>
      <c r="B44" s="503" t="s">
        <v>104</v>
      </c>
      <c r="C44" s="501"/>
      <c r="E44" s="1217"/>
      <c r="F44" s="1217"/>
      <c r="G44" s="552">
        <v>23</v>
      </c>
      <c r="H44" s="895" t="s">
        <v>5</v>
      </c>
      <c r="I44" s="895" t="s">
        <v>40</v>
      </c>
      <c r="J44" s="895" t="s">
        <v>173</v>
      </c>
      <c r="K44" s="895"/>
      <c r="L44" s="896">
        <v>114</v>
      </c>
      <c r="M44" s="897">
        <f>M43+TIME(0,L43,0)</f>
        <v>0.67083333333333328</v>
      </c>
    </row>
    <row r="45" spans="1:13" ht="15.6" x14ac:dyDescent="0.25">
      <c r="A45" s="52"/>
      <c r="B45" s="504" t="s">
        <v>105</v>
      </c>
      <c r="C45" s="501"/>
      <c r="E45" s="1218"/>
      <c r="F45" s="1218"/>
      <c r="G45" s="910">
        <v>24</v>
      </c>
      <c r="H45" s="899"/>
      <c r="I45" s="899" t="s">
        <v>393</v>
      </c>
      <c r="J45" s="899" t="s">
        <v>173</v>
      </c>
      <c r="K45" s="899" t="s">
        <v>41</v>
      </c>
      <c r="L45" s="900">
        <v>0</v>
      </c>
      <c r="M45" s="901">
        <f>M44+TIME(0,L44,0)</f>
        <v>0.75</v>
      </c>
    </row>
    <row r="46" spans="1:13" ht="15.6" x14ac:dyDescent="0.25">
      <c r="A46" s="52"/>
      <c r="B46" s="1024" t="s">
        <v>102</v>
      </c>
      <c r="C46" s="501"/>
      <c r="E46" s="1217"/>
      <c r="F46" s="1217"/>
      <c r="G46" s="552"/>
      <c r="H46" s="895"/>
      <c r="I46" s="895"/>
      <c r="J46" s="895" t="s">
        <v>173</v>
      </c>
      <c r="K46" s="645"/>
      <c r="L46" s="896">
        <v>0</v>
      </c>
      <c r="M46" s="906">
        <f>M45+TIME(0,L45,0)</f>
        <v>0.75</v>
      </c>
    </row>
    <row r="47" spans="1:13" ht="15.6" x14ac:dyDescent="0.25">
      <c r="A47" s="52"/>
      <c r="B47" s="505" t="s">
        <v>259</v>
      </c>
      <c r="C47" s="501"/>
      <c r="E47" s="1218"/>
      <c r="F47" s="1218"/>
      <c r="G47" s="910"/>
      <c r="H47" s="899"/>
      <c r="I47" s="899"/>
      <c r="J47" s="899"/>
      <c r="K47" s="778"/>
      <c r="L47" s="900">
        <v>0</v>
      </c>
      <c r="M47" s="901">
        <f>M46+TIME(0,L46,0)</f>
        <v>0.75</v>
      </c>
    </row>
    <row r="48" spans="1:13" ht="15.6" x14ac:dyDescent="0.25">
      <c r="A48" s="52"/>
      <c r="B48" s="505" t="s">
        <v>260</v>
      </c>
      <c r="C48" s="501"/>
      <c r="E48" s="398"/>
      <c r="F48" s="398"/>
      <c r="G48" s="548"/>
      <c r="H48" s="549"/>
      <c r="I48" s="407"/>
      <c r="J48" s="549"/>
      <c r="K48" s="549"/>
      <c r="L48" s="550"/>
      <c r="M48" s="551"/>
    </row>
    <row r="49" spans="1:13" ht="17.399999999999999" x14ac:dyDescent="0.25">
      <c r="A49" s="52"/>
      <c r="B49" s="505" t="s">
        <v>135</v>
      </c>
      <c r="C49" s="501"/>
      <c r="E49" s="1626" t="s">
        <v>690</v>
      </c>
      <c r="F49" s="1626"/>
      <c r="G49" s="1626"/>
      <c r="H49" s="1626"/>
      <c r="I49" s="1626"/>
      <c r="J49" s="1626"/>
      <c r="K49" s="1626"/>
      <c r="L49" s="1626"/>
      <c r="M49" s="1626"/>
    </row>
    <row r="50" spans="1:13" ht="15.6" x14ac:dyDescent="0.25">
      <c r="A50" s="52"/>
      <c r="B50" s="505" t="s">
        <v>265</v>
      </c>
      <c r="C50" s="501"/>
      <c r="E50" s="1218"/>
      <c r="F50" s="1218"/>
      <c r="G50" s="730"/>
      <c r="H50" s="731"/>
      <c r="I50" s="779"/>
      <c r="J50" s="731"/>
      <c r="K50" s="731"/>
      <c r="L50" s="732"/>
      <c r="M50" s="733"/>
    </row>
    <row r="51" spans="1:13" ht="15.6" x14ac:dyDescent="0.25">
      <c r="A51" s="52"/>
      <c r="B51" s="505" t="s">
        <v>261</v>
      </c>
      <c r="C51" s="501"/>
      <c r="E51" s="1217"/>
      <c r="F51" s="1217"/>
      <c r="G51" s="723">
        <v>25</v>
      </c>
      <c r="H51" s="894" t="s">
        <v>0</v>
      </c>
      <c r="I51" s="895" t="s">
        <v>29</v>
      </c>
      <c r="J51" s="895" t="s">
        <v>173</v>
      </c>
      <c r="K51" s="895" t="s">
        <v>41</v>
      </c>
      <c r="L51" s="896">
        <v>1</v>
      </c>
      <c r="M51" s="897">
        <v>0.4375</v>
      </c>
    </row>
    <row r="52" spans="1:13" ht="15.6" x14ac:dyDescent="0.25">
      <c r="A52" s="52"/>
      <c r="B52" s="505" t="s">
        <v>134</v>
      </c>
      <c r="C52" s="501"/>
      <c r="E52" s="1218"/>
      <c r="F52" s="1218"/>
      <c r="G52" s="724">
        <v>26</v>
      </c>
      <c r="H52" s="898" t="s">
        <v>0</v>
      </c>
      <c r="I52" s="898" t="s">
        <v>31</v>
      </c>
      <c r="J52" s="899" t="s">
        <v>173</v>
      </c>
      <c r="K52" s="899" t="s">
        <v>41</v>
      </c>
      <c r="L52" s="900">
        <v>5</v>
      </c>
      <c r="M52" s="901">
        <f>M51+TIME(0,L51,0)</f>
        <v>0.43819444444444444</v>
      </c>
    </row>
    <row r="53" spans="1:13" ht="15.6" x14ac:dyDescent="0.25">
      <c r="A53" s="52"/>
      <c r="B53" s="505" t="s">
        <v>262</v>
      </c>
      <c r="C53" s="501"/>
      <c r="E53" s="1217"/>
      <c r="F53" s="1217"/>
      <c r="G53" s="552">
        <v>27</v>
      </c>
      <c r="H53" s="895" t="s">
        <v>5</v>
      </c>
      <c r="I53" s="895" t="s">
        <v>40</v>
      </c>
      <c r="J53" s="895" t="s">
        <v>173</v>
      </c>
      <c r="K53" s="895"/>
      <c r="L53" s="896">
        <v>114</v>
      </c>
      <c r="M53" s="897">
        <f>M52+TIME(0,L52,0)</f>
        <v>0.44166666666666665</v>
      </c>
    </row>
    <row r="54" spans="1:13" ht="15.6" x14ac:dyDescent="0.25">
      <c r="A54" s="52"/>
      <c r="B54" s="683" t="s">
        <v>106</v>
      </c>
      <c r="C54" s="501"/>
      <c r="E54" s="1218"/>
      <c r="F54" s="1218"/>
      <c r="G54" s="910">
        <v>28</v>
      </c>
      <c r="H54" s="899"/>
      <c r="I54" s="899" t="s">
        <v>388</v>
      </c>
      <c r="J54" s="899" t="s">
        <v>173</v>
      </c>
      <c r="K54" s="899" t="s">
        <v>41</v>
      </c>
      <c r="L54" s="900">
        <v>0</v>
      </c>
      <c r="M54" s="901">
        <f>M53+TIME(0,L53,0)</f>
        <v>0.52083333333333326</v>
      </c>
    </row>
    <row r="55" spans="1:13" ht="15.6" x14ac:dyDescent="0.25">
      <c r="A55" s="52"/>
      <c r="B55" s="54"/>
      <c r="C55" s="501"/>
      <c r="E55" s="1217"/>
      <c r="F55" s="1217"/>
      <c r="G55" s="552"/>
      <c r="H55" s="895"/>
      <c r="I55" s="895"/>
      <c r="J55" s="895" t="s">
        <v>173</v>
      </c>
      <c r="K55" s="645"/>
      <c r="L55" s="896">
        <v>0</v>
      </c>
      <c r="M55" s="906">
        <f>M54+TIME(0,L54,0)</f>
        <v>0.52083333333333326</v>
      </c>
    </row>
    <row r="56" spans="1:13" ht="15.6" x14ac:dyDescent="0.25">
      <c r="A56" s="52"/>
      <c r="B56" s="54"/>
      <c r="C56" s="501"/>
      <c r="E56" s="398"/>
      <c r="F56" s="398"/>
      <c r="G56" s="548"/>
      <c r="H56" s="549"/>
      <c r="I56" s="407"/>
      <c r="J56" s="549"/>
      <c r="K56" s="549"/>
      <c r="L56" s="550"/>
      <c r="M56" s="551"/>
    </row>
    <row r="57" spans="1:13" ht="17.399999999999999" x14ac:dyDescent="0.25">
      <c r="A57" s="52"/>
      <c r="B57" s="54"/>
      <c r="C57" s="53"/>
      <c r="E57" s="1626" t="s">
        <v>691</v>
      </c>
      <c r="F57" s="1626"/>
      <c r="G57" s="1626"/>
      <c r="H57" s="1626"/>
      <c r="I57" s="1626"/>
      <c r="J57" s="1626"/>
      <c r="K57" s="1626"/>
      <c r="L57" s="1626"/>
      <c r="M57" s="1626"/>
    </row>
    <row r="58" spans="1:13" ht="15.6" x14ac:dyDescent="0.25">
      <c r="A58" s="1164"/>
      <c r="B58" s="1165" t="str">
        <f>B1</f>
        <v>November</v>
      </c>
      <c r="C58" s="1166"/>
      <c r="E58" s="1218"/>
      <c r="F58" s="1218"/>
      <c r="G58" s="730"/>
      <c r="H58" s="731"/>
      <c r="I58" s="779"/>
      <c r="J58" s="731"/>
      <c r="K58" s="731"/>
      <c r="L58" s="732"/>
      <c r="M58" s="733"/>
    </row>
    <row r="59" spans="1:13" ht="15.6" x14ac:dyDescent="0.25">
      <c r="E59" s="1217"/>
      <c r="F59" s="1217"/>
      <c r="G59" s="723">
        <v>29</v>
      </c>
      <c r="H59" s="894" t="s">
        <v>0</v>
      </c>
      <c r="I59" s="895" t="s">
        <v>29</v>
      </c>
      <c r="J59" s="895" t="s">
        <v>173</v>
      </c>
      <c r="K59" s="895" t="s">
        <v>41</v>
      </c>
      <c r="L59" s="896">
        <v>1</v>
      </c>
      <c r="M59" s="897">
        <v>0.66666666666666663</v>
      </c>
    </row>
    <row r="60" spans="1:13" ht="15.6" x14ac:dyDescent="0.25">
      <c r="E60" s="1218"/>
      <c r="F60" s="1218"/>
      <c r="G60" s="724">
        <v>30</v>
      </c>
      <c r="H60" s="898" t="s">
        <v>0</v>
      </c>
      <c r="I60" s="898" t="s">
        <v>31</v>
      </c>
      <c r="J60" s="899" t="s">
        <v>173</v>
      </c>
      <c r="K60" s="899" t="s">
        <v>41</v>
      </c>
      <c r="L60" s="900">
        <v>5</v>
      </c>
      <c r="M60" s="901">
        <f>M59+TIME(0,L59,0)</f>
        <v>0.66736111111111107</v>
      </c>
    </row>
    <row r="61" spans="1:13" ht="15.6" x14ac:dyDescent="0.25">
      <c r="E61" s="1217"/>
      <c r="F61" s="1217"/>
      <c r="G61" s="552">
        <v>31</v>
      </c>
      <c r="H61" s="895" t="s">
        <v>5</v>
      </c>
      <c r="I61" s="895" t="s">
        <v>40</v>
      </c>
      <c r="J61" s="895" t="s">
        <v>173</v>
      </c>
      <c r="K61" s="895"/>
      <c r="L61" s="896">
        <v>104</v>
      </c>
      <c r="M61" s="897">
        <f>M60+TIME(0,L60,0)</f>
        <v>0.67083333333333328</v>
      </c>
    </row>
    <row r="62" spans="1:13" ht="15.6" x14ac:dyDescent="0.25">
      <c r="E62" s="1218"/>
      <c r="F62" s="1218"/>
      <c r="G62" s="910">
        <v>32</v>
      </c>
      <c r="H62" s="899" t="s">
        <v>502</v>
      </c>
      <c r="I62" s="899" t="s">
        <v>692</v>
      </c>
      <c r="J62" s="899" t="s">
        <v>173</v>
      </c>
      <c r="K62" s="899" t="s">
        <v>41</v>
      </c>
      <c r="L62" s="900">
        <v>5</v>
      </c>
      <c r="M62" s="901">
        <f>M61+TIME(0,L61,0)</f>
        <v>0.74305555555555547</v>
      </c>
    </row>
    <row r="63" spans="1:13" ht="15.6" x14ac:dyDescent="0.25">
      <c r="E63" s="1217"/>
      <c r="F63" s="1217"/>
      <c r="G63" s="552"/>
      <c r="H63" s="895" t="s">
        <v>46</v>
      </c>
      <c r="I63" s="895" t="s">
        <v>503</v>
      </c>
      <c r="J63" s="895" t="s">
        <v>173</v>
      </c>
      <c r="K63" s="645"/>
      <c r="L63" s="896">
        <v>5</v>
      </c>
      <c r="M63" s="906">
        <f>M62+TIME(0,L62,0)</f>
        <v>0.74652777777777768</v>
      </c>
    </row>
    <row r="64" spans="1:13" ht="15.6" x14ac:dyDescent="0.25">
      <c r="E64" s="1218"/>
      <c r="F64" s="1218"/>
      <c r="G64" s="910"/>
      <c r="H64" s="899" t="s">
        <v>6</v>
      </c>
      <c r="I64" s="899" t="s">
        <v>32</v>
      </c>
      <c r="J64" s="899"/>
      <c r="K64" s="778"/>
      <c r="L64" s="900">
        <v>0</v>
      </c>
      <c r="M64" s="901">
        <f>M63+TIME(0,L63,0)</f>
        <v>0.74999999999999989</v>
      </c>
    </row>
    <row r="65" spans="5:13" ht="15.6" x14ac:dyDescent="0.25">
      <c r="E65" s="1218"/>
      <c r="F65" s="1218"/>
      <c r="G65" s="910"/>
      <c r="H65" s="899"/>
      <c r="I65" s="899"/>
      <c r="J65" s="899"/>
      <c r="K65" s="778"/>
      <c r="L65" s="900"/>
      <c r="M65" s="901"/>
    </row>
    <row r="66" spans="5:13" x14ac:dyDescent="0.25">
      <c r="E66" s="1162"/>
      <c r="F66" s="1162"/>
      <c r="G66" s="1162"/>
      <c r="H66" s="1162"/>
      <c r="I66" s="1162"/>
      <c r="J66" s="1162"/>
      <c r="K66" s="1162"/>
      <c r="L66" s="1162"/>
      <c r="M66" s="1162"/>
    </row>
    <row r="67" spans="5:13" x14ac:dyDescent="0.25">
      <c r="E67" s="1162"/>
      <c r="F67" s="1162"/>
      <c r="G67" s="1162"/>
      <c r="H67" s="1162"/>
      <c r="I67" s="1162"/>
      <c r="J67" s="1162"/>
      <c r="K67" s="1162"/>
      <c r="L67" s="1162"/>
      <c r="M67" s="1162"/>
    </row>
    <row r="68" spans="5:13" x14ac:dyDescent="0.25">
      <c r="E68" s="1162"/>
      <c r="F68" s="1162"/>
      <c r="G68" s="1162"/>
      <c r="H68" s="1162"/>
      <c r="I68" s="1162"/>
      <c r="J68" s="1162"/>
      <c r="K68" s="1162"/>
      <c r="L68" s="1162"/>
      <c r="M68" s="1162"/>
    </row>
    <row r="69" spans="5:13" x14ac:dyDescent="0.25">
      <c r="E69" s="1162"/>
      <c r="F69" s="1162"/>
      <c r="G69" s="1162"/>
      <c r="H69" s="1162"/>
      <c r="I69" s="1162"/>
      <c r="J69" s="1162"/>
      <c r="K69" s="1162"/>
      <c r="L69" s="1162"/>
      <c r="M69" s="1162"/>
    </row>
    <row r="70" spans="5:13" x14ac:dyDescent="0.25">
      <c r="E70" s="1162"/>
      <c r="F70" s="1162"/>
      <c r="G70" s="1162"/>
      <c r="H70" s="1162"/>
      <c r="I70" s="1162"/>
      <c r="J70" s="1162"/>
      <c r="K70" s="1162"/>
      <c r="L70" s="1162"/>
      <c r="M70" s="1162"/>
    </row>
    <row r="71" spans="5:13" x14ac:dyDescent="0.25">
      <c r="E71" s="1162"/>
      <c r="F71" s="1162"/>
      <c r="G71" s="1162"/>
      <c r="H71" s="1162"/>
      <c r="I71" s="1162"/>
      <c r="J71" s="1162"/>
      <c r="K71" s="1162"/>
      <c r="L71" s="1162"/>
      <c r="M71" s="1162"/>
    </row>
    <row r="72" spans="5:13" x14ac:dyDescent="0.25">
      <c r="E72" s="1162"/>
      <c r="F72" s="1162"/>
      <c r="G72" s="1162"/>
      <c r="H72" s="1162"/>
      <c r="I72" s="1162"/>
      <c r="J72" s="1162"/>
      <c r="K72" s="1162"/>
      <c r="L72" s="1162"/>
      <c r="M72" s="1162"/>
    </row>
    <row r="73" spans="5:13" x14ac:dyDescent="0.25">
      <c r="E73" s="1162"/>
      <c r="F73" s="1162"/>
      <c r="G73" s="1162"/>
      <c r="H73" s="1162"/>
      <c r="I73" s="1162"/>
      <c r="J73" s="1162"/>
      <c r="K73" s="1162"/>
      <c r="L73" s="1162"/>
      <c r="M73" s="1162"/>
    </row>
    <row r="74" spans="5:13" x14ac:dyDescent="0.25">
      <c r="E74" s="1162"/>
      <c r="F74" s="1162"/>
      <c r="G74" s="1162"/>
      <c r="H74" s="1162"/>
      <c r="I74" s="1162"/>
      <c r="J74" s="1162"/>
      <c r="K74" s="1162"/>
      <c r="L74" s="1162"/>
      <c r="M74" s="1162"/>
    </row>
    <row r="75" spans="5:13" x14ac:dyDescent="0.25">
      <c r="E75" s="1162"/>
      <c r="F75" s="1162"/>
      <c r="G75" s="1162"/>
      <c r="H75" s="1162"/>
      <c r="I75" s="399" t="s">
        <v>318</v>
      </c>
      <c r="J75" s="1162"/>
      <c r="K75" s="1162"/>
      <c r="L75" s="1162"/>
      <c r="M75" s="1162"/>
    </row>
    <row r="76" spans="5:13" x14ac:dyDescent="0.25">
      <c r="E76" s="1162"/>
      <c r="F76" s="1162"/>
      <c r="G76" s="1162"/>
      <c r="H76" s="1162"/>
      <c r="I76" s="771" t="s">
        <v>319</v>
      </c>
      <c r="J76" s="1162"/>
      <c r="K76" s="1162"/>
      <c r="L76" s="1162"/>
      <c r="M76" s="1162"/>
    </row>
    <row r="77" spans="5:13" x14ac:dyDescent="0.25">
      <c r="E77" s="1162"/>
      <c r="F77" s="1162"/>
      <c r="G77" s="1162"/>
      <c r="H77" s="1162"/>
      <c r="I77" s="1219"/>
      <c r="J77" s="1162"/>
      <c r="K77" s="1162"/>
      <c r="L77" s="1162"/>
      <c r="M77" s="1162"/>
    </row>
    <row r="78" spans="5:13" x14ac:dyDescent="0.25">
      <c r="E78" s="1162"/>
      <c r="F78" s="1162"/>
      <c r="G78" s="1162"/>
      <c r="H78" s="1162"/>
      <c r="I78" s="1188" t="s">
        <v>320</v>
      </c>
      <c r="J78" s="1162"/>
      <c r="K78" s="1162"/>
      <c r="L78" s="1162"/>
      <c r="M78" s="1162"/>
    </row>
    <row r="79" spans="5:13" x14ac:dyDescent="0.25">
      <c r="E79" s="1162"/>
      <c r="F79" s="1162"/>
      <c r="G79" s="1162"/>
      <c r="H79" s="1162"/>
      <c r="I79" s="1181" t="s">
        <v>321</v>
      </c>
      <c r="J79" s="1162"/>
      <c r="K79" s="1162"/>
      <c r="L79" s="1162"/>
      <c r="M79" s="1162"/>
    </row>
    <row r="80" spans="5:13" x14ac:dyDescent="0.25">
      <c r="E80" s="1162"/>
      <c r="F80" s="1162"/>
      <c r="G80" s="1162"/>
      <c r="H80" s="1162"/>
      <c r="I80" s="1188"/>
      <c r="J80" s="1162"/>
      <c r="K80" s="1162"/>
      <c r="L80" s="1162"/>
      <c r="M80" s="1162"/>
    </row>
    <row r="81" spans="5:13" x14ac:dyDescent="0.25">
      <c r="E81" s="1162"/>
      <c r="F81" s="1162"/>
      <c r="G81" s="1162"/>
      <c r="H81" s="1162"/>
      <c r="I81" s="1181" t="s">
        <v>304</v>
      </c>
      <c r="J81" s="1162"/>
      <c r="K81" s="1162"/>
      <c r="L81" s="1162"/>
      <c r="M81" s="1162"/>
    </row>
    <row r="82" spans="5:13" x14ac:dyDescent="0.25">
      <c r="E82" s="1162"/>
      <c r="F82" s="1162"/>
      <c r="G82" s="1162"/>
      <c r="H82" s="1162"/>
      <c r="I82" s="1188" t="s">
        <v>305</v>
      </c>
      <c r="J82" s="1162"/>
      <c r="K82" s="1162"/>
      <c r="L82" s="1162"/>
      <c r="M82" s="1162"/>
    </row>
    <row r="83" spans="5:13" x14ac:dyDescent="0.25">
      <c r="E83" s="1162"/>
      <c r="F83" s="1162"/>
      <c r="G83" s="1162"/>
      <c r="H83" s="1162"/>
      <c r="I83" s="1162"/>
      <c r="J83" s="1162"/>
      <c r="K83" s="1162"/>
      <c r="L83" s="1162"/>
      <c r="M83" s="1162"/>
    </row>
    <row r="84" spans="5:13" x14ac:dyDescent="0.25">
      <c r="E84" s="1162"/>
      <c r="F84" s="1162"/>
      <c r="G84" s="1162"/>
      <c r="H84" s="1162"/>
      <c r="I84" s="1162"/>
      <c r="J84" s="1162"/>
      <c r="K84" s="1162"/>
      <c r="L84" s="1162"/>
      <c r="M84" s="1162"/>
    </row>
    <row r="85" spans="5:13" x14ac:dyDescent="0.25">
      <c r="E85" s="1162"/>
      <c r="F85" s="1162"/>
      <c r="G85" s="1162"/>
      <c r="H85" s="1162"/>
      <c r="I85" s="1162"/>
      <c r="J85" s="1162"/>
      <c r="K85" s="1162"/>
      <c r="L85" s="1162"/>
      <c r="M85" s="1162"/>
    </row>
    <row r="86" spans="5:13" x14ac:dyDescent="0.25">
      <c r="E86" s="1162"/>
      <c r="F86" s="1162"/>
      <c r="G86" s="1162"/>
      <c r="H86" s="1162"/>
      <c r="I86" s="1162"/>
      <c r="J86" s="1162"/>
      <c r="K86" s="1162"/>
      <c r="L86" s="1162"/>
      <c r="M86" s="1162"/>
    </row>
    <row r="87" spans="5:13" x14ac:dyDescent="0.25">
      <c r="E87" s="1162"/>
      <c r="F87" s="1162"/>
      <c r="G87" s="1162"/>
      <c r="H87" s="1162"/>
      <c r="I87" s="1162"/>
      <c r="J87" s="1162"/>
      <c r="K87" s="1162"/>
      <c r="L87" s="1162"/>
      <c r="M87" s="1162"/>
    </row>
    <row r="88" spans="5:13" x14ac:dyDescent="0.25">
      <c r="E88" s="1162"/>
      <c r="F88" s="1162"/>
      <c r="G88" s="1162"/>
      <c r="H88" s="1162"/>
      <c r="I88" s="1162"/>
      <c r="J88" s="1162"/>
      <c r="K88" s="1162"/>
      <c r="L88" s="1162"/>
      <c r="M88" s="1162"/>
    </row>
    <row r="89" spans="5:13" x14ac:dyDescent="0.25">
      <c r="E89" s="1162"/>
      <c r="F89" s="1162"/>
      <c r="G89" s="1162"/>
      <c r="H89" s="1162"/>
      <c r="I89" s="1162"/>
      <c r="J89" s="1162"/>
      <c r="K89" s="1162"/>
      <c r="L89" s="1162"/>
      <c r="M89" s="1162"/>
    </row>
    <row r="90" spans="5:13" x14ac:dyDescent="0.25">
      <c r="E90" s="1162"/>
      <c r="F90" s="1162"/>
      <c r="G90" s="1162"/>
      <c r="H90" s="1162"/>
      <c r="I90" s="1162"/>
      <c r="J90" s="1162"/>
      <c r="K90" s="1162"/>
      <c r="L90" s="1162"/>
      <c r="M90" s="1162"/>
    </row>
    <row r="91" spans="5:13" x14ac:dyDescent="0.25">
      <c r="E91" s="1162"/>
      <c r="F91" s="1162"/>
      <c r="G91" s="1162"/>
      <c r="H91" s="1162"/>
      <c r="I91" s="1162"/>
      <c r="J91" s="1162"/>
      <c r="K91" s="1162"/>
      <c r="L91" s="1162"/>
      <c r="M91" s="1162"/>
    </row>
    <row r="92" spans="5:13" x14ac:dyDescent="0.25">
      <c r="E92" s="1162"/>
      <c r="F92" s="1162"/>
      <c r="G92" s="1162"/>
      <c r="H92" s="1162"/>
      <c r="I92" s="1162"/>
      <c r="J92" s="1162"/>
      <c r="K92" s="1162"/>
      <c r="L92" s="1162"/>
      <c r="M92" s="1162"/>
    </row>
    <row r="93" spans="5:13" x14ac:dyDescent="0.25">
      <c r="E93" s="1162"/>
      <c r="F93" s="1162"/>
      <c r="G93" s="1162"/>
      <c r="H93" s="1162"/>
      <c r="I93" s="1162"/>
      <c r="J93" s="1162"/>
      <c r="K93" s="1162"/>
      <c r="L93" s="1162"/>
      <c r="M93" s="1162"/>
    </row>
    <row r="94" spans="5:13" x14ac:dyDescent="0.25">
      <c r="E94" s="1162"/>
      <c r="F94" s="1162"/>
      <c r="G94" s="1162"/>
      <c r="H94" s="1162"/>
      <c r="I94" s="1162"/>
      <c r="J94" s="1162"/>
      <c r="K94" s="1162"/>
      <c r="L94" s="1162"/>
      <c r="M94" s="1162"/>
    </row>
    <row r="95" spans="5:13" x14ac:dyDescent="0.25">
      <c r="E95" s="1162"/>
      <c r="F95" s="1162"/>
      <c r="G95" s="1162"/>
      <c r="H95" s="1162"/>
      <c r="I95" s="1162"/>
      <c r="J95" s="1162"/>
      <c r="K95" s="1162"/>
      <c r="L95" s="1162"/>
      <c r="M95" s="1162"/>
    </row>
    <row r="96" spans="5:13" x14ac:dyDescent="0.25">
      <c r="E96" s="1162"/>
      <c r="F96" s="1162"/>
      <c r="G96" s="1162"/>
      <c r="H96" s="1162"/>
      <c r="I96" s="1162"/>
      <c r="J96" s="1162"/>
      <c r="K96" s="1162"/>
      <c r="L96" s="1162"/>
      <c r="M96" s="1162"/>
    </row>
    <row r="97" spans="5:13" x14ac:dyDescent="0.25">
      <c r="E97" s="1162"/>
      <c r="F97" s="1162"/>
      <c r="G97" s="1162"/>
      <c r="H97" s="1162"/>
      <c r="I97" s="1162"/>
      <c r="J97" s="1162"/>
      <c r="K97" s="1162"/>
      <c r="L97" s="1162"/>
      <c r="M97" s="1162"/>
    </row>
    <row r="98" spans="5:13" x14ac:dyDescent="0.25">
      <c r="E98" s="1162"/>
      <c r="F98" s="1162"/>
      <c r="G98" s="1162"/>
      <c r="H98" s="1162"/>
      <c r="I98" s="1162"/>
      <c r="J98" s="1162"/>
      <c r="K98" s="1162"/>
      <c r="L98" s="1162"/>
      <c r="M98" s="1162"/>
    </row>
    <row r="99" spans="5:13" x14ac:dyDescent="0.25">
      <c r="E99" s="1162"/>
      <c r="F99" s="1162"/>
      <c r="G99" s="1162"/>
      <c r="H99" s="1162"/>
      <c r="I99" s="1162"/>
      <c r="J99" s="1162"/>
      <c r="K99" s="1162"/>
      <c r="L99" s="1162"/>
      <c r="M99" s="1162"/>
    </row>
    <row r="100" spans="5:13" x14ac:dyDescent="0.25">
      <c r="E100" s="1162"/>
      <c r="F100" s="1162"/>
      <c r="G100" s="1162"/>
      <c r="H100" s="1162"/>
      <c r="I100" s="1162"/>
      <c r="J100" s="1162"/>
      <c r="K100" s="1162"/>
      <c r="L100" s="1162"/>
      <c r="M100" s="1162"/>
    </row>
    <row r="101" spans="5:13" x14ac:dyDescent="0.25">
      <c r="E101" s="1162"/>
      <c r="F101" s="1162"/>
      <c r="G101" s="1162"/>
      <c r="H101" s="1162"/>
      <c r="I101" s="1162"/>
      <c r="J101" s="1162"/>
      <c r="K101" s="1162"/>
      <c r="L101" s="1162"/>
      <c r="M101" s="1162"/>
    </row>
    <row r="102" spans="5:13" x14ac:dyDescent="0.25">
      <c r="E102" s="1162"/>
      <c r="F102" s="1162"/>
      <c r="G102" s="1162"/>
      <c r="H102" s="1162"/>
      <c r="I102" s="1162"/>
      <c r="J102" s="1162"/>
      <c r="K102" s="1162"/>
      <c r="L102" s="1162"/>
      <c r="M102" s="1162"/>
    </row>
    <row r="103" spans="5:13" x14ac:dyDescent="0.25">
      <c r="E103" s="1162"/>
      <c r="F103" s="1162"/>
      <c r="G103" s="1162"/>
      <c r="H103" s="1162"/>
      <c r="I103" s="1162"/>
      <c r="J103" s="1162"/>
      <c r="K103" s="1162"/>
      <c r="L103" s="1162"/>
      <c r="M103" s="1162"/>
    </row>
    <row r="104" spans="5:13" x14ac:dyDescent="0.25">
      <c r="E104" s="1162"/>
      <c r="F104" s="1162"/>
      <c r="G104" s="1162"/>
      <c r="H104" s="1162"/>
      <c r="I104" s="1162"/>
      <c r="J104" s="1162"/>
      <c r="K104" s="1162"/>
      <c r="L104" s="1162"/>
      <c r="M104" s="1162"/>
    </row>
    <row r="105" spans="5:13" x14ac:dyDescent="0.25">
      <c r="E105" s="1162"/>
      <c r="F105" s="1162"/>
      <c r="G105" s="1162"/>
      <c r="H105" s="1162"/>
      <c r="I105" s="1162"/>
      <c r="J105" s="1162"/>
      <c r="K105" s="1162"/>
      <c r="L105" s="1162"/>
      <c r="M105" s="1162"/>
    </row>
    <row r="106" spans="5:13" x14ac:dyDescent="0.25">
      <c r="E106" s="1162"/>
      <c r="F106" s="1162"/>
      <c r="G106" s="1162"/>
      <c r="H106" s="1162"/>
      <c r="I106" s="1162"/>
      <c r="J106" s="1162"/>
      <c r="K106" s="1162"/>
      <c r="L106" s="1162"/>
      <c r="M106" s="1162"/>
    </row>
    <row r="107" spans="5:13" x14ac:dyDescent="0.25">
      <c r="E107" s="1162"/>
      <c r="F107" s="1162"/>
      <c r="G107" s="1162"/>
      <c r="H107" s="1162"/>
      <c r="I107" s="1162"/>
      <c r="J107" s="1162"/>
      <c r="K107" s="1162"/>
      <c r="L107" s="1162"/>
      <c r="M107" s="1162"/>
    </row>
    <row r="108" spans="5:13" x14ac:dyDescent="0.25">
      <c r="E108" s="1162"/>
      <c r="F108" s="1162"/>
      <c r="G108" s="1162"/>
      <c r="H108" s="1162"/>
      <c r="I108" s="1162"/>
      <c r="J108" s="1162"/>
      <c r="K108" s="1162"/>
      <c r="L108" s="1162"/>
      <c r="M108" s="1162"/>
    </row>
    <row r="109" spans="5:13" x14ac:dyDescent="0.25">
      <c r="E109" s="1162"/>
      <c r="F109" s="1162"/>
      <c r="G109" s="1162"/>
      <c r="H109" s="1162"/>
      <c r="I109" s="1162"/>
      <c r="J109" s="1162"/>
      <c r="K109" s="1162"/>
      <c r="L109" s="1162"/>
      <c r="M109" s="1162"/>
    </row>
    <row r="110" spans="5:13" x14ac:dyDescent="0.25">
      <c r="E110" s="1162"/>
      <c r="F110" s="1162"/>
      <c r="G110" s="1162"/>
      <c r="H110" s="1162"/>
      <c r="I110" s="1162"/>
      <c r="J110" s="1162"/>
      <c r="K110" s="1162"/>
      <c r="L110" s="1162"/>
      <c r="M110" s="1162"/>
    </row>
    <row r="111" spans="5:13" x14ac:dyDescent="0.25">
      <c r="E111" s="1162"/>
      <c r="F111" s="1162"/>
      <c r="G111" s="1162"/>
      <c r="H111" s="1162"/>
      <c r="I111" s="1162"/>
      <c r="J111" s="1162"/>
      <c r="K111" s="1162"/>
      <c r="L111" s="1162"/>
      <c r="M111" s="1162"/>
    </row>
    <row r="112" spans="5:13" x14ac:dyDescent="0.25">
      <c r="E112" s="1162"/>
      <c r="F112" s="1162"/>
      <c r="G112" s="1162"/>
      <c r="H112" s="1162"/>
      <c r="I112" s="1162"/>
      <c r="J112" s="1162"/>
      <c r="K112" s="1162"/>
      <c r="L112" s="1162"/>
      <c r="M112" s="1162"/>
    </row>
    <row r="113" spans="5:13" x14ac:dyDescent="0.25">
      <c r="E113" s="1162"/>
      <c r="F113" s="1162"/>
      <c r="G113" s="1162"/>
      <c r="H113" s="1162"/>
      <c r="I113" s="1162"/>
      <c r="J113" s="1162"/>
      <c r="K113" s="1162"/>
      <c r="L113" s="1162"/>
      <c r="M113" s="1162"/>
    </row>
    <row r="114" spans="5:13" x14ac:dyDescent="0.25">
      <c r="E114" s="842"/>
      <c r="F114" s="842"/>
      <c r="G114" s="842"/>
      <c r="H114" s="842"/>
      <c r="I114" s="842"/>
      <c r="J114" s="842"/>
      <c r="K114" s="842"/>
      <c r="L114" s="842"/>
      <c r="M114" s="842"/>
    </row>
    <row r="115" spans="5:13" x14ac:dyDescent="0.25">
      <c r="E115" s="842"/>
      <c r="F115" s="842"/>
      <c r="G115" s="842"/>
      <c r="H115" s="842"/>
      <c r="I115" s="842"/>
      <c r="J115" s="842"/>
      <c r="K115" s="842"/>
      <c r="L115" s="842"/>
      <c r="M115" s="842"/>
    </row>
    <row r="116" spans="5:13" x14ac:dyDescent="0.25">
      <c r="E116" s="842"/>
      <c r="F116" s="842"/>
      <c r="G116" s="842"/>
      <c r="H116" s="842"/>
      <c r="I116" s="842"/>
      <c r="J116" s="842"/>
      <c r="K116" s="842"/>
      <c r="L116" s="842"/>
      <c r="M116" s="842"/>
    </row>
    <row r="117" spans="5:13" x14ac:dyDescent="0.25">
      <c r="E117" s="842"/>
      <c r="F117" s="842"/>
      <c r="G117" s="842"/>
      <c r="H117" s="842"/>
      <c r="I117" s="842"/>
      <c r="J117" s="842"/>
      <c r="K117" s="842"/>
      <c r="L117" s="842"/>
      <c r="M117" s="842"/>
    </row>
    <row r="118" spans="5:13" x14ac:dyDescent="0.25">
      <c r="E118" s="842"/>
      <c r="F118" s="842"/>
      <c r="G118" s="842"/>
      <c r="H118" s="842"/>
      <c r="I118" s="842"/>
      <c r="J118" s="842"/>
      <c r="K118" s="842"/>
      <c r="L118" s="842"/>
      <c r="M118" s="842"/>
    </row>
    <row r="119" spans="5:13" x14ac:dyDescent="0.25">
      <c r="E119" s="842"/>
      <c r="F119" s="842"/>
      <c r="G119" s="842"/>
      <c r="H119" s="842"/>
      <c r="I119" s="842"/>
      <c r="J119" s="842"/>
      <c r="K119" s="842"/>
      <c r="L119" s="842"/>
      <c r="M119" s="842"/>
    </row>
    <row r="120" spans="5:13" x14ac:dyDescent="0.25">
      <c r="E120" s="842"/>
      <c r="F120" s="842"/>
      <c r="G120" s="842"/>
      <c r="H120" s="842"/>
      <c r="I120" s="842"/>
      <c r="J120" s="842"/>
      <c r="K120" s="842"/>
      <c r="L120" s="842"/>
      <c r="M120" s="842"/>
    </row>
    <row r="121" spans="5:13" x14ac:dyDescent="0.25">
      <c r="E121" s="842"/>
      <c r="F121" s="842"/>
      <c r="G121" s="842"/>
      <c r="H121" s="842"/>
      <c r="I121" s="842"/>
      <c r="J121" s="842"/>
      <c r="K121" s="842"/>
      <c r="L121" s="842"/>
      <c r="M121" s="842"/>
    </row>
    <row r="122" spans="5:13" x14ac:dyDescent="0.25">
      <c r="E122" s="842"/>
      <c r="F122" s="842"/>
      <c r="G122" s="842"/>
      <c r="H122" s="842"/>
      <c r="I122" s="842"/>
      <c r="J122" s="842"/>
      <c r="K122" s="842"/>
      <c r="L122" s="842"/>
      <c r="M122" s="842"/>
    </row>
    <row r="123" spans="5:13" x14ac:dyDescent="0.25">
      <c r="E123" s="842"/>
      <c r="F123" s="842"/>
      <c r="G123" s="842"/>
      <c r="H123" s="842"/>
      <c r="I123" s="842"/>
      <c r="J123" s="842"/>
      <c r="K123" s="842"/>
      <c r="L123" s="842"/>
      <c r="M123" s="842"/>
    </row>
    <row r="124" spans="5:13" x14ac:dyDescent="0.25">
      <c r="E124" s="842"/>
      <c r="F124" s="842"/>
      <c r="G124" s="842"/>
      <c r="H124" s="842"/>
      <c r="I124" s="842"/>
      <c r="J124" s="842"/>
      <c r="K124" s="842"/>
      <c r="L124" s="842"/>
      <c r="M124" s="842"/>
    </row>
    <row r="125" spans="5:13" x14ac:dyDescent="0.25">
      <c r="E125" s="842"/>
      <c r="F125" s="842"/>
      <c r="G125" s="842"/>
      <c r="H125" s="842"/>
      <c r="I125" s="842"/>
      <c r="J125" s="842"/>
      <c r="K125" s="842"/>
      <c r="L125" s="842"/>
      <c r="M125" s="842"/>
    </row>
    <row r="126" spans="5:13" x14ac:dyDescent="0.25">
      <c r="E126" s="842"/>
      <c r="F126" s="842"/>
      <c r="G126" s="842"/>
      <c r="H126" s="842"/>
      <c r="I126" s="842"/>
      <c r="J126" s="842"/>
      <c r="K126" s="842"/>
      <c r="L126" s="842"/>
      <c r="M126" s="842"/>
    </row>
    <row r="127" spans="5:13" x14ac:dyDescent="0.25">
      <c r="E127" s="842"/>
      <c r="F127" s="842"/>
      <c r="G127" s="842"/>
      <c r="H127" s="842"/>
      <c r="I127" s="842"/>
      <c r="J127" s="842"/>
      <c r="K127" s="842"/>
      <c r="L127" s="842"/>
      <c r="M127" s="842"/>
    </row>
    <row r="128" spans="5:13" x14ac:dyDescent="0.25">
      <c r="E128" s="842"/>
      <c r="F128" s="842"/>
      <c r="G128" s="842"/>
      <c r="H128" s="842"/>
      <c r="I128" s="842"/>
      <c r="J128" s="842"/>
      <c r="K128" s="842"/>
      <c r="L128" s="842"/>
      <c r="M128" s="842"/>
    </row>
    <row r="129" spans="5:13" x14ac:dyDescent="0.25">
      <c r="E129" s="842"/>
      <c r="F129" s="842"/>
      <c r="G129" s="842"/>
      <c r="H129" s="842"/>
      <c r="I129" s="842"/>
      <c r="J129" s="842"/>
      <c r="K129" s="842"/>
      <c r="L129" s="842"/>
      <c r="M129" s="842"/>
    </row>
    <row r="130" spans="5:13" x14ac:dyDescent="0.25">
      <c r="E130" s="842"/>
      <c r="F130" s="842"/>
      <c r="G130" s="842"/>
      <c r="H130" s="842"/>
      <c r="I130" s="842"/>
      <c r="J130" s="842"/>
      <c r="K130" s="842"/>
      <c r="L130" s="842"/>
      <c r="M130" s="842"/>
    </row>
    <row r="131" spans="5:13" x14ac:dyDescent="0.25">
      <c r="E131" s="842"/>
      <c r="F131" s="842"/>
      <c r="G131" s="842"/>
      <c r="H131" s="842"/>
      <c r="I131" s="842"/>
      <c r="J131" s="842"/>
      <c r="K131" s="842"/>
      <c r="L131" s="842"/>
      <c r="M131" s="842"/>
    </row>
    <row r="132" spans="5:13" x14ac:dyDescent="0.25">
      <c r="E132" s="842"/>
      <c r="F132" s="842"/>
      <c r="G132" s="842"/>
      <c r="H132" s="842"/>
      <c r="I132" s="842"/>
      <c r="J132" s="842"/>
      <c r="K132" s="842"/>
      <c r="L132" s="842"/>
      <c r="M132" s="842"/>
    </row>
    <row r="133" spans="5:13" x14ac:dyDescent="0.25">
      <c r="E133" s="842"/>
      <c r="F133" s="842"/>
      <c r="G133" s="842"/>
      <c r="H133" s="842"/>
      <c r="I133" s="842"/>
      <c r="J133" s="842"/>
      <c r="K133" s="842"/>
      <c r="L133" s="842"/>
      <c r="M133" s="842"/>
    </row>
    <row r="134" spans="5:13" x14ac:dyDescent="0.25">
      <c r="E134" s="842"/>
      <c r="F134" s="842"/>
      <c r="G134" s="842"/>
      <c r="H134" s="842"/>
      <c r="I134" s="842"/>
      <c r="J134" s="842"/>
      <c r="K134" s="842"/>
      <c r="L134" s="842"/>
      <c r="M134" s="842"/>
    </row>
    <row r="135" spans="5:13" x14ac:dyDescent="0.25">
      <c r="E135" s="842"/>
      <c r="F135" s="842"/>
      <c r="G135" s="842"/>
      <c r="H135" s="842"/>
      <c r="I135" s="842"/>
      <c r="J135" s="842"/>
      <c r="K135" s="842"/>
      <c r="L135" s="842"/>
      <c r="M135" s="842"/>
    </row>
    <row r="136" spans="5:13" x14ac:dyDescent="0.25">
      <c r="E136" s="842"/>
      <c r="F136" s="842"/>
      <c r="G136" s="842"/>
      <c r="H136" s="842"/>
      <c r="I136" s="842"/>
      <c r="J136" s="842"/>
      <c r="K136" s="842"/>
      <c r="L136" s="842"/>
      <c r="M136" s="842"/>
    </row>
    <row r="137" spans="5:13" x14ac:dyDescent="0.25">
      <c r="E137" s="842"/>
      <c r="F137" s="842"/>
      <c r="G137" s="842"/>
      <c r="H137" s="842"/>
      <c r="I137" s="842"/>
      <c r="J137" s="842"/>
      <c r="K137" s="842"/>
      <c r="L137" s="842"/>
      <c r="M137" s="842"/>
    </row>
    <row r="138" spans="5:13" x14ac:dyDescent="0.25">
      <c r="E138" s="842"/>
      <c r="F138" s="842"/>
      <c r="G138" s="842"/>
      <c r="H138" s="842"/>
      <c r="I138" s="842"/>
      <c r="J138" s="842"/>
      <c r="K138" s="842"/>
      <c r="L138" s="842"/>
      <c r="M138" s="842"/>
    </row>
    <row r="139" spans="5:13" x14ac:dyDescent="0.25">
      <c r="E139" s="842"/>
      <c r="F139" s="842"/>
      <c r="G139" s="842"/>
      <c r="H139" s="842"/>
      <c r="I139" s="842"/>
      <c r="J139" s="842"/>
      <c r="K139" s="842"/>
      <c r="L139" s="842"/>
      <c r="M139" s="842"/>
    </row>
    <row r="140" spans="5:13" x14ac:dyDescent="0.25">
      <c r="E140" s="842"/>
      <c r="F140" s="842"/>
      <c r="G140" s="842"/>
      <c r="H140" s="842"/>
      <c r="I140" s="842"/>
      <c r="J140" s="842"/>
      <c r="K140" s="842"/>
      <c r="L140" s="842"/>
      <c r="M140" s="842"/>
    </row>
    <row r="141" spans="5:13" x14ac:dyDescent="0.25">
      <c r="E141" s="842"/>
      <c r="F141" s="842"/>
      <c r="G141" s="842"/>
      <c r="H141" s="842"/>
      <c r="I141" s="842"/>
      <c r="J141" s="842"/>
      <c r="K141" s="842"/>
      <c r="L141" s="842"/>
      <c r="M141" s="842"/>
    </row>
    <row r="142" spans="5:13" x14ac:dyDescent="0.25">
      <c r="E142" s="842"/>
      <c r="F142" s="842"/>
      <c r="G142" s="842"/>
      <c r="H142" s="842"/>
      <c r="I142" s="842"/>
      <c r="J142" s="842"/>
      <c r="K142" s="842"/>
      <c r="L142" s="842"/>
      <c r="M142" s="842"/>
    </row>
    <row r="143" spans="5:13" x14ac:dyDescent="0.25">
      <c r="E143" s="842"/>
      <c r="F143" s="842"/>
      <c r="G143" s="842"/>
      <c r="H143" s="842"/>
      <c r="I143" s="842"/>
      <c r="J143" s="842"/>
      <c r="K143" s="842"/>
      <c r="L143" s="842"/>
      <c r="M143" s="842"/>
    </row>
    <row r="144" spans="5:13" x14ac:dyDescent="0.25">
      <c r="E144" s="842"/>
      <c r="F144" s="842"/>
      <c r="G144" s="842"/>
      <c r="H144" s="842"/>
      <c r="I144" s="842"/>
      <c r="J144" s="842"/>
      <c r="K144" s="842"/>
      <c r="L144" s="842"/>
      <c r="M144" s="842"/>
    </row>
    <row r="145" spans="5:13" x14ac:dyDescent="0.25">
      <c r="E145" s="842"/>
      <c r="F145" s="842"/>
      <c r="G145" s="842"/>
      <c r="H145" s="842"/>
      <c r="I145" s="842"/>
      <c r="J145" s="842"/>
      <c r="K145" s="842"/>
      <c r="L145" s="842"/>
      <c r="M145" s="842"/>
    </row>
    <row r="146" spans="5:13" x14ac:dyDescent="0.25">
      <c r="E146" s="842"/>
      <c r="F146" s="842"/>
      <c r="G146" s="842"/>
      <c r="H146" s="842"/>
      <c r="I146" s="842"/>
      <c r="J146" s="842"/>
      <c r="K146" s="842"/>
      <c r="L146" s="842"/>
      <c r="M146" s="842"/>
    </row>
    <row r="147" spans="5:13" x14ac:dyDescent="0.25">
      <c r="E147" s="842"/>
      <c r="F147" s="842"/>
      <c r="G147" s="842"/>
      <c r="H147" s="842"/>
      <c r="I147" s="842"/>
      <c r="J147" s="842"/>
      <c r="K147" s="842"/>
      <c r="L147" s="842"/>
      <c r="M147" s="842"/>
    </row>
    <row r="148" spans="5:13" x14ac:dyDescent="0.25">
      <c r="E148" s="842"/>
      <c r="F148" s="842"/>
      <c r="G148" s="842"/>
      <c r="H148" s="842"/>
      <c r="I148" s="842"/>
      <c r="J148" s="842"/>
      <c r="K148" s="842"/>
      <c r="L148" s="842"/>
      <c r="M148" s="842"/>
    </row>
    <row r="149" spans="5:13" x14ac:dyDescent="0.25">
      <c r="E149" s="842"/>
      <c r="F149" s="842"/>
      <c r="G149" s="842"/>
      <c r="H149" s="842"/>
      <c r="I149" s="842"/>
      <c r="J149" s="842"/>
      <c r="K149" s="842"/>
      <c r="L149" s="842"/>
      <c r="M149" s="842"/>
    </row>
    <row r="150" spans="5:13" x14ac:dyDescent="0.25">
      <c r="E150" s="842"/>
      <c r="F150" s="842"/>
      <c r="G150" s="842"/>
      <c r="H150" s="842"/>
      <c r="I150" s="842"/>
      <c r="J150" s="842"/>
      <c r="K150" s="842"/>
      <c r="L150" s="842"/>
      <c r="M150" s="842"/>
    </row>
    <row r="151" spans="5:13" x14ac:dyDescent="0.25">
      <c r="E151" s="842"/>
      <c r="F151" s="842"/>
      <c r="G151" s="842"/>
      <c r="H151" s="842"/>
      <c r="I151" s="842"/>
      <c r="J151" s="842"/>
      <c r="K151" s="842"/>
      <c r="L151" s="842"/>
      <c r="M151" s="842"/>
    </row>
    <row r="152" spans="5:13" x14ac:dyDescent="0.25">
      <c r="E152" s="842"/>
      <c r="F152" s="842"/>
      <c r="G152" s="842"/>
      <c r="H152" s="842"/>
      <c r="I152" s="842"/>
      <c r="J152" s="842"/>
      <c r="K152" s="842"/>
      <c r="L152" s="842"/>
      <c r="M152" s="842"/>
    </row>
    <row r="153" spans="5:13" x14ac:dyDescent="0.25">
      <c r="E153" s="842"/>
      <c r="F153" s="842"/>
      <c r="G153" s="842"/>
      <c r="H153" s="842"/>
      <c r="I153" s="842"/>
      <c r="J153" s="842"/>
      <c r="K153" s="842"/>
      <c r="L153" s="842"/>
      <c r="M153" s="842"/>
    </row>
    <row r="154" spans="5:13" x14ac:dyDescent="0.25">
      <c r="E154" s="842"/>
      <c r="F154" s="842"/>
      <c r="G154" s="842"/>
      <c r="H154" s="842"/>
      <c r="I154" s="842"/>
      <c r="J154" s="842"/>
      <c r="K154" s="842"/>
      <c r="L154" s="842"/>
      <c r="M154" s="842"/>
    </row>
  </sheetData>
  <mergeCells count="11">
    <mergeCell ref="B4:B6"/>
    <mergeCell ref="F4:M4"/>
    <mergeCell ref="E40:M40"/>
    <mergeCell ref="E49:M49"/>
    <mergeCell ref="B36:B37"/>
    <mergeCell ref="E57:M57"/>
    <mergeCell ref="E2:M2"/>
    <mergeCell ref="F3:M3"/>
    <mergeCell ref="E9:M9"/>
    <mergeCell ref="E22:M22"/>
    <mergeCell ref="E31:M31"/>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8671875" defaultRowHeight="13.2" x14ac:dyDescent="0.25"/>
  <cols>
    <col min="1" max="1" width="1.44140625" style="1162" customWidth="1"/>
    <col min="2" max="2" width="13.5546875" style="1162" customWidth="1"/>
    <col min="3" max="3" width="1.44140625" style="1162" customWidth="1"/>
    <col min="4"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1164"/>
      <c r="B1" s="1165" t="s">
        <v>575</v>
      </c>
      <c r="C1" s="1166"/>
      <c r="E1" s="1248"/>
      <c r="F1" s="1248"/>
      <c r="G1" s="1248"/>
      <c r="H1" s="1248"/>
      <c r="I1" s="1248"/>
      <c r="J1" s="1248"/>
      <c r="K1" s="1248"/>
      <c r="L1" s="1248"/>
      <c r="M1" s="1249"/>
    </row>
    <row r="2" spans="1:14" ht="18" thickBot="1" x14ac:dyDescent="0.3">
      <c r="A2" s="614"/>
      <c r="B2" s="867"/>
      <c r="C2" s="53"/>
      <c r="E2" s="1250"/>
      <c r="F2" s="1629" t="s">
        <v>504</v>
      </c>
      <c r="G2" s="1629"/>
      <c r="H2" s="1629"/>
      <c r="I2" s="1629"/>
      <c r="J2" s="1629"/>
      <c r="K2" s="1629"/>
      <c r="L2" s="1629"/>
      <c r="M2" s="1629"/>
      <c r="N2" s="1629"/>
    </row>
    <row r="3" spans="1:14" ht="18" thickBot="1" x14ac:dyDescent="0.3">
      <c r="A3" s="614"/>
      <c r="B3" s="370" t="str">
        <f>Title!B3</f>
        <v>Interim</v>
      </c>
      <c r="C3" s="53"/>
      <c r="E3" s="384"/>
      <c r="F3" s="1591"/>
      <c r="G3" s="1591"/>
      <c r="H3" s="1591"/>
      <c r="I3" s="1591"/>
      <c r="J3" s="1591"/>
      <c r="K3" s="1591"/>
      <c r="L3" s="1591"/>
      <c r="M3" s="1591"/>
    </row>
    <row r="4" spans="1:14" ht="15.6" customHeight="1" x14ac:dyDescent="0.25">
      <c r="A4" s="614"/>
      <c r="B4" s="1255" t="str">
        <f>Title!B4</f>
        <v>R2</v>
      </c>
      <c r="C4" s="53"/>
      <c r="E4" s="385"/>
      <c r="F4" s="1592" t="s">
        <v>505</v>
      </c>
      <c r="G4" s="1592"/>
      <c r="H4" s="1592"/>
      <c r="I4" s="1592"/>
      <c r="J4" s="1592"/>
      <c r="K4" s="1592"/>
      <c r="L4" s="1592"/>
      <c r="M4" s="1592"/>
    </row>
    <row r="5" spans="1:14" ht="15.6" x14ac:dyDescent="0.25">
      <c r="A5" s="614"/>
      <c r="B5" s="1256"/>
      <c r="C5" s="53"/>
      <c r="E5" s="712"/>
      <c r="F5" s="1206" t="s">
        <v>6</v>
      </c>
      <c r="G5" s="1163" t="s">
        <v>693</v>
      </c>
      <c r="H5" s="714"/>
      <c r="I5" s="714"/>
      <c r="J5" s="714"/>
      <c r="K5" s="714"/>
      <c r="L5" s="714"/>
      <c r="M5" s="715"/>
    </row>
    <row r="6" spans="1:14" ht="16.2" thickBot="1" x14ac:dyDescent="0.3">
      <c r="A6" s="614"/>
      <c r="B6" s="1257"/>
      <c r="C6" s="53"/>
      <c r="E6" s="712"/>
      <c r="F6" s="1206" t="s">
        <v>6</v>
      </c>
      <c r="G6" s="1163" t="s">
        <v>694</v>
      </c>
      <c r="H6" s="714"/>
      <c r="I6" s="714"/>
      <c r="J6" s="714"/>
      <c r="K6" s="714"/>
      <c r="L6" s="714"/>
      <c r="M6" s="715"/>
    </row>
    <row r="7" spans="1:14" ht="16.2" thickBot="1" x14ac:dyDescent="0.3">
      <c r="A7" s="614"/>
      <c r="B7" s="54"/>
      <c r="C7" s="543"/>
      <c r="E7" s="712"/>
      <c r="F7" s="1206"/>
      <c r="G7" s="1183"/>
      <c r="H7" s="714"/>
      <c r="I7" s="714"/>
      <c r="J7" s="714"/>
      <c r="K7" s="714"/>
      <c r="L7" s="714"/>
      <c r="M7" s="715"/>
    </row>
    <row r="8" spans="1:14" ht="21" x14ac:dyDescent="0.25">
      <c r="A8" s="614"/>
      <c r="B8" s="1014" t="s">
        <v>103</v>
      </c>
      <c r="C8" s="497"/>
      <c r="E8" s="716"/>
      <c r="F8" s="716"/>
      <c r="G8" s="716"/>
      <c r="H8" s="716"/>
      <c r="I8" s="716"/>
      <c r="J8" s="716"/>
      <c r="K8" s="717"/>
      <c r="L8" s="716"/>
      <c r="M8" s="718"/>
    </row>
    <row r="9" spans="1:14" ht="17.399999999999999" x14ac:dyDescent="0.25">
      <c r="A9" s="614"/>
      <c r="B9" s="676" t="s">
        <v>131</v>
      </c>
      <c r="C9" s="497"/>
      <c r="E9" s="1245"/>
      <c r="F9" s="1594" t="s">
        <v>695</v>
      </c>
      <c r="G9" s="1594"/>
      <c r="H9" s="1594"/>
      <c r="I9" s="1594"/>
      <c r="J9" s="1594"/>
      <c r="K9" s="1594"/>
      <c r="L9" s="1594"/>
      <c r="M9" s="1594"/>
      <c r="N9" s="1594"/>
    </row>
    <row r="10" spans="1:14" ht="17.399999999999999" x14ac:dyDescent="0.25">
      <c r="A10" s="614"/>
      <c r="B10" s="677"/>
      <c r="C10" s="678"/>
      <c r="E10" s="1246"/>
      <c r="F10" s="720"/>
      <c r="G10" s="721"/>
      <c r="H10" s="721"/>
      <c r="I10" s="721"/>
      <c r="J10" s="721"/>
      <c r="K10" s="721"/>
      <c r="L10" s="721"/>
      <c r="M10" s="722"/>
    </row>
    <row r="11" spans="1:14" ht="15.6" x14ac:dyDescent="0.25">
      <c r="A11" s="614"/>
      <c r="B11" s="679" t="s">
        <v>397</v>
      </c>
      <c r="C11" s="497"/>
      <c r="E11" s="1217"/>
      <c r="F11" s="1217"/>
      <c r="G11" s="723">
        <v>1</v>
      </c>
      <c r="H11" s="894" t="s">
        <v>0</v>
      </c>
      <c r="I11" s="895" t="s">
        <v>696</v>
      </c>
      <c r="J11" s="895" t="s">
        <v>173</v>
      </c>
      <c r="K11" s="895" t="s">
        <v>697</v>
      </c>
      <c r="L11" s="896">
        <v>1</v>
      </c>
      <c r="M11" s="897">
        <v>0.5625</v>
      </c>
    </row>
    <row r="12" spans="1:14" ht="15.6" x14ac:dyDescent="0.25">
      <c r="A12" s="52"/>
      <c r="B12" s="680" t="s">
        <v>398</v>
      </c>
      <c r="C12" s="53"/>
      <c r="E12" s="1218"/>
      <c r="F12" s="1218"/>
      <c r="G12" s="724">
        <v>2</v>
      </c>
      <c r="H12" s="898" t="s">
        <v>0</v>
      </c>
      <c r="I12" s="899" t="s">
        <v>276</v>
      </c>
      <c r="J12" s="899" t="s">
        <v>173</v>
      </c>
      <c r="K12" s="899" t="s">
        <v>697</v>
      </c>
      <c r="L12" s="900">
        <v>4</v>
      </c>
      <c r="M12" s="901">
        <f t="shared" ref="M12:M17" si="0">M11+TIME(0,L11,0)</f>
        <v>0.56319444444444444</v>
      </c>
    </row>
    <row r="13" spans="1:14" ht="15.6" x14ac:dyDescent="0.25">
      <c r="A13" s="614"/>
      <c r="B13" s="681" t="s">
        <v>157</v>
      </c>
      <c r="C13" s="497"/>
      <c r="E13" s="739"/>
      <c r="F13" s="739"/>
      <c r="G13" s="725">
        <v>3</v>
      </c>
      <c r="H13" s="1202" t="s">
        <v>698</v>
      </c>
      <c r="I13" s="155" t="s">
        <v>699</v>
      </c>
      <c r="J13" s="1202" t="s">
        <v>173</v>
      </c>
      <c r="K13" s="1202" t="s">
        <v>700</v>
      </c>
      <c r="L13" s="905">
        <v>15</v>
      </c>
      <c r="M13" s="906">
        <f t="shared" si="0"/>
        <v>0.56597222222222221</v>
      </c>
    </row>
    <row r="14" spans="1:14" ht="15.6" x14ac:dyDescent="0.25">
      <c r="A14" s="52"/>
      <c r="B14" s="682" t="s">
        <v>256</v>
      </c>
      <c r="C14" s="497"/>
      <c r="E14" s="1218"/>
      <c r="F14" s="1218"/>
      <c r="G14" s="724">
        <v>4</v>
      </c>
      <c r="H14" s="899" t="s">
        <v>701</v>
      </c>
      <c r="I14" s="754" t="s">
        <v>702</v>
      </c>
      <c r="J14" s="762" t="s">
        <v>173</v>
      </c>
      <c r="K14" s="762" t="s">
        <v>700</v>
      </c>
      <c r="L14" s="900">
        <v>15</v>
      </c>
      <c r="M14" s="901">
        <f t="shared" si="0"/>
        <v>0.57638888888888884</v>
      </c>
    </row>
    <row r="15" spans="1:14" ht="15.6" x14ac:dyDescent="0.25">
      <c r="A15" s="52"/>
      <c r="B15" s="498" t="s">
        <v>283</v>
      </c>
      <c r="C15" s="497"/>
      <c r="E15" s="739"/>
      <c r="F15" s="739"/>
      <c r="G15" s="912">
        <v>5</v>
      </c>
      <c r="H15" s="895" t="s">
        <v>701</v>
      </c>
      <c r="I15" s="755" t="s">
        <v>703</v>
      </c>
      <c r="J15" s="895" t="s">
        <v>314</v>
      </c>
      <c r="K15" s="645" t="s">
        <v>700</v>
      </c>
      <c r="L15" s="905">
        <v>15</v>
      </c>
      <c r="M15" s="906">
        <f t="shared" si="0"/>
        <v>0.58680555555555547</v>
      </c>
    </row>
    <row r="16" spans="1:14" ht="15.6" x14ac:dyDescent="0.25">
      <c r="A16" s="52"/>
      <c r="B16" s="499" t="s">
        <v>347</v>
      </c>
      <c r="C16" s="500"/>
      <c r="E16" s="1218"/>
      <c r="F16" s="1218"/>
      <c r="G16" s="387">
        <v>6</v>
      </c>
      <c r="H16" s="899" t="s">
        <v>701</v>
      </c>
      <c r="I16" s="882" t="s">
        <v>704</v>
      </c>
      <c r="J16" s="762" t="s">
        <v>173</v>
      </c>
      <c r="K16" s="762" t="s">
        <v>700</v>
      </c>
      <c r="L16" s="900">
        <v>70</v>
      </c>
      <c r="M16" s="901">
        <f t="shared" si="0"/>
        <v>0.5972222222222221</v>
      </c>
    </row>
    <row r="17" spans="1:56" ht="15.6" x14ac:dyDescent="0.25">
      <c r="A17" s="52"/>
      <c r="B17" s="54"/>
      <c r="C17" s="459"/>
      <c r="E17" s="739"/>
      <c r="F17" s="739"/>
      <c r="G17" s="911">
        <v>7</v>
      </c>
      <c r="H17" s="904" t="s">
        <v>705</v>
      </c>
      <c r="I17" s="904" t="s">
        <v>706</v>
      </c>
      <c r="J17" s="752" t="s">
        <v>173</v>
      </c>
      <c r="K17" s="752" t="s">
        <v>700</v>
      </c>
      <c r="L17" s="905">
        <v>0</v>
      </c>
      <c r="M17" s="906">
        <f t="shared" si="0"/>
        <v>0.64583333333333326</v>
      </c>
    </row>
    <row r="18" spans="1:56" ht="15.6" x14ac:dyDescent="0.25">
      <c r="A18" s="52"/>
      <c r="B18" s="54"/>
      <c r="C18" s="53"/>
      <c r="E18" s="1218"/>
      <c r="F18" s="1218"/>
      <c r="G18" s="387" t="s">
        <v>707</v>
      </c>
      <c r="H18" s="899"/>
      <c r="I18" s="899" t="s">
        <v>707</v>
      </c>
      <c r="J18" s="762" t="s">
        <v>173</v>
      </c>
      <c r="K18" s="762" t="s">
        <v>707</v>
      </c>
      <c r="L18" s="900">
        <v>0</v>
      </c>
      <c r="M18" s="901" t="e">
        <f>#REF!+TIME(0,#REF!,0)</f>
        <v>#REF!</v>
      </c>
    </row>
    <row r="19" spans="1:56" ht="15.6" x14ac:dyDescent="0.25">
      <c r="A19" s="614"/>
      <c r="B19" s="971" t="s">
        <v>399</v>
      </c>
      <c r="C19" s="497"/>
      <c r="E19" s="1217"/>
      <c r="F19" s="1217"/>
      <c r="G19" s="552" t="s">
        <v>707</v>
      </c>
      <c r="H19" s="895" t="s">
        <v>707</v>
      </c>
      <c r="I19" s="895" t="s">
        <v>707</v>
      </c>
      <c r="J19" s="895"/>
      <c r="K19" s="895"/>
      <c r="L19" s="896">
        <v>0</v>
      </c>
      <c r="M19" s="906" t="e">
        <f>M18+TIME(0,L18,0)</f>
        <v>#REF!</v>
      </c>
    </row>
    <row r="20" spans="1:56" ht="15.6" x14ac:dyDescent="0.25">
      <c r="A20" s="52"/>
      <c r="B20" s="680" t="s">
        <v>400</v>
      </c>
      <c r="C20" s="53"/>
      <c r="E20" s="776"/>
      <c r="F20" s="776"/>
      <c r="G20" s="724"/>
      <c r="H20" s="899"/>
      <c r="I20" s="899"/>
      <c r="J20" s="1247"/>
      <c r="K20" s="778"/>
      <c r="L20" s="900" t="s">
        <v>707</v>
      </c>
      <c r="M20" s="901" t="s">
        <v>707</v>
      </c>
    </row>
    <row r="21" spans="1:56" ht="15.6" x14ac:dyDescent="0.25">
      <c r="A21" s="614"/>
      <c r="B21" s="1015" t="s">
        <v>456</v>
      </c>
      <c r="C21" s="497"/>
      <c r="E21" s="398"/>
      <c r="F21" s="398"/>
      <c r="G21" s="548"/>
      <c r="H21" s="549"/>
      <c r="I21" s="407"/>
      <c r="J21" s="549"/>
      <c r="K21" s="549"/>
      <c r="L21" s="550"/>
      <c r="M21" s="551"/>
    </row>
    <row r="22" spans="1:56" ht="17.399999999999999" x14ac:dyDescent="0.3">
      <c r="A22" s="52"/>
      <c r="B22" s="972" t="s">
        <v>298</v>
      </c>
      <c r="C22" s="497"/>
      <c r="E22" s="398"/>
      <c r="F22" s="1626" t="s">
        <v>708</v>
      </c>
      <c r="G22" s="1626"/>
      <c r="H22" s="1626"/>
      <c r="I22" s="1626"/>
      <c r="J22" s="1626"/>
      <c r="K22" s="1626"/>
      <c r="L22" s="1626"/>
      <c r="M22" s="1626"/>
    </row>
    <row r="23" spans="1:56" ht="15.6" x14ac:dyDescent="0.3">
      <c r="A23" s="52"/>
      <c r="B23" s="1016" t="s">
        <v>297</v>
      </c>
      <c r="C23" s="497"/>
      <c r="E23" s="1218"/>
      <c r="F23" s="1218"/>
      <c r="G23" s="730"/>
      <c r="H23" s="731"/>
      <c r="I23" s="779"/>
      <c r="J23" s="731"/>
      <c r="K23" s="731"/>
      <c r="L23" s="732"/>
      <c r="M23" s="733"/>
    </row>
    <row r="24" spans="1:56" s="386" customFormat="1" ht="15.6" x14ac:dyDescent="0.3">
      <c r="A24" s="52"/>
      <c r="B24" s="973" t="s">
        <v>348</v>
      </c>
      <c r="C24" s="497"/>
      <c r="D24" s="59"/>
      <c r="E24" s="1217"/>
      <c r="F24" s="1217"/>
      <c r="G24" s="723">
        <v>8</v>
      </c>
      <c r="H24" s="752" t="s">
        <v>0</v>
      </c>
      <c r="I24" s="753" t="s">
        <v>709</v>
      </c>
      <c r="J24" s="1202" t="s">
        <v>173</v>
      </c>
      <c r="K24" s="1202" t="s">
        <v>1</v>
      </c>
      <c r="L24" s="896">
        <v>1</v>
      </c>
      <c r="M24" s="897">
        <v>0.4375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17" t="s">
        <v>24</v>
      </c>
      <c r="C25" s="497"/>
      <c r="D25" s="59"/>
      <c r="E25" s="1218"/>
      <c r="F25" s="1218"/>
      <c r="G25" s="724">
        <f>G24+1</f>
        <v>9</v>
      </c>
      <c r="H25" s="762" t="s">
        <v>0</v>
      </c>
      <c r="I25" s="754" t="s">
        <v>276</v>
      </c>
      <c r="J25" s="762" t="s">
        <v>173</v>
      </c>
      <c r="K25" s="762" t="s">
        <v>1</v>
      </c>
      <c r="L25" s="900">
        <v>4</v>
      </c>
      <c r="M25" s="901">
        <f>M24+TIME(0,L24,0)</f>
        <v>0.43819444444444444</v>
      </c>
    </row>
    <row r="26" spans="1:56" ht="15.6" x14ac:dyDescent="0.25">
      <c r="A26" s="52"/>
      <c r="B26" s="1018" t="s">
        <v>19</v>
      </c>
      <c r="C26" s="497"/>
      <c r="D26" s="59"/>
      <c r="E26" s="1217"/>
      <c r="F26" s="1217"/>
      <c r="G26" s="601">
        <f>G25+1</f>
        <v>10</v>
      </c>
      <c r="H26" s="1202" t="s">
        <v>2</v>
      </c>
      <c r="I26" s="755" t="s">
        <v>3</v>
      </c>
      <c r="J26" s="1202" t="s">
        <v>173</v>
      </c>
      <c r="K26" s="1202" t="s">
        <v>4</v>
      </c>
      <c r="L26" s="896">
        <v>10</v>
      </c>
      <c r="M26" s="897">
        <f>M25+TIME(0,L25,0)</f>
        <v>0.44097222222222221</v>
      </c>
    </row>
    <row r="27" spans="1:56" ht="15.6" x14ac:dyDescent="0.25">
      <c r="A27" s="52"/>
      <c r="B27" s="1019" t="s">
        <v>458</v>
      </c>
      <c r="C27" s="497"/>
      <c r="D27" s="59"/>
      <c r="E27" s="1218"/>
      <c r="F27" s="1218"/>
      <c r="G27" s="724">
        <f>G26+1</f>
        <v>11</v>
      </c>
      <c r="H27" s="899" t="s">
        <v>5</v>
      </c>
      <c r="I27" s="899" t="s">
        <v>40</v>
      </c>
      <c r="J27" s="899" t="s">
        <v>6</v>
      </c>
      <c r="K27" s="899" t="s">
        <v>4</v>
      </c>
      <c r="L27" s="900">
        <v>105</v>
      </c>
      <c r="M27" s="901">
        <f>M26+TIME(0,L26,0)</f>
        <v>0.44791666666666663</v>
      </c>
    </row>
    <row r="28" spans="1:56" ht="15.6" x14ac:dyDescent="0.25">
      <c r="A28" s="52"/>
      <c r="B28" s="54"/>
      <c r="C28" s="497"/>
      <c r="D28" s="59"/>
      <c r="E28" s="1217"/>
      <c r="F28" s="1217"/>
      <c r="G28" s="601">
        <f>G27+1</f>
        <v>12</v>
      </c>
      <c r="H28" s="895" t="s">
        <v>0</v>
      </c>
      <c r="I28" s="895" t="s">
        <v>710</v>
      </c>
      <c r="J28" s="895" t="s">
        <v>314</v>
      </c>
      <c r="K28" s="645" t="s">
        <v>707</v>
      </c>
      <c r="L28" s="896">
        <v>0</v>
      </c>
      <c r="M28" s="897">
        <f>M27+TIME(0,L27,0)</f>
        <v>0.52083333333333326</v>
      </c>
    </row>
    <row r="29" spans="1:56" ht="15.6" x14ac:dyDescent="0.25">
      <c r="A29" s="52"/>
      <c r="B29" s="54"/>
      <c r="C29" s="53"/>
      <c r="E29" s="1218"/>
      <c r="F29" s="1218"/>
      <c r="G29" s="910" t="s">
        <v>707</v>
      </c>
      <c r="H29" s="899"/>
      <c r="I29" s="899" t="s">
        <v>707</v>
      </c>
      <c r="J29" s="899" t="s">
        <v>707</v>
      </c>
      <c r="K29" s="454" t="s">
        <v>707</v>
      </c>
      <c r="L29" s="900">
        <v>0</v>
      </c>
      <c r="M29" s="901">
        <f>M28+TIME(0,L28,0)</f>
        <v>0.52083333333333326</v>
      </c>
    </row>
    <row r="30" spans="1:56" ht="15.6" x14ac:dyDescent="0.25">
      <c r="A30" s="52"/>
      <c r="B30" s="679" t="s">
        <v>401</v>
      </c>
      <c r="C30" s="53"/>
      <c r="E30" s="1217"/>
      <c r="F30" s="1217"/>
      <c r="G30" s="723"/>
      <c r="H30" s="895"/>
      <c r="I30" s="389"/>
      <c r="J30" s="895"/>
      <c r="K30" s="895"/>
      <c r="L30" s="896"/>
      <c r="M30" s="897"/>
    </row>
    <row r="31" spans="1:56" ht="17.399999999999999" x14ac:dyDescent="0.25">
      <c r="A31" s="52"/>
      <c r="B31" s="680" t="s">
        <v>402</v>
      </c>
      <c r="C31" s="53"/>
      <c r="E31" s="776"/>
      <c r="F31" s="776"/>
      <c r="G31" s="553"/>
      <c r="H31" s="776"/>
      <c r="I31" s="776"/>
      <c r="J31" s="776"/>
      <c r="K31" s="776"/>
      <c r="L31" s="776"/>
      <c r="M31" s="554"/>
    </row>
    <row r="32" spans="1:56" ht="15.6" x14ac:dyDescent="0.25">
      <c r="A32" s="52"/>
      <c r="B32" s="1022" t="s">
        <v>446</v>
      </c>
      <c r="C32" s="53"/>
      <c r="E32" s="398"/>
      <c r="F32" s="398"/>
      <c r="G32" s="548"/>
      <c r="H32" s="549"/>
      <c r="I32" s="407"/>
      <c r="J32" s="549"/>
      <c r="K32" s="549"/>
      <c r="L32" s="550"/>
      <c r="M32" s="551"/>
    </row>
    <row r="33" spans="1:13" ht="17.399999999999999" x14ac:dyDescent="0.25">
      <c r="A33" s="614"/>
      <c r="B33" s="1023" t="s">
        <v>457</v>
      </c>
      <c r="C33" s="497"/>
      <c r="E33" s="398"/>
      <c r="F33" s="1626" t="s">
        <v>711</v>
      </c>
      <c r="G33" s="1626"/>
      <c r="H33" s="1626"/>
      <c r="I33" s="1626"/>
      <c r="J33" s="1626"/>
      <c r="K33" s="1626"/>
      <c r="L33" s="1626"/>
      <c r="M33" s="1626"/>
    </row>
    <row r="34" spans="1:13" ht="15.6" x14ac:dyDescent="0.25">
      <c r="A34" s="52"/>
      <c r="B34" s="54"/>
      <c r="C34" s="53"/>
      <c r="E34" s="1218"/>
      <c r="F34" s="1218"/>
      <c r="G34" s="730"/>
      <c r="H34" s="731"/>
      <c r="I34" s="779"/>
      <c r="J34" s="731"/>
      <c r="K34" s="731"/>
      <c r="L34" s="732"/>
      <c r="M34" s="733"/>
    </row>
    <row r="35" spans="1:13" ht="15.6" x14ac:dyDescent="0.25">
      <c r="A35" s="52"/>
      <c r="B35" s="54"/>
      <c r="C35" s="497"/>
      <c r="E35" s="1217"/>
      <c r="F35" s="1217"/>
      <c r="G35" s="723">
        <v>13</v>
      </c>
      <c r="H35" s="752" t="s">
        <v>0</v>
      </c>
      <c r="I35" s="753" t="s">
        <v>709</v>
      </c>
      <c r="J35" s="1202" t="s">
        <v>173</v>
      </c>
      <c r="K35" s="1202" t="s">
        <v>1</v>
      </c>
      <c r="L35" s="896">
        <v>1</v>
      </c>
      <c r="M35" s="897">
        <v>0.5625</v>
      </c>
    </row>
    <row r="36" spans="1:13" ht="15.6" customHeight="1" x14ac:dyDescent="0.25">
      <c r="A36" s="52"/>
      <c r="B36" s="1260" t="s">
        <v>419</v>
      </c>
      <c r="C36" s="497"/>
      <c r="D36" s="135"/>
      <c r="E36" s="1218"/>
      <c r="F36" s="1218"/>
      <c r="G36" s="724">
        <f>G35+1</f>
        <v>14</v>
      </c>
      <c r="H36" s="762" t="s">
        <v>0</v>
      </c>
      <c r="I36" s="754" t="s">
        <v>276</v>
      </c>
      <c r="J36" s="762" t="s">
        <v>173</v>
      </c>
      <c r="K36" s="762" t="s">
        <v>1</v>
      </c>
      <c r="L36" s="900">
        <v>4</v>
      </c>
      <c r="M36" s="901">
        <f t="shared" ref="M36:M41" si="1">M35+TIME(0,L35,0)</f>
        <v>0.56319444444444444</v>
      </c>
    </row>
    <row r="37" spans="1:13" ht="15.6" x14ac:dyDescent="0.25">
      <c r="A37" s="54"/>
      <c r="B37" s="1261"/>
      <c r="C37" s="54"/>
      <c r="E37" s="1217"/>
      <c r="F37" s="1217"/>
      <c r="G37" s="723">
        <v>15</v>
      </c>
      <c r="H37" s="1202" t="s">
        <v>701</v>
      </c>
      <c r="I37" s="755" t="s">
        <v>3</v>
      </c>
      <c r="J37" s="1202" t="s">
        <v>173</v>
      </c>
      <c r="K37" s="1202" t="s">
        <v>4</v>
      </c>
      <c r="L37" s="896">
        <v>10</v>
      </c>
      <c r="M37" s="897">
        <f t="shared" si="1"/>
        <v>0.56597222222222221</v>
      </c>
    </row>
    <row r="38" spans="1:13" ht="17.399999999999999" x14ac:dyDescent="0.25">
      <c r="A38" s="54"/>
      <c r="B38" s="852" t="s">
        <v>415</v>
      </c>
      <c r="C38" s="54"/>
      <c r="E38" s="1218"/>
      <c r="F38" s="1218"/>
      <c r="G38" s="724">
        <f>G37+1</f>
        <v>16</v>
      </c>
      <c r="H38" s="899" t="s">
        <v>712</v>
      </c>
      <c r="I38" s="899" t="s">
        <v>40</v>
      </c>
      <c r="J38" s="899" t="s">
        <v>6</v>
      </c>
      <c r="K38" s="899" t="s">
        <v>4</v>
      </c>
      <c r="L38" s="900">
        <v>105</v>
      </c>
      <c r="M38" s="901">
        <f t="shared" si="1"/>
        <v>0.57291666666666663</v>
      </c>
    </row>
    <row r="39" spans="1:13" ht="15.6" x14ac:dyDescent="0.25">
      <c r="A39" s="54"/>
      <c r="B39" s="1026" t="s">
        <v>363</v>
      </c>
      <c r="C39" s="54"/>
      <c r="E39" s="1217"/>
      <c r="F39" s="1217"/>
      <c r="G39" s="723">
        <v>17</v>
      </c>
      <c r="H39" s="895" t="s">
        <v>0</v>
      </c>
      <c r="I39" s="895" t="s">
        <v>713</v>
      </c>
      <c r="J39" s="895" t="s">
        <v>314</v>
      </c>
      <c r="K39" s="645" t="s">
        <v>4</v>
      </c>
      <c r="L39" s="896">
        <v>0</v>
      </c>
      <c r="M39" s="897">
        <f t="shared" si="1"/>
        <v>0.64583333333333326</v>
      </c>
    </row>
    <row r="40" spans="1:13" ht="16.2" thickBot="1" x14ac:dyDescent="0.3">
      <c r="A40" s="54"/>
      <c r="B40" s="54"/>
      <c r="C40" s="54"/>
      <c r="E40" s="1218"/>
      <c r="F40" s="1218"/>
      <c r="G40" s="910" t="s">
        <v>707</v>
      </c>
      <c r="H40" s="899" t="s">
        <v>707</v>
      </c>
      <c r="I40" s="899" t="s">
        <v>707</v>
      </c>
      <c r="J40" s="899" t="s">
        <v>707</v>
      </c>
      <c r="K40" s="454" t="s">
        <v>707</v>
      </c>
      <c r="L40" s="900">
        <v>0</v>
      </c>
      <c r="M40" s="901">
        <f t="shared" si="1"/>
        <v>0.64583333333333326</v>
      </c>
    </row>
    <row r="41" spans="1:13" ht="15.6" x14ac:dyDescent="0.25">
      <c r="A41" s="52"/>
      <c r="B41" s="599" t="s">
        <v>301</v>
      </c>
      <c r="C41" s="53"/>
      <c r="E41" s="1217"/>
      <c r="F41" s="1217"/>
      <c r="G41" s="723" t="s">
        <v>707</v>
      </c>
      <c r="H41" s="895" t="s">
        <v>707</v>
      </c>
      <c r="I41" s="389" t="s">
        <v>707</v>
      </c>
      <c r="J41" s="895" t="s">
        <v>707</v>
      </c>
      <c r="K41" s="895" t="s">
        <v>707</v>
      </c>
      <c r="L41" s="896">
        <v>0</v>
      </c>
      <c r="M41" s="897">
        <f t="shared" si="1"/>
        <v>0.64583333333333326</v>
      </c>
    </row>
    <row r="42" spans="1:13" ht="17.399999999999999" x14ac:dyDescent="0.25">
      <c r="A42" s="52"/>
      <c r="B42" s="600" t="s">
        <v>263</v>
      </c>
      <c r="C42" s="53"/>
      <c r="E42" s="776"/>
      <c r="F42" s="776"/>
      <c r="G42" s="553"/>
      <c r="H42" s="776"/>
      <c r="I42" s="776"/>
      <c r="J42" s="776"/>
      <c r="K42" s="776"/>
      <c r="L42" s="776"/>
      <c r="M42" s="554"/>
    </row>
    <row r="43" spans="1:13" ht="15.6" x14ac:dyDescent="0.25">
      <c r="A43" s="52"/>
      <c r="B43" s="502" t="s">
        <v>250</v>
      </c>
      <c r="C43" s="501"/>
      <c r="E43" s="398"/>
      <c r="F43" s="398"/>
      <c r="G43" s="548"/>
      <c r="H43" s="549"/>
      <c r="I43" s="407"/>
      <c r="J43" s="549"/>
      <c r="K43" s="549"/>
      <c r="L43" s="550"/>
      <c r="M43" s="551"/>
    </row>
    <row r="44" spans="1:13" ht="17.399999999999999" x14ac:dyDescent="0.25">
      <c r="A44" s="52"/>
      <c r="B44" s="503" t="s">
        <v>104</v>
      </c>
      <c r="C44" s="501"/>
      <c r="E44" s="398"/>
      <c r="F44" s="1626" t="s">
        <v>714</v>
      </c>
      <c r="G44" s="1626"/>
      <c r="H44" s="1626"/>
      <c r="I44" s="1626"/>
      <c r="J44" s="1626"/>
      <c r="K44" s="1626"/>
      <c r="L44" s="1626"/>
      <c r="M44" s="1626"/>
    </row>
    <row r="45" spans="1:13" ht="15.6" x14ac:dyDescent="0.25">
      <c r="A45" s="52"/>
      <c r="B45" s="504" t="s">
        <v>105</v>
      </c>
      <c r="C45" s="501"/>
      <c r="E45" s="1218"/>
      <c r="F45" s="1218"/>
      <c r="G45" s="730"/>
      <c r="H45" s="731"/>
      <c r="I45" s="779"/>
      <c r="J45" s="731"/>
      <c r="K45" s="731"/>
      <c r="L45" s="732"/>
      <c r="M45" s="733"/>
    </row>
    <row r="46" spans="1:13" ht="15.6" x14ac:dyDescent="0.25">
      <c r="A46" s="52"/>
      <c r="B46" s="1024" t="s">
        <v>102</v>
      </c>
      <c r="C46" s="501"/>
      <c r="E46" s="1217"/>
      <c r="F46" s="1217"/>
      <c r="G46" s="723">
        <v>18</v>
      </c>
      <c r="H46" s="752" t="s">
        <v>0</v>
      </c>
      <c r="I46" s="753" t="s">
        <v>715</v>
      </c>
      <c r="J46" s="1202" t="s">
        <v>173</v>
      </c>
      <c r="K46" s="1202" t="s">
        <v>1</v>
      </c>
      <c r="L46" s="896">
        <v>1</v>
      </c>
      <c r="M46" s="897">
        <v>0.8125</v>
      </c>
    </row>
    <row r="47" spans="1:13" ht="15.6" x14ac:dyDescent="0.25">
      <c r="A47" s="52"/>
      <c r="B47" s="505" t="s">
        <v>259</v>
      </c>
      <c r="C47" s="501"/>
      <c r="E47" s="1218"/>
      <c r="F47" s="1218"/>
      <c r="G47" s="724">
        <f>G46+1</f>
        <v>19</v>
      </c>
      <c r="H47" s="762" t="s">
        <v>0</v>
      </c>
      <c r="I47" s="754" t="s">
        <v>276</v>
      </c>
      <c r="J47" s="762" t="s">
        <v>173</v>
      </c>
      <c r="K47" s="762" t="s">
        <v>1</v>
      </c>
      <c r="L47" s="900">
        <v>4</v>
      </c>
      <c r="M47" s="901">
        <f t="shared" ref="M47:M52" si="2">M46+TIME(0,L46,0)</f>
        <v>0.81319444444444444</v>
      </c>
    </row>
    <row r="48" spans="1:13" ht="15.6" x14ac:dyDescent="0.25">
      <c r="A48" s="52"/>
      <c r="B48" s="505" t="s">
        <v>260</v>
      </c>
      <c r="C48" s="501"/>
      <c r="E48" s="1217"/>
      <c r="F48" s="1217"/>
      <c r="G48" s="552">
        <f>G47+1</f>
        <v>20</v>
      </c>
      <c r="H48" s="1202" t="s">
        <v>2</v>
      </c>
      <c r="I48" s="755" t="s">
        <v>3</v>
      </c>
      <c r="J48" s="1202" t="s">
        <v>173</v>
      </c>
      <c r="K48" s="1202" t="s">
        <v>4</v>
      </c>
      <c r="L48" s="896">
        <v>10</v>
      </c>
      <c r="M48" s="897">
        <f t="shared" si="2"/>
        <v>0.81597222222222221</v>
      </c>
    </row>
    <row r="49" spans="1:13" ht="15.6" x14ac:dyDescent="0.25">
      <c r="A49" s="52"/>
      <c r="B49" s="505" t="s">
        <v>135</v>
      </c>
      <c r="C49" s="501"/>
      <c r="E49" s="1218"/>
      <c r="F49" s="1218"/>
      <c r="G49" s="724">
        <f>G48+1</f>
        <v>21</v>
      </c>
      <c r="H49" s="899" t="s">
        <v>712</v>
      </c>
      <c r="I49" s="899" t="s">
        <v>40</v>
      </c>
      <c r="J49" s="899" t="s">
        <v>6</v>
      </c>
      <c r="K49" s="899" t="s">
        <v>700</v>
      </c>
      <c r="L49" s="900">
        <v>105</v>
      </c>
      <c r="M49" s="901">
        <f t="shared" si="2"/>
        <v>0.82291666666666663</v>
      </c>
    </row>
    <row r="50" spans="1:13" ht="15.6" x14ac:dyDescent="0.25">
      <c r="A50" s="52"/>
      <c r="B50" s="505" t="s">
        <v>265</v>
      </c>
      <c r="C50" s="501"/>
      <c r="E50" s="1217"/>
      <c r="F50" s="1217"/>
      <c r="G50" s="552">
        <f>G49+1</f>
        <v>22</v>
      </c>
      <c r="H50" s="895" t="s">
        <v>0</v>
      </c>
      <c r="I50" s="895" t="s">
        <v>716</v>
      </c>
      <c r="J50" s="895" t="s">
        <v>314</v>
      </c>
      <c r="K50" s="645" t="s">
        <v>707</v>
      </c>
      <c r="L50" s="896">
        <v>0</v>
      </c>
      <c r="M50" s="897">
        <f t="shared" si="2"/>
        <v>0.89583333333333326</v>
      </c>
    </row>
    <row r="51" spans="1:13" ht="15.6" x14ac:dyDescent="0.25">
      <c r="A51" s="52"/>
      <c r="B51" s="505" t="s">
        <v>261</v>
      </c>
      <c r="C51" s="501"/>
      <c r="E51" s="1218"/>
      <c r="F51" s="1218"/>
      <c r="G51" s="387" t="s">
        <v>707</v>
      </c>
      <c r="H51" s="899" t="s">
        <v>707</v>
      </c>
      <c r="I51" s="899" t="s">
        <v>707</v>
      </c>
      <c r="J51" s="899" t="s">
        <v>707</v>
      </c>
      <c r="K51" s="454" t="s">
        <v>707</v>
      </c>
      <c r="L51" s="900">
        <v>0</v>
      </c>
      <c r="M51" s="901">
        <f t="shared" si="2"/>
        <v>0.89583333333333326</v>
      </c>
    </row>
    <row r="52" spans="1:13" ht="15.6" x14ac:dyDescent="0.25">
      <c r="A52" s="52"/>
      <c r="B52" s="505" t="s">
        <v>134</v>
      </c>
      <c r="C52" s="501"/>
      <c r="E52" s="1217"/>
      <c r="F52" s="1217"/>
      <c r="G52" s="552" t="s">
        <v>707</v>
      </c>
      <c r="H52" s="895" t="s">
        <v>707</v>
      </c>
      <c r="I52" s="389" t="s">
        <v>707</v>
      </c>
      <c r="J52" s="895" t="s">
        <v>707</v>
      </c>
      <c r="K52" s="895" t="s">
        <v>707</v>
      </c>
      <c r="L52" s="896">
        <v>0</v>
      </c>
      <c r="M52" s="897">
        <f t="shared" si="2"/>
        <v>0.89583333333333326</v>
      </c>
    </row>
    <row r="53" spans="1:13" ht="17.399999999999999" x14ac:dyDescent="0.25">
      <c r="A53" s="52"/>
      <c r="B53" s="505" t="s">
        <v>262</v>
      </c>
      <c r="C53" s="501"/>
      <c r="E53" s="776"/>
      <c r="F53" s="776"/>
      <c r="G53" s="553"/>
      <c r="H53" s="776"/>
      <c r="I53" s="776"/>
      <c r="J53" s="776"/>
      <c r="K53" s="776"/>
      <c r="L53" s="776"/>
      <c r="M53" s="554"/>
    </row>
    <row r="54" spans="1:13" ht="15.6" x14ac:dyDescent="0.25">
      <c r="A54" s="52"/>
      <c r="B54" s="683" t="s">
        <v>106</v>
      </c>
      <c r="C54" s="501"/>
      <c r="E54" s="398"/>
      <c r="F54" s="398"/>
      <c r="G54" s="548"/>
      <c r="H54" s="549"/>
      <c r="I54" s="407"/>
      <c r="J54" s="549"/>
      <c r="K54" s="549"/>
      <c r="L54" s="550"/>
      <c r="M54" s="551"/>
    </row>
    <row r="55" spans="1:13" ht="17.399999999999999" x14ac:dyDescent="0.25">
      <c r="A55" s="52"/>
      <c r="B55" s="54"/>
      <c r="C55" s="501"/>
      <c r="E55" s="398"/>
      <c r="F55" s="1626" t="s">
        <v>717</v>
      </c>
      <c r="G55" s="1626"/>
      <c r="H55" s="1626"/>
      <c r="I55" s="1626"/>
      <c r="J55" s="1626"/>
      <c r="K55" s="1626"/>
      <c r="L55" s="1626"/>
      <c r="M55" s="1626"/>
    </row>
    <row r="56" spans="1:13" ht="15.6" x14ac:dyDescent="0.25">
      <c r="A56" s="52"/>
      <c r="B56" s="54"/>
      <c r="C56" s="501"/>
      <c r="E56" s="1218"/>
      <c r="F56" s="1218"/>
      <c r="G56" s="730" t="s">
        <v>707</v>
      </c>
      <c r="H56" s="762" t="s">
        <v>707</v>
      </c>
      <c r="I56" s="754" t="s">
        <v>707</v>
      </c>
      <c r="J56" s="762" t="s">
        <v>707</v>
      </c>
      <c r="K56" s="762" t="s">
        <v>707</v>
      </c>
      <c r="L56" s="732"/>
      <c r="M56" s="733"/>
    </row>
    <row r="57" spans="1:13" ht="15.6" x14ac:dyDescent="0.25">
      <c r="A57" s="52"/>
      <c r="B57" s="54"/>
      <c r="C57" s="53"/>
      <c r="E57" s="1217"/>
      <c r="F57" s="1217"/>
      <c r="G57" s="723">
        <v>23</v>
      </c>
      <c r="H57" s="752" t="s">
        <v>0</v>
      </c>
      <c r="I57" s="753" t="s">
        <v>715</v>
      </c>
      <c r="J57" s="1202" t="s">
        <v>173</v>
      </c>
      <c r="K57" s="1202" t="s">
        <v>1</v>
      </c>
      <c r="L57" s="896">
        <v>1</v>
      </c>
      <c r="M57" s="897">
        <v>0.8125</v>
      </c>
    </row>
    <row r="58" spans="1:13" ht="15.6" x14ac:dyDescent="0.25">
      <c r="A58" s="1164"/>
      <c r="B58" s="1165" t="str">
        <f>B1</f>
        <v>November</v>
      </c>
      <c r="C58" s="1166"/>
      <c r="E58" s="1218"/>
      <c r="F58" s="1218"/>
      <c r="G58" s="724">
        <f>G57+1</f>
        <v>24</v>
      </c>
      <c r="H58" s="762" t="s">
        <v>0</v>
      </c>
      <c r="I58" s="754" t="s">
        <v>276</v>
      </c>
      <c r="J58" s="762" t="s">
        <v>173</v>
      </c>
      <c r="K58" s="762" t="s">
        <v>1</v>
      </c>
      <c r="L58" s="900">
        <v>4</v>
      </c>
      <c r="M58" s="901">
        <f>M57+TIME(0,L57,0)</f>
        <v>0.81319444444444444</v>
      </c>
    </row>
    <row r="59" spans="1:13" ht="15.6" x14ac:dyDescent="0.25">
      <c r="E59" s="1217"/>
      <c r="F59" s="1217"/>
      <c r="G59" s="552">
        <f>G58+1</f>
        <v>25</v>
      </c>
      <c r="H59" s="1202" t="s">
        <v>2</v>
      </c>
      <c r="I59" s="755" t="s">
        <v>3</v>
      </c>
      <c r="J59" s="1202" t="s">
        <v>173</v>
      </c>
      <c r="K59" s="1202" t="s">
        <v>4</v>
      </c>
      <c r="L59" s="896">
        <v>10</v>
      </c>
      <c r="M59" s="897">
        <f>M58+TIME(0,L58,0)</f>
        <v>0.81597222222222221</v>
      </c>
    </row>
    <row r="60" spans="1:13" ht="15.6" x14ac:dyDescent="0.25">
      <c r="E60" s="1218"/>
      <c r="F60" s="1218"/>
      <c r="G60" s="724">
        <f>G59+1</f>
        <v>26</v>
      </c>
      <c r="H60" s="899" t="s">
        <v>712</v>
      </c>
      <c r="I60" s="899" t="s">
        <v>40</v>
      </c>
      <c r="J60" s="899" t="s">
        <v>6</v>
      </c>
      <c r="K60" s="899" t="s">
        <v>700</v>
      </c>
      <c r="L60" s="900">
        <v>105</v>
      </c>
      <c r="M60" s="901">
        <f>M59+TIME(0,L59,0)</f>
        <v>0.82291666666666663</v>
      </c>
    </row>
    <row r="61" spans="1:13" ht="15.6" x14ac:dyDescent="0.25">
      <c r="E61" s="1217"/>
      <c r="F61" s="1217"/>
      <c r="G61" s="552">
        <f>G60+1</f>
        <v>27</v>
      </c>
      <c r="H61" s="895" t="s">
        <v>0</v>
      </c>
      <c r="I61" s="895" t="s">
        <v>716</v>
      </c>
      <c r="J61" s="895" t="s">
        <v>314</v>
      </c>
      <c r="K61" s="645" t="s">
        <v>707</v>
      </c>
      <c r="L61" s="896">
        <v>0</v>
      </c>
      <c r="M61" s="897">
        <f>M60+TIME(0,L60,0)</f>
        <v>0.89583333333333326</v>
      </c>
    </row>
    <row r="62" spans="1:13" ht="15.6" x14ac:dyDescent="0.25">
      <c r="E62" s="1218"/>
      <c r="F62" s="1218"/>
      <c r="G62" s="387" t="s">
        <v>707</v>
      </c>
      <c r="H62" s="899" t="s">
        <v>707</v>
      </c>
      <c r="I62" s="899" t="s">
        <v>707</v>
      </c>
      <c r="J62" s="899" t="s">
        <v>173</v>
      </c>
      <c r="K62" s="454" t="s">
        <v>707</v>
      </c>
      <c r="L62" s="900" t="s">
        <v>707</v>
      </c>
      <c r="M62" s="901" t="s">
        <v>707</v>
      </c>
    </row>
    <row r="63" spans="1:13" ht="15.6" x14ac:dyDescent="0.25">
      <c r="E63" s="1217"/>
      <c r="F63" s="1217"/>
      <c r="G63" s="552" t="s">
        <v>707</v>
      </c>
      <c r="H63" s="895" t="s">
        <v>707</v>
      </c>
      <c r="I63" s="389" t="s">
        <v>707</v>
      </c>
      <c r="J63" s="895" t="s">
        <v>314</v>
      </c>
      <c r="K63" s="895" t="s">
        <v>707</v>
      </c>
      <c r="L63" s="896" t="s">
        <v>707</v>
      </c>
      <c r="M63" s="897" t="s">
        <v>707</v>
      </c>
    </row>
    <row r="64" spans="1:13" ht="17.399999999999999" x14ac:dyDescent="0.25">
      <c r="E64" s="776"/>
      <c r="F64" s="776"/>
      <c r="G64" s="553"/>
      <c r="H64" s="776"/>
      <c r="I64" s="776"/>
      <c r="J64" s="776"/>
      <c r="K64" s="776"/>
      <c r="L64" s="776"/>
      <c r="M64" s="554"/>
    </row>
    <row r="65" spans="5:13" ht="15.6" x14ac:dyDescent="0.25">
      <c r="E65" s="398"/>
      <c r="F65" s="398"/>
      <c r="G65" s="548"/>
      <c r="H65" s="549"/>
      <c r="I65" s="407"/>
      <c r="J65" s="549"/>
      <c r="K65" s="549"/>
      <c r="L65" s="550"/>
      <c r="M65" s="551"/>
    </row>
    <row r="66" spans="5:13" ht="17.399999999999999" x14ac:dyDescent="0.25">
      <c r="E66" s="398"/>
      <c r="F66" s="1626" t="s">
        <v>718</v>
      </c>
      <c r="G66" s="1626"/>
      <c r="H66" s="1626"/>
      <c r="I66" s="1626"/>
      <c r="J66" s="1626"/>
      <c r="K66" s="1626"/>
      <c r="L66" s="1626"/>
      <c r="M66" s="1626"/>
    </row>
    <row r="67" spans="5:13" ht="15.6" x14ac:dyDescent="0.25">
      <c r="E67" s="1218"/>
      <c r="F67" s="1218"/>
      <c r="G67" s="730"/>
      <c r="H67" s="731"/>
      <c r="I67" s="779"/>
      <c r="J67" s="731"/>
      <c r="K67" s="731"/>
      <c r="L67" s="732"/>
      <c r="M67" s="733"/>
    </row>
    <row r="68" spans="5:13" ht="15.6" x14ac:dyDescent="0.25">
      <c r="E68" s="1217"/>
      <c r="F68" s="1217"/>
      <c r="G68" s="723">
        <v>28</v>
      </c>
      <c r="H68" s="752" t="s">
        <v>0</v>
      </c>
      <c r="I68" s="753" t="s">
        <v>715</v>
      </c>
      <c r="J68" s="1202" t="s">
        <v>173</v>
      </c>
      <c r="K68" s="1202" t="s">
        <v>1</v>
      </c>
      <c r="L68" s="896">
        <v>1</v>
      </c>
      <c r="M68" s="897">
        <v>0.5625</v>
      </c>
    </row>
    <row r="69" spans="5:13" ht="15.6" x14ac:dyDescent="0.25">
      <c r="E69" s="1218"/>
      <c r="F69" s="1218"/>
      <c r="G69" s="724">
        <f>G68+1</f>
        <v>29</v>
      </c>
      <c r="H69" s="762" t="s">
        <v>0</v>
      </c>
      <c r="I69" s="754" t="s">
        <v>276</v>
      </c>
      <c r="J69" s="762" t="s">
        <v>173</v>
      </c>
      <c r="K69" s="762" t="s">
        <v>1</v>
      </c>
      <c r="L69" s="900">
        <v>4</v>
      </c>
      <c r="M69" s="901">
        <f>M68+TIME(0,L68,0)</f>
        <v>0.56319444444444444</v>
      </c>
    </row>
    <row r="70" spans="5:13" ht="15.6" x14ac:dyDescent="0.25">
      <c r="E70" s="1217"/>
      <c r="F70" s="1217"/>
      <c r="G70" s="552">
        <f>G69+1</f>
        <v>30</v>
      </c>
      <c r="H70" s="1202" t="s">
        <v>2</v>
      </c>
      <c r="I70" s="755" t="s">
        <v>3</v>
      </c>
      <c r="J70" s="1202" t="s">
        <v>173</v>
      </c>
      <c r="K70" s="1202" t="s">
        <v>4</v>
      </c>
      <c r="L70" s="896">
        <v>10</v>
      </c>
      <c r="M70" s="897">
        <f>M69+TIME(0,L69,0)</f>
        <v>0.56597222222222221</v>
      </c>
    </row>
    <row r="71" spans="5:13" ht="15.6" x14ac:dyDescent="0.25">
      <c r="E71" s="1218"/>
      <c r="F71" s="1218"/>
      <c r="G71" s="724">
        <f>G70+1</f>
        <v>31</v>
      </c>
      <c r="H71" s="899" t="s">
        <v>701</v>
      </c>
      <c r="I71" s="899" t="s">
        <v>40</v>
      </c>
      <c r="J71" s="899" t="s">
        <v>6</v>
      </c>
      <c r="K71" s="899" t="s">
        <v>700</v>
      </c>
      <c r="L71" s="900">
        <v>105</v>
      </c>
      <c r="M71" s="901">
        <f>M70+TIME(0,L70,0)</f>
        <v>0.57291666666666663</v>
      </c>
    </row>
    <row r="72" spans="5:13" ht="15.6" x14ac:dyDescent="0.25">
      <c r="E72" s="1217"/>
      <c r="F72" s="1217"/>
      <c r="G72" s="552">
        <f>G71+1</f>
        <v>32</v>
      </c>
      <c r="H72" s="895" t="s">
        <v>0</v>
      </c>
      <c r="I72" s="895" t="s">
        <v>719</v>
      </c>
      <c r="J72" s="895" t="s">
        <v>314</v>
      </c>
      <c r="K72" s="645" t="s">
        <v>707</v>
      </c>
      <c r="L72" s="896">
        <v>0</v>
      </c>
      <c r="M72" s="897">
        <f>M71+TIME(0,L71,0)</f>
        <v>0.64583333333333326</v>
      </c>
    </row>
    <row r="73" spans="5:13" ht="15.6" x14ac:dyDescent="0.25">
      <c r="E73" s="1218"/>
      <c r="F73" s="1218"/>
      <c r="G73" s="387" t="s">
        <v>707</v>
      </c>
      <c r="H73" s="899" t="s">
        <v>707</v>
      </c>
      <c r="I73" s="899" t="s">
        <v>707</v>
      </c>
      <c r="J73" s="899" t="s">
        <v>707</v>
      </c>
      <c r="K73" s="454" t="s">
        <v>707</v>
      </c>
      <c r="L73" s="900" t="s">
        <v>707</v>
      </c>
      <c r="M73" s="901" t="s">
        <v>707</v>
      </c>
    </row>
    <row r="74" spans="5:13" ht="15.6" x14ac:dyDescent="0.25">
      <c r="E74" s="1217"/>
      <c r="F74" s="1217"/>
      <c r="G74" s="552" t="s">
        <v>707</v>
      </c>
      <c r="H74" s="895" t="s">
        <v>707</v>
      </c>
      <c r="I74" s="389" t="s">
        <v>720</v>
      </c>
      <c r="J74" s="895" t="s">
        <v>707</v>
      </c>
      <c r="K74" s="895" t="s">
        <v>707</v>
      </c>
      <c r="L74" s="896" t="s">
        <v>707</v>
      </c>
      <c r="M74" s="897" t="s">
        <v>707</v>
      </c>
    </row>
    <row r="75" spans="5:13" ht="17.399999999999999" x14ac:dyDescent="0.25">
      <c r="E75" s="776"/>
      <c r="F75" s="776"/>
      <c r="G75" s="553"/>
      <c r="H75" s="776"/>
      <c r="I75" s="776"/>
      <c r="J75" s="776"/>
      <c r="K75" s="776"/>
      <c r="L75" s="776"/>
      <c r="M75" s="554"/>
    </row>
    <row r="76" spans="5:13" ht="15.6" x14ac:dyDescent="0.25">
      <c r="E76" s="398"/>
      <c r="F76" s="398"/>
      <c r="G76" s="548"/>
      <c r="H76" s="549"/>
      <c r="I76" s="407"/>
      <c r="J76" s="549"/>
      <c r="K76" s="549"/>
      <c r="L76" s="550"/>
      <c r="M76" s="551"/>
    </row>
    <row r="77" spans="5:13" ht="17.399999999999999" x14ac:dyDescent="0.25">
      <c r="E77" s="398"/>
      <c r="F77" s="1626" t="s">
        <v>721</v>
      </c>
      <c r="G77" s="1626"/>
      <c r="H77" s="1626"/>
      <c r="I77" s="1626"/>
      <c r="J77" s="1626"/>
      <c r="K77" s="1626"/>
      <c r="L77" s="1626"/>
      <c r="M77" s="1626"/>
    </row>
    <row r="78" spans="5:13" ht="15.6" x14ac:dyDescent="0.25">
      <c r="E78" s="1218"/>
      <c r="F78" s="1218" t="s">
        <v>707</v>
      </c>
      <c r="G78" s="730"/>
      <c r="H78" s="731"/>
      <c r="I78" s="779"/>
      <c r="J78" s="731"/>
      <c r="K78" s="731"/>
      <c r="L78" s="732"/>
      <c r="M78" s="733"/>
    </row>
    <row r="79" spans="5:13" ht="15.6" x14ac:dyDescent="0.25">
      <c r="E79" s="1217"/>
      <c r="F79" s="1217"/>
      <c r="G79" s="723">
        <v>33</v>
      </c>
      <c r="H79" s="752" t="s">
        <v>0</v>
      </c>
      <c r="I79" s="753" t="s">
        <v>715</v>
      </c>
      <c r="J79" s="1202" t="s">
        <v>173</v>
      </c>
      <c r="K79" s="1202" t="s">
        <v>1</v>
      </c>
      <c r="L79" s="896">
        <v>1</v>
      </c>
      <c r="M79" s="897">
        <v>0.66666666666666663</v>
      </c>
    </row>
    <row r="80" spans="5:13" ht="15.6" x14ac:dyDescent="0.25">
      <c r="E80" s="1218"/>
      <c r="F80" s="1218"/>
      <c r="G80" s="724">
        <f>G79+1</f>
        <v>34</v>
      </c>
      <c r="H80" s="762" t="s">
        <v>0</v>
      </c>
      <c r="I80" s="754" t="s">
        <v>276</v>
      </c>
      <c r="J80" s="762" t="s">
        <v>173</v>
      </c>
      <c r="K80" s="762" t="s">
        <v>1</v>
      </c>
      <c r="L80" s="900">
        <v>4</v>
      </c>
      <c r="M80" s="901">
        <f t="shared" ref="M80:M85" si="3">M79+TIME(0,L79,0)</f>
        <v>0.66736111111111107</v>
      </c>
    </row>
    <row r="81" spans="5:13" ht="15.6" x14ac:dyDescent="0.25">
      <c r="E81" s="1217"/>
      <c r="F81" s="1217"/>
      <c r="G81" s="552">
        <f>G80+1</f>
        <v>35</v>
      </c>
      <c r="H81" s="1202" t="s">
        <v>2</v>
      </c>
      <c r="I81" s="755" t="s">
        <v>3</v>
      </c>
      <c r="J81" s="1202" t="s">
        <v>173</v>
      </c>
      <c r="K81" s="1202" t="s">
        <v>4</v>
      </c>
      <c r="L81" s="896">
        <v>10</v>
      </c>
      <c r="M81" s="897">
        <f t="shared" si="3"/>
        <v>0.67013888888888884</v>
      </c>
    </row>
    <row r="82" spans="5:13" ht="15.6" x14ac:dyDescent="0.25">
      <c r="E82" s="1218"/>
      <c r="F82" s="1218"/>
      <c r="G82" s="724">
        <f>G81+1</f>
        <v>36</v>
      </c>
      <c r="H82" s="899" t="s">
        <v>701</v>
      </c>
      <c r="I82" s="899" t="s">
        <v>40</v>
      </c>
      <c r="J82" s="899" t="s">
        <v>6</v>
      </c>
      <c r="K82" s="899" t="s">
        <v>700</v>
      </c>
      <c r="L82" s="900">
        <v>105</v>
      </c>
      <c r="M82" s="901">
        <f t="shared" si="3"/>
        <v>0.67708333333333326</v>
      </c>
    </row>
    <row r="83" spans="5:13" ht="15.6" x14ac:dyDescent="0.25">
      <c r="E83" s="1217"/>
      <c r="F83" s="1217"/>
      <c r="G83" s="552">
        <f>G82+1</f>
        <v>37</v>
      </c>
      <c r="H83" s="895" t="s">
        <v>0</v>
      </c>
      <c r="I83" s="895" t="s">
        <v>722</v>
      </c>
      <c r="J83" s="895" t="s">
        <v>314</v>
      </c>
      <c r="K83" s="645" t="s">
        <v>707</v>
      </c>
      <c r="L83" s="896">
        <v>0</v>
      </c>
      <c r="M83" s="897">
        <f t="shared" si="3"/>
        <v>0.74999999999999989</v>
      </c>
    </row>
    <row r="84" spans="5:13" ht="15.6" x14ac:dyDescent="0.25">
      <c r="E84" s="1218"/>
      <c r="F84" s="1218"/>
      <c r="G84" s="387" t="s">
        <v>707</v>
      </c>
      <c r="H84" s="899" t="s">
        <v>707</v>
      </c>
      <c r="I84" s="899" t="s">
        <v>707</v>
      </c>
      <c r="J84" s="899" t="s">
        <v>707</v>
      </c>
      <c r="K84" s="454" t="s">
        <v>707</v>
      </c>
      <c r="L84" s="900">
        <v>0</v>
      </c>
      <c r="M84" s="901">
        <f t="shared" si="3"/>
        <v>0.74999999999999989</v>
      </c>
    </row>
    <row r="85" spans="5:13" ht="15.6" x14ac:dyDescent="0.25">
      <c r="E85" s="1217"/>
      <c r="F85" s="1217"/>
      <c r="G85" s="552" t="s">
        <v>707</v>
      </c>
      <c r="H85" s="895" t="s">
        <v>707</v>
      </c>
      <c r="I85" s="389" t="s">
        <v>707</v>
      </c>
      <c r="J85" s="895" t="s">
        <v>707</v>
      </c>
      <c r="K85" s="895" t="s">
        <v>707</v>
      </c>
      <c r="L85" s="896">
        <v>0</v>
      </c>
      <c r="M85" s="897">
        <f t="shared" si="3"/>
        <v>0.74999999999999989</v>
      </c>
    </row>
    <row r="86" spans="5:13" ht="17.399999999999999" x14ac:dyDescent="0.25">
      <c r="E86" s="776"/>
      <c r="F86" s="776"/>
      <c r="G86" s="553"/>
      <c r="H86" s="776"/>
      <c r="I86" s="776"/>
      <c r="J86" s="776"/>
      <c r="K86" s="776"/>
      <c r="L86" s="776"/>
      <c r="M86" s="554"/>
    </row>
    <row r="87" spans="5:13" ht="15.6" x14ac:dyDescent="0.25">
      <c r="E87" s="398"/>
      <c r="F87" s="398"/>
      <c r="G87" s="548"/>
      <c r="H87" s="549"/>
      <c r="I87" s="407"/>
      <c r="J87" s="549"/>
      <c r="K87" s="549"/>
      <c r="L87" s="550"/>
      <c r="M87" s="551"/>
    </row>
    <row r="88" spans="5:13" ht="17.399999999999999" x14ac:dyDescent="0.25">
      <c r="E88" s="398"/>
      <c r="F88" s="1626" t="s">
        <v>723</v>
      </c>
      <c r="G88" s="1626"/>
      <c r="H88" s="1626"/>
      <c r="I88" s="1626"/>
      <c r="J88" s="1626"/>
      <c r="K88" s="1626"/>
      <c r="L88" s="1626"/>
      <c r="M88" s="1626"/>
    </row>
    <row r="89" spans="5:13" ht="15.6" x14ac:dyDescent="0.25">
      <c r="E89" s="1218"/>
      <c r="F89" s="1218" t="s">
        <v>707</v>
      </c>
      <c r="G89" s="730"/>
      <c r="H89" s="731"/>
      <c r="I89" s="779"/>
      <c r="J89" s="731"/>
      <c r="K89" s="731"/>
      <c r="L89" s="732"/>
      <c r="M89" s="733"/>
    </row>
    <row r="90" spans="5:13" ht="15.6" x14ac:dyDescent="0.25">
      <c r="E90" s="1217"/>
      <c r="F90" s="1217"/>
      <c r="G90" s="723">
        <v>38</v>
      </c>
      <c r="H90" s="752" t="s">
        <v>0</v>
      </c>
      <c r="I90" s="753" t="s">
        <v>715</v>
      </c>
      <c r="J90" s="1202" t="s">
        <v>173</v>
      </c>
      <c r="K90" s="1202" t="s">
        <v>1</v>
      </c>
      <c r="L90" s="896">
        <v>1</v>
      </c>
      <c r="M90" s="897">
        <v>0.33333333333333331</v>
      </c>
    </row>
    <row r="91" spans="5:13" ht="15.6" x14ac:dyDescent="0.25">
      <c r="E91" s="1218"/>
      <c r="F91" s="1218"/>
      <c r="G91" s="724">
        <f>G90+1</f>
        <v>39</v>
      </c>
      <c r="H91" s="762" t="s">
        <v>0</v>
      </c>
      <c r="I91" s="754" t="s">
        <v>276</v>
      </c>
      <c r="J91" s="762" t="s">
        <v>173</v>
      </c>
      <c r="K91" s="762" t="s">
        <v>1</v>
      </c>
      <c r="L91" s="900">
        <v>4</v>
      </c>
      <c r="M91" s="901">
        <f t="shared" ref="M91:M96" si="4">M90+TIME(0,L90,0)</f>
        <v>0.33402777777777776</v>
      </c>
    </row>
    <row r="92" spans="5:13" ht="15.6" x14ac:dyDescent="0.25">
      <c r="E92" s="1217"/>
      <c r="F92" s="1217"/>
      <c r="G92" s="552">
        <f>G91+1</f>
        <v>40</v>
      </c>
      <c r="H92" s="1202" t="s">
        <v>2</v>
      </c>
      <c r="I92" s="755" t="s">
        <v>3</v>
      </c>
      <c r="J92" s="1202" t="s">
        <v>173</v>
      </c>
      <c r="K92" s="1202" t="s">
        <v>4</v>
      </c>
      <c r="L92" s="896">
        <v>10</v>
      </c>
      <c r="M92" s="897">
        <f t="shared" si="4"/>
        <v>0.33680555555555552</v>
      </c>
    </row>
    <row r="93" spans="5:13" ht="15.6" x14ac:dyDescent="0.25">
      <c r="E93" s="1218"/>
      <c r="F93" s="1218"/>
      <c r="G93" s="724">
        <f>G92+1</f>
        <v>41</v>
      </c>
      <c r="H93" s="899" t="s">
        <v>701</v>
      </c>
      <c r="I93" s="899" t="s">
        <v>40</v>
      </c>
      <c r="J93" s="899" t="s">
        <v>6</v>
      </c>
      <c r="K93" s="899" t="s">
        <v>700</v>
      </c>
      <c r="L93" s="900">
        <v>105</v>
      </c>
      <c r="M93" s="901">
        <f t="shared" si="4"/>
        <v>0.34374999999999994</v>
      </c>
    </row>
    <row r="94" spans="5:13" ht="15.6" x14ac:dyDescent="0.25">
      <c r="E94" s="1217"/>
      <c r="F94" s="1217"/>
      <c r="G94" s="552">
        <f>G93+1</f>
        <v>42</v>
      </c>
      <c r="H94" s="895" t="s">
        <v>0</v>
      </c>
      <c r="I94" s="895" t="s">
        <v>724</v>
      </c>
      <c r="J94" s="895" t="s">
        <v>314</v>
      </c>
      <c r="K94" s="645" t="s">
        <v>707</v>
      </c>
      <c r="L94" s="896">
        <v>0</v>
      </c>
      <c r="M94" s="897">
        <f t="shared" si="4"/>
        <v>0.41666666666666663</v>
      </c>
    </row>
    <row r="95" spans="5:13" ht="15.6" x14ac:dyDescent="0.25">
      <c r="E95" s="1218"/>
      <c r="F95" s="1218"/>
      <c r="G95" s="387" t="s">
        <v>707</v>
      </c>
      <c r="H95" s="899" t="s">
        <v>707</v>
      </c>
      <c r="I95" s="899" t="s">
        <v>707</v>
      </c>
      <c r="J95" s="899" t="s">
        <v>707</v>
      </c>
      <c r="K95" s="454" t="s">
        <v>707</v>
      </c>
      <c r="L95" s="900">
        <v>0</v>
      </c>
      <c r="M95" s="901">
        <f t="shared" si="4"/>
        <v>0.41666666666666663</v>
      </c>
    </row>
    <row r="96" spans="5:13" ht="15.6" x14ac:dyDescent="0.25">
      <c r="E96" s="1217"/>
      <c r="F96" s="1217"/>
      <c r="G96" s="552" t="s">
        <v>707</v>
      </c>
      <c r="H96" s="895" t="s">
        <v>707</v>
      </c>
      <c r="I96" s="389" t="s">
        <v>707</v>
      </c>
      <c r="J96" s="895" t="s">
        <v>707</v>
      </c>
      <c r="K96" s="895" t="s">
        <v>707</v>
      </c>
      <c r="L96" s="896">
        <v>0</v>
      </c>
      <c r="M96" s="897">
        <f t="shared" si="4"/>
        <v>0.41666666666666663</v>
      </c>
    </row>
    <row r="97" spans="5:13" ht="17.399999999999999" x14ac:dyDescent="0.25">
      <c r="E97" s="776"/>
      <c r="F97" s="776"/>
      <c r="G97" s="553"/>
      <c r="H97" s="776"/>
      <c r="I97" s="776"/>
      <c r="J97" s="776"/>
      <c r="K97" s="776"/>
      <c r="L97" s="776"/>
      <c r="M97" s="554"/>
    </row>
    <row r="98" spans="5:13" ht="15.6" x14ac:dyDescent="0.25">
      <c r="E98" s="398"/>
      <c r="F98" s="398"/>
      <c r="G98" s="548"/>
      <c r="H98" s="549"/>
      <c r="I98" s="407"/>
      <c r="J98" s="549"/>
      <c r="K98" s="549"/>
      <c r="L98" s="550"/>
      <c r="M98" s="551"/>
    </row>
    <row r="99" spans="5:13" ht="17.399999999999999" x14ac:dyDescent="0.25">
      <c r="E99" s="398"/>
      <c r="F99" s="1626" t="s">
        <v>725</v>
      </c>
      <c r="G99" s="1626"/>
      <c r="H99" s="1626"/>
      <c r="I99" s="1626"/>
      <c r="J99" s="1626"/>
      <c r="K99" s="1626"/>
      <c r="L99" s="1626"/>
      <c r="M99" s="1626"/>
    </row>
    <row r="100" spans="5:13" ht="15.6" x14ac:dyDescent="0.25">
      <c r="E100" s="1218"/>
      <c r="F100" s="1218" t="s">
        <v>707</v>
      </c>
      <c r="G100" s="730"/>
      <c r="H100" s="731"/>
      <c r="I100" s="779"/>
      <c r="J100" s="731"/>
      <c r="K100" s="731"/>
      <c r="L100" s="732"/>
      <c r="M100" s="733"/>
    </row>
    <row r="101" spans="5:13" ht="15.6" x14ac:dyDescent="0.25">
      <c r="E101" s="1217"/>
      <c r="F101" s="1217"/>
      <c r="G101" s="723">
        <v>43</v>
      </c>
      <c r="H101" s="752" t="s">
        <v>0</v>
      </c>
      <c r="I101" s="753" t="s">
        <v>715</v>
      </c>
      <c r="J101" s="1202" t="s">
        <v>173</v>
      </c>
      <c r="K101" s="1202" t="s">
        <v>1</v>
      </c>
      <c r="L101" s="896">
        <v>1</v>
      </c>
      <c r="M101" s="897">
        <v>0.4375</v>
      </c>
    </row>
    <row r="102" spans="5:13" ht="15.6" x14ac:dyDescent="0.25">
      <c r="E102" s="1218"/>
      <c r="F102" s="1218"/>
      <c r="G102" s="724">
        <f>G101+1</f>
        <v>44</v>
      </c>
      <c r="H102" s="762" t="s">
        <v>0</v>
      </c>
      <c r="I102" s="754" t="s">
        <v>276</v>
      </c>
      <c r="J102" s="762" t="s">
        <v>173</v>
      </c>
      <c r="K102" s="762" t="s">
        <v>1</v>
      </c>
      <c r="L102" s="900">
        <v>4</v>
      </c>
      <c r="M102" s="901">
        <f t="shared" ref="M102:M107" si="5">M101+TIME(0,L101,0)</f>
        <v>0.43819444444444444</v>
      </c>
    </row>
    <row r="103" spans="5:13" ht="15.6" x14ac:dyDescent="0.25">
      <c r="E103" s="1217"/>
      <c r="F103" s="1217"/>
      <c r="G103" s="552">
        <f>G102+1</f>
        <v>45</v>
      </c>
      <c r="H103" s="1202" t="s">
        <v>2</v>
      </c>
      <c r="I103" s="755" t="s">
        <v>3</v>
      </c>
      <c r="J103" s="1202" t="s">
        <v>173</v>
      </c>
      <c r="K103" s="1202" t="s">
        <v>4</v>
      </c>
      <c r="L103" s="896">
        <v>5</v>
      </c>
      <c r="M103" s="897">
        <f t="shared" si="5"/>
        <v>0.44097222222222221</v>
      </c>
    </row>
    <row r="104" spans="5:13" ht="15.6" x14ac:dyDescent="0.25">
      <c r="E104" s="1218"/>
      <c r="F104" s="1218"/>
      <c r="G104" s="724">
        <f>G103+1</f>
        <v>46</v>
      </c>
      <c r="H104" s="899" t="s">
        <v>701</v>
      </c>
      <c r="I104" s="899" t="s">
        <v>40</v>
      </c>
      <c r="J104" s="899" t="s">
        <v>6</v>
      </c>
      <c r="K104" s="899" t="s">
        <v>700</v>
      </c>
      <c r="L104" s="900">
        <v>80</v>
      </c>
      <c r="M104" s="901">
        <f t="shared" si="5"/>
        <v>0.44444444444444442</v>
      </c>
    </row>
    <row r="105" spans="5:13" ht="15.6" x14ac:dyDescent="0.25">
      <c r="E105" s="1217"/>
      <c r="F105" s="1217"/>
      <c r="G105" s="552">
        <f>G104+1</f>
        <v>47</v>
      </c>
      <c r="H105" s="895" t="s">
        <v>0</v>
      </c>
      <c r="I105" s="895" t="s">
        <v>726</v>
      </c>
      <c r="J105" s="895" t="s">
        <v>314</v>
      </c>
      <c r="K105" s="645" t="s">
        <v>707</v>
      </c>
      <c r="L105" s="896">
        <v>15</v>
      </c>
      <c r="M105" s="897">
        <f t="shared" si="5"/>
        <v>0.5</v>
      </c>
    </row>
    <row r="106" spans="5:13" ht="15.6" x14ac:dyDescent="0.25">
      <c r="E106" s="1218"/>
      <c r="F106" s="1218"/>
      <c r="G106" s="387" t="s">
        <v>707</v>
      </c>
      <c r="H106" s="899" t="s">
        <v>707</v>
      </c>
      <c r="I106" s="899" t="s">
        <v>707</v>
      </c>
      <c r="J106" s="899" t="s">
        <v>173</v>
      </c>
      <c r="K106" s="454" t="s">
        <v>707</v>
      </c>
      <c r="L106" s="900">
        <v>15</v>
      </c>
      <c r="M106" s="901">
        <f t="shared" si="5"/>
        <v>0.51041666666666663</v>
      </c>
    </row>
    <row r="107" spans="5:13" ht="15.6" x14ac:dyDescent="0.25">
      <c r="E107" s="1217"/>
      <c r="F107" s="1217"/>
      <c r="G107" s="552" t="s">
        <v>707</v>
      </c>
      <c r="H107" s="895" t="s">
        <v>707</v>
      </c>
      <c r="I107" s="389" t="s">
        <v>707</v>
      </c>
      <c r="J107" s="895" t="s">
        <v>314</v>
      </c>
      <c r="K107" s="895" t="s">
        <v>707</v>
      </c>
      <c r="L107" s="896">
        <v>0</v>
      </c>
      <c r="M107" s="897">
        <f t="shared" si="5"/>
        <v>0.52083333333333326</v>
      </c>
    </row>
    <row r="108" spans="5:13" ht="17.399999999999999" x14ac:dyDescent="0.25">
      <c r="E108" s="776"/>
      <c r="F108" s="776"/>
      <c r="G108" s="553"/>
      <c r="H108" s="776"/>
      <c r="I108" s="776"/>
      <c r="J108" s="776"/>
      <c r="K108" s="776"/>
      <c r="L108" s="776"/>
      <c r="M108" s="554"/>
    </row>
    <row r="109" spans="5:13" ht="15.6" x14ac:dyDescent="0.25">
      <c r="E109" s="398"/>
      <c r="F109" s="398"/>
      <c r="G109" s="548"/>
      <c r="H109" s="549"/>
      <c r="I109" s="407"/>
      <c r="J109" s="549"/>
      <c r="K109" s="549"/>
      <c r="L109" s="550"/>
      <c r="M109" s="551"/>
    </row>
    <row r="110" spans="5:13" ht="17.399999999999999" x14ac:dyDescent="0.25">
      <c r="E110" s="398"/>
      <c r="F110" s="1626" t="s">
        <v>727</v>
      </c>
      <c r="G110" s="1626"/>
      <c r="H110" s="1626"/>
      <c r="I110" s="1626"/>
      <c r="J110" s="1626"/>
      <c r="K110" s="1626"/>
      <c r="L110" s="1626"/>
      <c r="M110" s="1626"/>
    </row>
    <row r="111" spans="5:13" ht="15.6" x14ac:dyDescent="0.25">
      <c r="E111" s="1218"/>
      <c r="F111" s="1218" t="s">
        <v>707</v>
      </c>
      <c r="G111" s="730"/>
      <c r="H111" s="731"/>
      <c r="I111" s="779"/>
      <c r="J111" s="731"/>
      <c r="K111" s="731"/>
      <c r="L111" s="732"/>
      <c r="M111" s="733"/>
    </row>
    <row r="112" spans="5:13" ht="15.6" x14ac:dyDescent="0.25">
      <c r="E112" s="1217"/>
      <c r="F112" s="1217"/>
      <c r="G112" s="723">
        <v>48</v>
      </c>
      <c r="H112" s="752" t="s">
        <v>0</v>
      </c>
      <c r="I112" s="753" t="s">
        <v>715</v>
      </c>
      <c r="J112" s="1202" t="s">
        <v>173</v>
      </c>
      <c r="K112" s="1202" t="s">
        <v>1</v>
      </c>
      <c r="L112" s="896">
        <v>1</v>
      </c>
      <c r="M112" s="897">
        <v>0.66666666666666663</v>
      </c>
    </row>
    <row r="113" spans="5:14" ht="15.6" x14ac:dyDescent="0.25">
      <c r="E113" s="1218"/>
      <c r="F113" s="1218"/>
      <c r="G113" s="724">
        <f t="shared" ref="G113:G118" si="6">G112+1</f>
        <v>49</v>
      </c>
      <c r="H113" s="762" t="s">
        <v>0</v>
      </c>
      <c r="I113" s="754" t="s">
        <v>276</v>
      </c>
      <c r="J113" s="762" t="s">
        <v>173</v>
      </c>
      <c r="K113" s="762" t="s">
        <v>1</v>
      </c>
      <c r="L113" s="900">
        <v>4</v>
      </c>
      <c r="M113" s="901">
        <f t="shared" ref="M113:M118" si="7">M112+TIME(0,L112,0)</f>
        <v>0.66736111111111107</v>
      </c>
    </row>
    <row r="114" spans="5:14" ht="15.6" x14ac:dyDescent="0.25">
      <c r="E114" s="1217"/>
      <c r="F114" s="1217"/>
      <c r="G114" s="552">
        <f t="shared" si="6"/>
        <v>50</v>
      </c>
      <c r="H114" s="1202" t="s">
        <v>2</v>
      </c>
      <c r="I114" s="755" t="s">
        <v>3</v>
      </c>
      <c r="J114" s="1202" t="s">
        <v>173</v>
      </c>
      <c r="K114" s="1202" t="s">
        <v>4</v>
      </c>
      <c r="L114" s="896">
        <v>5</v>
      </c>
      <c r="M114" s="897">
        <f t="shared" si="7"/>
        <v>0.67013888888888884</v>
      </c>
    </row>
    <row r="115" spans="5:14" ht="15.6" x14ac:dyDescent="0.25">
      <c r="E115" s="1218"/>
      <c r="F115" s="1218"/>
      <c r="G115" s="724">
        <f t="shared" si="6"/>
        <v>51</v>
      </c>
      <c r="H115" s="899" t="s">
        <v>701</v>
      </c>
      <c r="I115" s="899" t="s">
        <v>40</v>
      </c>
      <c r="J115" s="899" t="s">
        <v>6</v>
      </c>
      <c r="K115" s="899" t="s">
        <v>700</v>
      </c>
      <c r="L115" s="900">
        <v>80</v>
      </c>
      <c r="M115" s="901">
        <f t="shared" si="7"/>
        <v>0.67361111111111105</v>
      </c>
    </row>
    <row r="116" spans="5:14" ht="15.6" x14ac:dyDescent="0.25">
      <c r="E116" s="1217"/>
      <c r="F116" s="1217"/>
      <c r="G116" s="552">
        <f t="shared" si="6"/>
        <v>52</v>
      </c>
      <c r="H116" s="895" t="s">
        <v>5</v>
      </c>
      <c r="I116" s="895" t="s">
        <v>728</v>
      </c>
      <c r="J116" s="895" t="s">
        <v>314</v>
      </c>
      <c r="K116" s="645" t="s">
        <v>700</v>
      </c>
      <c r="L116" s="896">
        <v>15</v>
      </c>
      <c r="M116" s="897">
        <f t="shared" si="7"/>
        <v>0.72916666666666663</v>
      </c>
    </row>
    <row r="117" spans="5:14" ht="15.6" x14ac:dyDescent="0.25">
      <c r="E117" s="1218"/>
      <c r="F117" s="1218"/>
      <c r="G117" s="724">
        <f t="shared" si="6"/>
        <v>53</v>
      </c>
      <c r="H117" s="899" t="s">
        <v>5</v>
      </c>
      <c r="I117" s="899" t="s">
        <v>729</v>
      </c>
      <c r="J117" s="899" t="s">
        <v>173</v>
      </c>
      <c r="K117" s="454" t="s">
        <v>700</v>
      </c>
      <c r="L117" s="900">
        <v>15</v>
      </c>
      <c r="M117" s="901">
        <f t="shared" si="7"/>
        <v>0.73958333333333326</v>
      </c>
    </row>
    <row r="118" spans="5:14" ht="15.6" x14ac:dyDescent="0.25">
      <c r="E118" s="1217"/>
      <c r="F118" s="1217"/>
      <c r="G118" s="552">
        <f t="shared" si="6"/>
        <v>54</v>
      </c>
      <c r="H118" s="895" t="s">
        <v>0</v>
      </c>
      <c r="I118" s="389" t="s">
        <v>176</v>
      </c>
      <c r="J118" s="895" t="s">
        <v>314</v>
      </c>
      <c r="K118" s="895" t="s">
        <v>730</v>
      </c>
      <c r="L118" s="896">
        <v>0</v>
      </c>
      <c r="M118" s="897">
        <f t="shared" si="7"/>
        <v>0.74999999999999989</v>
      </c>
    </row>
    <row r="119" spans="5:14" ht="17.399999999999999" x14ac:dyDescent="0.25">
      <c r="E119" s="776"/>
      <c r="F119" s="776"/>
      <c r="G119" s="553"/>
      <c r="H119" s="776"/>
      <c r="I119" s="776"/>
      <c r="J119" s="776"/>
      <c r="K119" s="776"/>
      <c r="L119" s="776"/>
      <c r="M119" s="554"/>
    </row>
    <row r="120" spans="5:14" x14ac:dyDescent="0.25">
      <c r="E120" s="1162"/>
      <c r="F120" s="1162"/>
      <c r="G120" s="1162"/>
      <c r="H120" s="1162"/>
      <c r="I120" s="1162"/>
      <c r="J120" s="1162"/>
      <c r="K120" s="1162"/>
      <c r="L120" s="1162"/>
      <c r="M120" s="1162"/>
    </row>
    <row r="121" spans="5:14" x14ac:dyDescent="0.25">
      <c r="E121" s="1162"/>
      <c r="F121" s="1162"/>
      <c r="G121" s="1162"/>
      <c r="H121" s="1162"/>
      <c r="I121" s="1162"/>
      <c r="J121" s="1162"/>
      <c r="K121" s="1162"/>
      <c r="L121" s="1162"/>
      <c r="M121" s="1162"/>
    </row>
    <row r="122" spans="5:14" x14ac:dyDescent="0.25">
      <c r="E122" s="1162"/>
      <c r="F122" s="1162"/>
      <c r="G122" s="1162"/>
      <c r="H122" s="1162"/>
      <c r="I122" s="1162"/>
      <c r="J122" s="1162"/>
      <c r="K122" s="1162"/>
      <c r="L122" s="1162"/>
      <c r="M122" s="1162"/>
    </row>
    <row r="123" spans="5:14" x14ac:dyDescent="0.25">
      <c r="E123" s="1162"/>
      <c r="F123" s="1162"/>
      <c r="G123" s="1162"/>
      <c r="H123" s="1162"/>
      <c r="I123" s="1162"/>
      <c r="J123" s="1162"/>
      <c r="K123" s="1162"/>
      <c r="L123" s="1162"/>
      <c r="M123" s="1162"/>
    </row>
    <row r="124" spans="5:14" x14ac:dyDescent="0.25">
      <c r="E124" s="1162"/>
      <c r="F124" s="1162"/>
      <c r="G124" s="1162"/>
      <c r="H124" s="1162"/>
      <c r="I124" s="1162"/>
      <c r="J124" s="1162"/>
      <c r="K124" s="1162"/>
      <c r="L124" s="1162"/>
      <c r="M124" s="1162"/>
    </row>
    <row r="125" spans="5:14" x14ac:dyDescent="0.25">
      <c r="E125" s="1162"/>
      <c r="F125" s="1162"/>
      <c r="G125" s="1162"/>
      <c r="H125" s="1162"/>
      <c r="I125" s="1162"/>
      <c r="J125" s="1162"/>
      <c r="K125" s="1162"/>
      <c r="L125" s="1162"/>
      <c r="M125" s="1162"/>
    </row>
    <row r="126" spans="5:14" x14ac:dyDescent="0.25">
      <c r="E126" s="1162"/>
      <c r="F126" s="1162"/>
      <c r="G126" s="1162"/>
      <c r="H126" s="1162"/>
      <c r="I126" s="1162"/>
      <c r="J126" s="1162"/>
      <c r="K126" s="1162"/>
      <c r="L126" s="1162"/>
      <c r="M126" s="1162"/>
    </row>
    <row r="127" spans="5:14" x14ac:dyDescent="0.25">
      <c r="E127" s="1162"/>
      <c r="F127" s="1162"/>
      <c r="G127" s="1162"/>
      <c r="H127" s="1162"/>
      <c r="I127" s="1162"/>
      <c r="J127" s="1162"/>
      <c r="K127" s="1162"/>
      <c r="L127" s="1162"/>
      <c r="M127" s="1162"/>
      <c r="N127" s="1162"/>
    </row>
    <row r="128" spans="5:14" x14ac:dyDescent="0.25">
      <c r="E128" s="1162"/>
      <c r="F128" s="1162"/>
      <c r="G128" s="1162"/>
      <c r="H128" s="1162"/>
      <c r="I128" s="1162"/>
      <c r="J128" s="1162"/>
      <c r="K128" s="1162"/>
      <c r="L128" s="1162"/>
      <c r="M128" s="1162"/>
      <c r="N128" s="1162"/>
    </row>
    <row r="129" spans="5:14" x14ac:dyDescent="0.25">
      <c r="E129" s="1162"/>
      <c r="F129" s="1162"/>
      <c r="G129" s="1162"/>
      <c r="H129" s="1162"/>
      <c r="I129" s="1162"/>
      <c r="J129" s="1162"/>
      <c r="K129" s="1162"/>
      <c r="L129" s="1162"/>
      <c r="M129" s="1162"/>
      <c r="N129" s="1162"/>
    </row>
    <row r="130" spans="5:14" x14ac:dyDescent="0.25">
      <c r="E130" s="1162"/>
      <c r="F130" s="1162"/>
      <c r="G130" s="1162"/>
      <c r="H130" s="1162"/>
      <c r="I130" s="1162"/>
      <c r="J130" s="1162"/>
      <c r="K130" s="1162"/>
      <c r="L130" s="1162"/>
      <c r="M130" s="1162"/>
      <c r="N130" s="1162"/>
    </row>
    <row r="131" spans="5:14" x14ac:dyDescent="0.25">
      <c r="E131" s="1162"/>
      <c r="F131" s="1162"/>
      <c r="G131" s="1162"/>
      <c r="H131" s="1162"/>
      <c r="I131" s="1162"/>
      <c r="J131" s="1162"/>
      <c r="K131" s="1162"/>
      <c r="L131" s="1162"/>
      <c r="M131" s="1162"/>
      <c r="N131" s="1162"/>
    </row>
    <row r="132" spans="5:14" x14ac:dyDescent="0.25">
      <c r="E132" s="1162"/>
      <c r="F132" s="1162"/>
      <c r="G132" s="1162"/>
      <c r="H132" s="1162"/>
      <c r="I132" s="1162"/>
      <c r="J132" s="1162"/>
      <c r="K132" s="1162"/>
      <c r="L132" s="1162"/>
      <c r="M132" s="1162"/>
      <c r="N132" s="1162"/>
    </row>
    <row r="133" spans="5:14" x14ac:dyDescent="0.25">
      <c r="E133" s="1162"/>
      <c r="F133" s="1162"/>
      <c r="G133" s="1162"/>
      <c r="H133" s="1162"/>
      <c r="I133" s="1162"/>
      <c r="J133" s="1162"/>
      <c r="K133" s="1162"/>
      <c r="L133" s="1162"/>
      <c r="M133" s="1162"/>
      <c r="N133" s="1162"/>
    </row>
    <row r="134" spans="5:14" x14ac:dyDescent="0.25">
      <c r="E134" s="1162"/>
      <c r="F134" s="1162"/>
      <c r="G134" s="1162"/>
      <c r="H134" s="1162"/>
      <c r="I134" s="1162"/>
      <c r="J134" s="1162"/>
      <c r="K134" s="1162"/>
      <c r="L134" s="1162"/>
      <c r="M134" s="1162"/>
      <c r="N134" s="1162"/>
    </row>
    <row r="135" spans="5:14" x14ac:dyDescent="0.25">
      <c r="E135" s="1162"/>
      <c r="F135" s="1162"/>
      <c r="G135" s="1162"/>
      <c r="H135" s="1162"/>
      <c r="I135" s="1162"/>
      <c r="J135" s="1162"/>
      <c r="K135" s="1162"/>
      <c r="L135" s="1162"/>
      <c r="M135" s="1162"/>
      <c r="N135" s="1162"/>
    </row>
    <row r="136" spans="5:14" x14ac:dyDescent="0.25">
      <c r="E136" s="1162"/>
      <c r="F136" s="1162"/>
      <c r="G136" s="1162"/>
      <c r="H136" s="1162"/>
      <c r="I136" s="1162"/>
      <c r="J136" s="1162"/>
      <c r="K136" s="1162"/>
      <c r="L136" s="1162"/>
      <c r="M136" s="1162"/>
      <c r="N136" s="1162"/>
    </row>
    <row r="137" spans="5:14" x14ac:dyDescent="0.25">
      <c r="E137" s="1162"/>
      <c r="F137" s="1162"/>
      <c r="G137" s="1162"/>
      <c r="H137" s="1162"/>
      <c r="I137" s="1162"/>
      <c r="J137" s="1162"/>
      <c r="K137" s="1162"/>
      <c r="L137" s="1162"/>
      <c r="M137" s="1162"/>
      <c r="N137" s="1162"/>
    </row>
    <row r="138" spans="5:14" x14ac:dyDescent="0.25">
      <c r="E138" s="1162"/>
      <c r="F138" s="1162"/>
      <c r="G138" s="1162"/>
      <c r="H138" s="1162"/>
      <c r="I138" s="1162"/>
      <c r="J138" s="1162"/>
      <c r="K138" s="1162"/>
      <c r="L138" s="1162"/>
      <c r="M138" s="1162"/>
      <c r="N138" s="1162"/>
    </row>
    <row r="139" spans="5:14" x14ac:dyDescent="0.25">
      <c r="E139" s="1162"/>
      <c r="F139" s="1162"/>
      <c r="G139" s="1162"/>
      <c r="H139" s="1162"/>
      <c r="I139" s="1162"/>
      <c r="J139" s="1162"/>
      <c r="K139" s="1162"/>
      <c r="L139" s="1162"/>
      <c r="M139" s="1162"/>
      <c r="N139" s="1162"/>
    </row>
    <row r="140" spans="5:14" x14ac:dyDescent="0.25">
      <c r="E140" s="1162"/>
      <c r="F140" s="1162"/>
      <c r="G140" s="1162"/>
      <c r="H140" s="1162"/>
      <c r="I140" s="1162"/>
      <c r="J140" s="1162"/>
      <c r="K140" s="1162"/>
      <c r="L140" s="1162"/>
      <c r="M140" s="1162"/>
      <c r="N140" s="1162"/>
    </row>
    <row r="141" spans="5:14" x14ac:dyDescent="0.25">
      <c r="E141" s="1162"/>
      <c r="F141" s="1162"/>
      <c r="G141" s="1162"/>
      <c r="H141" s="1162"/>
      <c r="I141" s="1162"/>
      <c r="J141" s="1162"/>
      <c r="K141" s="1162"/>
      <c r="L141" s="1162"/>
      <c r="M141" s="1162"/>
      <c r="N141" s="1162"/>
    </row>
    <row r="142" spans="5:14" x14ac:dyDescent="0.25">
      <c r="E142" s="1162"/>
      <c r="F142" s="1162"/>
      <c r="G142" s="1162"/>
      <c r="H142" s="1162"/>
      <c r="I142" s="1162"/>
      <c r="J142" s="1162"/>
      <c r="K142" s="1162"/>
      <c r="L142" s="1162"/>
      <c r="M142" s="1162"/>
      <c r="N142" s="1162"/>
    </row>
    <row r="143" spans="5:14" x14ac:dyDescent="0.25">
      <c r="E143" s="1162"/>
      <c r="F143" s="1162"/>
      <c r="G143" s="1162"/>
      <c r="H143" s="1162"/>
      <c r="I143" s="1162"/>
      <c r="J143" s="1162"/>
      <c r="K143" s="1162"/>
      <c r="L143" s="1162"/>
      <c r="M143" s="1162"/>
      <c r="N143" s="1162"/>
    </row>
    <row r="144" spans="5:14" x14ac:dyDescent="0.25">
      <c r="E144" s="1162"/>
      <c r="F144" s="1162"/>
      <c r="G144" s="1162"/>
      <c r="H144" s="1162"/>
      <c r="I144" s="1162"/>
      <c r="J144" s="1162"/>
      <c r="K144" s="1162"/>
      <c r="L144" s="1162"/>
      <c r="M144" s="1162"/>
      <c r="N144" s="1162"/>
    </row>
    <row r="145" spans="5:14" x14ac:dyDescent="0.25">
      <c r="E145" s="1162"/>
      <c r="F145" s="1162"/>
      <c r="G145" s="1162"/>
      <c r="H145" s="1162"/>
      <c r="I145" s="1162"/>
      <c r="J145" s="1162"/>
      <c r="K145" s="1162"/>
      <c r="L145" s="1162"/>
      <c r="M145" s="1162"/>
      <c r="N145" s="1162"/>
    </row>
    <row r="146" spans="5:14" x14ac:dyDescent="0.25">
      <c r="E146" s="1162"/>
      <c r="F146" s="1162"/>
      <c r="G146" s="1162"/>
      <c r="H146" s="1162"/>
      <c r="I146" s="1162"/>
      <c r="J146" s="1162"/>
      <c r="K146" s="1162"/>
      <c r="L146" s="1162"/>
      <c r="M146" s="1162"/>
      <c r="N146" s="1162"/>
    </row>
    <row r="147" spans="5:14" x14ac:dyDescent="0.25">
      <c r="E147" s="1162"/>
      <c r="F147" s="1162"/>
      <c r="G147" s="1162"/>
      <c r="H147" s="1162"/>
      <c r="I147" s="1162"/>
      <c r="J147" s="1162"/>
      <c r="K147" s="1162"/>
      <c r="L147" s="1162"/>
      <c r="M147" s="1162"/>
      <c r="N147" s="1162"/>
    </row>
    <row r="148" spans="5:14" x14ac:dyDescent="0.25">
      <c r="E148" s="1162"/>
      <c r="F148" s="1162"/>
      <c r="G148" s="1162"/>
      <c r="H148" s="1162"/>
      <c r="I148" s="1162"/>
      <c r="J148" s="1162"/>
      <c r="K148" s="1162"/>
      <c r="L148" s="1162"/>
      <c r="M148" s="1162"/>
      <c r="N148" s="1162"/>
    </row>
    <row r="149" spans="5:14" x14ac:dyDescent="0.25">
      <c r="E149" s="1162"/>
      <c r="F149" s="1162"/>
      <c r="G149" s="1162"/>
      <c r="H149" s="1162"/>
      <c r="I149" s="1162"/>
      <c r="J149" s="1162"/>
      <c r="K149" s="1162"/>
      <c r="L149" s="1162"/>
      <c r="M149" s="1162"/>
      <c r="N149" s="1162"/>
    </row>
    <row r="150" spans="5:14" x14ac:dyDescent="0.25">
      <c r="E150" s="1162"/>
      <c r="F150" s="1162"/>
      <c r="G150" s="1162"/>
      <c r="H150" s="1162"/>
      <c r="I150" s="1162"/>
      <c r="J150" s="1162"/>
      <c r="K150" s="1162"/>
      <c r="L150" s="1162"/>
      <c r="M150" s="1162"/>
      <c r="N150" s="1162"/>
    </row>
    <row r="151" spans="5:14" x14ac:dyDescent="0.25">
      <c r="E151" s="1162"/>
      <c r="F151" s="1162"/>
      <c r="G151" s="1162"/>
      <c r="H151" s="1162"/>
      <c r="I151" s="1162"/>
      <c r="J151" s="1162"/>
      <c r="K151" s="1162"/>
      <c r="L151" s="1162"/>
      <c r="M151" s="1162"/>
      <c r="N151" s="1162"/>
    </row>
    <row r="152" spans="5:14" x14ac:dyDescent="0.25">
      <c r="E152" s="1162"/>
      <c r="F152" s="1162"/>
      <c r="G152" s="1162"/>
      <c r="H152" s="1162"/>
      <c r="I152" s="1162"/>
      <c r="J152" s="1162"/>
      <c r="K152" s="1162"/>
      <c r="L152" s="1162"/>
      <c r="M152" s="1162"/>
      <c r="N152" s="1162"/>
    </row>
    <row r="153" spans="5:14" x14ac:dyDescent="0.25">
      <c r="E153" s="1162"/>
      <c r="F153" s="1162"/>
      <c r="G153" s="1162"/>
      <c r="H153" s="1162"/>
      <c r="I153" s="1162"/>
      <c r="J153" s="1162"/>
      <c r="K153" s="1162"/>
      <c r="L153" s="1162"/>
      <c r="M153" s="1162"/>
      <c r="N153" s="1162"/>
    </row>
    <row r="154" spans="5:14" x14ac:dyDescent="0.25">
      <c r="E154" s="838"/>
      <c r="F154" s="838"/>
      <c r="G154" s="838"/>
      <c r="H154" s="838"/>
      <c r="I154" s="838"/>
      <c r="J154" s="838"/>
      <c r="K154" s="838"/>
      <c r="L154" s="838"/>
      <c r="M154" s="838"/>
    </row>
    <row r="155" spans="5:14" x14ac:dyDescent="0.25">
      <c r="E155" s="838"/>
      <c r="F155" s="838"/>
      <c r="G155" s="838"/>
      <c r="H155" s="838"/>
      <c r="I155" s="838"/>
      <c r="J155" s="838"/>
      <c r="K155" s="838"/>
      <c r="L155" s="838"/>
      <c r="M155" s="838"/>
    </row>
    <row r="156" spans="5:14" x14ac:dyDescent="0.25">
      <c r="E156" s="838"/>
      <c r="F156" s="838"/>
      <c r="G156" s="838"/>
      <c r="H156" s="838"/>
      <c r="I156" s="838"/>
      <c r="J156" s="838"/>
      <c r="K156" s="838"/>
      <c r="L156" s="838"/>
      <c r="M156" s="838"/>
    </row>
    <row r="157" spans="5:14" x14ac:dyDescent="0.25">
      <c r="E157" s="838"/>
      <c r="F157" s="838"/>
      <c r="G157" s="838"/>
      <c r="H157" s="838"/>
      <c r="I157" s="838"/>
      <c r="J157" s="838"/>
      <c r="K157" s="838"/>
      <c r="L157" s="838"/>
      <c r="M157" s="838"/>
    </row>
    <row r="158" spans="5:14" x14ac:dyDescent="0.25">
      <c r="E158" s="838"/>
      <c r="F158" s="838"/>
      <c r="G158" s="838"/>
      <c r="H158" s="838"/>
      <c r="I158" s="838"/>
      <c r="J158" s="838"/>
      <c r="K158" s="838"/>
      <c r="L158" s="838"/>
      <c r="M158" s="838"/>
    </row>
    <row r="159" spans="5:14" x14ac:dyDescent="0.25">
      <c r="E159" s="838"/>
      <c r="F159" s="838"/>
      <c r="G159" s="838"/>
      <c r="H159" s="838"/>
      <c r="I159" s="838"/>
      <c r="J159" s="838"/>
      <c r="K159" s="838"/>
      <c r="L159" s="838"/>
      <c r="M159" s="838"/>
    </row>
    <row r="160" spans="5:14" x14ac:dyDescent="0.25">
      <c r="E160" s="838"/>
      <c r="F160" s="838"/>
      <c r="G160" s="838"/>
      <c r="H160" s="838"/>
      <c r="I160" s="838"/>
      <c r="J160" s="838"/>
      <c r="K160" s="838"/>
      <c r="L160" s="838"/>
      <c r="M160" s="838"/>
    </row>
    <row r="161" spans="5:13" x14ac:dyDescent="0.25">
      <c r="E161" s="838"/>
      <c r="F161" s="838"/>
      <c r="G161" s="838"/>
      <c r="H161" s="838"/>
      <c r="I161" s="838"/>
      <c r="J161" s="838"/>
      <c r="K161" s="838"/>
      <c r="L161" s="838"/>
      <c r="M161" s="838"/>
    </row>
    <row r="162" spans="5:13" x14ac:dyDescent="0.25">
      <c r="E162" s="838"/>
      <c r="F162" s="838"/>
      <c r="G162" s="838"/>
      <c r="H162" s="838"/>
      <c r="I162" s="838"/>
      <c r="J162" s="838"/>
      <c r="K162" s="838"/>
      <c r="L162" s="838"/>
      <c r="M162" s="838"/>
    </row>
    <row r="163" spans="5:13" x14ac:dyDescent="0.25">
      <c r="E163" s="838"/>
      <c r="F163" s="838"/>
      <c r="G163" s="838"/>
      <c r="H163" s="838"/>
      <c r="I163" s="838"/>
      <c r="J163" s="838"/>
      <c r="K163" s="838"/>
      <c r="L163" s="838"/>
      <c r="M163" s="838"/>
    </row>
    <row r="164" spans="5:13" x14ac:dyDescent="0.25">
      <c r="E164" s="838"/>
      <c r="F164" s="838"/>
      <c r="G164" s="838"/>
      <c r="H164" s="838"/>
      <c r="I164" s="838"/>
      <c r="J164" s="838"/>
      <c r="K164" s="838"/>
      <c r="L164" s="838"/>
      <c r="M164" s="838"/>
    </row>
    <row r="165" spans="5:13" x14ac:dyDescent="0.25">
      <c r="E165" s="838"/>
      <c r="F165" s="838"/>
      <c r="G165" s="838"/>
      <c r="H165" s="838"/>
      <c r="I165" s="838"/>
      <c r="J165" s="838"/>
      <c r="K165" s="838"/>
      <c r="L165" s="838"/>
      <c r="M165" s="838"/>
    </row>
    <row r="166" spans="5:13" x14ac:dyDescent="0.25">
      <c r="E166" s="838"/>
      <c r="F166" s="838"/>
      <c r="G166" s="838"/>
      <c r="H166" s="838"/>
      <c r="I166" s="838"/>
      <c r="J166" s="838"/>
      <c r="K166" s="838"/>
      <c r="L166" s="838"/>
      <c r="M166" s="838"/>
    </row>
    <row r="167" spans="5:13" x14ac:dyDescent="0.25">
      <c r="E167" s="838"/>
      <c r="F167" s="838"/>
      <c r="G167" s="838"/>
      <c r="H167" s="838"/>
      <c r="I167" s="838"/>
      <c r="J167" s="838"/>
      <c r="K167" s="838"/>
      <c r="L167" s="838"/>
      <c r="M167" s="838"/>
    </row>
    <row r="168" spans="5:13" x14ac:dyDescent="0.25">
      <c r="E168" s="838"/>
      <c r="F168" s="838"/>
      <c r="G168" s="838"/>
      <c r="H168" s="838"/>
      <c r="I168" s="838"/>
      <c r="J168" s="838"/>
      <c r="K168" s="838"/>
      <c r="L168" s="838"/>
      <c r="M168" s="838"/>
    </row>
    <row r="169" spans="5:13" x14ac:dyDescent="0.25">
      <c r="E169" s="838"/>
      <c r="F169" s="838"/>
      <c r="G169" s="838"/>
      <c r="H169" s="838"/>
      <c r="I169" s="838"/>
      <c r="J169" s="838"/>
      <c r="K169" s="838"/>
      <c r="L169" s="838"/>
      <c r="M169" s="838"/>
    </row>
    <row r="170" spans="5:13" x14ac:dyDescent="0.25">
      <c r="E170" s="838"/>
      <c r="F170" s="838"/>
      <c r="G170" s="838"/>
      <c r="H170" s="838"/>
      <c r="I170" s="838"/>
      <c r="J170" s="838"/>
      <c r="K170" s="838"/>
      <c r="L170" s="838"/>
      <c r="M170" s="838"/>
    </row>
    <row r="171" spans="5:13" x14ac:dyDescent="0.25">
      <c r="E171" s="838"/>
      <c r="F171" s="838"/>
      <c r="G171" s="838"/>
      <c r="H171" s="838"/>
      <c r="I171" s="838"/>
      <c r="J171" s="838"/>
      <c r="K171" s="838"/>
      <c r="L171" s="838"/>
      <c r="M171" s="838"/>
    </row>
    <row r="172" spans="5:13" x14ac:dyDescent="0.25">
      <c r="E172" s="838"/>
      <c r="F172" s="838"/>
      <c r="G172" s="838"/>
      <c r="H172" s="838"/>
      <c r="I172" s="838"/>
      <c r="J172" s="838"/>
      <c r="K172" s="838"/>
      <c r="L172" s="838"/>
      <c r="M172" s="838"/>
    </row>
    <row r="173" spans="5:13" x14ac:dyDescent="0.25">
      <c r="E173" s="838"/>
      <c r="F173" s="838"/>
      <c r="G173" s="838"/>
      <c r="H173" s="838"/>
      <c r="I173" s="838"/>
      <c r="J173" s="838"/>
      <c r="K173" s="838"/>
      <c r="L173" s="838"/>
      <c r="M173" s="838"/>
    </row>
    <row r="174" spans="5:13" x14ac:dyDescent="0.25">
      <c r="E174" s="838"/>
      <c r="F174" s="838"/>
      <c r="G174" s="838"/>
      <c r="H174" s="838"/>
      <c r="I174" s="838"/>
      <c r="J174" s="838"/>
      <c r="K174" s="838"/>
      <c r="L174" s="838"/>
      <c r="M174" s="838"/>
    </row>
    <row r="175" spans="5:13" x14ac:dyDescent="0.25">
      <c r="E175" s="838"/>
      <c r="F175" s="838"/>
      <c r="G175" s="838"/>
      <c r="H175" s="838"/>
      <c r="I175" s="838"/>
      <c r="J175" s="838"/>
      <c r="K175" s="838"/>
      <c r="L175" s="838"/>
      <c r="M175" s="838"/>
    </row>
    <row r="176" spans="5:13" x14ac:dyDescent="0.25">
      <c r="E176" s="838"/>
      <c r="F176" s="838"/>
      <c r="G176" s="838"/>
      <c r="H176" s="838"/>
      <c r="I176" s="838"/>
      <c r="J176" s="838"/>
      <c r="K176" s="838"/>
      <c r="L176" s="838"/>
      <c r="M176" s="838"/>
    </row>
    <row r="177" spans="5:13" x14ac:dyDescent="0.25">
      <c r="E177" s="838"/>
      <c r="F177" s="838"/>
      <c r="G177" s="838"/>
      <c r="H177" s="838"/>
      <c r="I177" s="838"/>
      <c r="J177" s="838"/>
      <c r="K177" s="838"/>
      <c r="L177" s="838"/>
      <c r="M177" s="838"/>
    </row>
    <row r="178" spans="5:13" x14ac:dyDescent="0.25">
      <c r="E178" s="838"/>
      <c r="F178" s="838"/>
      <c r="G178" s="838"/>
      <c r="H178" s="838"/>
      <c r="I178" s="838"/>
      <c r="J178" s="838"/>
      <c r="K178" s="838"/>
      <c r="L178" s="838"/>
      <c r="M178" s="838"/>
    </row>
    <row r="179" spans="5:13" x14ac:dyDescent="0.25">
      <c r="E179" s="838"/>
      <c r="F179" s="838"/>
      <c r="G179" s="838"/>
      <c r="H179" s="838"/>
      <c r="I179" s="838"/>
      <c r="J179" s="838"/>
      <c r="K179" s="838"/>
      <c r="L179" s="838"/>
      <c r="M179" s="838"/>
    </row>
    <row r="180" spans="5:13" x14ac:dyDescent="0.25">
      <c r="E180" s="838"/>
      <c r="F180" s="838"/>
      <c r="G180" s="838"/>
      <c r="H180" s="838"/>
      <c r="I180" s="838"/>
      <c r="J180" s="838"/>
      <c r="K180" s="838"/>
      <c r="L180" s="838"/>
      <c r="M180" s="838"/>
    </row>
    <row r="181" spans="5:13" x14ac:dyDescent="0.25">
      <c r="E181" s="836"/>
      <c r="F181" s="836"/>
      <c r="G181" s="836"/>
      <c r="H181" s="836"/>
      <c r="I181" s="836"/>
      <c r="J181" s="836"/>
      <c r="K181" s="836"/>
      <c r="L181" s="836"/>
      <c r="M181" s="836"/>
    </row>
    <row r="182" spans="5:13" x14ac:dyDescent="0.25">
      <c r="E182" s="836"/>
      <c r="F182" s="836"/>
      <c r="G182" s="836"/>
      <c r="H182" s="836"/>
      <c r="I182" s="836"/>
      <c r="J182" s="836"/>
      <c r="K182" s="836"/>
      <c r="L182" s="836"/>
      <c r="M182" s="836"/>
    </row>
    <row r="183" spans="5:13" x14ac:dyDescent="0.25">
      <c r="E183" s="836"/>
      <c r="F183" s="836"/>
      <c r="G183" s="836"/>
      <c r="H183" s="836"/>
      <c r="I183" s="836"/>
      <c r="J183" s="836"/>
      <c r="K183" s="836"/>
      <c r="L183" s="836"/>
      <c r="M183" s="836"/>
    </row>
    <row r="184" spans="5:13" x14ac:dyDescent="0.25">
      <c r="E184" s="836"/>
      <c r="F184" s="836"/>
      <c r="G184" s="836"/>
      <c r="H184" s="836"/>
      <c r="I184" s="836"/>
      <c r="J184" s="836"/>
      <c r="K184" s="836"/>
      <c r="L184" s="836"/>
      <c r="M184" s="836"/>
    </row>
    <row r="185" spans="5:13" x14ac:dyDescent="0.25">
      <c r="E185" s="836"/>
      <c r="F185" s="836"/>
      <c r="G185" s="836"/>
      <c r="H185" s="836"/>
      <c r="I185" s="836"/>
      <c r="J185" s="836"/>
      <c r="K185" s="836"/>
      <c r="L185" s="836"/>
      <c r="M185" s="836"/>
    </row>
    <row r="186" spans="5:13" x14ac:dyDescent="0.25">
      <c r="E186" s="836"/>
      <c r="F186" s="836"/>
      <c r="G186" s="836"/>
      <c r="H186" s="836"/>
      <c r="I186" s="836"/>
      <c r="J186" s="836"/>
      <c r="K186" s="836"/>
      <c r="L186" s="836"/>
      <c r="M186" s="836"/>
    </row>
    <row r="187" spans="5:13" x14ac:dyDescent="0.25">
      <c r="E187" s="836"/>
      <c r="F187" s="836"/>
      <c r="G187" s="836"/>
      <c r="H187" s="836"/>
      <c r="I187" s="836"/>
      <c r="J187" s="836"/>
      <c r="K187" s="836"/>
      <c r="L187" s="836"/>
      <c r="M187" s="836"/>
    </row>
    <row r="188" spans="5:13" x14ac:dyDescent="0.25">
      <c r="E188" s="836"/>
      <c r="F188" s="836"/>
      <c r="G188" s="836"/>
      <c r="H188" s="836"/>
      <c r="I188" s="836"/>
      <c r="J188" s="836"/>
      <c r="K188" s="836"/>
      <c r="L188" s="836"/>
      <c r="M188" s="836"/>
    </row>
    <row r="189" spans="5:13" x14ac:dyDescent="0.25">
      <c r="E189" s="836"/>
      <c r="F189" s="836"/>
      <c r="G189" s="836"/>
      <c r="H189" s="836"/>
      <c r="I189" s="836"/>
      <c r="J189" s="836"/>
      <c r="K189" s="836"/>
      <c r="L189" s="836"/>
      <c r="M189" s="836"/>
    </row>
    <row r="190" spans="5:13" x14ac:dyDescent="0.25">
      <c r="E190" s="836"/>
      <c r="F190" s="836"/>
      <c r="G190" s="836"/>
      <c r="H190" s="836"/>
      <c r="I190" s="836"/>
      <c r="J190" s="836"/>
      <c r="K190" s="836"/>
      <c r="L190" s="836"/>
      <c r="M190" s="836"/>
    </row>
    <row r="191" spans="5:13" x14ac:dyDescent="0.25">
      <c r="E191" s="836"/>
      <c r="F191" s="836"/>
      <c r="G191" s="836"/>
      <c r="H191" s="836"/>
      <c r="I191" s="836"/>
      <c r="J191" s="836"/>
      <c r="K191" s="836"/>
      <c r="L191" s="836"/>
      <c r="M191" s="836"/>
    </row>
    <row r="192" spans="5:13" x14ac:dyDescent="0.25">
      <c r="E192" s="836"/>
      <c r="F192" s="836"/>
      <c r="G192" s="836"/>
      <c r="H192" s="836"/>
      <c r="I192" s="836"/>
      <c r="J192" s="836"/>
      <c r="K192" s="836"/>
      <c r="L192" s="836"/>
      <c r="M192" s="836"/>
    </row>
    <row r="193" spans="5:14" x14ac:dyDescent="0.25">
      <c r="E193" s="836"/>
      <c r="F193" s="836"/>
      <c r="G193" s="836"/>
      <c r="H193" s="836"/>
      <c r="I193" s="836"/>
      <c r="J193" s="836"/>
      <c r="K193" s="836"/>
      <c r="L193" s="836"/>
      <c r="M193" s="836"/>
    </row>
    <row r="194" spans="5:14" x14ac:dyDescent="0.25">
      <c r="E194" s="836"/>
      <c r="F194" s="836"/>
      <c r="G194" s="836"/>
      <c r="H194" s="836"/>
      <c r="I194" s="836"/>
      <c r="J194" s="836"/>
      <c r="K194" s="836"/>
      <c r="L194" s="836"/>
      <c r="M194" s="836"/>
    </row>
    <row r="195" spans="5:14" x14ac:dyDescent="0.25">
      <c r="E195" s="836"/>
      <c r="F195" s="836"/>
      <c r="G195" s="836"/>
      <c r="H195" s="836"/>
      <c r="I195" s="836"/>
      <c r="J195" s="836"/>
      <c r="K195" s="836"/>
      <c r="L195" s="836"/>
      <c r="M195" s="836"/>
    </row>
    <row r="196" spans="5:14" x14ac:dyDescent="0.25">
      <c r="E196" s="836"/>
      <c r="F196" s="836"/>
      <c r="G196" s="836"/>
      <c r="H196" s="836"/>
      <c r="I196" s="836"/>
      <c r="J196" s="836"/>
      <c r="K196" s="836"/>
      <c r="L196" s="836"/>
      <c r="M196" s="836"/>
    </row>
    <row r="197" spans="5:14" x14ac:dyDescent="0.25">
      <c r="E197" s="836"/>
      <c r="F197" s="836"/>
      <c r="G197" s="836"/>
      <c r="H197" s="836"/>
      <c r="I197" s="836"/>
      <c r="J197" s="836"/>
      <c r="K197" s="836"/>
      <c r="L197" s="836"/>
      <c r="M197" s="836"/>
    </row>
    <row r="198" spans="5:14" x14ac:dyDescent="0.25">
      <c r="E198" s="836"/>
      <c r="F198" s="836"/>
      <c r="G198" s="836"/>
      <c r="H198" s="836"/>
      <c r="I198" s="836"/>
      <c r="J198" s="836"/>
      <c r="K198" s="836"/>
      <c r="L198" s="836"/>
      <c r="M198" s="836"/>
    </row>
    <row r="199" spans="5:14" x14ac:dyDescent="0.25">
      <c r="E199" s="836"/>
      <c r="F199" s="836"/>
      <c r="G199" s="836"/>
      <c r="H199" s="836"/>
      <c r="I199" s="836"/>
      <c r="J199" s="836"/>
      <c r="K199" s="836"/>
      <c r="L199" s="836"/>
      <c r="M199" s="836"/>
    </row>
    <row r="200" spans="5:14" x14ac:dyDescent="0.25">
      <c r="E200" s="836"/>
      <c r="F200" s="836"/>
      <c r="G200" s="836"/>
      <c r="H200" s="836"/>
      <c r="I200" s="836"/>
      <c r="J200" s="836"/>
      <c r="K200" s="836"/>
      <c r="L200" s="836"/>
      <c r="M200" s="836"/>
    </row>
    <row r="201" spans="5:14" x14ac:dyDescent="0.25">
      <c r="E201" s="836"/>
      <c r="F201" s="836"/>
      <c r="G201" s="836"/>
      <c r="H201" s="836"/>
      <c r="I201" s="836"/>
      <c r="J201" s="836"/>
      <c r="K201" s="836"/>
      <c r="L201" s="836"/>
      <c r="M201" s="836"/>
    </row>
    <row r="202" spans="5:14" x14ac:dyDescent="0.25">
      <c r="E202" s="836"/>
      <c r="F202" s="836"/>
      <c r="G202" s="836"/>
      <c r="H202" s="836"/>
      <c r="I202" s="836"/>
      <c r="J202" s="836"/>
      <c r="K202" s="836"/>
      <c r="L202" s="836"/>
      <c r="M202" s="836"/>
    </row>
    <row r="203" spans="5:14" x14ac:dyDescent="0.25">
      <c r="E203" s="836"/>
      <c r="F203" s="836"/>
      <c r="G203" s="836"/>
      <c r="H203" s="836"/>
      <c r="I203" s="836"/>
      <c r="J203" s="836"/>
      <c r="K203" s="836"/>
      <c r="L203" s="836"/>
      <c r="M203" s="836"/>
      <c r="N203" s="836"/>
    </row>
    <row r="204" spans="5:14" x14ac:dyDescent="0.25">
      <c r="E204" s="836"/>
      <c r="F204" s="836"/>
      <c r="G204" s="836"/>
      <c r="H204" s="836"/>
      <c r="I204" s="836"/>
      <c r="J204" s="836"/>
      <c r="K204" s="836"/>
      <c r="L204" s="836"/>
      <c r="M204" s="836"/>
      <c r="N204" s="836"/>
    </row>
    <row r="205" spans="5:14" x14ac:dyDescent="0.25">
      <c r="E205" s="836"/>
      <c r="F205" s="836"/>
      <c r="G205" s="836"/>
      <c r="H205" s="836"/>
      <c r="I205" s="836"/>
      <c r="J205" s="836"/>
      <c r="K205" s="836"/>
      <c r="L205" s="836"/>
      <c r="M205" s="836"/>
      <c r="N205" s="836"/>
    </row>
    <row r="206" spans="5:14" x14ac:dyDescent="0.25">
      <c r="E206" s="836"/>
      <c r="F206" s="836"/>
      <c r="G206" s="836"/>
      <c r="H206" s="836"/>
      <c r="I206" s="836"/>
      <c r="J206" s="836"/>
      <c r="K206" s="836"/>
      <c r="L206" s="836"/>
      <c r="M206" s="836"/>
      <c r="N206" s="836"/>
    </row>
    <row r="207" spans="5:14" x14ac:dyDescent="0.25">
      <c r="E207" s="836"/>
      <c r="F207" s="836"/>
      <c r="G207" s="836"/>
      <c r="H207" s="836"/>
      <c r="I207" s="836"/>
      <c r="J207" s="836"/>
      <c r="K207" s="836"/>
      <c r="L207" s="836"/>
      <c r="M207" s="836"/>
      <c r="N207" s="836"/>
    </row>
    <row r="208" spans="5:14" x14ac:dyDescent="0.25">
      <c r="E208" s="836"/>
      <c r="F208" s="836"/>
      <c r="G208" s="836"/>
      <c r="H208" s="836"/>
      <c r="I208" s="836"/>
      <c r="J208" s="836"/>
      <c r="K208" s="836"/>
      <c r="L208" s="836"/>
      <c r="M208" s="836"/>
      <c r="N208" s="836"/>
    </row>
  </sheetData>
  <mergeCells count="15">
    <mergeCell ref="F2:N2"/>
    <mergeCell ref="F3:M3"/>
    <mergeCell ref="F9:N9"/>
    <mergeCell ref="F22:M22"/>
    <mergeCell ref="F33:M33"/>
    <mergeCell ref="F44:M44"/>
    <mergeCell ref="F55:M55"/>
    <mergeCell ref="B4:B6"/>
    <mergeCell ref="F4:M4"/>
    <mergeCell ref="B36:B37"/>
    <mergeCell ref="F66:M66"/>
    <mergeCell ref="F77:M77"/>
    <mergeCell ref="F88:M88"/>
    <mergeCell ref="F99:M99"/>
    <mergeCell ref="F110:M11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58"/>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864" customWidth="1"/>
    <col min="5" max="5" width="2.5546875" style="864" customWidth="1"/>
    <col min="6" max="6" width="4.88671875" style="864" customWidth="1"/>
    <col min="7" max="8" width="9.109375" style="864"/>
    <col min="9" max="9" width="71.109375" style="864" customWidth="1"/>
    <col min="10" max="12" width="9.109375" style="864"/>
    <col min="13" max="13" width="14.44140625" style="864" customWidth="1"/>
    <col min="14" max="16384" width="9.109375" style="864"/>
  </cols>
  <sheetData>
    <row r="1" spans="1:13" ht="15.6" x14ac:dyDescent="0.25">
      <c r="A1" s="1164"/>
      <c r="B1" s="1165" t="s">
        <v>575</v>
      </c>
      <c r="C1" s="1166"/>
      <c r="E1" s="684"/>
      <c r="F1" s="684"/>
      <c r="G1" s="684"/>
      <c r="H1" s="684"/>
      <c r="I1" s="684"/>
      <c r="J1" s="684"/>
      <c r="K1" s="684"/>
      <c r="L1" s="684"/>
      <c r="M1" s="685"/>
    </row>
    <row r="2" spans="1:13" ht="18" thickBot="1" x14ac:dyDescent="0.3">
      <c r="A2" s="614"/>
      <c r="B2" s="867"/>
      <c r="C2" s="53"/>
      <c r="E2" s="1630" t="s">
        <v>594</v>
      </c>
      <c r="F2" s="1630"/>
      <c r="G2" s="1630"/>
      <c r="H2" s="1630"/>
      <c r="I2" s="1630"/>
      <c r="J2" s="1630"/>
      <c r="K2" s="1630"/>
      <c r="L2" s="1630"/>
      <c r="M2" s="1630"/>
    </row>
    <row r="3" spans="1:13" ht="18" thickBot="1" x14ac:dyDescent="0.3">
      <c r="A3" s="614"/>
      <c r="B3" s="370" t="str">
        <f>Title!B3</f>
        <v>Interim</v>
      </c>
      <c r="C3" s="53"/>
      <c r="E3" s="686"/>
      <c r="F3" s="1631" t="s">
        <v>593</v>
      </c>
      <c r="G3" s="1631"/>
      <c r="H3" s="1631"/>
      <c r="I3" s="1631"/>
      <c r="J3" s="1631"/>
      <c r="K3" s="1631"/>
      <c r="L3" s="1631"/>
      <c r="M3" s="1631"/>
    </row>
    <row r="4" spans="1:13" ht="18" customHeight="1" x14ac:dyDescent="0.25">
      <c r="A4" s="614"/>
      <c r="B4" s="1255" t="str">
        <f>Title!B4</f>
        <v>R2</v>
      </c>
      <c r="C4" s="53"/>
      <c r="E4" s="385"/>
      <c r="F4" s="1592" t="s">
        <v>576</v>
      </c>
      <c r="G4" s="1592"/>
      <c r="H4" s="1592"/>
      <c r="I4" s="1592"/>
      <c r="J4" s="1592"/>
      <c r="K4" s="1592"/>
      <c r="L4" s="1592"/>
      <c r="M4" s="1592"/>
    </row>
    <row r="5" spans="1:13" ht="15.6" x14ac:dyDescent="0.3">
      <c r="A5" s="614"/>
      <c r="B5" s="1256"/>
      <c r="C5" s="53"/>
      <c r="E5" s="491"/>
      <c r="F5" s="376" t="s">
        <v>6</v>
      </c>
      <c r="G5" s="884" t="s">
        <v>577</v>
      </c>
      <c r="H5" s="884"/>
      <c r="I5" s="884"/>
      <c r="J5" s="884"/>
      <c r="K5" s="884"/>
      <c r="L5" s="884"/>
      <c r="M5" s="884"/>
    </row>
    <row r="6" spans="1:13" ht="16.2" thickBot="1" x14ac:dyDescent="0.35">
      <c r="A6" s="614"/>
      <c r="B6" s="1257"/>
      <c r="C6" s="53"/>
      <c r="E6" s="491"/>
      <c r="F6" s="376" t="s">
        <v>6</v>
      </c>
      <c r="G6" s="884" t="s">
        <v>578</v>
      </c>
      <c r="H6" s="884"/>
      <c r="I6" s="884"/>
      <c r="J6" s="884"/>
      <c r="K6" s="884"/>
      <c r="L6" s="884"/>
      <c r="M6" s="884"/>
    </row>
    <row r="7" spans="1:13" ht="16.2" thickBot="1" x14ac:dyDescent="0.35">
      <c r="A7" s="614"/>
      <c r="B7" s="54"/>
      <c r="C7" s="543"/>
      <c r="E7" s="491"/>
      <c r="F7" s="376" t="s">
        <v>6</v>
      </c>
      <c r="G7" s="884" t="s">
        <v>579</v>
      </c>
      <c r="H7" s="884"/>
      <c r="I7" s="884"/>
      <c r="J7" s="884"/>
      <c r="K7" s="884"/>
      <c r="L7" s="884"/>
      <c r="M7" s="884"/>
    </row>
    <row r="8" spans="1:13" ht="17.399999999999999" customHeight="1" x14ac:dyDescent="0.3">
      <c r="A8" s="614"/>
      <c r="B8" s="1014" t="s">
        <v>103</v>
      </c>
      <c r="C8" s="497"/>
      <c r="E8" s="491"/>
      <c r="F8" s="376" t="s">
        <v>6</v>
      </c>
      <c r="G8" s="884" t="s">
        <v>580</v>
      </c>
      <c r="H8" s="884"/>
      <c r="I8" s="884"/>
      <c r="J8" s="884"/>
      <c r="K8" s="884"/>
      <c r="L8" s="884"/>
      <c r="M8" s="884"/>
    </row>
    <row r="9" spans="1:13" ht="27" customHeight="1" x14ac:dyDescent="0.3">
      <c r="A9" s="614"/>
      <c r="B9" s="676" t="s">
        <v>131</v>
      </c>
      <c r="C9" s="497"/>
      <c r="E9" s="491"/>
      <c r="F9" s="376" t="s">
        <v>6</v>
      </c>
      <c r="G9" s="884" t="s">
        <v>581</v>
      </c>
      <c r="H9" s="884"/>
      <c r="I9" s="884"/>
      <c r="J9" s="884"/>
      <c r="K9" s="884"/>
      <c r="L9" s="884"/>
      <c r="M9" s="884"/>
    </row>
    <row r="10" spans="1:13" ht="15.6" x14ac:dyDescent="0.3">
      <c r="A10" s="614"/>
      <c r="B10" s="677"/>
      <c r="C10" s="678"/>
      <c r="E10" s="491"/>
      <c r="F10" s="376" t="s">
        <v>6</v>
      </c>
      <c r="G10" s="884" t="s">
        <v>582</v>
      </c>
      <c r="H10" s="884"/>
      <c r="I10" s="884"/>
      <c r="J10" s="884"/>
      <c r="K10" s="884"/>
      <c r="L10" s="884"/>
      <c r="M10" s="884"/>
    </row>
    <row r="11" spans="1:13" ht="21" x14ac:dyDescent="0.25">
      <c r="A11" s="614"/>
      <c r="B11" s="679" t="s">
        <v>397</v>
      </c>
      <c r="C11" s="497"/>
      <c r="E11" s="647"/>
      <c r="F11" s="647"/>
      <c r="G11" s="647"/>
      <c r="H11" s="647"/>
      <c r="I11" s="647"/>
      <c r="J11" s="647"/>
      <c r="K11" s="883"/>
      <c r="L11" s="647"/>
      <c r="M11" s="647"/>
    </row>
    <row r="12" spans="1:13" ht="17.399999999999999" x14ac:dyDescent="0.25">
      <c r="A12" s="52"/>
      <c r="B12" s="680" t="s">
        <v>398</v>
      </c>
      <c r="C12" s="53"/>
      <c r="E12" s="862"/>
      <c r="F12" s="1619" t="s">
        <v>583</v>
      </c>
      <c r="G12" s="1619"/>
      <c r="H12" s="1619"/>
      <c r="I12" s="1619"/>
      <c r="J12" s="1619"/>
      <c r="K12" s="1619"/>
      <c r="L12" s="1619"/>
      <c r="M12" s="1619"/>
    </row>
    <row r="13" spans="1:13" ht="15.6" x14ac:dyDescent="0.25">
      <c r="A13" s="614"/>
      <c r="B13" s="681" t="s">
        <v>157</v>
      </c>
      <c r="C13" s="497"/>
      <c r="E13" s="613"/>
      <c r="F13" s="438"/>
      <c r="G13" s="151">
        <v>1</v>
      </c>
      <c r="H13" s="400"/>
      <c r="I13" s="400" t="s">
        <v>109</v>
      </c>
      <c r="J13" s="618" t="s">
        <v>173</v>
      </c>
      <c r="K13" s="9" t="s">
        <v>1</v>
      </c>
      <c r="L13" s="619">
        <v>0</v>
      </c>
      <c r="M13" s="620">
        <f>TIME(9+0,0,0)</f>
        <v>0.375</v>
      </c>
    </row>
    <row r="14" spans="1:13" ht="15.6" x14ac:dyDescent="0.25">
      <c r="A14" s="52"/>
      <c r="B14" s="682" t="s">
        <v>256</v>
      </c>
      <c r="C14" s="497"/>
      <c r="E14" s="654"/>
      <c r="F14" s="1167"/>
      <c r="G14" s="865">
        <f>G13+1</f>
        <v>2</v>
      </c>
      <c r="H14" s="865"/>
      <c r="I14" s="882" t="s">
        <v>426</v>
      </c>
      <c r="J14" s="649" t="s">
        <v>173</v>
      </c>
      <c r="K14" s="865" t="s">
        <v>1</v>
      </c>
      <c r="L14" s="650">
        <v>15</v>
      </c>
      <c r="M14" s="651">
        <f>M13+TIME(0,L13,0)</f>
        <v>0.375</v>
      </c>
    </row>
    <row r="15" spans="1:13" ht="15.6" x14ac:dyDescent="0.25">
      <c r="A15" s="52"/>
      <c r="B15" s="498" t="s">
        <v>283</v>
      </c>
      <c r="C15" s="497"/>
      <c r="E15" s="809"/>
      <c r="F15" s="1168"/>
      <c r="G15" s="782">
        <v>3</v>
      </c>
      <c r="H15" s="782"/>
      <c r="I15" s="1169" t="s">
        <v>584</v>
      </c>
      <c r="J15" s="784" t="s">
        <v>6</v>
      </c>
      <c r="K15" s="782" t="s">
        <v>1</v>
      </c>
      <c r="L15" s="785">
        <v>15</v>
      </c>
      <c r="M15" s="786">
        <f>M14+TIME(0,L14,0)</f>
        <v>0.38541666666666669</v>
      </c>
    </row>
    <row r="16" spans="1:13" ht="15.6" x14ac:dyDescent="0.25">
      <c r="A16" s="52"/>
      <c r="B16" s="499" t="s">
        <v>347</v>
      </c>
      <c r="C16" s="500"/>
      <c r="E16" s="810"/>
      <c r="F16" s="734"/>
      <c r="G16" s="736">
        <v>4</v>
      </c>
      <c r="H16" s="735"/>
      <c r="I16" s="735" t="s">
        <v>577</v>
      </c>
      <c r="J16" s="707" t="s">
        <v>173</v>
      </c>
      <c r="K16" s="736" t="s">
        <v>4</v>
      </c>
      <c r="L16" s="708">
        <v>45</v>
      </c>
      <c r="M16" s="780">
        <f>M15+TIME(0,L15,0)</f>
        <v>0.39583333333333337</v>
      </c>
    </row>
    <row r="17" spans="1:13" ht="15.6" x14ac:dyDescent="0.25">
      <c r="A17" s="52"/>
      <c r="B17" s="54"/>
      <c r="C17" s="459"/>
      <c r="E17" s="809"/>
      <c r="F17" s="1168"/>
      <c r="G17" s="782">
        <v>5</v>
      </c>
      <c r="H17" s="782"/>
      <c r="I17" s="1169" t="s">
        <v>585</v>
      </c>
      <c r="J17" s="784" t="s">
        <v>6</v>
      </c>
      <c r="K17" s="782" t="s">
        <v>4</v>
      </c>
      <c r="L17" s="785">
        <v>45</v>
      </c>
      <c r="M17" s="786">
        <f>M16+TIME(0,L16,0)</f>
        <v>0.42708333333333337</v>
      </c>
    </row>
    <row r="18" spans="1:13" ht="15.6" x14ac:dyDescent="0.25">
      <c r="A18" s="52"/>
      <c r="B18" s="54"/>
      <c r="C18" s="53"/>
      <c r="E18" s="810"/>
      <c r="F18" s="734"/>
      <c r="G18" s="736">
        <v>6</v>
      </c>
      <c r="H18" s="735"/>
      <c r="I18" s="735" t="s">
        <v>315</v>
      </c>
      <c r="J18" s="707" t="s">
        <v>173</v>
      </c>
      <c r="K18" s="736" t="s">
        <v>1</v>
      </c>
      <c r="L18" s="708">
        <v>0</v>
      </c>
      <c r="M18" s="780">
        <f>M17+TIME(0,L17,0)</f>
        <v>0.45833333333333337</v>
      </c>
    </row>
    <row r="19" spans="1:13" ht="17.399999999999999" x14ac:dyDescent="0.25">
      <c r="A19" s="614"/>
      <c r="B19" s="971" t="s">
        <v>399</v>
      </c>
      <c r="C19" s="497"/>
      <c r="E19" s="806"/>
      <c r="F19" s="1619" t="s">
        <v>586</v>
      </c>
      <c r="G19" s="1619"/>
      <c r="H19" s="1619"/>
      <c r="I19" s="1619"/>
      <c r="J19" s="1619"/>
      <c r="K19" s="1619"/>
      <c r="L19" s="1619"/>
      <c r="M19" s="1619"/>
    </row>
    <row r="20" spans="1:13" ht="15.6" x14ac:dyDescent="0.25">
      <c r="A20" s="52"/>
      <c r="B20" s="680" t="s">
        <v>400</v>
      </c>
      <c r="C20" s="53"/>
      <c r="E20" s="809"/>
      <c r="F20" s="781"/>
      <c r="G20" s="782">
        <v>7</v>
      </c>
      <c r="H20" s="783"/>
      <c r="I20" s="783" t="s">
        <v>109</v>
      </c>
      <c r="J20" s="784" t="s">
        <v>6</v>
      </c>
      <c r="K20" s="782" t="s">
        <v>1</v>
      </c>
      <c r="L20" s="785">
        <v>0</v>
      </c>
      <c r="M20" s="786">
        <v>0.33333333333333331</v>
      </c>
    </row>
    <row r="21" spans="1:13" ht="15.6" x14ac:dyDescent="0.25">
      <c r="A21" s="614"/>
      <c r="B21" s="1015" t="s">
        <v>456</v>
      </c>
      <c r="C21" s="497"/>
      <c r="E21" s="654"/>
      <c r="F21" s="1167"/>
      <c r="G21" s="865">
        <v>8</v>
      </c>
      <c r="H21" s="865"/>
      <c r="I21" s="882" t="s">
        <v>587</v>
      </c>
      <c r="J21" s="649" t="s">
        <v>173</v>
      </c>
      <c r="K21" s="865" t="s">
        <v>4</v>
      </c>
      <c r="L21" s="650">
        <v>60</v>
      </c>
      <c r="M21" s="651">
        <f>M20+TIME(0,L20,0)</f>
        <v>0.33333333333333331</v>
      </c>
    </row>
    <row r="22" spans="1:13" ht="15.6" x14ac:dyDescent="0.3">
      <c r="A22" s="52"/>
      <c r="B22" s="972" t="s">
        <v>298</v>
      </c>
      <c r="C22" s="497"/>
      <c r="E22" s="809"/>
      <c r="F22" s="781"/>
      <c r="G22" s="782">
        <v>9</v>
      </c>
      <c r="H22" s="783"/>
      <c r="I22" s="783" t="s">
        <v>580</v>
      </c>
      <c r="J22" s="784" t="s">
        <v>6</v>
      </c>
      <c r="K22" s="782" t="s">
        <v>4</v>
      </c>
      <c r="L22" s="785">
        <v>60</v>
      </c>
      <c r="M22" s="786">
        <f>M21+TIME(0,L21,0)</f>
        <v>0.375</v>
      </c>
    </row>
    <row r="23" spans="1:13" ht="15.6" x14ac:dyDescent="0.3">
      <c r="A23" s="52"/>
      <c r="B23" s="1016" t="s">
        <v>297</v>
      </c>
      <c r="C23" s="497"/>
      <c r="E23" s="810"/>
      <c r="F23" s="734"/>
      <c r="G23" s="736">
        <v>10</v>
      </c>
      <c r="H23" s="735"/>
      <c r="I23" s="735" t="s">
        <v>315</v>
      </c>
      <c r="J23" s="707" t="s">
        <v>6</v>
      </c>
      <c r="K23" s="736" t="s">
        <v>1</v>
      </c>
      <c r="L23" s="708">
        <v>0</v>
      </c>
      <c r="M23" s="780">
        <f>M22+TIME(0,L22,0)</f>
        <v>0.41666666666666669</v>
      </c>
    </row>
    <row r="24" spans="1:13" ht="15.6" x14ac:dyDescent="0.3">
      <c r="A24" s="52"/>
      <c r="B24" s="973" t="s">
        <v>348</v>
      </c>
      <c r="C24" s="497"/>
      <c r="E24" s="806"/>
      <c r="F24" s="881"/>
      <c r="G24" s="880"/>
      <c r="H24" s="885"/>
      <c r="I24" s="885"/>
      <c r="J24" s="930"/>
      <c r="K24" s="880"/>
      <c r="L24" s="931"/>
      <c r="M24" s="932"/>
    </row>
    <row r="25" spans="1:13" ht="17.399999999999999" x14ac:dyDescent="0.25">
      <c r="A25" s="52"/>
      <c r="B25" s="1017" t="s">
        <v>24</v>
      </c>
      <c r="C25" s="497"/>
      <c r="E25" s="862"/>
      <c r="F25" s="1619" t="s">
        <v>588</v>
      </c>
      <c r="G25" s="1619"/>
      <c r="H25" s="1619"/>
      <c r="I25" s="1619"/>
      <c r="J25" s="1619"/>
      <c r="K25" s="1619"/>
      <c r="L25" s="1619"/>
      <c r="M25" s="1619"/>
    </row>
    <row r="26" spans="1:13" ht="15.6" x14ac:dyDescent="0.25">
      <c r="A26" s="52"/>
      <c r="B26" s="1018" t="s">
        <v>19</v>
      </c>
      <c r="C26" s="497"/>
      <c r="E26" s="809"/>
      <c r="F26" s="781"/>
      <c r="G26" s="782">
        <v>11</v>
      </c>
      <c r="H26" s="783"/>
      <c r="I26" s="783" t="s">
        <v>109</v>
      </c>
      <c r="J26" s="784" t="s">
        <v>6</v>
      </c>
      <c r="K26" s="782" t="s">
        <v>1</v>
      </c>
      <c r="L26" s="785">
        <v>0</v>
      </c>
      <c r="M26" s="786">
        <f>TIME(19,30,0)</f>
        <v>0.8125</v>
      </c>
    </row>
    <row r="27" spans="1:13" ht="15.6" x14ac:dyDescent="0.25">
      <c r="A27" s="52"/>
      <c r="B27" s="1019" t="s">
        <v>458</v>
      </c>
      <c r="C27" s="497"/>
      <c r="E27" s="933"/>
      <c r="F27" s="934"/>
      <c r="G27" s="855">
        <v>12</v>
      </c>
      <c r="H27" s="856"/>
      <c r="I27" s="856" t="s">
        <v>582</v>
      </c>
      <c r="J27" s="861" t="s">
        <v>6</v>
      </c>
      <c r="K27" s="855" t="s">
        <v>4</v>
      </c>
      <c r="L27" s="935">
        <v>60</v>
      </c>
      <c r="M27" s="936">
        <f>M26+TIME(0,L26,0)</f>
        <v>0.8125</v>
      </c>
    </row>
    <row r="28" spans="1:13" ht="15.6" x14ac:dyDescent="0.25">
      <c r="A28" s="52"/>
      <c r="B28" s="54"/>
      <c r="C28" s="497"/>
      <c r="E28" s="809"/>
      <c r="F28" s="781"/>
      <c r="G28" s="782">
        <v>13</v>
      </c>
      <c r="H28" s="783"/>
      <c r="I28" s="783" t="s">
        <v>581</v>
      </c>
      <c r="J28" s="784" t="s">
        <v>6</v>
      </c>
      <c r="K28" s="782" t="s">
        <v>4</v>
      </c>
      <c r="L28" s="785">
        <v>60</v>
      </c>
      <c r="M28" s="786">
        <f>M27+TIME(0,L27,0)</f>
        <v>0.85416666666666663</v>
      </c>
    </row>
    <row r="29" spans="1:13" ht="15.6" x14ac:dyDescent="0.25">
      <c r="A29" s="52"/>
      <c r="B29" s="54"/>
      <c r="C29" s="53"/>
      <c r="E29" s="933"/>
      <c r="F29" s="934"/>
      <c r="G29" s="855">
        <v>14</v>
      </c>
      <c r="H29" s="856"/>
      <c r="I29" s="856" t="s">
        <v>315</v>
      </c>
      <c r="J29" s="861" t="s">
        <v>6</v>
      </c>
      <c r="K29" s="855" t="s">
        <v>1</v>
      </c>
      <c r="L29" s="935">
        <v>0</v>
      </c>
      <c r="M29" s="936">
        <f>M28+TIME(0,L28,0)</f>
        <v>0.89583333333333326</v>
      </c>
    </row>
    <row r="30" spans="1:13" ht="21" x14ac:dyDescent="0.25">
      <c r="A30" s="52"/>
      <c r="B30" s="679" t="s">
        <v>401</v>
      </c>
      <c r="C30" s="53"/>
      <c r="E30" s="806"/>
      <c r="F30" s="738"/>
      <c r="G30" s="738"/>
      <c r="H30" s="738"/>
      <c r="I30" s="738"/>
      <c r="J30" s="738"/>
      <c r="K30" s="737"/>
      <c r="L30" s="738"/>
      <c r="M30" s="738"/>
    </row>
    <row r="31" spans="1:13" ht="17.399999999999999" x14ac:dyDescent="0.25">
      <c r="A31" s="52"/>
      <c r="B31" s="680" t="s">
        <v>402</v>
      </c>
      <c r="C31" s="53"/>
      <c r="E31" s="806"/>
      <c r="F31" s="1619" t="s">
        <v>589</v>
      </c>
      <c r="G31" s="1619"/>
      <c r="H31" s="1619"/>
      <c r="I31" s="1619"/>
      <c r="J31" s="1619"/>
      <c r="K31" s="1619"/>
      <c r="L31" s="1619"/>
      <c r="M31" s="1619"/>
    </row>
    <row r="32" spans="1:13" ht="15.6" x14ac:dyDescent="0.25">
      <c r="A32" s="52"/>
      <c r="B32" s="1022" t="s">
        <v>446</v>
      </c>
      <c r="C32" s="53"/>
      <c r="E32" s="613"/>
      <c r="F32" s="438"/>
      <c r="G32" s="151">
        <v>15</v>
      </c>
      <c r="H32" s="400"/>
      <c r="I32" s="400" t="s">
        <v>109</v>
      </c>
      <c r="J32" s="618" t="s">
        <v>173</v>
      </c>
      <c r="K32" s="9" t="s">
        <v>1</v>
      </c>
      <c r="L32" s="619">
        <v>0</v>
      </c>
      <c r="M32" s="620">
        <f>TIME(13,30,0)</f>
        <v>0.5625</v>
      </c>
    </row>
    <row r="33" spans="1:13" ht="21" x14ac:dyDescent="0.25">
      <c r="A33" s="614"/>
      <c r="B33" s="1023" t="s">
        <v>457</v>
      </c>
      <c r="C33" s="497"/>
      <c r="E33" s="807"/>
      <c r="F33" s="734"/>
      <c r="G33" s="736">
        <v>16</v>
      </c>
      <c r="H33" s="735"/>
      <c r="I33" s="735" t="s">
        <v>590</v>
      </c>
      <c r="J33" s="707" t="s">
        <v>6</v>
      </c>
      <c r="K33" s="736" t="s">
        <v>4</v>
      </c>
      <c r="L33" s="708">
        <v>60</v>
      </c>
      <c r="M33" s="780">
        <f>M32+TIME(0,L32,0)</f>
        <v>0.5625</v>
      </c>
    </row>
    <row r="34" spans="1:13" ht="17.399999999999999" x14ac:dyDescent="0.25">
      <c r="A34" s="52"/>
      <c r="B34" s="54"/>
      <c r="C34" s="53"/>
      <c r="E34" s="808"/>
      <c r="F34" s="781"/>
      <c r="G34" s="782">
        <v>17</v>
      </c>
      <c r="H34" s="783"/>
      <c r="I34" s="783" t="s">
        <v>591</v>
      </c>
      <c r="J34" s="784" t="s">
        <v>6</v>
      </c>
      <c r="K34" s="782" t="s">
        <v>4</v>
      </c>
      <c r="L34" s="785">
        <v>30</v>
      </c>
      <c r="M34" s="786">
        <f>M33+TIME(0,L33,0)</f>
        <v>0.60416666666666663</v>
      </c>
    </row>
    <row r="35" spans="1:13" ht="15.6" x14ac:dyDescent="0.25">
      <c r="A35" s="52"/>
      <c r="B35" s="54"/>
      <c r="C35" s="497"/>
      <c r="E35" s="654"/>
      <c r="F35" s="869"/>
      <c r="G35" s="865">
        <v>18</v>
      </c>
      <c r="H35" s="865"/>
      <c r="I35" s="621" t="s">
        <v>592</v>
      </c>
      <c r="J35" s="622" t="s">
        <v>6</v>
      </c>
      <c r="K35" s="865" t="s">
        <v>4</v>
      </c>
      <c r="L35" s="650">
        <v>30</v>
      </c>
      <c r="M35" s="651">
        <f>M34+TIME(0,L34,0)</f>
        <v>0.625</v>
      </c>
    </row>
    <row r="36" spans="1:13" ht="15.6" customHeight="1" x14ac:dyDescent="0.25">
      <c r="A36" s="52"/>
      <c r="B36" s="1260" t="s">
        <v>419</v>
      </c>
      <c r="C36" s="497"/>
      <c r="E36" s="809"/>
      <c r="F36" s="1170"/>
      <c r="G36" s="782">
        <v>19</v>
      </c>
      <c r="H36" s="782"/>
      <c r="I36" s="782" t="s">
        <v>176</v>
      </c>
      <c r="J36" s="1171" t="s">
        <v>6</v>
      </c>
      <c r="K36" s="782" t="s">
        <v>1</v>
      </c>
      <c r="L36" s="785">
        <v>0</v>
      </c>
      <c r="M36" s="786">
        <f>M35+TIME(0,L35,0)</f>
        <v>0.64583333333333337</v>
      </c>
    </row>
    <row r="37" spans="1:13" ht="15.6" x14ac:dyDescent="0.3">
      <c r="A37" s="54"/>
      <c r="B37" s="1261"/>
      <c r="C37" s="54"/>
      <c r="E37" s="805"/>
      <c r="F37" s="805"/>
      <c r="G37" s="805"/>
      <c r="H37" s="805"/>
      <c r="I37" s="805"/>
      <c r="J37" s="805"/>
      <c r="K37" s="805"/>
      <c r="L37" s="805"/>
      <c r="M37" s="805"/>
    </row>
    <row r="38" spans="1:13" ht="17.399999999999999" x14ac:dyDescent="0.3">
      <c r="A38" s="54"/>
      <c r="B38" s="852" t="s">
        <v>415</v>
      </c>
      <c r="C38" s="54"/>
      <c r="E38" s="805"/>
      <c r="F38" s="805"/>
      <c r="G38" s="805"/>
      <c r="H38" s="805"/>
      <c r="I38" s="805"/>
      <c r="J38" s="805"/>
      <c r="K38" s="805"/>
      <c r="L38" s="805"/>
      <c r="M38" s="805"/>
    </row>
    <row r="39" spans="1:13" ht="15.6" x14ac:dyDescent="0.3">
      <c r="A39" s="54"/>
      <c r="B39" s="1026" t="s">
        <v>363</v>
      </c>
      <c r="C39" s="54"/>
      <c r="E39" s="439"/>
      <c r="F39" s="439"/>
      <c r="G39" s="439"/>
      <c r="H39" s="439"/>
      <c r="I39" s="439"/>
      <c r="J39" s="439"/>
      <c r="K39" s="439"/>
      <c r="L39" s="439"/>
      <c r="M39" s="439"/>
    </row>
    <row r="40" spans="1:13" ht="16.2" thickBot="1" x14ac:dyDescent="0.35">
      <c r="A40" s="54"/>
      <c r="B40" s="54"/>
      <c r="C40" s="54"/>
      <c r="E40" s="439"/>
      <c r="F40" s="439"/>
      <c r="G40" s="439"/>
      <c r="H40" s="439"/>
      <c r="I40" s="439"/>
      <c r="J40" s="439"/>
      <c r="K40" s="439"/>
      <c r="L40" s="439"/>
      <c r="M40" s="439"/>
    </row>
    <row r="41" spans="1:13" ht="15.6" x14ac:dyDescent="0.3">
      <c r="A41" s="52"/>
      <c r="B41" s="599" t="s">
        <v>301</v>
      </c>
      <c r="C41" s="53"/>
      <c r="E41" s="439"/>
      <c r="F41" s="439"/>
      <c r="G41" s="439"/>
      <c r="H41" s="439"/>
      <c r="I41" s="439"/>
      <c r="J41" s="439"/>
      <c r="K41" s="439"/>
      <c r="L41" s="439"/>
      <c r="M41" s="439"/>
    </row>
    <row r="42" spans="1:13" ht="15.6" x14ac:dyDescent="0.3">
      <c r="A42" s="52"/>
      <c r="B42" s="600" t="s">
        <v>263</v>
      </c>
      <c r="C42" s="53"/>
      <c r="E42" s="439"/>
      <c r="F42" s="439"/>
      <c r="G42" s="439"/>
      <c r="H42" s="439"/>
      <c r="I42" s="439"/>
      <c r="J42" s="439"/>
      <c r="K42" s="439"/>
      <c r="L42" s="439"/>
      <c r="M42" s="439"/>
    </row>
    <row r="43" spans="1:13" ht="15.6" x14ac:dyDescent="0.3">
      <c r="A43" s="52"/>
      <c r="B43" s="502" t="s">
        <v>250</v>
      </c>
      <c r="C43" s="501"/>
      <c r="E43" s="439"/>
      <c r="F43" s="439"/>
      <c r="G43" s="439"/>
      <c r="H43" s="439"/>
      <c r="I43" s="439"/>
      <c r="J43" s="439"/>
      <c r="K43" s="439"/>
      <c r="L43" s="439"/>
      <c r="M43" s="439"/>
    </row>
    <row r="44" spans="1:13" ht="15.6" x14ac:dyDescent="0.3">
      <c r="A44" s="52"/>
      <c r="B44" s="503" t="s">
        <v>104</v>
      </c>
      <c r="C44" s="501"/>
      <c r="E44" s="439"/>
      <c r="F44" s="439"/>
      <c r="G44" s="439"/>
      <c r="H44" s="439"/>
      <c r="I44" s="439"/>
      <c r="J44" s="439"/>
      <c r="K44" s="439"/>
      <c r="L44" s="439"/>
      <c r="M44" s="439"/>
    </row>
    <row r="45" spans="1:13" ht="13.8" x14ac:dyDescent="0.25">
      <c r="A45" s="52"/>
      <c r="B45" s="504" t="s">
        <v>105</v>
      </c>
      <c r="C45" s="501"/>
      <c r="M45" s="688"/>
    </row>
    <row r="46" spans="1:13" ht="15.6" x14ac:dyDescent="0.25">
      <c r="A46" s="52"/>
      <c r="B46" s="1024" t="s">
        <v>102</v>
      </c>
      <c r="C46" s="501"/>
      <c r="M46" s="688"/>
    </row>
    <row r="47" spans="1:13" ht="13.8" x14ac:dyDescent="0.25">
      <c r="A47" s="52"/>
      <c r="B47" s="505" t="s">
        <v>259</v>
      </c>
      <c r="C47" s="501"/>
      <c r="M47" s="688"/>
    </row>
    <row r="48" spans="1:13" ht="13.8" x14ac:dyDescent="0.25">
      <c r="A48" s="52"/>
      <c r="B48" s="505" t="s">
        <v>260</v>
      </c>
      <c r="C48" s="501"/>
      <c r="M48" s="688"/>
    </row>
    <row r="49" spans="1:13" ht="13.8" x14ac:dyDescent="0.25">
      <c r="A49" s="52"/>
      <c r="B49" s="505" t="s">
        <v>135</v>
      </c>
      <c r="C49" s="501"/>
      <c r="M49" s="688"/>
    </row>
    <row r="50" spans="1:13" ht="13.8" x14ac:dyDescent="0.25">
      <c r="A50" s="52"/>
      <c r="B50" s="505" t="s">
        <v>265</v>
      </c>
      <c r="C50" s="501"/>
      <c r="M50" s="688"/>
    </row>
    <row r="51" spans="1:13" ht="13.8" x14ac:dyDescent="0.25">
      <c r="A51" s="52"/>
      <c r="B51" s="505" t="s">
        <v>261</v>
      </c>
      <c r="C51" s="501"/>
      <c r="M51" s="688"/>
    </row>
    <row r="52" spans="1:13" ht="13.8" x14ac:dyDescent="0.25">
      <c r="A52" s="52"/>
      <c r="B52" s="505" t="s">
        <v>134</v>
      </c>
      <c r="C52" s="501"/>
      <c r="M52" s="688"/>
    </row>
    <row r="53" spans="1:13" ht="13.8" x14ac:dyDescent="0.25">
      <c r="A53" s="52"/>
      <c r="B53" s="505" t="s">
        <v>262</v>
      </c>
      <c r="C53" s="501"/>
      <c r="M53" s="688"/>
    </row>
    <row r="54" spans="1:13" ht="13.8" x14ac:dyDescent="0.25">
      <c r="A54" s="52"/>
      <c r="B54" s="683" t="s">
        <v>106</v>
      </c>
      <c r="C54" s="501"/>
      <c r="M54" s="688"/>
    </row>
    <row r="55" spans="1:13" ht="13.8" x14ac:dyDescent="0.25">
      <c r="A55" s="52"/>
      <c r="B55" s="54"/>
      <c r="C55" s="501"/>
      <c r="M55" s="688"/>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9">
    <mergeCell ref="B36:B37"/>
    <mergeCell ref="E2:M2"/>
    <mergeCell ref="F3:M3"/>
    <mergeCell ref="B4:B6"/>
    <mergeCell ref="F4:M4"/>
    <mergeCell ref="F12:M12"/>
    <mergeCell ref="F19:M19"/>
    <mergeCell ref="F25:M25"/>
    <mergeCell ref="F31:M31"/>
  </mergeCells>
  <hyperlinks>
    <hyperlink ref="I6" r:id="rId1" display="http://www.ieee802.org/11/Meetings/201209ChinaInterim.html"/>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2" tooltip="Code of Ethics"/>
    <hyperlink ref="B54" location="References!A1" tooltip="802.11 WG Communication References" display="Reference"/>
    <hyperlink ref="B43" location="'802.11 Cover'!A1" tooltip="Cover Page" display="Cover"/>
    <hyperlink ref="B48" r:id="rId3" tooltip="Antitrust and Competition Policy"/>
    <hyperlink ref="B51" r:id="rId4" tooltip="IEEE-SA PatCom"/>
    <hyperlink ref="B45" r:id="rId5" tooltip="WG Officers and Contact Details"/>
    <hyperlink ref="B52" r:id="rId6" tooltip="Patent Policy"/>
    <hyperlink ref="B53" r:id="rId7" tooltip="Patent FAQ"/>
    <hyperlink ref="B47" r:id="rId8" tooltip="Affiliation FAQ"/>
    <hyperlink ref="B50" r:id="rId9" tooltip="IEEE-SA Letter of Assurance Form"/>
    <hyperlink ref="B14" location="'ARC SC'!A1" tooltip="Architecture Standing Committee Agenda" display="ARC"/>
    <hyperlink ref="B42" r:id="rId10" tooltip="Teleconference Calendar"/>
    <hyperlink ref="B41" r:id="rId11"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76"/>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675" customWidth="1"/>
    <col min="5" max="5" width="2.5546875" style="675" customWidth="1"/>
    <col min="6" max="6" width="4.88671875" style="675" customWidth="1"/>
    <col min="7" max="7" width="9.109375" style="675"/>
    <col min="8" max="8" width="79.44140625" style="675" customWidth="1"/>
    <col min="9" max="9" width="4.5546875" style="675" customWidth="1"/>
    <col min="10" max="10" width="9.109375" style="675"/>
    <col min="11" max="11" width="8" style="675" customWidth="1"/>
    <col min="12" max="16384" width="9.109375" style="675"/>
  </cols>
  <sheetData>
    <row r="1" spans="1:13" ht="15.6" x14ac:dyDescent="0.25">
      <c r="A1" s="1164"/>
      <c r="B1" s="1165" t="s">
        <v>575</v>
      </c>
      <c r="C1" s="1166"/>
      <c r="E1" s="1020"/>
      <c r="F1" s="1020"/>
      <c r="G1" s="1020"/>
      <c r="H1" s="1020"/>
      <c r="I1" s="1020"/>
      <c r="J1" s="1020"/>
      <c r="K1" s="1020"/>
      <c r="L1" s="1020"/>
      <c r="M1" s="1021"/>
    </row>
    <row r="2" spans="1:13" ht="18" thickBot="1" x14ac:dyDescent="0.3">
      <c r="A2" s="614"/>
      <c r="B2" s="867"/>
      <c r="C2" s="53"/>
      <c r="E2" s="1633" t="s">
        <v>460</v>
      </c>
      <c r="F2" s="1633"/>
      <c r="G2" s="1633"/>
      <c r="H2" s="1633"/>
      <c r="I2" s="1633"/>
      <c r="J2" s="1633"/>
      <c r="K2" s="1633"/>
      <c r="L2" s="1633"/>
      <c r="M2" s="1633"/>
    </row>
    <row r="3" spans="1:13" ht="16.2" thickBot="1" x14ac:dyDescent="0.3">
      <c r="A3" s="614"/>
      <c r="B3" s="370" t="str">
        <f>Title!B3</f>
        <v>Interim</v>
      </c>
      <c r="C3" s="53"/>
      <c r="E3" s="1634" t="s">
        <v>609</v>
      </c>
      <c r="F3" s="1634"/>
      <c r="G3" s="1634"/>
      <c r="H3" s="1634"/>
      <c r="I3" s="1634"/>
      <c r="J3" s="1634"/>
      <c r="K3" s="1634"/>
      <c r="L3" s="1634"/>
      <c r="M3" s="952"/>
    </row>
    <row r="4" spans="1:13" ht="15.6" customHeight="1" x14ac:dyDescent="0.25">
      <c r="A4" s="614"/>
      <c r="B4" s="1255" t="str">
        <f>Title!B4</f>
        <v>R2</v>
      </c>
      <c r="C4" s="53"/>
      <c r="E4" s="1635" t="s">
        <v>500</v>
      </c>
      <c r="F4" s="1635"/>
      <c r="G4" s="1635"/>
      <c r="H4" s="1635"/>
      <c r="I4" s="1635"/>
      <c r="J4" s="1635"/>
      <c r="K4" s="1635"/>
      <c r="L4" s="1635"/>
      <c r="M4" s="689"/>
    </row>
    <row r="5" spans="1:13" ht="15.6" x14ac:dyDescent="0.25">
      <c r="A5" s="614"/>
      <c r="B5" s="1256"/>
      <c r="C5" s="53"/>
      <c r="E5" s="741" t="s">
        <v>6</v>
      </c>
      <c r="F5" s="742" t="s">
        <v>610</v>
      </c>
      <c r="G5" s="743"/>
      <c r="H5" s="744"/>
      <c r="I5" s="744"/>
      <c r="J5" s="744"/>
      <c r="K5" s="744"/>
      <c r="L5" s="745"/>
      <c r="M5" s="690"/>
    </row>
    <row r="6" spans="1:13" ht="16.2" thickBot="1" x14ac:dyDescent="0.3">
      <c r="A6" s="614"/>
      <c r="B6" s="1257"/>
      <c r="C6" s="53"/>
      <c r="E6" s="741" t="s">
        <v>6</v>
      </c>
      <c r="F6" s="742" t="s">
        <v>611</v>
      </c>
      <c r="G6" s="743"/>
      <c r="H6" s="744"/>
      <c r="I6" s="744"/>
      <c r="J6" s="744"/>
      <c r="K6" s="744"/>
      <c r="L6" s="745"/>
      <c r="M6" s="690"/>
    </row>
    <row r="7" spans="1:13" ht="13.8" thickBot="1" x14ac:dyDescent="0.3">
      <c r="A7" s="614"/>
      <c r="B7" s="54"/>
      <c r="C7" s="543"/>
      <c r="E7" s="1161"/>
      <c r="F7" s="691"/>
      <c r="G7" s="1632"/>
      <c r="H7" s="1632"/>
      <c r="I7" s="1632"/>
      <c r="J7" s="1632"/>
      <c r="K7" s="1632"/>
      <c r="L7" s="1632"/>
      <c r="M7" s="1632"/>
    </row>
    <row r="8" spans="1:13" ht="17.399999999999999" customHeight="1" x14ac:dyDescent="0.25">
      <c r="A8" s="614"/>
      <c r="B8" s="1014" t="s">
        <v>103</v>
      </c>
      <c r="C8" s="497"/>
      <c r="E8" s="1161"/>
      <c r="F8" s="1623" t="s">
        <v>612</v>
      </c>
      <c r="G8" s="1623"/>
      <c r="H8" s="1623"/>
      <c r="I8" s="1623"/>
      <c r="J8" s="1623"/>
      <c r="K8" s="1623"/>
      <c r="L8" s="1623"/>
      <c r="M8" s="1623"/>
    </row>
    <row r="9" spans="1:13" ht="17.399999999999999" x14ac:dyDescent="0.25">
      <c r="A9" s="614"/>
      <c r="B9" s="676" t="s">
        <v>131</v>
      </c>
      <c r="C9" s="497"/>
      <c r="E9" s="941"/>
      <c r="F9" s="942"/>
      <c r="G9" s="943"/>
      <c r="H9" s="943"/>
      <c r="I9" s="943"/>
      <c r="J9" s="943"/>
      <c r="K9" s="943"/>
      <c r="L9" s="944"/>
      <c r="M9" s="943"/>
    </row>
    <row r="10" spans="1:13" ht="17.399999999999999" x14ac:dyDescent="0.25">
      <c r="A10" s="614"/>
      <c r="B10" s="677"/>
      <c r="C10" s="678"/>
      <c r="E10" s="748"/>
      <c r="F10" s="870">
        <v>1</v>
      </c>
      <c r="G10" s="871" t="s">
        <v>0</v>
      </c>
      <c r="H10" s="872" t="s">
        <v>322</v>
      </c>
      <c r="I10" s="872" t="s">
        <v>173</v>
      </c>
      <c r="J10" s="872" t="s">
        <v>1</v>
      </c>
      <c r="K10" s="749">
        <v>1</v>
      </c>
      <c r="L10" s="750">
        <f>TIME(16,0,0)</f>
        <v>0.66666666666666663</v>
      </c>
      <c r="M10" s="751"/>
    </row>
    <row r="11" spans="1:13" ht="15.6" x14ac:dyDescent="0.25">
      <c r="A11" s="614"/>
      <c r="B11" s="679" t="s">
        <v>397</v>
      </c>
      <c r="C11" s="497"/>
      <c r="E11" s="945"/>
      <c r="F11" s="946">
        <v>2</v>
      </c>
      <c r="G11" s="947" t="s">
        <v>0</v>
      </c>
      <c r="H11" s="948" t="s">
        <v>403</v>
      </c>
      <c r="I11" s="949" t="s">
        <v>173</v>
      </c>
      <c r="J11" s="949" t="s">
        <v>1</v>
      </c>
      <c r="K11" s="950">
        <v>5</v>
      </c>
      <c r="L11" s="951">
        <f t="shared" ref="L11:L17" si="0">L10+TIME(0,K10,0)</f>
        <v>0.66736111111111107</v>
      </c>
      <c r="M11" s="952"/>
    </row>
    <row r="12" spans="1:13" ht="15.6" x14ac:dyDescent="0.25">
      <c r="A12" s="52"/>
      <c r="B12" s="680" t="s">
        <v>398</v>
      </c>
      <c r="C12" s="53"/>
      <c r="E12" s="739"/>
      <c r="F12" s="760">
        <v>3</v>
      </c>
      <c r="G12" s="752" t="s">
        <v>0</v>
      </c>
      <c r="H12" s="753" t="s">
        <v>404</v>
      </c>
      <c r="I12" s="872" t="s">
        <v>173</v>
      </c>
      <c r="J12" s="872" t="s">
        <v>1</v>
      </c>
      <c r="K12" s="749">
        <v>5</v>
      </c>
      <c r="L12" s="750">
        <f t="shared" si="0"/>
        <v>0.67083333333333328</v>
      </c>
      <c r="M12" s="751"/>
    </row>
    <row r="13" spans="1:13" ht="15.6" x14ac:dyDescent="0.25">
      <c r="A13" s="614"/>
      <c r="B13" s="681" t="s">
        <v>157</v>
      </c>
      <c r="C13" s="497"/>
      <c r="E13" s="945"/>
      <c r="F13" s="946">
        <v>4</v>
      </c>
      <c r="G13" s="947" t="s">
        <v>36</v>
      </c>
      <c r="H13" s="953" t="s">
        <v>323</v>
      </c>
      <c r="I13" s="949" t="s">
        <v>173</v>
      </c>
      <c r="J13" s="949" t="s">
        <v>1</v>
      </c>
      <c r="K13" s="950">
        <v>5</v>
      </c>
      <c r="L13" s="951">
        <f t="shared" si="0"/>
        <v>0.67430555555555549</v>
      </c>
      <c r="M13" s="952"/>
    </row>
    <row r="14" spans="1:13" ht="15.6" x14ac:dyDescent="0.25">
      <c r="A14" s="52"/>
      <c r="B14" s="682" t="s">
        <v>256</v>
      </c>
      <c r="C14" s="497"/>
      <c r="E14" s="692"/>
      <c r="F14" s="693">
        <v>5</v>
      </c>
      <c r="G14" s="694" t="s">
        <v>2</v>
      </c>
      <c r="H14" s="695" t="s">
        <v>324</v>
      </c>
      <c r="I14" s="694" t="s">
        <v>173</v>
      </c>
      <c r="J14" s="694" t="s">
        <v>4</v>
      </c>
      <c r="K14" s="696">
        <v>5</v>
      </c>
      <c r="L14" s="750">
        <f t="shared" si="0"/>
        <v>0.6777777777777777</v>
      </c>
      <c r="M14" s="697"/>
    </row>
    <row r="15" spans="1:13" ht="15.6" x14ac:dyDescent="0.25">
      <c r="A15" s="52"/>
      <c r="B15" s="498" t="s">
        <v>283</v>
      </c>
      <c r="C15" s="497"/>
      <c r="E15" s="945"/>
      <c r="F15" s="946">
        <v>6</v>
      </c>
      <c r="G15" s="947" t="s">
        <v>36</v>
      </c>
      <c r="H15" s="954" t="s">
        <v>613</v>
      </c>
      <c r="I15" s="949" t="s">
        <v>173</v>
      </c>
      <c r="J15" s="949" t="s">
        <v>1</v>
      </c>
      <c r="K15" s="950">
        <v>15</v>
      </c>
      <c r="L15" s="951">
        <f t="shared" si="0"/>
        <v>0.68124999999999991</v>
      </c>
      <c r="M15" s="952"/>
    </row>
    <row r="16" spans="1:13" ht="15.6" x14ac:dyDescent="0.25">
      <c r="A16" s="52"/>
      <c r="B16" s="499" t="s">
        <v>347</v>
      </c>
      <c r="C16" s="500"/>
      <c r="E16" s="692"/>
      <c r="F16" s="827">
        <v>7</v>
      </c>
      <c r="G16" s="955" t="s">
        <v>46</v>
      </c>
      <c r="H16" s="825" t="s">
        <v>329</v>
      </c>
      <c r="I16" s="694" t="s">
        <v>173</v>
      </c>
      <c r="J16" s="694" t="s">
        <v>1</v>
      </c>
      <c r="K16" s="696">
        <v>84</v>
      </c>
      <c r="L16" s="750">
        <f t="shared" si="0"/>
        <v>0.69166666666666654</v>
      </c>
      <c r="M16" s="697"/>
    </row>
    <row r="17" spans="1:13" ht="15.6" x14ac:dyDescent="0.25">
      <c r="A17" s="52"/>
      <c r="B17" s="54"/>
      <c r="C17" s="459"/>
      <c r="E17" s="945"/>
      <c r="F17" s="956">
        <v>8</v>
      </c>
      <c r="G17" s="949" t="s">
        <v>0</v>
      </c>
      <c r="H17" s="949" t="s">
        <v>463</v>
      </c>
      <c r="I17" s="949" t="s">
        <v>173</v>
      </c>
      <c r="J17" s="949" t="s">
        <v>4</v>
      </c>
      <c r="K17" s="950">
        <v>5</v>
      </c>
      <c r="L17" s="951">
        <f t="shared" si="0"/>
        <v>0.74999999999999989</v>
      </c>
      <c r="M17" s="952"/>
    </row>
    <row r="18" spans="1:13" ht="15.6" x14ac:dyDescent="0.25">
      <c r="A18" s="52"/>
      <c r="B18" s="54"/>
      <c r="C18" s="53"/>
      <c r="E18" s="692"/>
      <c r="F18" s="693"/>
      <c r="G18" s="694"/>
      <c r="H18" s="694"/>
      <c r="I18" s="694"/>
      <c r="J18" s="694"/>
      <c r="K18" s="696"/>
      <c r="L18" s="817"/>
      <c r="M18" s="697"/>
    </row>
    <row r="19" spans="1:13" ht="15.6" x14ac:dyDescent="0.25">
      <c r="A19" s="614"/>
      <c r="B19" s="971" t="s">
        <v>399</v>
      </c>
      <c r="C19" s="497"/>
      <c r="E19" s="701"/>
      <c r="F19" s="702"/>
      <c r="G19" s="879"/>
      <c r="H19" s="879"/>
      <c r="I19" s="879"/>
      <c r="J19" s="879"/>
      <c r="K19" s="698"/>
      <c r="L19" s="699"/>
      <c r="M19" s="700"/>
    </row>
    <row r="20" spans="1:13" ht="15.6" x14ac:dyDescent="0.25">
      <c r="A20" s="52"/>
      <c r="B20" s="680" t="s">
        <v>400</v>
      </c>
      <c r="C20" s="53"/>
      <c r="E20" s="1161"/>
      <c r="F20" s="691"/>
      <c r="G20" s="1632"/>
      <c r="H20" s="1632"/>
      <c r="I20" s="1632"/>
      <c r="J20" s="1632"/>
      <c r="K20" s="1632"/>
      <c r="L20" s="1632"/>
      <c r="M20" s="1632"/>
    </row>
    <row r="21" spans="1:13" ht="17.399999999999999" customHeight="1" x14ac:dyDescent="0.25">
      <c r="A21" s="614"/>
      <c r="B21" s="1015" t="s">
        <v>456</v>
      </c>
      <c r="C21" s="497"/>
      <c r="E21" s="1161"/>
      <c r="F21" s="1623" t="s">
        <v>614</v>
      </c>
      <c r="G21" s="1623"/>
      <c r="H21" s="1623"/>
      <c r="I21" s="1623"/>
      <c r="J21" s="1623"/>
      <c r="K21" s="1623"/>
      <c r="L21" s="1623"/>
      <c r="M21" s="1623"/>
    </row>
    <row r="22" spans="1:13" ht="17.399999999999999" x14ac:dyDescent="0.3">
      <c r="A22" s="52"/>
      <c r="B22" s="972" t="s">
        <v>298</v>
      </c>
      <c r="C22" s="497"/>
      <c r="E22" s="758"/>
      <c r="F22" s="759"/>
      <c r="G22" s="746"/>
      <c r="H22" s="746"/>
      <c r="I22" s="746"/>
      <c r="J22" s="746"/>
      <c r="K22" s="746"/>
      <c r="L22" s="747"/>
      <c r="M22" s="746"/>
    </row>
    <row r="23" spans="1:13" ht="17.399999999999999" x14ac:dyDescent="0.3">
      <c r="A23" s="52"/>
      <c r="B23" s="1016" t="s">
        <v>297</v>
      </c>
      <c r="C23" s="497"/>
      <c r="E23" s="748"/>
      <c r="F23" s="870">
        <v>9</v>
      </c>
      <c r="G23" s="871" t="s">
        <v>0</v>
      </c>
      <c r="H23" s="872" t="s">
        <v>322</v>
      </c>
      <c r="I23" s="872" t="s">
        <v>173</v>
      </c>
      <c r="J23" s="872" t="s">
        <v>1</v>
      </c>
      <c r="K23" s="749">
        <v>1</v>
      </c>
      <c r="L23" s="750">
        <f>TIME(19,30,0)</f>
        <v>0.8125</v>
      </c>
      <c r="M23" s="751"/>
    </row>
    <row r="24" spans="1:13" ht="15.6" x14ac:dyDescent="0.3">
      <c r="A24" s="52"/>
      <c r="B24" s="973" t="s">
        <v>348</v>
      </c>
      <c r="C24" s="497"/>
      <c r="E24" s="945"/>
      <c r="F24" s="946">
        <v>10</v>
      </c>
      <c r="G24" s="947" t="s">
        <v>0</v>
      </c>
      <c r="H24" s="948" t="s">
        <v>403</v>
      </c>
      <c r="I24" s="949" t="s">
        <v>173</v>
      </c>
      <c r="J24" s="949" t="s">
        <v>1</v>
      </c>
      <c r="K24" s="950">
        <v>5</v>
      </c>
      <c r="L24" s="951">
        <f>L23+TIME(0,K23,0)</f>
        <v>0.81319444444444444</v>
      </c>
      <c r="M24" s="952"/>
    </row>
    <row r="25" spans="1:13" ht="15.6" x14ac:dyDescent="0.25">
      <c r="A25" s="52"/>
      <c r="B25" s="1017" t="s">
        <v>24</v>
      </c>
      <c r="C25" s="497"/>
      <c r="E25" s="739"/>
      <c r="F25" s="760">
        <v>11</v>
      </c>
      <c r="G25" s="752" t="s">
        <v>0</v>
      </c>
      <c r="H25" s="753" t="s">
        <v>404</v>
      </c>
      <c r="I25" s="872" t="s">
        <v>173</v>
      </c>
      <c r="J25" s="872" t="s">
        <v>1</v>
      </c>
      <c r="K25" s="749">
        <v>5</v>
      </c>
      <c r="L25" s="750">
        <f>L24+TIME(0,K24,0)</f>
        <v>0.81666666666666665</v>
      </c>
      <c r="M25" s="751"/>
    </row>
    <row r="26" spans="1:13" ht="15.6" x14ac:dyDescent="0.25">
      <c r="A26" s="52"/>
      <c r="B26" s="1018" t="s">
        <v>19</v>
      </c>
      <c r="C26" s="497"/>
      <c r="E26" s="945"/>
      <c r="F26" s="946">
        <v>12</v>
      </c>
      <c r="G26" s="947" t="s">
        <v>36</v>
      </c>
      <c r="H26" s="953" t="s">
        <v>323</v>
      </c>
      <c r="I26" s="949" t="s">
        <v>173</v>
      </c>
      <c r="J26" s="949" t="s">
        <v>1</v>
      </c>
      <c r="K26" s="950">
        <v>5</v>
      </c>
      <c r="L26" s="951">
        <f>L25+TIME(0,K25,0)</f>
        <v>0.82013888888888886</v>
      </c>
      <c r="M26" s="952"/>
    </row>
    <row r="27" spans="1:13" ht="15.6" x14ac:dyDescent="0.25">
      <c r="A27" s="52"/>
      <c r="B27" s="1019" t="s">
        <v>458</v>
      </c>
      <c r="C27" s="497"/>
      <c r="E27" s="692"/>
      <c r="F27" s="693">
        <v>13</v>
      </c>
      <c r="G27" s="694" t="s">
        <v>2</v>
      </c>
      <c r="H27" s="695" t="s">
        <v>324</v>
      </c>
      <c r="I27" s="694" t="s">
        <v>173</v>
      </c>
      <c r="J27" s="694" t="s">
        <v>4</v>
      </c>
      <c r="K27" s="696">
        <v>5</v>
      </c>
      <c r="L27" s="750">
        <f>L26+TIME(0,K26,0)</f>
        <v>0.82361111111111107</v>
      </c>
      <c r="M27" s="697"/>
    </row>
    <row r="28" spans="1:13" ht="15.6" x14ac:dyDescent="0.25">
      <c r="A28" s="52"/>
      <c r="B28" s="54"/>
      <c r="C28" s="497"/>
      <c r="E28" s="945"/>
      <c r="F28" s="946">
        <v>14</v>
      </c>
      <c r="G28" s="947" t="s">
        <v>46</v>
      </c>
      <c r="H28" s="954" t="s">
        <v>615</v>
      </c>
      <c r="I28" s="949" t="s">
        <v>173</v>
      </c>
      <c r="J28" s="949" t="s">
        <v>1</v>
      </c>
      <c r="K28" s="950">
        <v>109</v>
      </c>
      <c r="L28" s="951">
        <f>L25+TIME(0,K25,0)</f>
        <v>0.82013888888888886</v>
      </c>
      <c r="M28" s="952"/>
    </row>
    <row r="29" spans="1:13" ht="15.6" x14ac:dyDescent="0.25">
      <c r="A29" s="52"/>
      <c r="B29" s="54"/>
      <c r="C29" s="53"/>
      <c r="E29" s="739"/>
      <c r="F29" s="623">
        <v>15</v>
      </c>
      <c r="G29" s="872" t="s">
        <v>0</v>
      </c>
      <c r="H29" s="872" t="s">
        <v>616</v>
      </c>
      <c r="I29" s="872" t="s">
        <v>173</v>
      </c>
      <c r="J29" s="872" t="s">
        <v>4</v>
      </c>
      <c r="K29" s="749">
        <v>5</v>
      </c>
      <c r="L29" s="750">
        <f>L28+TIME(0,K28,0)</f>
        <v>0.89583333333333326</v>
      </c>
      <c r="M29" s="751"/>
    </row>
    <row r="30" spans="1:13" ht="15.6" x14ac:dyDescent="0.25">
      <c r="A30" s="52"/>
      <c r="B30" s="679" t="s">
        <v>401</v>
      </c>
      <c r="C30" s="53"/>
      <c r="E30" s="692"/>
      <c r="F30" s="693"/>
      <c r="G30" s="694"/>
      <c r="H30" s="694"/>
      <c r="I30" s="694"/>
      <c r="J30" s="694"/>
      <c r="K30" s="696"/>
      <c r="L30" s="817"/>
      <c r="M30" s="697"/>
    </row>
    <row r="31" spans="1:13" ht="15.6" x14ac:dyDescent="0.25">
      <c r="A31" s="52"/>
      <c r="B31" s="680" t="s">
        <v>402</v>
      </c>
      <c r="C31" s="53"/>
      <c r="E31" s="701"/>
      <c r="F31" s="702"/>
      <c r="G31" s="879"/>
      <c r="H31" s="879"/>
      <c r="I31" s="879"/>
      <c r="J31" s="879"/>
      <c r="K31" s="698"/>
      <c r="L31" s="699"/>
      <c r="M31" s="700"/>
    </row>
    <row r="32" spans="1:13" ht="17.399999999999999" customHeight="1" x14ac:dyDescent="0.25">
      <c r="A32" s="52"/>
      <c r="B32" s="1022" t="s">
        <v>446</v>
      </c>
      <c r="C32" s="53"/>
      <c r="E32" s="1161"/>
      <c r="F32" s="691"/>
      <c r="G32" s="1632"/>
      <c r="H32" s="1632"/>
      <c r="I32" s="1632"/>
      <c r="J32" s="1632"/>
      <c r="K32" s="1632"/>
      <c r="L32" s="1632"/>
      <c r="M32" s="1632"/>
    </row>
    <row r="33" spans="1:13" ht="17.399999999999999" x14ac:dyDescent="0.25">
      <c r="A33" s="614"/>
      <c r="B33" s="1023" t="s">
        <v>457</v>
      </c>
      <c r="C33" s="497"/>
      <c r="E33" s="1161"/>
      <c r="F33" s="1623" t="s">
        <v>617</v>
      </c>
      <c r="G33" s="1623"/>
      <c r="H33" s="1623"/>
      <c r="I33" s="1623"/>
      <c r="J33" s="1623"/>
      <c r="K33" s="1623"/>
      <c r="L33" s="1623"/>
      <c r="M33" s="1623"/>
    </row>
    <row r="34" spans="1:13" ht="17.399999999999999" x14ac:dyDescent="0.25">
      <c r="A34" s="52"/>
      <c r="B34" s="54"/>
      <c r="C34" s="53"/>
      <c r="E34" s="758"/>
      <c r="F34" s="759"/>
      <c r="G34" s="746"/>
      <c r="H34" s="746"/>
      <c r="I34" s="746"/>
      <c r="J34" s="746"/>
      <c r="K34" s="746"/>
      <c r="L34" s="747"/>
      <c r="M34" s="746"/>
    </row>
    <row r="35" spans="1:13" ht="17.399999999999999" x14ac:dyDescent="0.25">
      <c r="A35" s="52"/>
      <c r="B35" s="54"/>
      <c r="C35" s="497"/>
      <c r="E35" s="748"/>
      <c r="F35" s="870">
        <v>16</v>
      </c>
      <c r="G35" s="871" t="s">
        <v>0</v>
      </c>
      <c r="H35" s="872" t="s">
        <v>322</v>
      </c>
      <c r="I35" s="872" t="s">
        <v>173</v>
      </c>
      <c r="J35" s="872" t="s">
        <v>1</v>
      </c>
      <c r="K35" s="749">
        <v>1</v>
      </c>
      <c r="L35" s="750">
        <f>TIME(8,0,0)</f>
        <v>0.33333333333333331</v>
      </c>
      <c r="M35" s="751"/>
    </row>
    <row r="36" spans="1:13" ht="15.6" customHeight="1" x14ac:dyDescent="0.25">
      <c r="A36" s="52"/>
      <c r="B36" s="1260" t="s">
        <v>419</v>
      </c>
      <c r="C36" s="497"/>
      <c r="E36" s="945"/>
      <c r="F36" s="946">
        <v>17</v>
      </c>
      <c r="G36" s="947" t="s">
        <v>0</v>
      </c>
      <c r="H36" s="948" t="s">
        <v>403</v>
      </c>
      <c r="I36" s="949" t="s">
        <v>173</v>
      </c>
      <c r="J36" s="949" t="s">
        <v>1</v>
      </c>
      <c r="K36" s="950">
        <v>5</v>
      </c>
      <c r="L36" s="951">
        <f>L35+TIME(0,K35,0)</f>
        <v>0.33402777777777776</v>
      </c>
      <c r="M36" s="952"/>
    </row>
    <row r="37" spans="1:13" ht="15.6" x14ac:dyDescent="0.25">
      <c r="A37" s="54"/>
      <c r="B37" s="1261"/>
      <c r="C37" s="54"/>
      <c r="E37" s="739"/>
      <c r="F37" s="760">
        <v>18</v>
      </c>
      <c r="G37" s="752" t="s">
        <v>0</v>
      </c>
      <c r="H37" s="753" t="s">
        <v>404</v>
      </c>
      <c r="I37" s="872" t="s">
        <v>173</v>
      </c>
      <c r="J37" s="872" t="s">
        <v>1</v>
      </c>
      <c r="K37" s="749">
        <v>5</v>
      </c>
      <c r="L37" s="750">
        <f>L36+TIME(0,K36,0)</f>
        <v>0.33749999999999997</v>
      </c>
      <c r="M37" s="751"/>
    </row>
    <row r="38" spans="1:13" ht="17.399999999999999" x14ac:dyDescent="0.25">
      <c r="A38" s="54"/>
      <c r="B38" s="852" t="s">
        <v>415</v>
      </c>
      <c r="C38" s="54"/>
      <c r="E38" s="945"/>
      <c r="F38" s="946">
        <v>19</v>
      </c>
      <c r="G38" s="947" t="s">
        <v>36</v>
      </c>
      <c r="H38" s="953" t="s">
        <v>323</v>
      </c>
      <c r="I38" s="949" t="s">
        <v>173</v>
      </c>
      <c r="J38" s="949" t="s">
        <v>1</v>
      </c>
      <c r="K38" s="950">
        <v>5</v>
      </c>
      <c r="L38" s="951">
        <f>L37+TIME(0,K37,0)</f>
        <v>0.34097222222222218</v>
      </c>
      <c r="M38" s="952"/>
    </row>
    <row r="39" spans="1:13" ht="15.6" x14ac:dyDescent="0.25">
      <c r="A39" s="54"/>
      <c r="B39" s="1026" t="s">
        <v>363</v>
      </c>
      <c r="C39" s="54"/>
      <c r="E39" s="692"/>
      <c r="F39" s="693">
        <v>20</v>
      </c>
      <c r="G39" s="694" t="s">
        <v>2</v>
      </c>
      <c r="H39" s="695" t="s">
        <v>324</v>
      </c>
      <c r="I39" s="694" t="s">
        <v>173</v>
      </c>
      <c r="J39" s="694" t="s">
        <v>4</v>
      </c>
      <c r="K39" s="696">
        <v>5</v>
      </c>
      <c r="L39" s="750">
        <f>L38+TIME(0,K38,0)</f>
        <v>0.34444444444444439</v>
      </c>
      <c r="M39" s="697"/>
    </row>
    <row r="40" spans="1:13" ht="16.2" thickBot="1" x14ac:dyDescent="0.3">
      <c r="A40" s="54"/>
      <c r="B40" s="54"/>
      <c r="C40" s="54"/>
      <c r="E40" s="945"/>
      <c r="F40" s="946">
        <v>21</v>
      </c>
      <c r="G40" s="947" t="s">
        <v>46</v>
      </c>
      <c r="H40" s="954" t="s">
        <v>615</v>
      </c>
      <c r="I40" s="949" t="s">
        <v>173</v>
      </c>
      <c r="J40" s="949" t="s">
        <v>1</v>
      </c>
      <c r="K40" s="950">
        <v>109</v>
      </c>
      <c r="L40" s="951">
        <f>L37+TIME(0,K37,0)</f>
        <v>0.34097222222222218</v>
      </c>
      <c r="M40" s="952"/>
    </row>
    <row r="41" spans="1:13" ht="15.6" x14ac:dyDescent="0.25">
      <c r="A41" s="52"/>
      <c r="B41" s="599" t="s">
        <v>301</v>
      </c>
      <c r="C41" s="53"/>
      <c r="E41" s="739"/>
      <c r="F41" s="623">
        <v>22</v>
      </c>
      <c r="G41" s="872" t="s">
        <v>0</v>
      </c>
      <c r="H41" s="872" t="s">
        <v>436</v>
      </c>
      <c r="I41" s="872" t="s">
        <v>173</v>
      </c>
      <c r="J41" s="872" t="s">
        <v>4</v>
      </c>
      <c r="K41" s="749">
        <v>5</v>
      </c>
      <c r="L41" s="750">
        <f>L40+TIME(0,K40,0)</f>
        <v>0.41666666666666663</v>
      </c>
      <c r="M41" s="751"/>
    </row>
    <row r="42" spans="1:13" ht="15.6" x14ac:dyDescent="0.25">
      <c r="A42" s="52"/>
      <c r="B42" s="600" t="s">
        <v>263</v>
      </c>
      <c r="C42" s="53"/>
      <c r="E42" s="701"/>
      <c r="F42" s="702"/>
      <c r="G42" s="879"/>
      <c r="H42" s="879"/>
      <c r="I42" s="879"/>
      <c r="J42" s="879"/>
      <c r="K42" s="698"/>
      <c r="L42" s="699"/>
      <c r="M42" s="700"/>
    </row>
    <row r="43" spans="1:13" ht="13.8" x14ac:dyDescent="0.25">
      <c r="A43" s="52"/>
      <c r="B43" s="502" t="s">
        <v>250</v>
      </c>
      <c r="C43" s="501"/>
      <c r="E43" s="1161"/>
      <c r="F43" s="691"/>
      <c r="G43" s="1632"/>
      <c r="H43" s="1632"/>
      <c r="I43" s="1632"/>
      <c r="J43" s="1632"/>
      <c r="K43" s="1632"/>
      <c r="L43" s="1632"/>
      <c r="M43" s="1632"/>
    </row>
    <row r="44" spans="1:13" ht="17.399999999999999" x14ac:dyDescent="0.25">
      <c r="A44" s="52"/>
      <c r="B44" s="503" t="s">
        <v>104</v>
      </c>
      <c r="C44" s="501"/>
      <c r="E44" s="1161"/>
      <c r="F44" s="1623" t="s">
        <v>618</v>
      </c>
      <c r="G44" s="1623"/>
      <c r="H44" s="1623"/>
      <c r="I44" s="1623"/>
      <c r="J44" s="1623"/>
      <c r="K44" s="1623"/>
      <c r="L44" s="1623"/>
      <c r="M44" s="1623"/>
    </row>
    <row r="45" spans="1:13" ht="17.399999999999999" x14ac:dyDescent="0.25">
      <c r="A45" s="52"/>
      <c r="B45" s="504" t="s">
        <v>105</v>
      </c>
      <c r="C45" s="501"/>
      <c r="E45" s="758"/>
      <c r="F45" s="759"/>
      <c r="G45" s="746"/>
      <c r="H45" s="746"/>
      <c r="I45" s="746"/>
      <c r="J45" s="746"/>
      <c r="K45" s="746"/>
      <c r="L45" s="747"/>
      <c r="M45" s="746"/>
    </row>
    <row r="46" spans="1:13" ht="17.399999999999999" x14ac:dyDescent="0.25">
      <c r="A46" s="52"/>
      <c r="B46" s="1024" t="s">
        <v>102</v>
      </c>
      <c r="C46" s="501"/>
      <c r="E46" s="748"/>
      <c r="F46" s="870">
        <v>23</v>
      </c>
      <c r="G46" s="871" t="s">
        <v>0</v>
      </c>
      <c r="H46" s="872" t="s">
        <v>322</v>
      </c>
      <c r="I46" s="872" t="s">
        <v>173</v>
      </c>
      <c r="J46" s="872" t="s">
        <v>1</v>
      </c>
      <c r="K46" s="749">
        <v>1</v>
      </c>
      <c r="L46" s="750">
        <f>TIME(16,0,0)</f>
        <v>0.66666666666666663</v>
      </c>
      <c r="M46" s="751"/>
    </row>
    <row r="47" spans="1:13" ht="15.6" x14ac:dyDescent="0.25">
      <c r="A47" s="52"/>
      <c r="B47" s="505" t="s">
        <v>259</v>
      </c>
      <c r="C47" s="501"/>
      <c r="E47" s="945"/>
      <c r="F47" s="946">
        <v>24</v>
      </c>
      <c r="G47" s="947" t="s">
        <v>0</v>
      </c>
      <c r="H47" s="948" t="s">
        <v>403</v>
      </c>
      <c r="I47" s="949" t="s">
        <v>173</v>
      </c>
      <c r="J47" s="949" t="s">
        <v>1</v>
      </c>
      <c r="K47" s="950">
        <v>2</v>
      </c>
      <c r="L47" s="951">
        <f>L46+TIME(0,K46,0)</f>
        <v>0.66736111111111107</v>
      </c>
      <c r="M47" s="952"/>
    </row>
    <row r="48" spans="1:13" ht="15.6" x14ac:dyDescent="0.25">
      <c r="A48" s="52"/>
      <c r="B48" s="505" t="s">
        <v>260</v>
      </c>
      <c r="C48" s="501"/>
      <c r="E48" s="739"/>
      <c r="F48" s="760">
        <v>25</v>
      </c>
      <c r="G48" s="752" t="s">
        <v>0</v>
      </c>
      <c r="H48" s="753" t="s">
        <v>404</v>
      </c>
      <c r="I48" s="872" t="s">
        <v>173</v>
      </c>
      <c r="J48" s="872" t="s">
        <v>1</v>
      </c>
      <c r="K48" s="749">
        <v>5</v>
      </c>
      <c r="L48" s="750">
        <f>L47+TIME(0,K47,0)</f>
        <v>0.66874999999999996</v>
      </c>
      <c r="M48" s="751"/>
    </row>
    <row r="49" spans="1:13" ht="15.6" x14ac:dyDescent="0.25">
      <c r="A49" s="52"/>
      <c r="B49" s="505" t="s">
        <v>135</v>
      </c>
      <c r="C49" s="501"/>
      <c r="E49" s="945"/>
      <c r="F49" s="946">
        <v>26</v>
      </c>
      <c r="G49" s="947" t="s">
        <v>36</v>
      </c>
      <c r="H49" s="953" t="s">
        <v>323</v>
      </c>
      <c r="I49" s="949" t="s">
        <v>173</v>
      </c>
      <c r="J49" s="949" t="s">
        <v>1</v>
      </c>
      <c r="K49" s="950">
        <v>5</v>
      </c>
      <c r="L49" s="951">
        <f>L48+TIME(0,K48,0)</f>
        <v>0.67222222222222217</v>
      </c>
      <c r="M49" s="952"/>
    </row>
    <row r="50" spans="1:13" ht="15.6" x14ac:dyDescent="0.25">
      <c r="A50" s="52"/>
      <c r="B50" s="505" t="s">
        <v>265</v>
      </c>
      <c r="C50" s="501"/>
      <c r="E50" s="739"/>
      <c r="F50" s="623">
        <v>27</v>
      </c>
      <c r="G50" s="872" t="s">
        <v>2</v>
      </c>
      <c r="H50" s="873" t="s">
        <v>324</v>
      </c>
      <c r="I50" s="872" t="s">
        <v>173</v>
      </c>
      <c r="J50" s="872" t="s">
        <v>4</v>
      </c>
      <c r="K50" s="749">
        <v>5</v>
      </c>
      <c r="L50" s="750">
        <f>L49+TIME(0,K49,0)</f>
        <v>0.67569444444444438</v>
      </c>
      <c r="M50" s="751"/>
    </row>
    <row r="51" spans="1:13" ht="15.6" x14ac:dyDescent="0.25">
      <c r="A51" s="52"/>
      <c r="B51" s="505" t="s">
        <v>261</v>
      </c>
      <c r="C51" s="501"/>
      <c r="E51" s="945"/>
      <c r="F51" s="946">
        <v>28</v>
      </c>
      <c r="G51" s="947" t="s">
        <v>46</v>
      </c>
      <c r="H51" s="954" t="s">
        <v>329</v>
      </c>
      <c r="I51" s="949" t="s">
        <v>173</v>
      </c>
      <c r="J51" s="949" t="s">
        <v>1</v>
      </c>
      <c r="K51" s="950">
        <v>97</v>
      </c>
      <c r="L51" s="951">
        <f>L48+TIME(0,K48,0)</f>
        <v>0.67222222222222217</v>
      </c>
      <c r="M51" s="952"/>
    </row>
    <row r="52" spans="1:13" ht="17.399999999999999" x14ac:dyDescent="0.25">
      <c r="A52" s="52"/>
      <c r="B52" s="505" t="s">
        <v>134</v>
      </c>
      <c r="C52" s="501"/>
      <c r="E52" s="748"/>
      <c r="F52" s="763">
        <v>29</v>
      </c>
      <c r="G52" s="872" t="s">
        <v>46</v>
      </c>
      <c r="H52" s="755" t="s">
        <v>619</v>
      </c>
      <c r="I52" s="872" t="s">
        <v>6</v>
      </c>
      <c r="J52" s="872" t="s">
        <v>4</v>
      </c>
      <c r="K52" s="749">
        <v>5</v>
      </c>
      <c r="L52" s="750">
        <f>L51+TIME(0,K51,0)</f>
        <v>0.73958333333333326</v>
      </c>
      <c r="M52" s="751"/>
    </row>
    <row r="53" spans="1:13" ht="13.8" x14ac:dyDescent="0.25">
      <c r="A53" s="52"/>
      <c r="B53" s="505" t="s">
        <v>262</v>
      </c>
      <c r="C53" s="501"/>
      <c r="E53" s="952"/>
      <c r="F53" s="957">
        <v>30</v>
      </c>
      <c r="G53" s="958" t="s">
        <v>0</v>
      </c>
      <c r="H53" s="954" t="s">
        <v>325</v>
      </c>
      <c r="I53" s="958" t="s">
        <v>173</v>
      </c>
      <c r="J53" s="958" t="s">
        <v>1</v>
      </c>
      <c r="K53" s="959">
        <v>5</v>
      </c>
      <c r="L53" s="951">
        <f>L52+TIME(0,K52,0)</f>
        <v>0.74305555555555547</v>
      </c>
      <c r="M53" s="952"/>
    </row>
    <row r="54" spans="1:13" ht="13.8" x14ac:dyDescent="0.25">
      <c r="A54" s="52"/>
      <c r="B54" s="683" t="s">
        <v>106</v>
      </c>
      <c r="C54" s="501"/>
      <c r="E54" s="751"/>
      <c r="F54" s="760">
        <v>31</v>
      </c>
      <c r="G54" s="703" t="s">
        <v>0</v>
      </c>
      <c r="H54" s="753" t="s">
        <v>326</v>
      </c>
      <c r="I54" s="687" t="s">
        <v>173</v>
      </c>
      <c r="J54" s="752" t="s">
        <v>1</v>
      </c>
      <c r="K54" s="764">
        <v>5</v>
      </c>
      <c r="L54" s="750">
        <f>L53+TIME(0,K53,0)</f>
        <v>0.74652777777777768</v>
      </c>
      <c r="M54" s="751"/>
    </row>
    <row r="55" spans="1:13" ht="13.8" x14ac:dyDescent="0.25">
      <c r="A55" s="52"/>
      <c r="B55" s="54"/>
      <c r="C55" s="501"/>
      <c r="E55" s="952"/>
      <c r="F55" s="957">
        <v>32</v>
      </c>
      <c r="G55" s="958" t="s">
        <v>2</v>
      </c>
      <c r="H55" s="954" t="s">
        <v>327</v>
      </c>
      <c r="I55" s="958" t="s">
        <v>173</v>
      </c>
      <c r="J55" s="958" t="s">
        <v>1</v>
      </c>
      <c r="K55" s="959">
        <v>0</v>
      </c>
      <c r="L55" s="951">
        <f>L54+TIME(0,K54,0)</f>
        <v>0.74999999999999989</v>
      </c>
      <c r="M55" s="952"/>
    </row>
    <row r="56" spans="1:13" ht="13.8" x14ac:dyDescent="0.25">
      <c r="A56" s="52"/>
      <c r="B56" s="54"/>
      <c r="C56" s="501"/>
      <c r="E56" s="751"/>
      <c r="F56" s="397"/>
      <c r="G56" s="687"/>
      <c r="H56" s="753"/>
      <c r="I56" s="687"/>
      <c r="J56" s="687"/>
      <c r="K56" s="764"/>
      <c r="L56" s="704"/>
      <c r="M56" s="751"/>
    </row>
    <row r="57" spans="1:13" x14ac:dyDescent="0.25">
      <c r="A57" s="52"/>
      <c r="B57" s="54"/>
      <c r="C57" s="53"/>
      <c r="E57" s="952"/>
      <c r="F57" s="960"/>
      <c r="G57" s="960" t="s">
        <v>318</v>
      </c>
      <c r="H57" s="961"/>
      <c r="I57" s="961"/>
      <c r="J57" s="961"/>
      <c r="K57" s="962"/>
      <c r="L57" s="963"/>
      <c r="M57" s="952"/>
    </row>
    <row r="58" spans="1:13" ht="15.6" x14ac:dyDescent="0.25">
      <c r="A58" s="1164"/>
      <c r="B58" s="1165" t="str">
        <f>B1</f>
        <v>November</v>
      </c>
      <c r="C58" s="1166"/>
      <c r="E58" s="751"/>
      <c r="F58" s="9"/>
      <c r="G58" s="665" t="s">
        <v>319</v>
      </c>
      <c r="H58" s="687"/>
      <c r="I58" s="687"/>
      <c r="J58" s="687"/>
      <c r="K58" s="764"/>
      <c r="L58" s="704"/>
      <c r="M58" s="751"/>
    </row>
    <row r="59" spans="1:13" ht="15" x14ac:dyDescent="0.25">
      <c r="E59" s="952"/>
      <c r="F59" s="960" t="s">
        <v>7</v>
      </c>
      <c r="G59" s="964" t="s">
        <v>320</v>
      </c>
      <c r="H59" s="960"/>
      <c r="I59" s="960"/>
      <c r="J59" s="965"/>
      <c r="K59" s="965"/>
      <c r="L59" s="966"/>
      <c r="M59" s="952"/>
    </row>
    <row r="60" spans="1:13" x14ac:dyDescent="0.25">
      <c r="E60" s="751"/>
      <c r="F60" s="400"/>
      <c r="G60" s="400" t="s">
        <v>321</v>
      </c>
      <c r="H60" s="9"/>
      <c r="I60" s="665"/>
      <c r="J60" s="662"/>
      <c r="K60" s="663"/>
      <c r="L60" s="705"/>
      <c r="M60" s="751"/>
    </row>
    <row r="61" spans="1:13" ht="15" x14ac:dyDescent="0.25">
      <c r="E61" s="952"/>
      <c r="F61" s="967"/>
      <c r="G61" s="964" t="s">
        <v>317</v>
      </c>
      <c r="H61" s="960" t="s">
        <v>7</v>
      </c>
      <c r="I61" s="964"/>
      <c r="J61" s="968"/>
      <c r="K61" s="965"/>
      <c r="L61" s="966"/>
      <c r="M61" s="952"/>
    </row>
    <row r="62" spans="1:13" ht="15.6" x14ac:dyDescent="0.25">
      <c r="E62" s="751"/>
      <c r="F62" s="666"/>
      <c r="G62" s="400" t="s">
        <v>304</v>
      </c>
      <c r="H62" s="400"/>
      <c r="I62" s="400"/>
      <c r="J62" s="667"/>
      <c r="K62" s="667"/>
      <c r="L62" s="706"/>
      <c r="M62" s="751"/>
    </row>
    <row r="63" spans="1:13" ht="15.6" x14ac:dyDescent="0.25">
      <c r="E63" s="952"/>
      <c r="F63" s="967"/>
      <c r="G63" s="964" t="s">
        <v>305</v>
      </c>
      <c r="H63" s="967"/>
      <c r="I63" s="964"/>
      <c r="J63" s="969"/>
      <c r="K63" s="969"/>
      <c r="L63" s="970"/>
      <c r="M63" s="952"/>
    </row>
    <row r="64" spans="1:13" ht="15.6" x14ac:dyDescent="0.25">
      <c r="E64" s="756"/>
      <c r="F64" s="756"/>
      <c r="G64" s="756"/>
      <c r="H64" s="756"/>
      <c r="I64" s="756"/>
      <c r="J64" s="756"/>
      <c r="K64" s="756"/>
      <c r="L64" s="757"/>
      <c r="M64" s="751"/>
    </row>
    <row r="65" spans="5:13" ht="15.6" x14ac:dyDescent="0.25">
      <c r="E65" s="401"/>
      <c r="F65" s="401"/>
      <c r="G65" s="401"/>
      <c r="H65" s="401"/>
      <c r="I65" s="401"/>
      <c r="J65" s="401"/>
      <c r="K65" s="401"/>
      <c r="L65" s="402"/>
      <c r="M65" s="740"/>
    </row>
    <row r="66" spans="5:13" ht="15.6" x14ac:dyDescent="0.25">
      <c r="E66" s="401"/>
      <c r="F66" s="401"/>
      <c r="G66" s="401"/>
      <c r="H66" s="401"/>
      <c r="I66" s="401"/>
      <c r="J66" s="401"/>
      <c r="K66" s="401"/>
      <c r="L66" s="402"/>
      <c r="M66" s="740"/>
    </row>
    <row r="67" spans="5:13" ht="15.6" x14ac:dyDescent="0.25">
      <c r="E67" s="756"/>
      <c r="F67" s="756"/>
      <c r="G67" s="756"/>
      <c r="H67" s="756"/>
      <c r="I67" s="756"/>
      <c r="J67" s="756"/>
      <c r="K67" s="756"/>
      <c r="L67" s="757"/>
      <c r="M67" s="864"/>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842"/>
      <c r="F74" s="842"/>
      <c r="G74" s="842"/>
      <c r="H74" s="842"/>
      <c r="I74" s="842"/>
      <c r="J74" s="842"/>
      <c r="K74" s="842"/>
      <c r="L74" s="842"/>
      <c r="M74" s="842"/>
    </row>
    <row r="75" spans="5:13" x14ac:dyDescent="0.25">
      <c r="E75" s="842"/>
      <c r="F75" s="842"/>
      <c r="G75" s="842"/>
      <c r="H75" s="842"/>
      <c r="I75" s="842"/>
      <c r="J75" s="842"/>
      <c r="K75" s="842"/>
      <c r="L75" s="842"/>
      <c r="M75" s="842"/>
    </row>
    <row r="76" spans="5:13" x14ac:dyDescent="0.25">
      <c r="E76" s="842"/>
      <c r="F76" s="842"/>
      <c r="G76" s="842"/>
      <c r="H76" s="842"/>
      <c r="I76" s="842"/>
      <c r="J76" s="842"/>
      <c r="K76" s="842"/>
      <c r="L76" s="842"/>
      <c r="M76" s="842"/>
    </row>
  </sheetData>
  <mergeCells count="13">
    <mergeCell ref="G43:M43"/>
    <mergeCell ref="F44:M44"/>
    <mergeCell ref="B36:B37"/>
    <mergeCell ref="E2:M2"/>
    <mergeCell ref="E3:L3"/>
    <mergeCell ref="B4:B6"/>
    <mergeCell ref="E4:L4"/>
    <mergeCell ref="G7:M7"/>
    <mergeCell ref="F8:M8"/>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09375" defaultRowHeight="15.75" customHeight="1" x14ac:dyDescent="0.25"/>
  <cols>
    <col min="1" max="1" width="1.44140625" style="1162" customWidth="1"/>
    <col min="2" max="2" width="13.5546875" style="1162" customWidth="1"/>
    <col min="3" max="3" width="1.44140625" style="1162" customWidth="1"/>
    <col min="4"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1164"/>
      <c r="B1" s="1165" t="s">
        <v>575</v>
      </c>
      <c r="C1" s="1166"/>
    </row>
    <row r="2" spans="1:256" ht="15.75" customHeight="1" thickBot="1" x14ac:dyDescent="0.3">
      <c r="A2" s="614"/>
      <c r="B2" s="867"/>
      <c r="C2" s="53"/>
      <c r="E2" s="1268" t="s">
        <v>557</v>
      </c>
      <c r="F2" s="1269"/>
      <c r="G2" s="1269"/>
      <c r="H2" s="1269"/>
      <c r="I2" s="1269"/>
      <c r="J2" s="1269"/>
      <c r="K2" s="1269"/>
      <c r="L2" s="1269"/>
      <c r="M2" s="1269"/>
      <c r="N2" s="1269"/>
      <c r="O2" s="1269"/>
      <c r="P2" s="1269"/>
      <c r="Q2" s="1269"/>
      <c r="R2" s="1269"/>
      <c r="S2" s="1270"/>
      <c r="IV2" s="37" t="s">
        <v>146</v>
      </c>
    </row>
    <row r="3" spans="1:256" ht="15.75" customHeight="1" thickBot="1" x14ac:dyDescent="0.3">
      <c r="A3" s="614"/>
      <c r="B3" s="370" t="str">
        <f>Title!B3</f>
        <v>Interim</v>
      </c>
      <c r="C3" s="53"/>
      <c r="E3" s="1271"/>
      <c r="F3" s="1272"/>
      <c r="G3" s="1272"/>
      <c r="H3" s="1272"/>
      <c r="I3" s="1272"/>
      <c r="J3" s="1272"/>
      <c r="K3" s="1272"/>
      <c r="L3" s="1272"/>
      <c r="M3" s="1272"/>
      <c r="N3" s="1272"/>
      <c r="O3" s="1272"/>
      <c r="P3" s="1272"/>
      <c r="Q3" s="1272"/>
      <c r="R3" s="1272"/>
      <c r="S3" s="1273"/>
    </row>
    <row r="4" spans="1:256" ht="15.75" customHeight="1" x14ac:dyDescent="0.25">
      <c r="A4" s="614"/>
      <c r="B4" s="1255" t="str">
        <f>Title!B4</f>
        <v>R2</v>
      </c>
      <c r="C4" s="53"/>
      <c r="E4" s="1274"/>
      <c r="F4" s="1275"/>
      <c r="G4" s="1275"/>
      <c r="H4" s="1275"/>
      <c r="I4" s="1275"/>
      <c r="J4" s="1275"/>
      <c r="K4" s="1275"/>
      <c r="L4" s="1275"/>
      <c r="M4" s="1275"/>
      <c r="N4" s="1275"/>
      <c r="O4" s="1275"/>
      <c r="P4" s="1275"/>
      <c r="Q4" s="1275"/>
      <c r="R4" s="1275"/>
      <c r="S4" s="1276"/>
    </row>
    <row r="5" spans="1:256" ht="21" customHeight="1" x14ac:dyDescent="0.25">
      <c r="A5" s="614"/>
      <c r="B5" s="1256"/>
      <c r="C5" s="53"/>
      <c r="E5" s="1277" t="s">
        <v>558</v>
      </c>
      <c r="F5" s="1278"/>
      <c r="G5" s="1278"/>
      <c r="H5" s="1278"/>
      <c r="I5" s="1278"/>
      <c r="J5" s="1278"/>
      <c r="K5" s="1278"/>
      <c r="L5" s="1278"/>
      <c r="M5" s="1278"/>
      <c r="N5" s="1278"/>
      <c r="O5" s="1278"/>
      <c r="P5" s="1278"/>
      <c r="Q5" s="1278"/>
      <c r="R5" s="1278"/>
      <c r="S5" s="1278"/>
    </row>
    <row r="6" spans="1:256" ht="15.75" customHeight="1" thickBot="1" x14ac:dyDescent="0.3">
      <c r="A6" s="614"/>
      <c r="B6" s="1257"/>
      <c r="C6" s="53"/>
      <c r="E6" s="1278"/>
      <c r="F6" s="1278"/>
      <c r="G6" s="1278"/>
      <c r="H6" s="1278"/>
      <c r="I6" s="1278"/>
      <c r="J6" s="1278"/>
      <c r="K6" s="1278"/>
      <c r="L6" s="1278"/>
      <c r="M6" s="1278"/>
      <c r="N6" s="1278"/>
      <c r="O6" s="1278"/>
      <c r="P6" s="1278"/>
      <c r="Q6" s="1278"/>
      <c r="R6" s="1278"/>
      <c r="S6" s="1278"/>
    </row>
    <row r="7" spans="1:256" ht="15.75" customHeight="1" thickBot="1" x14ac:dyDescent="0.3">
      <c r="A7" s="614"/>
      <c r="B7" s="54"/>
      <c r="C7" s="543"/>
      <c r="E7" s="1280" t="s">
        <v>559</v>
      </c>
      <c r="F7" s="1280"/>
      <c r="G7" s="1280"/>
      <c r="H7" s="1280"/>
      <c r="I7" s="1280"/>
      <c r="J7" s="1280"/>
      <c r="K7" s="1280"/>
      <c r="L7" s="1280"/>
      <c r="M7" s="1280"/>
      <c r="N7" s="1280"/>
      <c r="O7" s="1280"/>
      <c r="P7" s="1280"/>
      <c r="Q7" s="1280"/>
      <c r="R7" s="1280"/>
      <c r="S7" s="1280"/>
    </row>
    <row r="8" spans="1:256" ht="15.75" customHeight="1" x14ac:dyDescent="0.25">
      <c r="A8" s="614"/>
      <c r="B8" s="1014" t="s">
        <v>103</v>
      </c>
      <c r="C8" s="497"/>
      <c r="E8" s="1280"/>
      <c r="F8" s="1280"/>
      <c r="G8" s="1280"/>
      <c r="H8" s="1280"/>
      <c r="I8" s="1280"/>
      <c r="J8" s="1280"/>
      <c r="K8" s="1280"/>
      <c r="L8" s="1280"/>
      <c r="M8" s="1280"/>
      <c r="N8" s="1280"/>
      <c r="O8" s="1280"/>
      <c r="P8" s="1280"/>
      <c r="Q8" s="1280"/>
      <c r="R8" s="1280"/>
      <c r="S8" s="1280"/>
    </row>
    <row r="9" spans="1:256" ht="15.75" customHeight="1" x14ac:dyDescent="0.25">
      <c r="A9" s="614"/>
      <c r="B9" s="676" t="s">
        <v>131</v>
      </c>
      <c r="C9" s="497"/>
      <c r="G9" s="61"/>
      <c r="H9" s="61"/>
    </row>
    <row r="10" spans="1:256" ht="15.75" customHeight="1" x14ac:dyDescent="0.25">
      <c r="A10" s="614"/>
      <c r="B10" s="677"/>
      <c r="C10" s="678"/>
    </row>
    <row r="11" spans="1:256" ht="15.75" customHeight="1" x14ac:dyDescent="0.25">
      <c r="A11" s="614"/>
      <c r="B11" s="679" t="s">
        <v>397</v>
      </c>
      <c r="C11" s="497"/>
    </row>
    <row r="12" spans="1:256" ht="15.75" customHeight="1" x14ac:dyDescent="0.25">
      <c r="A12" s="52"/>
      <c r="B12" s="680" t="s">
        <v>398</v>
      </c>
      <c r="C12" s="53"/>
      <c r="H12" s="77"/>
    </row>
    <row r="13" spans="1:256" ht="15.75" customHeight="1" x14ac:dyDescent="0.25">
      <c r="A13" s="614"/>
      <c r="B13" s="681" t="s">
        <v>157</v>
      </c>
      <c r="C13" s="497"/>
    </row>
    <row r="14" spans="1:256" ht="15.75" customHeight="1" x14ac:dyDescent="0.25">
      <c r="A14" s="52"/>
      <c r="B14" s="682" t="s">
        <v>256</v>
      </c>
      <c r="C14" s="497"/>
      <c r="V14"/>
    </row>
    <row r="15" spans="1:256" ht="15.75" customHeight="1" x14ac:dyDescent="0.25">
      <c r="A15" s="52"/>
      <c r="B15" s="498" t="s">
        <v>283</v>
      </c>
      <c r="C15" s="497"/>
      <c r="G15" s="46"/>
    </row>
    <row r="16" spans="1:256" ht="15.75" customHeight="1" x14ac:dyDescent="0.25">
      <c r="A16" s="52"/>
      <c r="B16" s="499" t="s">
        <v>347</v>
      </c>
      <c r="C16" s="500"/>
      <c r="G16" s="47"/>
    </row>
    <row r="17" spans="1:21" ht="15.75" customHeight="1" x14ac:dyDescent="0.25">
      <c r="A17" s="52"/>
      <c r="B17" s="54"/>
      <c r="C17" s="459"/>
      <c r="G17" s="47"/>
    </row>
    <row r="18" spans="1:21" ht="15.75" customHeight="1" x14ac:dyDescent="0.25">
      <c r="A18" s="52"/>
      <c r="B18" s="54"/>
      <c r="C18" s="53"/>
      <c r="G18" s="47"/>
    </row>
    <row r="19" spans="1:21" ht="15.75" customHeight="1" x14ac:dyDescent="0.25">
      <c r="A19" s="614"/>
      <c r="B19" s="971" t="s">
        <v>399</v>
      </c>
      <c r="C19" s="497"/>
    </row>
    <row r="20" spans="1:21" ht="15.75" customHeight="1" x14ac:dyDescent="0.25">
      <c r="A20" s="52"/>
      <c r="B20" s="680" t="s">
        <v>400</v>
      </c>
      <c r="C20" s="53"/>
    </row>
    <row r="21" spans="1:21" ht="15.75" customHeight="1" x14ac:dyDescent="0.25">
      <c r="A21" s="614"/>
      <c r="B21" s="1015" t="s">
        <v>456</v>
      </c>
      <c r="C21" s="497"/>
    </row>
    <row r="22" spans="1:21" ht="15.75" customHeight="1" x14ac:dyDescent="0.3">
      <c r="A22" s="52"/>
      <c r="B22" s="972" t="s">
        <v>298</v>
      </c>
      <c r="C22" s="497"/>
    </row>
    <row r="23" spans="1:21" ht="15.75" customHeight="1" x14ac:dyDescent="0.3">
      <c r="A23" s="52"/>
      <c r="B23" s="1016" t="s">
        <v>297</v>
      </c>
      <c r="C23" s="497"/>
      <c r="G23" s="47"/>
      <c r="O23" s="46"/>
    </row>
    <row r="24" spans="1:21" ht="15.75" customHeight="1" x14ac:dyDescent="0.3">
      <c r="A24" s="52"/>
      <c r="B24" s="973" t="s">
        <v>348</v>
      </c>
      <c r="C24" s="497"/>
      <c r="G24" s="47"/>
      <c r="O24" s="47"/>
    </row>
    <row r="25" spans="1:21" ht="15.75" customHeight="1" x14ac:dyDescent="0.25">
      <c r="A25" s="52"/>
      <c r="B25" s="1017" t="s">
        <v>24</v>
      </c>
      <c r="C25" s="497"/>
      <c r="E25" s="1279" t="s">
        <v>100</v>
      </c>
      <c r="F25" s="1279"/>
      <c r="G25" s="1279"/>
      <c r="H25" s="1279"/>
      <c r="I25" s="1279"/>
      <c r="J25" s="1279"/>
      <c r="K25" s="1279"/>
      <c r="L25" s="1279"/>
      <c r="M25" s="1279"/>
      <c r="N25" s="1279"/>
      <c r="O25" s="1279"/>
      <c r="P25" s="1279"/>
      <c r="Q25" s="1279"/>
      <c r="R25" s="1279"/>
      <c r="S25" s="1279"/>
    </row>
    <row r="26" spans="1:21" ht="15.75" customHeight="1" x14ac:dyDescent="0.25">
      <c r="A26" s="52"/>
      <c r="B26" s="1018" t="s">
        <v>19</v>
      </c>
      <c r="C26" s="497"/>
      <c r="E26" s="1279"/>
      <c r="F26" s="1279"/>
      <c r="G26" s="1279"/>
      <c r="H26" s="1279"/>
      <c r="I26" s="1279"/>
      <c r="J26" s="1279"/>
      <c r="K26" s="1279"/>
      <c r="L26" s="1279"/>
      <c r="M26" s="1279"/>
      <c r="N26" s="1279"/>
      <c r="O26" s="1279"/>
      <c r="P26" s="1279"/>
      <c r="Q26" s="1279"/>
      <c r="R26" s="1279"/>
      <c r="S26" s="1279"/>
    </row>
    <row r="27" spans="1:21" ht="15.75" customHeight="1" x14ac:dyDescent="0.25">
      <c r="A27" s="52"/>
      <c r="B27" s="1019" t="s">
        <v>458</v>
      </c>
      <c r="C27" s="497"/>
      <c r="E27" s="1278" t="s">
        <v>280</v>
      </c>
      <c r="F27" s="1278"/>
      <c r="G27" s="1278"/>
      <c r="H27" s="1278"/>
      <c r="I27" s="1278"/>
      <c r="J27" s="1278"/>
      <c r="K27" s="1278"/>
      <c r="L27" s="1278"/>
      <c r="M27" s="1282"/>
      <c r="N27" s="1282"/>
      <c r="O27" s="1281" t="s">
        <v>281</v>
      </c>
      <c r="P27" s="1281"/>
      <c r="Q27" s="1281"/>
      <c r="R27" s="1281"/>
      <c r="S27" s="1281"/>
      <c r="T27" s="1281"/>
      <c r="U27" s="1281"/>
    </row>
    <row r="28" spans="1:21" ht="15.75" customHeight="1" x14ac:dyDescent="0.25">
      <c r="A28" s="52"/>
      <c r="B28" s="54"/>
      <c r="C28" s="497"/>
      <c r="E28" s="1283"/>
      <c r="F28" s="1283"/>
      <c r="G28" s="1283"/>
      <c r="H28" s="1283"/>
      <c r="I28" s="1283"/>
      <c r="J28" s="1283"/>
      <c r="K28" s="1283"/>
      <c r="L28" s="1283"/>
      <c r="M28" s="1282"/>
      <c r="N28" s="1282"/>
      <c r="O28" s="1281"/>
      <c r="P28" s="1281"/>
      <c r="Q28" s="1281"/>
      <c r="R28" s="1281"/>
      <c r="S28" s="1281"/>
      <c r="T28" s="1281"/>
      <c r="U28" s="1281"/>
    </row>
    <row r="29" spans="1:21" ht="15.75" customHeight="1" x14ac:dyDescent="0.25">
      <c r="A29" s="52"/>
      <c r="B29" s="54"/>
      <c r="C29" s="53"/>
      <c r="E29" s="1278" t="s">
        <v>521</v>
      </c>
      <c r="F29" s="1278"/>
      <c r="G29" s="1278"/>
      <c r="H29" s="1278"/>
      <c r="I29" s="1278"/>
      <c r="J29" s="1278"/>
      <c r="K29" s="1278"/>
      <c r="L29" s="1278"/>
      <c r="M29" s="1282"/>
      <c r="N29" s="1282"/>
      <c r="O29" s="1281" t="s">
        <v>522</v>
      </c>
      <c r="P29" s="1281"/>
      <c r="Q29" s="1281"/>
      <c r="R29" s="1281"/>
      <c r="S29" s="1281"/>
      <c r="T29" s="1281"/>
      <c r="U29" s="1281"/>
    </row>
    <row r="30" spans="1:21" ht="15.75" customHeight="1" x14ac:dyDescent="0.25">
      <c r="A30" s="52"/>
      <c r="B30" s="679" t="s">
        <v>401</v>
      </c>
      <c r="C30" s="53"/>
      <c r="E30" s="1283"/>
      <c r="F30" s="1283"/>
      <c r="G30" s="1283"/>
      <c r="H30" s="1283"/>
      <c r="I30" s="1283"/>
      <c r="J30" s="1283"/>
      <c r="K30" s="1283"/>
      <c r="L30" s="1283"/>
      <c r="M30" s="1282"/>
      <c r="N30" s="1282"/>
      <c r="O30" s="1281"/>
      <c r="P30" s="1281"/>
      <c r="Q30" s="1281"/>
      <c r="R30" s="1281"/>
      <c r="S30" s="1281"/>
      <c r="T30" s="1281"/>
      <c r="U30" s="1281"/>
    </row>
    <row r="31" spans="1:21" ht="15.75" customHeight="1" x14ac:dyDescent="0.3">
      <c r="A31" s="52"/>
      <c r="B31" s="680" t="s">
        <v>402</v>
      </c>
      <c r="C31" s="53"/>
      <c r="E31" s="1278" t="s">
        <v>523</v>
      </c>
      <c r="F31" s="1278"/>
      <c r="G31" s="1278"/>
      <c r="H31" s="1278"/>
      <c r="I31" s="1278"/>
      <c r="J31" s="1278"/>
      <c r="K31" s="1278"/>
      <c r="L31" s="1278"/>
      <c r="M31" s="1282"/>
      <c r="N31" s="1282"/>
      <c r="O31" s="1281" t="s">
        <v>524</v>
      </c>
      <c r="P31" s="1281"/>
      <c r="Q31" s="1281"/>
      <c r="R31" s="1281"/>
      <c r="S31" s="1281"/>
      <c r="T31" s="1281"/>
      <c r="U31" s="1148"/>
    </row>
    <row r="32" spans="1:21" ht="15.75" customHeight="1" x14ac:dyDescent="0.3">
      <c r="A32" s="52"/>
      <c r="B32" s="1022" t="s">
        <v>446</v>
      </c>
      <c r="C32" s="53"/>
      <c r="E32" s="1283"/>
      <c r="F32" s="1283"/>
      <c r="G32" s="1283"/>
      <c r="H32" s="1283"/>
      <c r="I32" s="1283"/>
      <c r="J32" s="1283"/>
      <c r="K32" s="1283"/>
      <c r="L32" s="1283"/>
      <c r="M32" s="1282"/>
      <c r="N32" s="1282"/>
      <c r="O32" s="1281"/>
      <c r="P32" s="1281"/>
      <c r="Q32" s="1281"/>
      <c r="R32" s="1281"/>
      <c r="S32" s="1281"/>
      <c r="T32" s="1281"/>
      <c r="U32" s="1148"/>
    </row>
    <row r="33" spans="1:20" ht="15.75" customHeight="1" x14ac:dyDescent="0.4">
      <c r="A33" s="614"/>
      <c r="B33" s="1023" t="s">
        <v>457</v>
      </c>
      <c r="C33" s="497"/>
      <c r="M33" s="1029"/>
      <c r="N33" s="1029"/>
      <c r="O33" s="1029"/>
      <c r="P33" s="1029"/>
      <c r="Q33" s="1029"/>
      <c r="R33" s="1029"/>
    </row>
    <row r="34" spans="1:20" ht="15.75" customHeight="1" x14ac:dyDescent="0.25">
      <c r="A34" s="52"/>
      <c r="B34" s="54"/>
      <c r="C34" s="53"/>
    </row>
    <row r="35" spans="1:20" ht="15.75" customHeight="1" x14ac:dyDescent="0.25">
      <c r="A35" s="52"/>
      <c r="B35" s="54"/>
      <c r="C35" s="497"/>
      <c r="E35" s="71"/>
      <c r="F35" s="71"/>
      <c r="G35" s="1267" t="s">
        <v>51</v>
      </c>
      <c r="H35" s="1267"/>
      <c r="I35" s="1267"/>
      <c r="J35" s="1267"/>
      <c r="K35" s="1267"/>
      <c r="L35" s="1267"/>
      <c r="M35" s="1267"/>
      <c r="N35" s="1267"/>
      <c r="O35" s="1267"/>
      <c r="P35" s="1267"/>
      <c r="Q35" s="1267"/>
      <c r="R35" s="71"/>
      <c r="S35" s="71"/>
    </row>
    <row r="36" spans="1:20" ht="15.75" customHeight="1" x14ac:dyDescent="0.25">
      <c r="A36" s="52"/>
      <c r="B36" s="1260" t="s">
        <v>419</v>
      </c>
      <c r="C36" s="497"/>
      <c r="E36" s="71"/>
      <c r="F36" s="71"/>
      <c r="G36" s="1267"/>
      <c r="H36" s="1267"/>
      <c r="I36" s="1267"/>
      <c r="J36" s="1267"/>
      <c r="K36" s="1267"/>
      <c r="L36" s="1267"/>
      <c r="M36" s="1267"/>
      <c r="N36" s="1267"/>
      <c r="O36" s="1267"/>
      <c r="P36" s="1267"/>
      <c r="Q36" s="1267"/>
      <c r="R36" s="71"/>
      <c r="S36" s="71"/>
    </row>
    <row r="37" spans="1:20" ht="15.75" customHeight="1" thickBot="1" x14ac:dyDescent="0.3">
      <c r="A37" s="54"/>
      <c r="B37" s="1261"/>
      <c r="C37" s="54"/>
      <c r="E37" s="72"/>
      <c r="F37" s="72"/>
      <c r="G37" s="1267"/>
      <c r="H37" s="1267"/>
      <c r="I37" s="1267"/>
      <c r="J37" s="1267"/>
      <c r="K37" s="1267"/>
      <c r="L37" s="1267"/>
      <c r="M37" s="1267"/>
      <c r="N37" s="1267"/>
      <c r="O37" s="1267"/>
      <c r="P37" s="1267"/>
      <c r="Q37" s="1267"/>
      <c r="R37" s="72"/>
      <c r="S37" s="72"/>
      <c r="T37"/>
    </row>
    <row r="38" spans="1:20" ht="15.75" customHeight="1" thickBot="1" x14ac:dyDescent="0.3">
      <c r="A38" s="54"/>
      <c r="B38" s="852" t="s">
        <v>415</v>
      </c>
      <c r="C38" s="54"/>
      <c r="E38" s="70"/>
      <c r="H38" s="512"/>
      <c r="S38" s="513"/>
      <c r="T38"/>
    </row>
    <row r="39" spans="1:20" ht="15.75" customHeight="1" thickBot="1" x14ac:dyDescent="0.3">
      <c r="A39" s="54"/>
      <c r="B39" s="1026" t="s">
        <v>363</v>
      </c>
      <c r="C39" s="54"/>
      <c r="H39" s="512"/>
      <c r="O39" s="47"/>
      <c r="T39"/>
    </row>
    <row r="40" spans="1:20" ht="15.75" customHeight="1" thickBot="1" x14ac:dyDescent="0.3">
      <c r="A40" s="54"/>
      <c r="B40" s="54"/>
      <c r="C40" s="54"/>
      <c r="H40" s="512"/>
      <c r="O40" s="47"/>
      <c r="T40"/>
    </row>
    <row r="41" spans="1:20" ht="15.75" customHeight="1" x14ac:dyDescent="0.25">
      <c r="A41" s="52"/>
      <c r="B41" s="599" t="s">
        <v>301</v>
      </c>
      <c r="C41" s="53"/>
      <c r="G41"/>
      <c r="H41"/>
      <c r="I41"/>
      <c r="J41"/>
      <c r="K41"/>
      <c r="L41"/>
      <c r="M41"/>
      <c r="N41"/>
      <c r="O41"/>
      <c r="P41"/>
      <c r="Q41"/>
      <c r="R41"/>
      <c r="S41"/>
      <c r="T41"/>
    </row>
    <row r="42" spans="1:20" ht="15.75" customHeight="1" x14ac:dyDescent="0.25">
      <c r="A42" s="52"/>
      <c r="B42" s="600" t="s">
        <v>263</v>
      </c>
      <c r="C42" s="53"/>
      <c r="F42"/>
      <c r="G42"/>
      <c r="H42"/>
      <c r="I42"/>
      <c r="J42"/>
      <c r="K42"/>
      <c r="L42"/>
      <c r="M42"/>
      <c r="N42"/>
      <c r="O42"/>
      <c r="P42"/>
      <c r="Q42"/>
      <c r="R42"/>
      <c r="S42"/>
      <c r="T42"/>
    </row>
    <row r="43" spans="1:20" ht="15.75" customHeight="1" x14ac:dyDescent="0.25">
      <c r="A43" s="52"/>
      <c r="B43" s="502" t="s">
        <v>250</v>
      </c>
      <c r="C43" s="501"/>
      <c r="G43"/>
      <c r="H43"/>
      <c r="I43"/>
      <c r="J43"/>
      <c r="K43"/>
      <c r="L43"/>
      <c r="M43"/>
      <c r="N43"/>
      <c r="O43"/>
      <c r="P43"/>
      <c r="Q43"/>
      <c r="R43"/>
      <c r="S43"/>
      <c r="T43"/>
    </row>
    <row r="44" spans="1:20" ht="15.75" customHeight="1" x14ac:dyDescent="0.25">
      <c r="A44" s="52"/>
      <c r="B44" s="503" t="s">
        <v>104</v>
      </c>
      <c r="C44" s="501"/>
      <c r="H44"/>
      <c r="I44"/>
      <c r="J44"/>
      <c r="K44"/>
      <c r="L44"/>
      <c r="M44"/>
      <c r="N44"/>
      <c r="O44"/>
      <c r="P44"/>
      <c r="Q44"/>
      <c r="R44"/>
      <c r="S44"/>
      <c r="T44"/>
    </row>
    <row r="45" spans="1:20" ht="15.75" customHeight="1" x14ac:dyDescent="0.25">
      <c r="A45" s="52"/>
      <c r="B45" s="504" t="s">
        <v>105</v>
      </c>
      <c r="C45" s="501"/>
      <c r="G45"/>
      <c r="H45"/>
      <c r="I45"/>
      <c r="J45"/>
      <c r="K45"/>
      <c r="L45"/>
      <c r="M45"/>
      <c r="N45"/>
      <c r="O45"/>
      <c r="P45"/>
      <c r="Q45"/>
      <c r="R45"/>
      <c r="S45"/>
      <c r="T45"/>
    </row>
    <row r="46" spans="1:20" ht="15.75" customHeight="1" x14ac:dyDescent="0.25">
      <c r="A46" s="52"/>
      <c r="B46" s="1024" t="s">
        <v>102</v>
      </c>
      <c r="C46" s="501"/>
      <c r="G46"/>
      <c r="H46"/>
      <c r="I46"/>
      <c r="J46"/>
      <c r="K46"/>
      <c r="L46"/>
      <c r="M46"/>
      <c r="N46"/>
      <c r="O46"/>
      <c r="P46"/>
      <c r="Q46"/>
      <c r="R46"/>
      <c r="S46"/>
      <c r="T46"/>
    </row>
    <row r="47" spans="1:20" ht="15.75" customHeight="1" x14ac:dyDescent="0.25">
      <c r="A47" s="52"/>
      <c r="B47" s="505" t="s">
        <v>259</v>
      </c>
      <c r="C47" s="501"/>
      <c r="G47"/>
      <c r="H47"/>
      <c r="I47"/>
      <c r="J47"/>
      <c r="K47"/>
      <c r="L47"/>
      <c r="M47"/>
      <c r="N47"/>
      <c r="O47"/>
      <c r="P47"/>
      <c r="Q47"/>
      <c r="R47"/>
      <c r="S47"/>
      <c r="T47"/>
    </row>
    <row r="48" spans="1:20" ht="15.75" customHeight="1" x14ac:dyDescent="0.25">
      <c r="A48" s="52"/>
      <c r="B48" s="505" t="s">
        <v>260</v>
      </c>
      <c r="C48" s="501"/>
      <c r="G48"/>
      <c r="H48"/>
      <c r="I48"/>
      <c r="J48"/>
      <c r="K48"/>
      <c r="L48"/>
      <c r="M48"/>
      <c r="N48"/>
      <c r="O48"/>
      <c r="P48"/>
      <c r="Q48"/>
      <c r="R48"/>
      <c r="S48"/>
      <c r="T48"/>
    </row>
    <row r="49" spans="1:20" ht="15.75" customHeight="1" x14ac:dyDescent="0.25">
      <c r="A49" s="52"/>
      <c r="B49" s="505" t="s">
        <v>135</v>
      </c>
      <c r="C49" s="501"/>
      <c r="G49"/>
      <c r="H49"/>
      <c r="I49"/>
      <c r="J49"/>
      <c r="K49"/>
      <c r="L49"/>
      <c r="M49"/>
      <c r="N49"/>
      <c r="O49"/>
      <c r="P49"/>
      <c r="Q49"/>
      <c r="R49"/>
      <c r="S49"/>
      <c r="T49"/>
    </row>
    <row r="50" spans="1:20" ht="15.75" customHeight="1" x14ac:dyDescent="0.25">
      <c r="A50" s="52"/>
      <c r="B50" s="505" t="s">
        <v>265</v>
      </c>
      <c r="C50" s="501"/>
      <c r="G50"/>
      <c r="H50"/>
      <c r="I50"/>
      <c r="J50"/>
      <c r="K50"/>
      <c r="L50"/>
      <c r="M50"/>
      <c r="N50"/>
      <c r="O50"/>
      <c r="P50"/>
      <c r="Q50"/>
      <c r="R50"/>
      <c r="S50"/>
      <c r="T50"/>
    </row>
    <row r="51" spans="1:20" ht="15.75" customHeight="1" x14ac:dyDescent="0.25">
      <c r="A51" s="52"/>
      <c r="B51" s="505" t="s">
        <v>261</v>
      </c>
      <c r="C51" s="501"/>
      <c r="G51"/>
      <c r="H51"/>
      <c r="I51"/>
      <c r="J51"/>
      <c r="K51"/>
      <c r="L51"/>
      <c r="M51"/>
      <c r="N51"/>
      <c r="O51"/>
      <c r="P51" s="632"/>
      <c r="Q51"/>
      <c r="R51"/>
      <c r="S51"/>
      <c r="T51"/>
    </row>
    <row r="52" spans="1:20" ht="15.75" customHeight="1" x14ac:dyDescent="0.25">
      <c r="A52" s="52"/>
      <c r="B52" s="505" t="s">
        <v>134</v>
      </c>
      <c r="C52" s="501"/>
      <c r="G52"/>
      <c r="H52"/>
      <c r="I52"/>
      <c r="J52"/>
      <c r="K52"/>
      <c r="L52"/>
      <c r="M52"/>
      <c r="N52" s="1266"/>
      <c r="O52"/>
      <c r="P52"/>
      <c r="Q52"/>
      <c r="R52"/>
      <c r="S52"/>
      <c r="T52"/>
    </row>
    <row r="53" spans="1:20" ht="15.75" customHeight="1" x14ac:dyDescent="0.25">
      <c r="A53" s="52"/>
      <c r="B53" s="505" t="s">
        <v>262</v>
      </c>
      <c r="C53" s="501"/>
      <c r="G53"/>
      <c r="H53"/>
      <c r="I53"/>
      <c r="J53"/>
      <c r="K53"/>
      <c r="L53"/>
      <c r="M53"/>
      <c r="N53" s="1266"/>
      <c r="O53"/>
      <c r="P53"/>
      <c r="Q53"/>
      <c r="R53"/>
      <c r="S53"/>
      <c r="T53"/>
    </row>
    <row r="54" spans="1:20" ht="15.75" customHeight="1" x14ac:dyDescent="0.25">
      <c r="A54" s="52"/>
      <c r="B54" s="683" t="s">
        <v>106</v>
      </c>
      <c r="C54" s="501"/>
      <c r="G54"/>
      <c r="H54"/>
      <c r="I54"/>
      <c r="J54"/>
      <c r="K54"/>
      <c r="L54"/>
      <c r="M54"/>
      <c r="N54" s="1266"/>
      <c r="O54"/>
      <c r="P54"/>
      <c r="Q54"/>
      <c r="R54"/>
      <c r="S54"/>
    </row>
    <row r="55" spans="1:20" ht="15.75" customHeight="1" x14ac:dyDescent="0.25">
      <c r="A55" s="52"/>
      <c r="B55" s="54"/>
      <c r="C55" s="501"/>
      <c r="G55"/>
      <c r="H55"/>
      <c r="I55"/>
      <c r="J55"/>
      <c r="K55"/>
      <c r="L55"/>
      <c r="M55"/>
      <c r="N55" s="1266"/>
      <c r="O55"/>
      <c r="P55"/>
      <c r="Q55"/>
      <c r="R55"/>
      <c r="S55"/>
    </row>
    <row r="56" spans="1:20" ht="15.75" customHeight="1" x14ac:dyDescent="0.25">
      <c r="A56" s="52"/>
      <c r="B56" s="54"/>
      <c r="C56" s="501"/>
      <c r="G56"/>
      <c r="H56"/>
      <c r="I56"/>
      <c r="J56"/>
      <c r="K56"/>
      <c r="L56"/>
      <c r="M56"/>
      <c r="N56" s="1266"/>
      <c r="O56"/>
      <c r="P56" s="1266"/>
      <c r="Q56"/>
      <c r="R56"/>
      <c r="S56"/>
    </row>
    <row r="57" spans="1:20" ht="15.75" customHeight="1" x14ac:dyDescent="0.25">
      <c r="A57" s="52"/>
      <c r="B57" s="54"/>
      <c r="C57" s="53"/>
      <c r="G57"/>
      <c r="H57"/>
      <c r="I57"/>
      <c r="J57"/>
      <c r="K57"/>
      <c r="L57"/>
      <c r="M57"/>
      <c r="N57" s="1266"/>
      <c r="O57"/>
      <c r="P57" s="1266"/>
      <c r="Q57"/>
      <c r="R57"/>
      <c r="S57"/>
    </row>
    <row r="58" spans="1:20" ht="15.75" customHeight="1" x14ac:dyDescent="0.25">
      <c r="A58" s="1164"/>
      <c r="B58" s="1165" t="str">
        <f>B1</f>
        <v>November</v>
      </c>
      <c r="C58" s="1166"/>
      <c r="N58" s="1266"/>
      <c r="P58" s="1266"/>
    </row>
    <row r="59" spans="1:20" ht="15.75" customHeight="1" x14ac:dyDescent="0.25">
      <c r="N59" s="1266"/>
      <c r="P59" s="1266"/>
    </row>
    <row r="60" spans="1:20" ht="15.75" customHeight="1" x14ac:dyDescent="0.25">
      <c r="N60" s="1266"/>
      <c r="P60" s="1266"/>
    </row>
    <row r="61" spans="1:20" ht="15.75" customHeight="1" x14ac:dyDescent="0.25">
      <c r="N61" s="1266"/>
      <c r="P61" s="1266"/>
    </row>
    <row r="62" spans="1:20" ht="15.75" customHeight="1" x14ac:dyDescent="0.25">
      <c r="P62" s="1266"/>
    </row>
    <row r="63" spans="1:20" ht="15.75" customHeight="1" x14ac:dyDescent="0.25">
      <c r="P63" s="1266"/>
    </row>
    <row r="64" spans="1:20" ht="15.75" customHeight="1" x14ac:dyDescent="0.25">
      <c r="P64" s="1266"/>
    </row>
    <row r="65" spans="16:16" ht="15.75" customHeight="1" x14ac:dyDescent="0.25">
      <c r="P65" s="1266"/>
    </row>
    <row r="66" spans="16:16" ht="15.75" customHeight="1" x14ac:dyDescent="0.25">
      <c r="P66" s="1266"/>
    </row>
    <row r="67" spans="16:16" ht="15.75" customHeight="1" x14ac:dyDescent="0.25">
      <c r="P67" s="1266"/>
    </row>
    <row r="68" spans="16:16" ht="15.75" customHeight="1" x14ac:dyDescent="0.25">
      <c r="P68" s="1266"/>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5" tooltip="Code of Ethics"/>
    <hyperlink ref="B54" location="References!A1" tooltip="802.11 WG Communication References" display="Reference"/>
    <hyperlink ref="B43" location="'802.11 Cover'!A1" tooltip="Cover Page" display="Cover"/>
    <hyperlink ref="B48" r:id="rId16" tooltip="Antitrust and Competition Policy"/>
    <hyperlink ref="B51" r:id="rId17" tooltip="IEEE-SA PatCom"/>
    <hyperlink ref="B45" r:id="rId18" tooltip="WG Officers and Contact Details"/>
    <hyperlink ref="B52" r:id="rId19" tooltip="Patent Policy"/>
    <hyperlink ref="B53" r:id="rId20" tooltip="Patent FAQ"/>
    <hyperlink ref="B47" r:id="rId21" tooltip="Affiliation FAQ"/>
    <hyperlink ref="B50" r:id="rId22" tooltip="IEEE-SA Letter of Assurance Form"/>
    <hyperlink ref="B14" location="'ARC SC'!A1" tooltip="Architecture Standing Committee Agenda" display="ARC"/>
    <hyperlink ref="B42" r:id="rId23" tooltip="Teleconference Calendar"/>
    <hyperlink ref="B41" r:id="rId24"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4.88671875" style="992" customWidth="1"/>
    <col min="7" max="7" width="9.109375" style="992"/>
    <col min="8" max="8" width="79.44140625" style="992" customWidth="1"/>
    <col min="9" max="9" width="4.5546875" style="992" customWidth="1"/>
    <col min="10" max="10" width="9.109375" style="992"/>
    <col min="11" max="11" width="8" style="992" customWidth="1"/>
    <col min="12" max="16384" width="9.109375" style="992"/>
  </cols>
  <sheetData>
    <row r="1" spans="1:13" ht="15.6" x14ac:dyDescent="0.25">
      <c r="A1" s="1164"/>
      <c r="B1" s="1165" t="s">
        <v>575</v>
      </c>
      <c r="C1" s="1166"/>
      <c r="E1" s="1012"/>
      <c r="F1" s="1012"/>
      <c r="G1" s="1012"/>
      <c r="H1" s="1012"/>
      <c r="I1" s="1012"/>
      <c r="J1" s="1012"/>
      <c r="K1" s="1012"/>
      <c r="L1" s="1012"/>
      <c r="M1"/>
    </row>
    <row r="2" spans="1:13" ht="18" thickBot="1" x14ac:dyDescent="0.3">
      <c r="A2" s="614"/>
      <c r="B2" s="867"/>
      <c r="C2" s="53"/>
      <c r="E2" s="1636" t="s">
        <v>461</v>
      </c>
      <c r="F2" s="1636"/>
      <c r="G2" s="1636"/>
      <c r="H2" s="1636"/>
      <c r="I2" s="1636"/>
      <c r="J2" s="1636"/>
      <c r="K2" s="1636"/>
      <c r="L2" s="1636"/>
      <c r="M2"/>
    </row>
    <row r="3" spans="1:13" ht="16.2" thickBot="1" x14ac:dyDescent="0.3">
      <c r="A3" s="614"/>
      <c r="B3" s="370" t="str">
        <f>Title!B3</f>
        <v>Interim</v>
      </c>
      <c r="C3" s="53"/>
      <c r="E3" s="1637" t="s">
        <v>595</v>
      </c>
      <c r="F3" s="1637"/>
      <c r="G3" s="1637"/>
      <c r="H3" s="1637"/>
      <c r="I3" s="1637"/>
      <c r="J3" s="1637"/>
      <c r="K3" s="1637"/>
      <c r="L3" s="1637"/>
      <c r="M3"/>
    </row>
    <row r="4" spans="1:13" ht="15.6" customHeight="1" x14ac:dyDescent="0.25">
      <c r="A4" s="614"/>
      <c r="B4" s="1255" t="str">
        <f>Title!B4</f>
        <v>R2</v>
      </c>
      <c r="C4" s="53"/>
      <c r="E4" s="1635" t="s">
        <v>596</v>
      </c>
      <c r="F4" s="1635"/>
      <c r="G4" s="1635"/>
      <c r="H4" s="1635"/>
      <c r="I4" s="1635"/>
      <c r="J4" s="1635"/>
      <c r="K4" s="1635"/>
      <c r="L4" s="1635"/>
      <c r="M4"/>
    </row>
    <row r="5" spans="1:13" ht="15.6" x14ac:dyDescent="0.25">
      <c r="A5" s="614"/>
      <c r="B5" s="1256"/>
      <c r="C5" s="53"/>
      <c r="E5" s="741" t="s">
        <v>6</v>
      </c>
      <c r="F5" s="742" t="s">
        <v>597</v>
      </c>
      <c r="G5" s="743"/>
      <c r="H5" s="744"/>
      <c r="I5" s="744"/>
      <c r="J5" s="744"/>
      <c r="K5" s="744"/>
      <c r="L5" s="745"/>
      <c r="M5"/>
    </row>
    <row r="6" spans="1:13" ht="16.2" thickBot="1" x14ac:dyDescent="0.3">
      <c r="A6" s="614"/>
      <c r="B6" s="1257"/>
      <c r="C6" s="53"/>
      <c r="E6" s="741" t="s">
        <v>6</v>
      </c>
      <c r="F6" s="742" t="s">
        <v>598</v>
      </c>
      <c r="G6" s="743"/>
      <c r="H6" s="744"/>
      <c r="I6" s="744"/>
      <c r="J6" s="744"/>
      <c r="K6" s="744"/>
      <c r="L6" s="745"/>
      <c r="M6"/>
    </row>
    <row r="7" spans="1:13" ht="13.8" thickBot="1" x14ac:dyDescent="0.3">
      <c r="A7" s="614"/>
      <c r="B7" s="54"/>
      <c r="C7" s="543"/>
      <c r="E7" s="1623" t="s">
        <v>599</v>
      </c>
      <c r="F7" s="1623"/>
      <c r="G7" s="1623"/>
      <c r="H7" s="1623"/>
      <c r="I7" s="1623"/>
      <c r="J7" s="1623"/>
      <c r="K7" s="1623"/>
      <c r="L7" s="1623"/>
      <c r="M7"/>
    </row>
    <row r="8" spans="1:13" ht="17.399999999999999" customHeight="1" x14ac:dyDescent="0.25">
      <c r="A8" s="614"/>
      <c r="B8" s="1014" t="s">
        <v>103</v>
      </c>
      <c r="C8" s="497"/>
      <c r="E8" s="1623"/>
      <c r="F8" s="1623"/>
      <c r="G8" s="1623"/>
      <c r="H8" s="1623"/>
      <c r="I8" s="1623"/>
      <c r="J8" s="1623"/>
      <c r="K8" s="1623"/>
      <c r="L8" s="1623"/>
      <c r="M8"/>
    </row>
    <row r="9" spans="1:13" ht="17.399999999999999" customHeight="1" x14ac:dyDescent="0.25">
      <c r="A9" s="614"/>
      <c r="B9" s="676" t="s">
        <v>131</v>
      </c>
      <c r="C9" s="497"/>
      <c r="E9" s="941"/>
      <c r="F9" s="942"/>
      <c r="G9" s="943"/>
      <c r="H9" s="943"/>
      <c r="I9" s="943"/>
      <c r="J9" s="943"/>
      <c r="K9" s="943"/>
      <c r="L9" s="944"/>
      <c r="M9"/>
    </row>
    <row r="10" spans="1:13" ht="17.399999999999999" x14ac:dyDescent="0.25">
      <c r="A10" s="614"/>
      <c r="B10" s="677"/>
      <c r="C10" s="678"/>
      <c r="E10" s="1109"/>
      <c r="F10" s="1110">
        <v>1</v>
      </c>
      <c r="G10" s="1111" t="s">
        <v>0</v>
      </c>
      <c r="H10" s="1112" t="s">
        <v>322</v>
      </c>
      <c r="I10" s="1112" t="s">
        <v>173</v>
      </c>
      <c r="J10" s="1112" t="s">
        <v>1</v>
      </c>
      <c r="K10" s="1113">
        <v>1</v>
      </c>
      <c r="L10" s="1114">
        <f>TIME(19,30,0)</f>
        <v>0.8125</v>
      </c>
      <c r="M10"/>
    </row>
    <row r="11" spans="1:13" ht="17.399999999999999" x14ac:dyDescent="0.25">
      <c r="A11" s="614"/>
      <c r="B11" s="679" t="s">
        <v>397</v>
      </c>
      <c r="C11" s="497"/>
      <c r="E11" s="1116"/>
      <c r="F11" s="1117">
        <f>F10+1</f>
        <v>2</v>
      </c>
      <c r="G11" s="1118" t="s">
        <v>0</v>
      </c>
      <c r="H11" s="1119" t="s">
        <v>493</v>
      </c>
      <c r="I11" s="1119" t="s">
        <v>173</v>
      </c>
      <c r="J11" s="1119" t="s">
        <v>1</v>
      </c>
      <c r="K11" s="1120">
        <v>3</v>
      </c>
      <c r="L11" s="1121">
        <f>L10+TIME(0,K10,0)</f>
        <v>0.81319444444444444</v>
      </c>
      <c r="M11"/>
    </row>
    <row r="12" spans="1:13" ht="15.6" x14ac:dyDescent="0.25">
      <c r="A12" s="52"/>
      <c r="B12" s="680" t="s">
        <v>398</v>
      </c>
      <c r="C12" s="53"/>
      <c r="E12" s="1123"/>
      <c r="F12" s="1124">
        <f t="shared" ref="F12:F18" si="0">F11+1</f>
        <v>3</v>
      </c>
      <c r="G12" s="1125" t="s">
        <v>0</v>
      </c>
      <c r="H12" s="1126" t="s">
        <v>403</v>
      </c>
      <c r="I12" s="1127" t="s">
        <v>173</v>
      </c>
      <c r="J12" s="1127" t="s">
        <v>1</v>
      </c>
      <c r="K12" s="1128">
        <v>4</v>
      </c>
      <c r="L12" s="1129">
        <f t="shared" ref="L12:L18" si="1">L11+TIME(0,K11,0)</f>
        <v>0.81527777777777777</v>
      </c>
      <c r="M12"/>
    </row>
    <row r="13" spans="1:13" ht="15.6" x14ac:dyDescent="0.25">
      <c r="A13" s="614"/>
      <c r="B13" s="681" t="s">
        <v>157</v>
      </c>
      <c r="C13" s="497"/>
      <c r="E13" s="1131"/>
      <c r="F13" s="1117">
        <f t="shared" si="0"/>
        <v>4</v>
      </c>
      <c r="G13" s="1132" t="s">
        <v>0</v>
      </c>
      <c r="H13" s="1133" t="s">
        <v>494</v>
      </c>
      <c r="I13" s="1119" t="s">
        <v>173</v>
      </c>
      <c r="J13" s="1119" t="s">
        <v>1</v>
      </c>
      <c r="K13" s="1120">
        <v>4</v>
      </c>
      <c r="L13" s="1121">
        <f t="shared" si="1"/>
        <v>0.81805555555555554</v>
      </c>
      <c r="M13"/>
    </row>
    <row r="14" spans="1:13" ht="15.6" x14ac:dyDescent="0.25">
      <c r="A14" s="52"/>
      <c r="B14" s="682" t="s">
        <v>256</v>
      </c>
      <c r="C14" s="497"/>
      <c r="E14" s="1123"/>
      <c r="F14" s="1124">
        <f t="shared" si="0"/>
        <v>5</v>
      </c>
      <c r="G14" s="1125" t="s">
        <v>36</v>
      </c>
      <c r="H14" s="1134" t="s">
        <v>435</v>
      </c>
      <c r="I14" s="1127" t="s">
        <v>173</v>
      </c>
      <c r="J14" s="1127" t="s">
        <v>1</v>
      </c>
      <c r="K14" s="1128">
        <v>4</v>
      </c>
      <c r="L14" s="1129">
        <f t="shared" si="1"/>
        <v>0.8208333333333333</v>
      </c>
      <c r="M14"/>
    </row>
    <row r="15" spans="1:13" ht="15.6" x14ac:dyDescent="0.25">
      <c r="A15" s="52"/>
      <c r="B15" s="498" t="s">
        <v>283</v>
      </c>
      <c r="C15" s="497"/>
      <c r="E15" s="1131"/>
      <c r="F15" s="1117">
        <f>F14+1</f>
        <v>6</v>
      </c>
      <c r="G15" s="1119" t="s">
        <v>2</v>
      </c>
      <c r="H15" s="1132" t="s">
        <v>324</v>
      </c>
      <c r="I15" s="1119" t="s">
        <v>173</v>
      </c>
      <c r="J15" s="1119" t="s">
        <v>4</v>
      </c>
      <c r="K15" s="1120">
        <v>4</v>
      </c>
      <c r="L15" s="1121">
        <f t="shared" si="1"/>
        <v>0.82361111111111107</v>
      </c>
      <c r="M15"/>
    </row>
    <row r="16" spans="1:13" ht="15.6" x14ac:dyDescent="0.25">
      <c r="A16" s="52"/>
      <c r="B16" s="499" t="s">
        <v>347</v>
      </c>
      <c r="C16" s="500"/>
      <c r="E16" s="1123"/>
      <c r="F16" s="1124">
        <f t="shared" si="0"/>
        <v>7</v>
      </c>
      <c r="G16" s="1125" t="s">
        <v>46</v>
      </c>
      <c r="H16" s="1135" t="s">
        <v>600</v>
      </c>
      <c r="I16" s="1127" t="s">
        <v>173</v>
      </c>
      <c r="J16" s="1127" t="s">
        <v>4</v>
      </c>
      <c r="K16" s="1128">
        <v>50</v>
      </c>
      <c r="L16" s="1129">
        <f t="shared" si="1"/>
        <v>0.82638888888888884</v>
      </c>
      <c r="M16"/>
    </row>
    <row r="17" spans="1:14" ht="15.6" x14ac:dyDescent="0.25">
      <c r="A17" s="52"/>
      <c r="B17" s="54"/>
      <c r="C17" s="459"/>
      <c r="E17" s="1131"/>
      <c r="F17" s="1117">
        <f t="shared" si="0"/>
        <v>8</v>
      </c>
      <c r="G17" s="1118" t="s">
        <v>46</v>
      </c>
      <c r="H17" s="899" t="s">
        <v>601</v>
      </c>
      <c r="I17" s="1119" t="s">
        <v>173</v>
      </c>
      <c r="J17" s="1127" t="s">
        <v>4</v>
      </c>
      <c r="K17" s="1120">
        <v>50</v>
      </c>
      <c r="L17" s="1121">
        <f t="shared" si="1"/>
        <v>0.86111111111111105</v>
      </c>
      <c r="M17"/>
    </row>
    <row r="18" spans="1:14" ht="15.6" x14ac:dyDescent="0.25">
      <c r="A18" s="52"/>
      <c r="B18" s="54"/>
      <c r="C18" s="53"/>
      <c r="E18" s="1123"/>
      <c r="F18" s="1124">
        <f t="shared" si="0"/>
        <v>9</v>
      </c>
      <c r="G18" s="1127" t="s">
        <v>0</v>
      </c>
      <c r="H18" s="1127" t="s">
        <v>602</v>
      </c>
      <c r="I18" s="1127" t="s">
        <v>173</v>
      </c>
      <c r="J18" s="1127" t="s">
        <v>4</v>
      </c>
      <c r="K18" s="1128">
        <v>3</v>
      </c>
      <c r="L18" s="1129">
        <f t="shared" si="1"/>
        <v>0.89583333333333326</v>
      </c>
      <c r="M18"/>
    </row>
    <row r="19" spans="1:14" ht="15.6" x14ac:dyDescent="0.25">
      <c r="A19" s="614"/>
      <c r="B19" s="971" t="s">
        <v>399</v>
      </c>
      <c r="C19" s="497"/>
      <c r="E19" s="945"/>
      <c r="F19" s="956"/>
      <c r="G19" s="949"/>
      <c r="H19" s="949"/>
      <c r="I19" s="949"/>
      <c r="J19" s="949"/>
      <c r="K19" s="950"/>
      <c r="L19" s="951"/>
      <c r="M19"/>
    </row>
    <row r="20" spans="1:14" ht="15.6" x14ac:dyDescent="0.25">
      <c r="A20" s="52"/>
      <c r="B20" s="680" t="s">
        <v>400</v>
      </c>
      <c r="C20" s="53"/>
      <c r="E20" s="701"/>
      <c r="F20" s="702"/>
      <c r="G20" s="879"/>
      <c r="H20" s="879"/>
      <c r="I20" s="879"/>
      <c r="J20" s="879"/>
      <c r="K20" s="698"/>
      <c r="L20" s="699"/>
      <c r="M20"/>
    </row>
    <row r="21" spans="1:14" ht="15.6" x14ac:dyDescent="0.25">
      <c r="A21" s="614"/>
      <c r="B21" s="1015" t="s">
        <v>456</v>
      </c>
      <c r="C21" s="497"/>
      <c r="E21" s="1623" t="s">
        <v>603</v>
      </c>
      <c r="F21" s="1623"/>
      <c r="G21" s="1623"/>
      <c r="H21" s="1623"/>
      <c r="I21" s="1623"/>
      <c r="J21" s="1623"/>
      <c r="K21" s="1623"/>
      <c r="L21" s="1623"/>
      <c r="M21"/>
    </row>
    <row r="22" spans="1:14" ht="17.399999999999999" customHeight="1" x14ac:dyDescent="0.3">
      <c r="A22" s="52"/>
      <c r="B22" s="972" t="s">
        <v>298</v>
      </c>
      <c r="C22" s="497"/>
      <c r="E22" s="1623"/>
      <c r="F22" s="1623"/>
      <c r="G22" s="1623"/>
      <c r="H22" s="1623"/>
      <c r="I22" s="1623"/>
      <c r="J22" s="1623"/>
      <c r="K22" s="1623"/>
      <c r="L22" s="1623"/>
      <c r="M22"/>
    </row>
    <row r="23" spans="1:14" ht="17.399999999999999" customHeight="1" x14ac:dyDescent="0.3">
      <c r="A23" s="52"/>
      <c r="B23" s="1016" t="s">
        <v>297</v>
      </c>
      <c r="C23" s="497"/>
      <c r="E23" s="758"/>
      <c r="F23" s="759"/>
      <c r="G23" s="746"/>
      <c r="H23" s="746"/>
      <c r="I23" s="746"/>
      <c r="J23" s="746"/>
      <c r="K23" s="746"/>
      <c r="L23" s="747"/>
      <c r="M23"/>
      <c r="N23"/>
    </row>
    <row r="24" spans="1:14" ht="17.399999999999999" x14ac:dyDescent="0.3">
      <c r="A24" s="52"/>
      <c r="B24" s="973" t="s">
        <v>348</v>
      </c>
      <c r="C24" s="497"/>
      <c r="E24" s="1109"/>
      <c r="F24" s="1110">
        <f>F18+1</f>
        <v>10</v>
      </c>
      <c r="G24" s="1111" t="s">
        <v>0</v>
      </c>
      <c r="H24" s="1112" t="s">
        <v>322</v>
      </c>
      <c r="I24" s="1112" t="s">
        <v>173</v>
      </c>
      <c r="J24" s="1112" t="s">
        <v>1</v>
      </c>
      <c r="K24" s="1113">
        <v>1</v>
      </c>
      <c r="L24" s="1114">
        <f>TIME(8,0,0)</f>
        <v>0.33333333333333331</v>
      </c>
      <c r="M24"/>
      <c r="N24"/>
    </row>
    <row r="25" spans="1:14" ht="15.6" x14ac:dyDescent="0.25">
      <c r="A25" s="52"/>
      <c r="B25" s="1017" t="s">
        <v>24</v>
      </c>
      <c r="C25" s="497"/>
      <c r="E25" s="1131"/>
      <c r="F25" s="1136">
        <f>F24+1</f>
        <v>11</v>
      </c>
      <c r="G25" s="1118" t="s">
        <v>0</v>
      </c>
      <c r="H25" s="1137" t="s">
        <v>403</v>
      </c>
      <c r="I25" s="1119" t="s">
        <v>173</v>
      </c>
      <c r="J25" s="1119" t="s">
        <v>1</v>
      </c>
      <c r="K25" s="1120">
        <v>3</v>
      </c>
      <c r="L25" s="1121">
        <f>L24+TIME(0,K24,0)</f>
        <v>0.33402777777777776</v>
      </c>
      <c r="M25"/>
      <c r="N25"/>
    </row>
    <row r="26" spans="1:14" ht="15.6" x14ac:dyDescent="0.25">
      <c r="A26" s="52"/>
      <c r="B26" s="1018" t="s">
        <v>19</v>
      </c>
      <c r="C26" s="497"/>
      <c r="E26" s="1123"/>
      <c r="F26" s="1138">
        <f t="shared" ref="F26:F31" si="2">F25+1</f>
        <v>12</v>
      </c>
      <c r="G26" s="1134" t="s">
        <v>0</v>
      </c>
      <c r="H26" s="1139" t="s">
        <v>494</v>
      </c>
      <c r="I26" s="1127" t="s">
        <v>173</v>
      </c>
      <c r="J26" s="1127" t="s">
        <v>1</v>
      </c>
      <c r="K26" s="1128">
        <v>4</v>
      </c>
      <c r="L26" s="1129">
        <f t="shared" ref="L26:L31" si="3">L25+TIME(0,K25,0)</f>
        <v>0.33611111111111108</v>
      </c>
      <c r="M26"/>
      <c r="N26"/>
    </row>
    <row r="27" spans="1:14" ht="15.6" x14ac:dyDescent="0.25">
      <c r="A27" s="52"/>
      <c r="B27" s="1019" t="s">
        <v>458</v>
      </c>
      <c r="C27" s="497"/>
      <c r="E27" s="1131"/>
      <c r="F27" s="1136">
        <f t="shared" si="2"/>
        <v>13</v>
      </c>
      <c r="G27" s="1118" t="s">
        <v>36</v>
      </c>
      <c r="H27" s="1132" t="s">
        <v>323</v>
      </c>
      <c r="I27" s="1119" t="s">
        <v>173</v>
      </c>
      <c r="J27" s="1119" t="s">
        <v>1</v>
      </c>
      <c r="K27" s="1120">
        <v>4</v>
      </c>
      <c r="L27" s="1121">
        <f t="shared" si="3"/>
        <v>0.33888888888888885</v>
      </c>
      <c r="M27"/>
      <c r="N27"/>
    </row>
    <row r="28" spans="1:14" ht="15.6" x14ac:dyDescent="0.25">
      <c r="A28" s="52"/>
      <c r="B28" s="54"/>
      <c r="C28" s="497"/>
      <c r="E28" s="1123"/>
      <c r="F28" s="1138">
        <f t="shared" si="2"/>
        <v>14</v>
      </c>
      <c r="G28" s="1127" t="s">
        <v>2</v>
      </c>
      <c r="H28" s="1134" t="s">
        <v>324</v>
      </c>
      <c r="I28" s="1127" t="s">
        <v>173</v>
      </c>
      <c r="J28" s="1127" t="s">
        <v>4</v>
      </c>
      <c r="K28" s="1128">
        <v>4</v>
      </c>
      <c r="L28" s="1129">
        <f t="shared" si="3"/>
        <v>0.34166666666666662</v>
      </c>
      <c r="M28"/>
      <c r="N28"/>
    </row>
    <row r="29" spans="1:14" ht="15.6" x14ac:dyDescent="0.25">
      <c r="A29" s="52"/>
      <c r="B29" s="54"/>
      <c r="C29" s="53"/>
      <c r="E29" s="1131"/>
      <c r="F29" s="1136">
        <f t="shared" si="2"/>
        <v>15</v>
      </c>
      <c r="G29" s="1119" t="s">
        <v>46</v>
      </c>
      <c r="H29" s="1140" t="s">
        <v>600</v>
      </c>
      <c r="I29" s="1119" t="s">
        <v>173</v>
      </c>
      <c r="J29" s="1119" t="s">
        <v>4</v>
      </c>
      <c r="K29" s="1120">
        <v>52</v>
      </c>
      <c r="L29" s="1121">
        <f t="shared" si="3"/>
        <v>0.34444444444444439</v>
      </c>
      <c r="M29"/>
      <c r="N29"/>
    </row>
    <row r="30" spans="1:14" ht="15.6" x14ac:dyDescent="0.25">
      <c r="A30" s="52"/>
      <c r="B30" s="679" t="s">
        <v>401</v>
      </c>
      <c r="C30" s="53"/>
      <c r="E30" s="1123"/>
      <c r="F30" s="1138">
        <f t="shared" si="2"/>
        <v>16</v>
      </c>
      <c r="G30" s="1125" t="s">
        <v>46</v>
      </c>
      <c r="H30" s="1172" t="s">
        <v>601</v>
      </c>
      <c r="I30" s="1127" t="s">
        <v>173</v>
      </c>
      <c r="J30" s="1127" t="s">
        <v>4</v>
      </c>
      <c r="K30" s="1128">
        <v>52</v>
      </c>
      <c r="L30" s="1129">
        <f t="shared" si="3"/>
        <v>0.38055555555555548</v>
      </c>
      <c r="M30"/>
      <c r="N30"/>
    </row>
    <row r="31" spans="1:14" ht="15.6" x14ac:dyDescent="0.25">
      <c r="A31" s="52"/>
      <c r="B31" s="680" t="s">
        <v>402</v>
      </c>
      <c r="C31" s="53"/>
      <c r="E31" s="1131"/>
      <c r="F31" s="1136">
        <f t="shared" si="2"/>
        <v>17</v>
      </c>
      <c r="G31" s="1119" t="s">
        <v>0</v>
      </c>
      <c r="H31" s="1119" t="s">
        <v>604</v>
      </c>
      <c r="I31" s="1119" t="s">
        <v>173</v>
      </c>
      <c r="J31" s="1119" t="s">
        <v>4</v>
      </c>
      <c r="K31" s="1120">
        <v>4</v>
      </c>
      <c r="L31" s="1121">
        <f t="shared" si="3"/>
        <v>0.41666666666666657</v>
      </c>
      <c r="M31"/>
      <c r="N31"/>
    </row>
    <row r="32" spans="1:14" ht="15.6" x14ac:dyDescent="0.25">
      <c r="A32" s="52"/>
      <c r="B32" s="1022" t="s">
        <v>446</v>
      </c>
      <c r="C32" s="53"/>
      <c r="E32" s="701"/>
      <c r="F32" s="702"/>
      <c r="G32" s="879"/>
      <c r="H32" s="879"/>
      <c r="I32" s="879"/>
      <c r="J32" s="879"/>
      <c r="K32" s="698"/>
      <c r="L32" s="699"/>
      <c r="M32"/>
      <c r="N32"/>
    </row>
    <row r="33" spans="1:14" ht="15.6" x14ac:dyDescent="0.25">
      <c r="A33" s="614"/>
      <c r="B33" s="1023" t="s">
        <v>457</v>
      </c>
      <c r="C33" s="497"/>
      <c r="E33" s="1623" t="s">
        <v>605</v>
      </c>
      <c r="F33" s="1623"/>
      <c r="G33" s="1623"/>
      <c r="H33" s="1623"/>
      <c r="I33" s="1623"/>
      <c r="J33" s="1623"/>
      <c r="K33" s="1623"/>
      <c r="L33" s="1623"/>
      <c r="M33"/>
      <c r="N33"/>
    </row>
    <row r="34" spans="1:14" ht="17.399999999999999" customHeight="1" x14ac:dyDescent="0.25">
      <c r="A34" s="52"/>
      <c r="B34" s="54"/>
      <c r="C34" s="53"/>
      <c r="E34" s="1623"/>
      <c r="F34" s="1623"/>
      <c r="G34" s="1623"/>
      <c r="H34" s="1623"/>
      <c r="I34" s="1623"/>
      <c r="J34" s="1623"/>
      <c r="K34" s="1623"/>
      <c r="L34" s="1623"/>
      <c r="M34"/>
      <c r="N34"/>
    </row>
    <row r="35" spans="1:14" ht="17.399999999999999" customHeight="1" x14ac:dyDescent="0.25">
      <c r="A35" s="52"/>
      <c r="B35" s="54"/>
      <c r="C35" s="497"/>
      <c r="E35" s="758"/>
      <c r="F35" s="759"/>
      <c r="G35" s="746"/>
      <c r="H35" s="746"/>
      <c r="I35" s="746"/>
      <c r="J35" s="746"/>
      <c r="K35" s="746"/>
      <c r="L35" s="747"/>
      <c r="M35"/>
      <c r="N35"/>
    </row>
    <row r="36" spans="1:14" ht="17.399999999999999" customHeight="1" x14ac:dyDescent="0.25">
      <c r="A36" s="52"/>
      <c r="B36" s="1260" t="s">
        <v>419</v>
      </c>
      <c r="C36" s="497"/>
      <c r="E36" s="1109"/>
      <c r="F36" s="1110">
        <f>F31+1</f>
        <v>18</v>
      </c>
      <c r="G36" s="1111" t="s">
        <v>0</v>
      </c>
      <c r="H36" s="1112" t="s">
        <v>322</v>
      </c>
      <c r="I36" s="1112" t="s">
        <v>173</v>
      </c>
      <c r="J36" s="1112" t="s">
        <v>1</v>
      </c>
      <c r="K36" s="1113">
        <v>1</v>
      </c>
      <c r="L36" s="1114">
        <f>TIME(8,0,0)</f>
        <v>0.33333333333333331</v>
      </c>
      <c r="M36"/>
      <c r="N36"/>
    </row>
    <row r="37" spans="1:14" ht="15.6" x14ac:dyDescent="0.25">
      <c r="A37" s="54"/>
      <c r="B37" s="1261"/>
      <c r="C37" s="54"/>
      <c r="E37" s="1131"/>
      <c r="F37" s="1117">
        <f>F36+1</f>
        <v>19</v>
      </c>
      <c r="G37" s="1118" t="s">
        <v>0</v>
      </c>
      <c r="H37" s="1137" t="s">
        <v>403</v>
      </c>
      <c r="I37" s="1119" t="s">
        <v>173</v>
      </c>
      <c r="J37" s="1119" t="s">
        <v>1</v>
      </c>
      <c r="K37" s="1120">
        <v>2</v>
      </c>
      <c r="L37" s="1121">
        <f>L36+TIME(0,K36,0)</f>
        <v>0.33402777777777776</v>
      </c>
      <c r="M37"/>
    </row>
    <row r="38" spans="1:14" ht="17.399999999999999" x14ac:dyDescent="0.25">
      <c r="A38" s="54"/>
      <c r="B38" s="852" t="s">
        <v>415</v>
      </c>
      <c r="C38" s="54"/>
      <c r="E38" s="1123"/>
      <c r="F38" s="1124">
        <f t="shared" ref="F38:F44" si="4">F37+1</f>
        <v>20</v>
      </c>
      <c r="G38" s="1134" t="s">
        <v>0</v>
      </c>
      <c r="H38" s="1139" t="s">
        <v>494</v>
      </c>
      <c r="I38" s="1127" t="s">
        <v>173</v>
      </c>
      <c r="J38" s="1127" t="s">
        <v>1</v>
      </c>
      <c r="K38" s="1128">
        <v>4</v>
      </c>
      <c r="L38" s="1129">
        <f t="shared" ref="L38:L44" si="5">L37+TIME(0,K37,0)</f>
        <v>0.33541666666666664</v>
      </c>
      <c r="M38"/>
    </row>
    <row r="39" spans="1:14" ht="15.6" x14ac:dyDescent="0.25">
      <c r="A39" s="54"/>
      <c r="B39" s="1026" t="s">
        <v>363</v>
      </c>
      <c r="C39" s="54"/>
      <c r="E39" s="1131"/>
      <c r="F39" s="1117">
        <f t="shared" si="4"/>
        <v>21</v>
      </c>
      <c r="G39" s="1118" t="s">
        <v>36</v>
      </c>
      <c r="H39" s="1132" t="s">
        <v>323</v>
      </c>
      <c r="I39" s="1119" t="s">
        <v>173</v>
      </c>
      <c r="J39" s="1119" t="s">
        <v>1</v>
      </c>
      <c r="K39" s="1120">
        <v>4</v>
      </c>
      <c r="L39" s="1121">
        <f t="shared" si="5"/>
        <v>0.33819444444444441</v>
      </c>
      <c r="M39"/>
    </row>
    <row r="40" spans="1:14" ht="16.2" thickBot="1" x14ac:dyDescent="0.3">
      <c r="A40" s="54"/>
      <c r="B40" s="54"/>
      <c r="C40" s="54"/>
      <c r="E40" s="1123"/>
      <c r="F40" s="1124">
        <f t="shared" si="4"/>
        <v>22</v>
      </c>
      <c r="G40" s="1127" t="s">
        <v>2</v>
      </c>
      <c r="H40" s="1134" t="s">
        <v>324</v>
      </c>
      <c r="I40" s="1127" t="s">
        <v>173</v>
      </c>
      <c r="J40" s="1127" t="s">
        <v>4</v>
      </c>
      <c r="K40" s="1128">
        <v>4</v>
      </c>
      <c r="L40" s="1129">
        <f t="shared" si="5"/>
        <v>0.34097222222222218</v>
      </c>
      <c r="M40"/>
    </row>
    <row r="41" spans="1:14" ht="15.6" x14ac:dyDescent="0.25">
      <c r="A41" s="52"/>
      <c r="B41" s="599" t="s">
        <v>301</v>
      </c>
      <c r="C41" s="53"/>
      <c r="E41" s="1131"/>
      <c r="F41" s="1117">
        <f t="shared" si="4"/>
        <v>23</v>
      </c>
      <c r="G41" s="1119" t="s">
        <v>46</v>
      </c>
      <c r="H41" s="1140" t="s">
        <v>600</v>
      </c>
      <c r="I41" s="1119" t="s">
        <v>173</v>
      </c>
      <c r="J41" s="1119" t="s">
        <v>4</v>
      </c>
      <c r="K41" s="1120">
        <v>45</v>
      </c>
      <c r="L41" s="1121">
        <f t="shared" si="5"/>
        <v>0.34374999999999994</v>
      </c>
      <c r="M41"/>
    </row>
    <row r="42" spans="1:14" ht="15.6" x14ac:dyDescent="0.25">
      <c r="A42" s="52"/>
      <c r="B42" s="600" t="s">
        <v>263</v>
      </c>
      <c r="C42" s="53"/>
      <c r="E42" s="1123"/>
      <c r="F42" s="1124">
        <f t="shared" si="4"/>
        <v>24</v>
      </c>
      <c r="G42" s="1125" t="s">
        <v>46</v>
      </c>
      <c r="H42" s="1172" t="s">
        <v>601</v>
      </c>
      <c r="I42" s="1127" t="s">
        <v>173</v>
      </c>
      <c r="J42" s="1127" t="s">
        <v>4</v>
      </c>
      <c r="K42" s="1128">
        <v>45</v>
      </c>
      <c r="L42" s="1129">
        <f t="shared" si="5"/>
        <v>0.37499999999999994</v>
      </c>
      <c r="M42"/>
    </row>
    <row r="43" spans="1:14" ht="17.399999999999999" x14ac:dyDescent="0.25">
      <c r="A43" s="52"/>
      <c r="B43" s="502" t="s">
        <v>250</v>
      </c>
      <c r="C43" s="501"/>
      <c r="E43" s="1116"/>
      <c r="F43" s="1117">
        <f t="shared" si="4"/>
        <v>25</v>
      </c>
      <c r="G43" s="1119" t="s">
        <v>46</v>
      </c>
      <c r="H43" s="1133" t="s">
        <v>606</v>
      </c>
      <c r="I43" s="1119" t="s">
        <v>173</v>
      </c>
      <c r="J43" s="1119" t="s">
        <v>4</v>
      </c>
      <c r="K43" s="1120">
        <v>15</v>
      </c>
      <c r="L43" s="1121">
        <f t="shared" si="5"/>
        <v>0.40624999999999994</v>
      </c>
      <c r="M43"/>
    </row>
    <row r="44" spans="1:14" ht="13.8" x14ac:dyDescent="0.25">
      <c r="A44" s="52"/>
      <c r="B44" s="503" t="s">
        <v>104</v>
      </c>
      <c r="C44" s="501"/>
      <c r="E44" s="1130"/>
      <c r="F44" s="1117">
        <f t="shared" si="4"/>
        <v>26</v>
      </c>
      <c r="G44" s="1127" t="s">
        <v>0</v>
      </c>
      <c r="H44" s="1139" t="s">
        <v>495</v>
      </c>
      <c r="I44" s="1127" t="s">
        <v>173</v>
      </c>
      <c r="J44" s="1127" t="s">
        <v>1</v>
      </c>
      <c r="K44" s="1128">
        <v>0</v>
      </c>
      <c r="L44" s="1121">
        <f t="shared" si="5"/>
        <v>0.41666666666666663</v>
      </c>
      <c r="M44"/>
    </row>
    <row r="45" spans="1:14" ht="13.8" x14ac:dyDescent="0.25">
      <c r="A45" s="52"/>
      <c r="B45" s="504" t="s">
        <v>105</v>
      </c>
      <c r="C45" s="501"/>
      <c r="E45" s="1122"/>
      <c r="F45" s="1117"/>
      <c r="G45" s="1119"/>
      <c r="H45" s="1133"/>
      <c r="I45" s="1119"/>
      <c r="J45" s="1119"/>
      <c r="K45" s="1120"/>
      <c r="L45" s="1121"/>
      <c r="M45"/>
    </row>
    <row r="46" spans="1:14" ht="15.6" x14ac:dyDescent="0.25">
      <c r="A46" s="52"/>
      <c r="B46" s="1024" t="s">
        <v>102</v>
      </c>
      <c r="C46" s="501"/>
      <c r="E46" s="1115"/>
      <c r="F46" s="1110"/>
      <c r="G46" s="1112"/>
      <c r="H46" s="1141"/>
      <c r="I46" s="1112"/>
      <c r="J46" s="1112"/>
      <c r="K46" s="1113"/>
      <c r="L46" s="1114"/>
      <c r="M46"/>
    </row>
    <row r="47" spans="1:14" ht="13.8" x14ac:dyDescent="0.25">
      <c r="A47" s="52"/>
      <c r="B47" s="505" t="s">
        <v>259</v>
      </c>
      <c r="C47" s="501"/>
      <c r="E47" s="952"/>
      <c r="F47" s="960"/>
      <c r="G47" s="960" t="s">
        <v>318</v>
      </c>
      <c r="H47" s="961"/>
      <c r="I47" s="961"/>
      <c r="J47" s="961"/>
      <c r="K47" s="962"/>
      <c r="L47" s="963"/>
      <c r="M47"/>
    </row>
    <row r="48" spans="1:14" ht="13.8" x14ac:dyDescent="0.25">
      <c r="A48" s="52"/>
      <c r="B48" s="505" t="s">
        <v>260</v>
      </c>
      <c r="C48" s="501"/>
      <c r="E48" s="751"/>
      <c r="F48" s="9"/>
      <c r="G48" s="665" t="s">
        <v>319</v>
      </c>
      <c r="H48" s="687"/>
      <c r="I48" s="687"/>
      <c r="J48" s="687"/>
      <c r="K48" s="764"/>
      <c r="L48" s="704"/>
      <c r="M48"/>
    </row>
    <row r="49" spans="1:13" ht="15" x14ac:dyDescent="0.25">
      <c r="A49" s="52"/>
      <c r="B49" s="505" t="s">
        <v>135</v>
      </c>
      <c r="C49" s="501"/>
      <c r="E49" s="952"/>
      <c r="F49" s="960" t="s">
        <v>7</v>
      </c>
      <c r="G49" s="964" t="s">
        <v>320</v>
      </c>
      <c r="H49" s="960"/>
      <c r="I49" s="960"/>
      <c r="J49" s="965"/>
      <c r="K49" s="965"/>
      <c r="L49" s="966"/>
      <c r="M49"/>
    </row>
    <row r="50" spans="1:13" ht="13.8" x14ac:dyDescent="0.25">
      <c r="A50" s="52"/>
      <c r="B50" s="505" t="s">
        <v>265</v>
      </c>
      <c r="C50" s="501"/>
      <c r="E50" s="751"/>
      <c r="F50" s="400"/>
      <c r="G50" s="400" t="s">
        <v>321</v>
      </c>
      <c r="H50" s="9"/>
      <c r="I50" s="665"/>
      <c r="J50" s="662"/>
      <c r="K50" s="663"/>
      <c r="L50" s="705"/>
      <c r="M50"/>
    </row>
    <row r="51" spans="1:13" ht="15" x14ac:dyDescent="0.25">
      <c r="A51" s="52"/>
      <c r="B51" s="505" t="s">
        <v>261</v>
      </c>
      <c r="C51" s="501"/>
      <c r="E51" s="952"/>
      <c r="F51" s="967"/>
      <c r="G51" s="964" t="s">
        <v>317</v>
      </c>
      <c r="H51" s="960" t="s">
        <v>7</v>
      </c>
      <c r="I51" s="964"/>
      <c r="J51" s="968"/>
      <c r="K51" s="965"/>
      <c r="L51" s="966"/>
      <c r="M51"/>
    </row>
    <row r="52" spans="1:13" ht="15.6" x14ac:dyDescent="0.25">
      <c r="A52" s="52"/>
      <c r="B52" s="505" t="s">
        <v>134</v>
      </c>
      <c r="C52" s="501"/>
      <c r="E52" s="751"/>
      <c r="F52" s="666"/>
      <c r="G52" s="400" t="s">
        <v>304</v>
      </c>
      <c r="H52" s="400"/>
      <c r="I52" s="400"/>
      <c r="J52" s="667"/>
      <c r="K52" s="667"/>
      <c r="L52" s="706"/>
      <c r="M52" s="751"/>
    </row>
    <row r="53" spans="1:13" ht="15.6" x14ac:dyDescent="0.25">
      <c r="A53" s="52"/>
      <c r="B53" s="505" t="s">
        <v>262</v>
      </c>
      <c r="C53" s="501"/>
      <c r="E53" s="952"/>
      <c r="F53" s="967"/>
      <c r="G53" s="964" t="s">
        <v>305</v>
      </c>
      <c r="H53" s="967"/>
      <c r="I53" s="964"/>
      <c r="J53" s="969"/>
      <c r="K53" s="969"/>
      <c r="L53" s="970"/>
      <c r="M53" s="952"/>
    </row>
    <row r="54" spans="1:13" ht="15.6" x14ac:dyDescent="0.25">
      <c r="A54" s="52"/>
      <c r="B54" s="683" t="s">
        <v>106</v>
      </c>
      <c r="C54" s="501"/>
      <c r="E54" s="756"/>
      <c r="F54" s="756"/>
      <c r="G54" s="756"/>
      <c r="H54" s="756"/>
      <c r="I54" s="756"/>
      <c r="J54" s="756"/>
      <c r="K54" s="756"/>
      <c r="L54" s="757"/>
      <c r="M54" s="751"/>
    </row>
    <row r="55" spans="1:13" ht="15.6" x14ac:dyDescent="0.25">
      <c r="A55" s="52"/>
      <c r="B55" s="54"/>
      <c r="C55" s="501"/>
      <c r="E55" s="401"/>
      <c r="F55" s="401"/>
      <c r="G55" s="401"/>
      <c r="H55" s="401"/>
      <c r="I55" s="401"/>
      <c r="J55" s="401"/>
      <c r="K55" s="401"/>
      <c r="L55" s="402"/>
      <c r="M55" s="740"/>
    </row>
    <row r="56" spans="1:13" ht="15.6" x14ac:dyDescent="0.25">
      <c r="A56" s="52"/>
      <c r="B56" s="54"/>
      <c r="C56" s="501"/>
      <c r="E56" s="401"/>
      <c r="F56" s="401"/>
      <c r="G56" s="401"/>
      <c r="H56" s="401"/>
      <c r="I56" s="401"/>
      <c r="J56" s="401"/>
      <c r="K56" s="401"/>
      <c r="L56" s="402"/>
      <c r="M56" s="740"/>
    </row>
    <row r="57" spans="1:13" ht="15.6" x14ac:dyDescent="0.25">
      <c r="A57" s="52"/>
      <c r="B57" s="54"/>
      <c r="C57" s="53"/>
      <c r="E57" s="756"/>
      <c r="F57" s="756"/>
      <c r="G57" s="756"/>
      <c r="H57" s="756"/>
      <c r="I57" s="756"/>
      <c r="J57" s="756"/>
      <c r="K57" s="756"/>
      <c r="L57" s="757"/>
      <c r="M57" s="864"/>
    </row>
    <row r="58" spans="1:13" ht="15.6" x14ac:dyDescent="0.25">
      <c r="A58" s="1164"/>
      <c r="B58" s="1165" t="str">
        <f>B1</f>
        <v>November</v>
      </c>
      <c r="C58" s="1166"/>
      <c r="E58" s="1159"/>
      <c r="F58" s="1159"/>
      <c r="G58" s="1159"/>
      <c r="H58" s="1159"/>
      <c r="I58" s="1159"/>
      <c r="J58" s="1159"/>
      <c r="K58" s="1159"/>
      <c r="L58" s="1159"/>
      <c r="M58" s="1159"/>
    </row>
    <row r="59" spans="1:13" ht="15.6" x14ac:dyDescent="0.25">
      <c r="E59" s="401"/>
      <c r="F59" s="401"/>
      <c r="G59" s="401"/>
      <c r="H59" s="401"/>
      <c r="I59" s="401"/>
      <c r="J59" s="401"/>
      <c r="K59" s="401"/>
      <c r="L59" s="402"/>
      <c r="M59" s="740"/>
    </row>
  </sheetData>
  <mergeCells count="8">
    <mergeCell ref="E21:L22"/>
    <mergeCell ref="E7:L8"/>
    <mergeCell ref="E33:L34"/>
    <mergeCell ref="E2:L2"/>
    <mergeCell ref="B36:B37"/>
    <mergeCell ref="E3:L3"/>
    <mergeCell ref="B4:B6"/>
    <mergeCell ref="E4:L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8"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1164"/>
      <c r="B1" s="1165" t="s">
        <v>575</v>
      </c>
      <c r="C1" s="1166"/>
      <c r="E1" s="371"/>
      <c r="F1" s="1638" t="s">
        <v>78</v>
      </c>
      <c r="G1" s="1638"/>
      <c r="H1" s="1638"/>
      <c r="I1" s="1638"/>
      <c r="J1" s="1638"/>
      <c r="K1" s="1638"/>
      <c r="L1" s="1638"/>
      <c r="M1" s="1638"/>
      <c r="N1" s="372"/>
    </row>
    <row r="2" spans="1:15" ht="18" thickBot="1" x14ac:dyDescent="0.3">
      <c r="A2" s="614"/>
      <c r="B2" s="867"/>
      <c r="C2" s="53"/>
      <c r="E2" s="373"/>
      <c r="F2" s="1640" t="s">
        <v>77</v>
      </c>
      <c r="G2" s="1640"/>
      <c r="H2" s="1640"/>
      <c r="I2" s="1640"/>
      <c r="J2" s="1640"/>
      <c r="K2" s="1640"/>
      <c r="L2" s="1640"/>
      <c r="M2" s="1640"/>
      <c r="N2" s="372"/>
    </row>
    <row r="3" spans="1:15" ht="16.2" thickBot="1" x14ac:dyDescent="0.3">
      <c r="A3" s="614"/>
      <c r="B3" s="370" t="str">
        <f>Title!B3</f>
        <v>Interim</v>
      </c>
      <c r="C3" s="53"/>
      <c r="E3" s="116" t="s">
        <v>174</v>
      </c>
      <c r="F3" s="117" t="s">
        <v>170</v>
      </c>
      <c r="G3" s="293"/>
      <c r="H3" s="295"/>
      <c r="I3" s="345"/>
      <c r="J3" s="118"/>
      <c r="K3" s="118"/>
      <c r="L3" s="118"/>
      <c r="M3" s="232"/>
      <c r="N3" s="349"/>
    </row>
    <row r="4" spans="1:15" ht="15.75" customHeight="1" x14ac:dyDescent="0.25">
      <c r="A4" s="614"/>
      <c r="B4" s="1255" t="str">
        <f>Title!B4</f>
        <v>R2</v>
      </c>
      <c r="C4" s="53"/>
      <c r="E4" s="116" t="s">
        <v>174</v>
      </c>
      <c r="F4" s="117" t="s">
        <v>107</v>
      </c>
      <c r="G4" s="293"/>
      <c r="H4" s="295"/>
      <c r="I4" s="345"/>
      <c r="J4" s="118"/>
      <c r="K4" s="118"/>
      <c r="L4" s="118"/>
      <c r="M4" s="232"/>
      <c r="N4" s="349"/>
    </row>
    <row r="5" spans="1:15" ht="15.75" customHeight="1" x14ac:dyDescent="0.25">
      <c r="A5" s="614"/>
      <c r="B5" s="1256"/>
      <c r="C5" s="53"/>
      <c r="E5" s="119" t="s">
        <v>174</v>
      </c>
      <c r="F5" s="120" t="s">
        <v>110</v>
      </c>
      <c r="G5" s="294"/>
      <c r="H5" s="295"/>
      <c r="I5" s="345"/>
      <c r="J5" s="121"/>
      <c r="K5" s="121"/>
      <c r="L5" s="121"/>
      <c r="M5" s="233"/>
      <c r="N5" s="350"/>
      <c r="O5" s="83"/>
    </row>
    <row r="6" spans="1:15" ht="15.75" customHeight="1" thickBot="1" x14ac:dyDescent="0.3">
      <c r="A6" s="614"/>
      <c r="B6" s="1257"/>
      <c r="C6" s="53"/>
      <c r="O6" s="115"/>
    </row>
    <row r="7" spans="1:15" ht="18" thickBot="1" x14ac:dyDescent="0.35">
      <c r="A7" s="614"/>
      <c r="B7" s="54"/>
      <c r="C7" s="543"/>
      <c r="E7" s="1598" t="s">
        <v>607</v>
      </c>
      <c r="F7" s="1639"/>
      <c r="G7" s="1639"/>
      <c r="H7" s="1639"/>
      <c r="I7" s="1639"/>
      <c r="J7" s="1639"/>
      <c r="K7" s="1639"/>
      <c r="L7" s="1639"/>
      <c r="M7" s="1639"/>
      <c r="N7" s="1639"/>
      <c r="O7" s="115"/>
    </row>
    <row r="8" spans="1:15" ht="21" x14ac:dyDescent="0.25">
      <c r="A8" s="614"/>
      <c r="B8" s="1014" t="s">
        <v>103</v>
      </c>
      <c r="C8" s="497"/>
      <c r="E8" s="134"/>
      <c r="F8" s="21"/>
      <c r="G8" s="21"/>
      <c r="H8" s="21"/>
      <c r="I8" s="21"/>
      <c r="J8" s="21"/>
      <c r="K8" s="21"/>
      <c r="L8" s="135"/>
      <c r="M8" s="136" t="s">
        <v>240</v>
      </c>
      <c r="N8" s="137" t="s">
        <v>87</v>
      </c>
    </row>
    <row r="9" spans="1:15" ht="21" x14ac:dyDescent="0.25">
      <c r="A9" s="614"/>
      <c r="B9" s="676" t="s">
        <v>131</v>
      </c>
      <c r="C9" s="497"/>
      <c r="E9" s="30"/>
      <c r="F9" s="138"/>
      <c r="G9" s="20">
        <v>1</v>
      </c>
      <c r="H9" s="25"/>
      <c r="I9" s="25" t="s">
        <v>109</v>
      </c>
      <c r="J9" s="139" t="s">
        <v>173</v>
      </c>
      <c r="K9" s="866" t="s">
        <v>452</v>
      </c>
      <c r="L9" s="140"/>
      <c r="M9" s="141">
        <f>TIME(18,30,0)</f>
        <v>0.77083333333333337</v>
      </c>
      <c r="N9" s="142">
        <v>5</v>
      </c>
    </row>
    <row r="10" spans="1:15" ht="15" customHeight="1" x14ac:dyDescent="0.25">
      <c r="A10" s="614"/>
      <c r="B10" s="677"/>
      <c r="C10" s="678"/>
      <c r="E10" s="134"/>
      <c r="F10" s="143"/>
      <c r="G10" s="2">
        <f>G9+1</f>
        <v>2</v>
      </c>
      <c r="H10" s="2" t="s">
        <v>178</v>
      </c>
      <c r="I10" s="144" t="s">
        <v>80</v>
      </c>
      <c r="J10" s="7" t="s">
        <v>173</v>
      </c>
      <c r="K10" s="865" t="s">
        <v>452</v>
      </c>
      <c r="L10" s="135"/>
      <c r="M10" s="145">
        <f>M9+TIME(0,N9,0)</f>
        <v>0.77430555555555558</v>
      </c>
      <c r="N10" s="146">
        <v>10</v>
      </c>
    </row>
    <row r="11" spans="1:15" ht="21" x14ac:dyDescent="0.25">
      <c r="A11" s="614"/>
      <c r="B11" s="679" t="s">
        <v>397</v>
      </c>
      <c r="C11" s="497"/>
      <c r="E11" s="30"/>
      <c r="F11" s="138"/>
      <c r="G11" s="9">
        <f>G10+1</f>
        <v>3</v>
      </c>
      <c r="H11" s="19" t="s">
        <v>178</v>
      </c>
      <c r="I11" s="25" t="s">
        <v>79</v>
      </c>
      <c r="J11" s="139" t="s">
        <v>173</v>
      </c>
      <c r="K11" s="19" t="s">
        <v>183</v>
      </c>
      <c r="L11" s="133"/>
      <c r="M11" s="147">
        <f>M10+TIME(0,N10,0)</f>
        <v>0.78125</v>
      </c>
      <c r="N11" s="142">
        <v>80</v>
      </c>
    </row>
    <row r="12" spans="1:15" ht="21" x14ac:dyDescent="0.25">
      <c r="A12" s="52"/>
      <c r="B12" s="680" t="s">
        <v>398</v>
      </c>
      <c r="C12" s="53"/>
      <c r="E12" s="134"/>
      <c r="F12" s="143"/>
      <c r="G12" s="2">
        <f>G11+1</f>
        <v>4</v>
      </c>
      <c r="H12" s="2" t="s">
        <v>178</v>
      </c>
      <c r="I12" s="24" t="s">
        <v>288</v>
      </c>
      <c r="J12" s="7" t="s">
        <v>173</v>
      </c>
      <c r="K12" s="2" t="s">
        <v>229</v>
      </c>
      <c r="L12" s="135"/>
      <c r="M12" s="145">
        <f>M11+TIME(0,N11,0)</f>
        <v>0.83680555555555558</v>
      </c>
      <c r="N12" s="146">
        <v>15</v>
      </c>
    </row>
    <row r="13" spans="1:15" ht="21" x14ac:dyDescent="0.25">
      <c r="A13" s="614"/>
      <c r="B13" s="681" t="s">
        <v>157</v>
      </c>
      <c r="C13" s="497"/>
      <c r="E13" s="30"/>
      <c r="F13" s="138"/>
      <c r="G13" s="19">
        <f>G12+1</f>
        <v>5</v>
      </c>
      <c r="H13" s="19" t="s">
        <v>178</v>
      </c>
      <c r="I13" s="25" t="s">
        <v>282</v>
      </c>
      <c r="J13" s="139" t="s">
        <v>173</v>
      </c>
      <c r="K13" s="866" t="s">
        <v>452</v>
      </c>
      <c r="L13" s="133"/>
      <c r="M13" s="147">
        <f>M12+TIME(0,N12,0)</f>
        <v>0.84722222222222221</v>
      </c>
      <c r="N13" s="142">
        <v>10</v>
      </c>
    </row>
    <row r="14" spans="1:15" ht="21" x14ac:dyDescent="0.25">
      <c r="A14" s="52"/>
      <c r="B14" s="682" t="s">
        <v>256</v>
      </c>
      <c r="C14" s="497"/>
      <c r="E14" s="134"/>
      <c r="F14" s="143"/>
      <c r="G14" s="2">
        <f>G13+1</f>
        <v>6</v>
      </c>
      <c r="H14" s="2" t="s">
        <v>177</v>
      </c>
      <c r="I14" s="24" t="s">
        <v>176</v>
      </c>
      <c r="J14" s="7" t="s">
        <v>173</v>
      </c>
      <c r="K14" s="2"/>
      <c r="L14" s="135"/>
      <c r="M14" s="145">
        <f>M13+TIME(0,N13,0)</f>
        <v>0.85416666666666663</v>
      </c>
      <c r="N14" s="146" t="s">
        <v>172</v>
      </c>
    </row>
    <row r="15" spans="1:15" ht="15.6" x14ac:dyDescent="0.25">
      <c r="A15" s="52"/>
      <c r="B15" s="498" t="s">
        <v>283</v>
      </c>
      <c r="C15" s="497"/>
    </row>
    <row r="16" spans="1:15" ht="15.6" x14ac:dyDescent="0.25">
      <c r="A16" s="52"/>
      <c r="B16" s="499" t="s">
        <v>347</v>
      </c>
      <c r="C16" s="500"/>
    </row>
    <row r="17" spans="1:14" ht="17.399999999999999" x14ac:dyDescent="0.3">
      <c r="A17" s="52"/>
      <c r="B17" s="54"/>
      <c r="C17" s="459"/>
      <c r="E17" s="1598" t="s">
        <v>608</v>
      </c>
      <c r="F17" s="1639"/>
      <c r="G17" s="1639"/>
      <c r="H17" s="1639"/>
      <c r="I17" s="1639"/>
      <c r="J17" s="1639"/>
      <c r="K17" s="1639"/>
      <c r="L17" s="1639"/>
      <c r="M17" s="1639"/>
      <c r="N17" s="1639"/>
    </row>
    <row r="18" spans="1:14" ht="21" x14ac:dyDescent="0.25">
      <c r="A18" s="52"/>
      <c r="B18" s="54"/>
      <c r="C18" s="53"/>
      <c r="E18" s="134"/>
      <c r="F18" s="21"/>
      <c r="G18" s="21"/>
      <c r="H18" s="21"/>
      <c r="I18" s="21"/>
      <c r="J18" s="21"/>
      <c r="K18" s="21"/>
      <c r="L18" s="135"/>
      <c r="M18" s="136" t="s">
        <v>240</v>
      </c>
      <c r="N18" s="137" t="s">
        <v>87</v>
      </c>
    </row>
    <row r="19" spans="1:14" ht="21" x14ac:dyDescent="0.25">
      <c r="A19" s="614"/>
      <c r="B19" s="971" t="s">
        <v>399</v>
      </c>
      <c r="C19" s="497"/>
      <c r="E19" s="30"/>
      <c r="F19" s="138"/>
      <c r="G19" s="20">
        <v>1</v>
      </c>
      <c r="H19" s="25"/>
      <c r="I19" s="25" t="s">
        <v>109</v>
      </c>
      <c r="J19" s="139" t="s">
        <v>173</v>
      </c>
      <c r="K19" s="866" t="s">
        <v>462</v>
      </c>
      <c r="L19" s="140"/>
      <c r="M19" s="141">
        <f>TIME(19,30,0)</f>
        <v>0.8125</v>
      </c>
      <c r="N19" s="142">
        <v>5</v>
      </c>
    </row>
    <row r="20" spans="1:14" ht="21" x14ac:dyDescent="0.25">
      <c r="A20" s="52"/>
      <c r="B20" s="680" t="s">
        <v>400</v>
      </c>
      <c r="C20" s="53"/>
      <c r="E20" s="134"/>
      <c r="F20" s="143"/>
      <c r="G20" s="2">
        <f>G19+1</f>
        <v>2</v>
      </c>
      <c r="H20" s="2" t="s">
        <v>178</v>
      </c>
      <c r="I20" s="144" t="s">
        <v>59</v>
      </c>
      <c r="J20" s="7" t="s">
        <v>173</v>
      </c>
      <c r="K20" s="865" t="s">
        <v>462</v>
      </c>
      <c r="L20" s="135"/>
      <c r="M20" s="145">
        <f>M19+TIME(0,N19,0)</f>
        <v>0.81597222222222221</v>
      </c>
      <c r="N20" s="146">
        <v>20</v>
      </c>
    </row>
    <row r="21" spans="1:14" ht="21" x14ac:dyDescent="0.25">
      <c r="A21" s="614"/>
      <c r="B21" s="1015" t="s">
        <v>456</v>
      </c>
      <c r="C21" s="497"/>
      <c r="E21" s="30"/>
      <c r="F21" s="138"/>
      <c r="G21" s="9">
        <f>G20+1</f>
        <v>3</v>
      </c>
      <c r="H21" s="19" t="s">
        <v>178</v>
      </c>
      <c r="I21" s="25" t="s">
        <v>63</v>
      </c>
      <c r="J21" s="139" t="s">
        <v>173</v>
      </c>
      <c r="K21" s="19" t="s">
        <v>183</v>
      </c>
      <c r="L21" s="133"/>
      <c r="M21" s="147">
        <f>M20+TIME(0,N20,0)</f>
        <v>0.82986111111111105</v>
      </c>
      <c r="N21" s="142">
        <v>20</v>
      </c>
    </row>
    <row r="22" spans="1:14" ht="21" x14ac:dyDescent="0.3">
      <c r="A22" s="52"/>
      <c r="B22" s="972" t="s">
        <v>298</v>
      </c>
      <c r="C22" s="497"/>
      <c r="E22" s="134"/>
      <c r="F22" s="143"/>
      <c r="G22" s="2">
        <f>G21+1</f>
        <v>4</v>
      </c>
      <c r="H22" s="2" t="s">
        <v>178</v>
      </c>
      <c r="I22" s="24" t="s">
        <v>60</v>
      </c>
      <c r="J22" s="7" t="s">
        <v>173</v>
      </c>
      <c r="K22" s="2" t="s">
        <v>229</v>
      </c>
      <c r="L22" s="135"/>
      <c r="M22" s="145">
        <f>M21+TIME(0,N21,0)</f>
        <v>0.84374999999999989</v>
      </c>
      <c r="N22" s="146">
        <v>20</v>
      </c>
    </row>
    <row r="23" spans="1:14" ht="21" x14ac:dyDescent="0.3">
      <c r="A23" s="52"/>
      <c r="B23" s="1016" t="s">
        <v>297</v>
      </c>
      <c r="C23" s="497"/>
      <c r="E23" s="30"/>
      <c r="F23" s="138"/>
      <c r="G23" s="19">
        <f>G22+1</f>
        <v>5</v>
      </c>
      <c r="H23" s="19" t="s">
        <v>178</v>
      </c>
      <c r="I23" s="25" t="s">
        <v>58</v>
      </c>
      <c r="J23" s="139" t="s">
        <v>173</v>
      </c>
      <c r="K23" s="866" t="s">
        <v>452</v>
      </c>
      <c r="L23" s="133"/>
      <c r="M23" s="147">
        <f>M22+TIME(0,N22,0)</f>
        <v>0.85763888888888873</v>
      </c>
      <c r="N23" s="142">
        <v>25</v>
      </c>
    </row>
    <row r="24" spans="1:14" ht="21" x14ac:dyDescent="0.3">
      <c r="A24" s="52"/>
      <c r="B24" s="973" t="s">
        <v>348</v>
      </c>
      <c r="C24" s="497"/>
      <c r="E24" s="134"/>
      <c r="F24" s="143"/>
      <c r="G24" s="2">
        <f>G23+1</f>
        <v>6</v>
      </c>
      <c r="H24" s="2" t="s">
        <v>67</v>
      </c>
      <c r="I24" s="24" t="s">
        <v>176</v>
      </c>
      <c r="J24" s="7" t="s">
        <v>173</v>
      </c>
      <c r="K24" s="865" t="s">
        <v>462</v>
      </c>
      <c r="L24" s="135"/>
      <c r="M24" s="145">
        <f>M23+TIME(0,N23,0)</f>
        <v>0.87499999999999989</v>
      </c>
      <c r="N24" s="146" t="s">
        <v>172</v>
      </c>
    </row>
    <row r="25" spans="1:14" ht="15.6" x14ac:dyDescent="0.25">
      <c r="A25" s="52"/>
      <c r="B25" s="1017" t="s">
        <v>24</v>
      </c>
      <c r="C25" s="497"/>
    </row>
    <row r="26" spans="1:14" ht="15.6" x14ac:dyDescent="0.25">
      <c r="A26" s="52"/>
      <c r="B26" s="1018" t="s">
        <v>19</v>
      </c>
      <c r="C26" s="497"/>
    </row>
    <row r="27" spans="1:14" ht="15.6" x14ac:dyDescent="0.25">
      <c r="A27" s="52"/>
      <c r="B27" s="1019" t="s">
        <v>458</v>
      </c>
      <c r="C27" s="497"/>
    </row>
    <row r="28" spans="1:14" ht="15.6" x14ac:dyDescent="0.25">
      <c r="A28" s="52"/>
      <c r="B28" s="54"/>
      <c r="C28" s="497"/>
    </row>
    <row r="29" spans="1:14" x14ac:dyDescent="0.25">
      <c r="A29" s="52"/>
      <c r="B29" s="54"/>
      <c r="C29" s="53"/>
    </row>
    <row r="30" spans="1:14" ht="15.6" x14ac:dyDescent="0.25">
      <c r="A30" s="52"/>
      <c r="B30" s="679" t="s">
        <v>401</v>
      </c>
      <c r="C30" s="53"/>
    </row>
    <row r="31" spans="1:14" ht="15.6" x14ac:dyDescent="0.25">
      <c r="A31" s="52"/>
      <c r="B31" s="680" t="s">
        <v>402</v>
      </c>
      <c r="C31" s="53"/>
    </row>
    <row r="32" spans="1:14" ht="15.6" x14ac:dyDescent="0.25">
      <c r="A32" s="52"/>
      <c r="B32" s="1022" t="s">
        <v>446</v>
      </c>
      <c r="C32" s="53"/>
    </row>
    <row r="33" spans="1:3" ht="15.6" x14ac:dyDescent="0.25">
      <c r="A33" s="614"/>
      <c r="B33" s="1023" t="s">
        <v>457</v>
      </c>
      <c r="C33" s="497"/>
    </row>
    <row r="34" spans="1:3" x14ac:dyDescent="0.25">
      <c r="A34" s="52"/>
      <c r="B34" s="54"/>
      <c r="C34" s="53"/>
    </row>
    <row r="35" spans="1:3" ht="15.6" x14ac:dyDescent="0.25">
      <c r="A35" s="52"/>
      <c r="B35" s="54"/>
      <c r="C35" s="497"/>
    </row>
    <row r="36" spans="1:3" ht="15.75" customHeight="1" x14ac:dyDescent="0.25">
      <c r="A36" s="52"/>
      <c r="B36" s="1260" t="s">
        <v>419</v>
      </c>
      <c r="C36" s="497"/>
    </row>
    <row r="37" spans="1:3" ht="12.75" customHeight="1" x14ac:dyDescent="0.25">
      <c r="A37" s="54"/>
      <c r="B37" s="1261"/>
      <c r="C37" s="54"/>
    </row>
    <row r="38" spans="1:3" ht="12.75" customHeight="1" x14ac:dyDescent="0.25">
      <c r="A38" s="54"/>
      <c r="B38" s="852" t="s">
        <v>415</v>
      </c>
      <c r="C38" s="54"/>
    </row>
    <row r="39" spans="1:3" ht="12.75" customHeight="1"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A2" sqref="A1:C1048576"/>
    </sheetView>
  </sheetViews>
  <sheetFormatPr defaultRowHeight="13.2" x14ac:dyDescent="0.25"/>
  <cols>
    <col min="1" max="1" width="1.44140625" style="675" customWidth="1"/>
    <col min="2" max="2" width="13.5546875" style="675" customWidth="1"/>
    <col min="3" max="3" width="1.44140625" style="675" customWidth="1"/>
  </cols>
  <sheetData>
    <row r="1" spans="1:3" ht="15.6" x14ac:dyDescent="0.25">
      <c r="A1" s="1164"/>
      <c r="B1" s="1165" t="s">
        <v>575</v>
      </c>
      <c r="C1" s="1166"/>
    </row>
    <row r="2" spans="1:3" ht="13.8" thickBot="1" x14ac:dyDescent="0.3">
      <c r="A2" s="614"/>
      <c r="B2" s="867"/>
      <c r="C2" s="53"/>
    </row>
    <row r="3" spans="1:3" ht="18" customHeight="1" thickBot="1" x14ac:dyDescent="0.3">
      <c r="A3" s="614"/>
      <c r="B3" s="370" t="str">
        <f>Title!B3</f>
        <v>Interim</v>
      </c>
      <c r="C3" s="53"/>
    </row>
    <row r="4" spans="1:3" x14ac:dyDescent="0.25">
      <c r="A4" s="614"/>
      <c r="B4" s="1255" t="str">
        <f>Title!B4</f>
        <v>R2</v>
      </c>
      <c r="C4" s="53"/>
    </row>
    <row r="5" spans="1:3" x14ac:dyDescent="0.25">
      <c r="A5" s="614"/>
      <c r="B5" s="1256"/>
      <c r="C5" s="53"/>
    </row>
    <row r="6" spans="1:3" ht="13.8" thickBot="1" x14ac:dyDescent="0.3">
      <c r="A6" s="614"/>
      <c r="B6" s="1257"/>
      <c r="C6" s="53"/>
    </row>
    <row r="7" spans="1:3" ht="13.8" thickBot="1" x14ac:dyDescent="0.3">
      <c r="A7" s="614"/>
      <c r="B7" s="54"/>
      <c r="C7" s="543"/>
    </row>
    <row r="8" spans="1:3" ht="17.399999999999999" x14ac:dyDescent="0.25">
      <c r="A8" s="614"/>
      <c r="B8" s="1014" t="s">
        <v>103</v>
      </c>
      <c r="C8" s="497"/>
    </row>
    <row r="9" spans="1:3" ht="15.6" x14ac:dyDescent="0.25">
      <c r="A9" s="614"/>
      <c r="B9" s="676" t="s">
        <v>131</v>
      </c>
      <c r="C9" s="497"/>
    </row>
    <row r="10" spans="1:3" x14ac:dyDescent="0.25">
      <c r="A10" s="614"/>
      <c r="B10" s="677"/>
      <c r="C10" s="678"/>
    </row>
    <row r="11" spans="1:3" ht="15.6" x14ac:dyDescent="0.25">
      <c r="A11" s="614"/>
      <c r="B11" s="679" t="s">
        <v>397</v>
      </c>
      <c r="C11" s="497"/>
    </row>
    <row r="12" spans="1:3" ht="15.6" x14ac:dyDescent="0.25">
      <c r="A12" s="52"/>
      <c r="B12" s="680" t="s">
        <v>398</v>
      </c>
      <c r="C12" s="53"/>
    </row>
    <row r="13" spans="1:3" ht="15.6" x14ac:dyDescent="0.25">
      <c r="A13" s="614"/>
      <c r="B13" s="681" t="s">
        <v>157</v>
      </c>
      <c r="C13" s="497"/>
    </row>
    <row r="14" spans="1:3" ht="15.6" x14ac:dyDescent="0.25">
      <c r="A14" s="52"/>
      <c r="B14" s="682" t="s">
        <v>256</v>
      </c>
      <c r="C14" s="497"/>
    </row>
    <row r="15" spans="1:3" ht="15.6" x14ac:dyDescent="0.25">
      <c r="A15" s="52"/>
      <c r="B15" s="498" t="s">
        <v>283</v>
      </c>
      <c r="C15" s="497"/>
    </row>
    <row r="16" spans="1:3"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456</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458</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446</v>
      </c>
      <c r="C32" s="53"/>
    </row>
    <row r="33" spans="1:3" ht="15.6" x14ac:dyDescent="0.25">
      <c r="A33" s="614"/>
      <c r="B33" s="1023" t="s">
        <v>457</v>
      </c>
      <c r="C33" s="497"/>
    </row>
    <row r="34" spans="1:3" x14ac:dyDescent="0.25">
      <c r="A34" s="52"/>
      <c r="B34" s="54"/>
      <c r="C34" s="53"/>
    </row>
    <row r="35" spans="1:3" s="842" customFormat="1" ht="15.6" x14ac:dyDescent="0.25">
      <c r="A35" s="52"/>
      <c r="B35" s="54"/>
      <c r="C35" s="497"/>
    </row>
    <row r="36" spans="1:3" s="842" customFormat="1" ht="15.6" x14ac:dyDescent="0.25">
      <c r="A36" s="52"/>
      <c r="B36" s="1260" t="s">
        <v>419</v>
      </c>
      <c r="C36" s="497"/>
    </row>
    <row r="37" spans="1:3" s="842" customFormat="1" ht="15.75" customHeight="1" x14ac:dyDescent="0.25">
      <c r="A37" s="54"/>
      <c r="B37" s="1261"/>
      <c r="C37" s="54"/>
    </row>
    <row r="38" spans="1:3" s="842" customFormat="1"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row r="59" spans="1:3" x14ac:dyDescent="0.25">
      <c r="A59" s="994"/>
      <c r="B59" s="994"/>
      <c r="C59" s="994"/>
    </row>
    <row r="60" spans="1:3" x14ac:dyDescent="0.25">
      <c r="A60" s="994"/>
      <c r="B60" s="994"/>
      <c r="C60" s="994"/>
    </row>
    <row r="61" spans="1:3" x14ac:dyDescent="0.25">
      <c r="A61" s="994"/>
      <c r="B61" s="994"/>
      <c r="C61" s="994"/>
    </row>
    <row r="62" spans="1:3" x14ac:dyDescent="0.25">
      <c r="A62" s="994"/>
      <c r="B62" s="994"/>
      <c r="C62" s="994"/>
    </row>
    <row r="63" spans="1:3" x14ac:dyDescent="0.25">
      <c r="A63" s="994"/>
      <c r="B63" s="994"/>
      <c r="C63" s="994"/>
    </row>
    <row r="64" spans="1:3" x14ac:dyDescent="0.25">
      <c r="A64" s="994"/>
      <c r="B64" s="994"/>
      <c r="C64" s="994"/>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8"/>
  <sheetViews>
    <sheetView showGridLines="0" zoomScaleNormal="100" workbookViewId="0">
      <selection activeCell="F2" sqref="F2"/>
    </sheetView>
  </sheetViews>
  <sheetFormatPr defaultColWidth="9.109375" defaultRowHeight="13.2" x14ac:dyDescent="0.25"/>
  <cols>
    <col min="1" max="1" width="1.44140625" style="1162" customWidth="1"/>
    <col min="2" max="2" width="13.5546875" style="1162" customWidth="1"/>
    <col min="3" max="3" width="1.44140625" style="1162"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1164"/>
      <c r="B1" s="1165" t="s">
        <v>575</v>
      </c>
      <c r="C1" s="1166"/>
      <c r="D1" s="58"/>
    </row>
    <row r="2" spans="1:9" ht="18" thickBot="1" x14ac:dyDescent="0.35">
      <c r="A2" s="614"/>
      <c r="B2" s="867"/>
      <c r="C2" s="53"/>
      <c r="E2" s="55" t="s">
        <v>200</v>
      </c>
    </row>
    <row r="3" spans="1:9" ht="18" thickBot="1" x14ac:dyDescent="0.35">
      <c r="A3" s="614"/>
      <c r="B3" s="370" t="str">
        <f>Title!B3</f>
        <v>Interim</v>
      </c>
      <c r="C3" s="53"/>
      <c r="E3" s="55"/>
    </row>
    <row r="4" spans="1:9" ht="13.2" customHeight="1" x14ac:dyDescent="0.25">
      <c r="A4" s="614"/>
      <c r="B4" s="1255" t="str">
        <f>Title!B4</f>
        <v>R2</v>
      </c>
      <c r="C4" s="53"/>
      <c r="F4" s="1644" t="s">
        <v>243</v>
      </c>
      <c r="G4" s="1644"/>
      <c r="H4" s="1644"/>
      <c r="I4" s="1644"/>
    </row>
    <row r="5" spans="1:9" x14ac:dyDescent="0.25">
      <c r="A5" s="614"/>
      <c r="B5" s="1256"/>
      <c r="C5" s="53"/>
      <c r="F5" s="1644"/>
      <c r="G5" s="1644"/>
      <c r="H5" s="1644"/>
      <c r="I5" s="1644"/>
    </row>
    <row r="6" spans="1:9" ht="13.8" thickBot="1" x14ac:dyDescent="0.3">
      <c r="A6" s="614"/>
      <c r="B6" s="1257"/>
      <c r="C6" s="53"/>
      <c r="F6" s="1641"/>
      <c r="G6" s="1641"/>
      <c r="H6" s="1641"/>
      <c r="I6" s="1641"/>
    </row>
    <row r="7" spans="1:9" ht="21.6" thickBot="1" x14ac:dyDescent="0.3">
      <c r="A7" s="614"/>
      <c r="B7" s="54"/>
      <c r="C7" s="543"/>
      <c r="D7" s="60"/>
      <c r="F7" s="1646" t="s">
        <v>97</v>
      </c>
      <c r="G7" s="1646"/>
      <c r="H7" s="64"/>
      <c r="I7" s="1645" t="s">
        <v>96</v>
      </c>
    </row>
    <row r="8" spans="1:9" ht="21" x14ac:dyDescent="0.25">
      <c r="A8" s="614"/>
      <c r="B8" s="1014" t="s">
        <v>103</v>
      </c>
      <c r="C8" s="497"/>
      <c r="F8" s="1646"/>
      <c r="G8" s="1646"/>
      <c r="H8" s="64"/>
      <c r="I8" s="1645"/>
    </row>
    <row r="9" spans="1:9" ht="17.399999999999999" x14ac:dyDescent="0.3">
      <c r="A9" s="614"/>
      <c r="B9" s="676" t="s">
        <v>131</v>
      </c>
      <c r="C9" s="497"/>
      <c r="F9" s="1643" t="s">
        <v>254</v>
      </c>
      <c r="G9" s="1643"/>
      <c r="H9" s="65"/>
      <c r="I9" s="73" t="s">
        <v>98</v>
      </c>
    </row>
    <row r="10" spans="1:9" x14ac:dyDescent="0.25">
      <c r="A10" s="614"/>
      <c r="B10" s="677"/>
      <c r="C10" s="678"/>
      <c r="F10" s="1641"/>
      <c r="G10" s="1641"/>
      <c r="H10" s="1641"/>
      <c r="I10" s="1641"/>
    </row>
    <row r="11" spans="1:9" ht="15.6" x14ac:dyDescent="0.25">
      <c r="A11" s="614"/>
      <c r="B11" s="679" t="s">
        <v>397</v>
      </c>
      <c r="C11" s="497"/>
      <c r="F11" s="1649" t="s">
        <v>99</v>
      </c>
      <c r="G11" s="1649"/>
      <c r="H11" s="1649"/>
      <c r="I11" s="1649"/>
    </row>
    <row r="12" spans="1:9" ht="15.6" x14ac:dyDescent="0.25">
      <c r="A12" s="52"/>
      <c r="B12" s="680" t="s">
        <v>398</v>
      </c>
      <c r="C12" s="53"/>
      <c r="F12" s="66"/>
      <c r="G12" s="66"/>
      <c r="H12" s="66"/>
      <c r="I12" s="66"/>
    </row>
    <row r="13" spans="1:9" ht="15.6" x14ac:dyDescent="0.25">
      <c r="A13" s="614"/>
      <c r="B13" s="681" t="s">
        <v>157</v>
      </c>
      <c r="C13" s="497"/>
      <c r="F13" s="1647" t="s">
        <v>94</v>
      </c>
      <c r="G13" s="1648"/>
      <c r="H13" s="1648"/>
      <c r="I13" s="76" t="s">
        <v>212</v>
      </c>
    </row>
    <row r="14" spans="1:9" ht="15.6" x14ac:dyDescent="0.25">
      <c r="A14" s="52"/>
      <c r="B14" s="682" t="s">
        <v>256</v>
      </c>
      <c r="C14" s="497"/>
      <c r="F14" s="1642" t="s">
        <v>93</v>
      </c>
      <c r="G14" s="1642"/>
      <c r="H14" s="1642"/>
      <c r="I14" s="1642"/>
    </row>
    <row r="15" spans="1:9" ht="15.6" x14ac:dyDescent="0.25">
      <c r="A15" s="52"/>
      <c r="B15" s="498" t="s">
        <v>283</v>
      </c>
      <c r="C15" s="497"/>
      <c r="F15" s="74"/>
      <c r="G15" s="74"/>
      <c r="H15" s="74"/>
      <c r="I15" s="74"/>
    </row>
    <row r="16" spans="1:9" ht="15.6" x14ac:dyDescent="0.25">
      <c r="A16" s="52"/>
      <c r="B16" s="499" t="s">
        <v>347</v>
      </c>
      <c r="C16" s="500"/>
      <c r="F16" s="1653" t="s">
        <v>255</v>
      </c>
      <c r="G16" s="1652" t="s">
        <v>564</v>
      </c>
      <c r="H16" s="1654" t="s">
        <v>289</v>
      </c>
      <c r="I16" s="1655"/>
    </row>
    <row r="17" spans="1:9" x14ac:dyDescent="0.25">
      <c r="A17" s="52"/>
      <c r="B17" s="54"/>
      <c r="C17" s="459"/>
      <c r="F17" s="1653"/>
      <c r="G17" s="1652"/>
      <c r="H17" s="1656"/>
      <c r="I17" s="1657"/>
    </row>
    <row r="18" spans="1:9" x14ac:dyDescent="0.25">
      <c r="A18" s="52"/>
      <c r="B18" s="54"/>
      <c r="C18" s="53"/>
      <c r="F18" s="1653"/>
      <c r="G18" s="1652"/>
      <c r="H18" s="1656"/>
      <c r="I18" s="1657"/>
    </row>
    <row r="19" spans="1:9" ht="15.6" x14ac:dyDescent="0.25">
      <c r="A19" s="614"/>
      <c r="B19" s="971" t="s">
        <v>399</v>
      </c>
      <c r="C19" s="497"/>
      <c r="F19" s="1653"/>
      <c r="G19" s="1652"/>
      <c r="H19" s="1658"/>
      <c r="I19" s="1659"/>
    </row>
    <row r="20" spans="1:9" ht="15.6" x14ac:dyDescent="0.25">
      <c r="A20" s="52"/>
      <c r="B20" s="680" t="s">
        <v>400</v>
      </c>
      <c r="C20" s="53"/>
      <c r="F20" s="1025" t="s">
        <v>464</v>
      </c>
      <c r="G20" s="1158" t="s">
        <v>565</v>
      </c>
      <c r="H20" s="1662" t="s">
        <v>290</v>
      </c>
      <c r="I20" s="1663"/>
    </row>
    <row r="21" spans="1:9" ht="15.6" x14ac:dyDescent="0.25">
      <c r="A21" s="614"/>
      <c r="B21" s="1015" t="s">
        <v>456</v>
      </c>
      <c r="C21" s="497"/>
      <c r="F21" s="75" t="s">
        <v>299</v>
      </c>
      <c r="G21" s="150" t="s">
        <v>566</v>
      </c>
      <c r="H21" s="1664"/>
      <c r="I21" s="1665"/>
    </row>
    <row r="22" spans="1:9" ht="15.6" x14ac:dyDescent="0.3">
      <c r="A22" s="52"/>
      <c r="B22" s="972" t="s">
        <v>298</v>
      </c>
      <c r="C22" s="497"/>
      <c r="F22" s="1025" t="s">
        <v>300</v>
      </c>
      <c r="G22" s="150" t="s">
        <v>567</v>
      </c>
      <c r="H22" s="1664"/>
      <c r="I22" s="1665"/>
    </row>
    <row r="23" spans="1:9" ht="15.6" x14ac:dyDescent="0.3">
      <c r="A23" s="52"/>
      <c r="B23" s="1016" t="s">
        <v>297</v>
      </c>
      <c r="C23" s="497"/>
      <c r="F23" s="1025" t="s">
        <v>66</v>
      </c>
      <c r="G23" s="150" t="s">
        <v>568</v>
      </c>
      <c r="H23" s="1664"/>
      <c r="I23" s="1665"/>
    </row>
    <row r="24" spans="1:9" ht="15.6" x14ac:dyDescent="0.3">
      <c r="A24" s="52"/>
      <c r="B24" s="973" t="s">
        <v>348</v>
      </c>
      <c r="C24" s="497"/>
      <c r="F24" s="1025" t="s">
        <v>23</v>
      </c>
      <c r="G24" s="150" t="s">
        <v>569</v>
      </c>
      <c r="H24" s="1664"/>
      <c r="I24" s="1665"/>
    </row>
    <row r="25" spans="1:9" ht="15.6" x14ac:dyDescent="0.25">
      <c r="A25" s="52"/>
      <c r="B25" s="1017" t="s">
        <v>24</v>
      </c>
      <c r="C25" s="497"/>
      <c r="F25" s="1025" t="s">
        <v>16</v>
      </c>
      <c r="G25" s="150" t="s">
        <v>570</v>
      </c>
      <c r="H25" s="1664"/>
      <c r="I25" s="1665"/>
    </row>
    <row r="26" spans="1:9" ht="15.6" x14ac:dyDescent="0.25">
      <c r="A26" s="52"/>
      <c r="B26" s="1018" t="s">
        <v>19</v>
      </c>
      <c r="C26" s="497"/>
      <c r="F26" s="1025" t="s">
        <v>465</v>
      </c>
      <c r="G26" s="150" t="s">
        <v>571</v>
      </c>
      <c r="H26" s="1664"/>
      <c r="I26" s="1665"/>
    </row>
    <row r="27" spans="1:9" ht="15.6" x14ac:dyDescent="0.25">
      <c r="A27" s="52"/>
      <c r="B27" s="1019" t="s">
        <v>458</v>
      </c>
      <c r="C27" s="497"/>
      <c r="F27" s="75"/>
      <c r="G27" s="150"/>
      <c r="H27" s="1666"/>
      <c r="I27" s="1667"/>
    </row>
    <row r="28" spans="1:9" ht="15.6" x14ac:dyDescent="0.25">
      <c r="A28" s="52"/>
      <c r="B28" s="54"/>
      <c r="C28" s="497"/>
      <c r="F28" s="75"/>
      <c r="G28" s="150"/>
      <c r="H28" s="149"/>
      <c r="I28" s="149"/>
    </row>
    <row r="29" spans="1:9" x14ac:dyDescent="0.25">
      <c r="A29" s="52"/>
      <c r="B29" s="54"/>
      <c r="C29" s="53"/>
      <c r="F29" s="1661" t="s">
        <v>293</v>
      </c>
      <c r="G29" s="1661"/>
      <c r="H29" s="1661"/>
      <c r="I29" s="1661"/>
    </row>
    <row r="30" spans="1:9" ht="15.6" x14ac:dyDescent="0.25">
      <c r="A30" s="52"/>
      <c r="B30" s="679" t="s">
        <v>401</v>
      </c>
      <c r="C30" s="53"/>
      <c r="F30" s="1650"/>
      <c r="G30" s="1650"/>
      <c r="H30" s="1650"/>
      <c r="I30" s="1650"/>
    </row>
    <row r="31" spans="1:9" ht="15.6" x14ac:dyDescent="0.25">
      <c r="A31" s="52"/>
      <c r="B31" s="680" t="s">
        <v>402</v>
      </c>
      <c r="C31" s="53"/>
      <c r="F31" s="1650"/>
      <c r="G31" s="1650"/>
      <c r="H31" s="1650"/>
      <c r="I31" s="1650"/>
    </row>
    <row r="32" spans="1:9" ht="15.6" x14ac:dyDescent="0.25">
      <c r="A32" s="52"/>
      <c r="B32" s="1022" t="s">
        <v>446</v>
      </c>
      <c r="C32" s="53"/>
      <c r="F32" s="1668" t="s">
        <v>294</v>
      </c>
      <c r="G32" s="1668"/>
      <c r="H32" s="1668"/>
      <c r="I32" s="1668"/>
    </row>
    <row r="33" spans="1:9" ht="15.6" x14ac:dyDescent="0.25">
      <c r="A33" s="614"/>
      <c r="B33" s="1023" t="s">
        <v>457</v>
      </c>
      <c r="C33" s="497"/>
      <c r="F33" s="1650" t="s">
        <v>84</v>
      </c>
      <c r="G33" s="1650"/>
      <c r="H33" s="1650"/>
      <c r="I33" s="1650"/>
    </row>
    <row r="34" spans="1:9" x14ac:dyDescent="0.25">
      <c r="A34" s="52"/>
      <c r="B34" s="54"/>
      <c r="C34" s="53"/>
      <c r="F34" s="1650"/>
      <c r="G34" s="1650"/>
      <c r="H34" s="1650"/>
      <c r="I34" s="1650"/>
    </row>
    <row r="35" spans="1:9" ht="15.6" x14ac:dyDescent="0.25">
      <c r="A35" s="52"/>
      <c r="B35" s="54"/>
      <c r="C35" s="497"/>
      <c r="F35" s="1650" t="s">
        <v>152</v>
      </c>
      <c r="G35" s="1650"/>
      <c r="H35" s="1650"/>
      <c r="I35" s="1650"/>
    </row>
    <row r="36" spans="1:9" ht="15.6" customHeight="1" x14ac:dyDescent="0.25">
      <c r="A36" s="52"/>
      <c r="B36" s="1260" t="s">
        <v>419</v>
      </c>
      <c r="C36" s="497"/>
      <c r="F36" s="1650"/>
      <c r="G36" s="1650"/>
      <c r="H36" s="1650"/>
      <c r="I36" s="1650"/>
    </row>
    <row r="37" spans="1:9" ht="13.2" customHeight="1" x14ac:dyDescent="0.25">
      <c r="A37" s="54"/>
      <c r="B37" s="1261"/>
      <c r="C37" s="54"/>
      <c r="F37" s="1650"/>
      <c r="G37" s="1650"/>
      <c r="H37" s="1650"/>
      <c r="I37" s="1650"/>
    </row>
    <row r="38" spans="1:9" ht="17.399999999999999" x14ac:dyDescent="0.25">
      <c r="A38" s="54"/>
      <c r="B38" s="852" t="s">
        <v>415</v>
      </c>
      <c r="C38" s="54"/>
      <c r="F38" s="1650" t="s">
        <v>95</v>
      </c>
      <c r="G38" s="1650"/>
      <c r="H38" s="1650"/>
      <c r="I38" s="1650"/>
    </row>
    <row r="39" spans="1:9" ht="15.6" x14ac:dyDescent="0.25">
      <c r="A39" s="54"/>
      <c r="B39" s="1026" t="s">
        <v>363</v>
      </c>
      <c r="C39" s="54"/>
      <c r="F39" s="1660" t="s">
        <v>85</v>
      </c>
      <c r="G39" s="1660"/>
      <c r="H39" s="1660"/>
      <c r="I39" s="1660"/>
    </row>
    <row r="40" spans="1:9" ht="13.8" thickBot="1" x14ac:dyDescent="0.3">
      <c r="A40" s="54"/>
      <c r="B40" s="54"/>
      <c r="C40" s="54"/>
      <c r="F40" s="1650" t="s">
        <v>91</v>
      </c>
      <c r="G40" s="1650"/>
      <c r="H40" s="1650"/>
      <c r="I40" s="1650"/>
    </row>
    <row r="41" spans="1:9" ht="13.8" x14ac:dyDescent="0.25">
      <c r="A41" s="52"/>
      <c r="B41" s="599" t="s">
        <v>301</v>
      </c>
      <c r="C41" s="53"/>
      <c r="F41" s="1650"/>
      <c r="G41" s="1650"/>
      <c r="H41" s="1650"/>
      <c r="I41" s="1650"/>
    </row>
    <row r="42" spans="1:9" ht="13.8" x14ac:dyDescent="0.25">
      <c r="A42" s="52"/>
      <c r="B42" s="600" t="s">
        <v>263</v>
      </c>
      <c r="C42" s="53"/>
      <c r="F42" s="1650"/>
      <c r="G42" s="1650"/>
      <c r="H42" s="1650"/>
      <c r="I42" s="1650"/>
    </row>
    <row r="43" spans="1:9" ht="13.8" x14ac:dyDescent="0.25">
      <c r="A43" s="52"/>
      <c r="B43" s="502" t="s">
        <v>250</v>
      </c>
      <c r="C43" s="501"/>
      <c r="F43" s="1650" t="s">
        <v>88</v>
      </c>
      <c r="G43" s="1650"/>
      <c r="H43" s="1650"/>
      <c r="I43" s="1650"/>
    </row>
    <row r="44" spans="1:9" ht="13.8" x14ac:dyDescent="0.25">
      <c r="A44" s="52"/>
      <c r="B44" s="503" t="s">
        <v>104</v>
      </c>
      <c r="C44" s="501"/>
      <c r="F44" s="1650"/>
      <c r="G44" s="1650"/>
      <c r="H44" s="1650"/>
      <c r="I44" s="1650"/>
    </row>
    <row r="45" spans="1:9" ht="13.8" x14ac:dyDescent="0.25">
      <c r="A45" s="52"/>
      <c r="B45" s="504" t="s">
        <v>105</v>
      </c>
      <c r="C45" s="501"/>
      <c r="F45" s="1650"/>
      <c r="G45" s="1650"/>
      <c r="H45" s="1650"/>
      <c r="I45" s="1650"/>
    </row>
    <row r="46" spans="1:9" ht="15.6" x14ac:dyDescent="0.25">
      <c r="A46" s="52"/>
      <c r="B46" s="1024" t="s">
        <v>102</v>
      </c>
      <c r="C46" s="501"/>
      <c r="F46" s="1650" t="s">
        <v>89</v>
      </c>
      <c r="G46" s="1650"/>
      <c r="H46" s="1650"/>
      <c r="I46" s="1650"/>
    </row>
    <row r="47" spans="1:9" ht="13.8" x14ac:dyDescent="0.25">
      <c r="A47" s="52"/>
      <c r="B47" s="505" t="s">
        <v>259</v>
      </c>
      <c r="C47" s="501"/>
      <c r="F47" s="1650"/>
      <c r="G47" s="1650"/>
      <c r="H47" s="1650"/>
      <c r="I47" s="1650"/>
    </row>
    <row r="48" spans="1:9" ht="13.8" x14ac:dyDescent="0.25">
      <c r="A48" s="52"/>
      <c r="B48" s="505" t="s">
        <v>260</v>
      </c>
      <c r="C48" s="501"/>
      <c r="F48" s="1650" t="s">
        <v>92</v>
      </c>
      <c r="G48" s="1650"/>
      <c r="H48" s="1650"/>
      <c r="I48" s="1650"/>
    </row>
    <row r="49" spans="1:9" ht="13.8" x14ac:dyDescent="0.25">
      <c r="A49" s="52"/>
      <c r="B49" s="505" t="s">
        <v>135</v>
      </c>
      <c r="C49" s="501"/>
      <c r="F49" s="1650"/>
      <c r="G49" s="1650"/>
      <c r="H49" s="1650"/>
      <c r="I49" s="1650"/>
    </row>
    <row r="50" spans="1:9" ht="13.8" x14ac:dyDescent="0.25">
      <c r="A50" s="52"/>
      <c r="B50" s="505" t="s">
        <v>265</v>
      </c>
      <c r="C50" s="501"/>
      <c r="F50" s="1650"/>
      <c r="G50" s="1650"/>
      <c r="H50" s="1650"/>
      <c r="I50" s="1650"/>
    </row>
    <row r="51" spans="1:9" ht="13.8" x14ac:dyDescent="0.25">
      <c r="A51" s="52"/>
      <c r="B51" s="505" t="s">
        <v>261</v>
      </c>
      <c r="C51" s="501"/>
      <c r="F51" s="1650"/>
      <c r="G51" s="1650"/>
      <c r="H51" s="1650"/>
      <c r="I51" s="1650"/>
    </row>
    <row r="52" spans="1:9" ht="13.8" x14ac:dyDescent="0.25">
      <c r="A52" s="52"/>
      <c r="B52" s="505" t="s">
        <v>134</v>
      </c>
      <c r="C52" s="501"/>
      <c r="F52" s="1650" t="s">
        <v>90</v>
      </c>
      <c r="G52" s="1650"/>
      <c r="H52" s="1650"/>
      <c r="I52" s="1650"/>
    </row>
    <row r="53" spans="1:9" ht="13.8" x14ac:dyDescent="0.25">
      <c r="A53" s="52"/>
      <c r="B53" s="505" t="s">
        <v>262</v>
      </c>
      <c r="C53" s="501"/>
      <c r="F53" s="1650"/>
      <c r="G53" s="1650"/>
      <c r="H53" s="1650"/>
      <c r="I53" s="1650"/>
    </row>
    <row r="54" spans="1:9" ht="13.8" x14ac:dyDescent="0.25">
      <c r="A54" s="52"/>
      <c r="B54" s="683" t="s">
        <v>106</v>
      </c>
      <c r="C54" s="501"/>
      <c r="F54" s="1651"/>
      <c r="G54" s="1651"/>
      <c r="H54" s="1651"/>
      <c r="I54" s="1651"/>
    </row>
    <row r="55" spans="1:9" ht="13.8" x14ac:dyDescent="0.25">
      <c r="A55" s="52"/>
      <c r="B55" s="54"/>
      <c r="C55" s="501"/>
    </row>
    <row r="56" spans="1:9" ht="13.8" x14ac:dyDescent="0.25">
      <c r="A56" s="52"/>
      <c r="B56" s="54"/>
      <c r="C56" s="501"/>
    </row>
    <row r="57" spans="1:9" x14ac:dyDescent="0.25">
      <c r="A57" s="52"/>
      <c r="B57" s="54"/>
      <c r="C57" s="53"/>
    </row>
    <row r="58" spans="1:9" ht="15.6" x14ac:dyDescent="0.25">
      <c r="A58" s="1164"/>
      <c r="B58" s="1165" t="str">
        <f>B1</f>
        <v>November</v>
      </c>
      <c r="C58" s="1166"/>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4294967293" verticalDpi="1200" r:id="rId23"/>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8"/>
  <sheetViews>
    <sheetView showGridLines="0" topLeftCell="A3" zoomScale="35" zoomScaleNormal="35" workbookViewId="0"/>
  </sheetViews>
  <sheetFormatPr defaultRowHeight="13.2" x14ac:dyDescent="0.25"/>
  <cols>
    <col min="1" max="1" width="1.44140625" style="1162" customWidth="1"/>
    <col min="2" max="2" width="13.5546875" style="1162" customWidth="1"/>
    <col min="3" max="3" width="1.44140625" style="1162" customWidth="1"/>
    <col min="4" max="4" width="1.44140625" style="59" customWidth="1"/>
  </cols>
  <sheetData>
    <row r="1" spans="1:19" s="37" customFormat="1" ht="15.6" x14ac:dyDescent="0.25">
      <c r="A1" s="1164"/>
      <c r="B1" s="1165" t="s">
        <v>575</v>
      </c>
      <c r="C1" s="1166"/>
      <c r="D1" s="58"/>
      <c r="F1"/>
      <c r="G1"/>
      <c r="H1"/>
      <c r="I1"/>
      <c r="J1"/>
      <c r="K1"/>
      <c r="L1"/>
      <c r="M1"/>
      <c r="N1"/>
      <c r="O1"/>
      <c r="P1"/>
      <c r="Q1"/>
      <c r="R1"/>
      <c r="S1"/>
    </row>
    <row r="2" spans="1:19" ht="13.8" thickBot="1" x14ac:dyDescent="0.3">
      <c r="A2" s="614"/>
      <c r="B2" s="867"/>
      <c r="C2" s="53"/>
    </row>
    <row r="3" spans="1:19" ht="13.8" thickBot="1" x14ac:dyDescent="0.3">
      <c r="A3" s="614"/>
      <c r="B3" s="370" t="str">
        <f>Title!B3</f>
        <v>Interim</v>
      </c>
      <c r="C3" s="53"/>
    </row>
    <row r="4" spans="1:19" ht="13.2" customHeight="1" x14ac:dyDescent="0.25">
      <c r="A4" s="614"/>
      <c r="B4" s="1255" t="str">
        <f>Title!B4</f>
        <v>R2</v>
      </c>
      <c r="C4" s="53"/>
    </row>
    <row r="5" spans="1:19" x14ac:dyDescent="0.25">
      <c r="A5" s="614"/>
      <c r="B5" s="1256"/>
      <c r="C5" s="53"/>
    </row>
    <row r="6" spans="1:19" ht="13.8" thickBot="1" x14ac:dyDescent="0.3">
      <c r="A6" s="614"/>
      <c r="B6" s="1257"/>
      <c r="C6" s="53"/>
      <c r="Q6" s="1284"/>
    </row>
    <row r="7" spans="1:19" ht="13.8" thickBot="1" x14ac:dyDescent="0.3">
      <c r="A7" s="614"/>
      <c r="B7" s="54"/>
      <c r="C7" s="543"/>
      <c r="D7" s="60"/>
      <c r="Q7" s="1284"/>
    </row>
    <row r="8" spans="1:19" ht="17.399999999999999" x14ac:dyDescent="0.25">
      <c r="A8" s="614"/>
      <c r="B8" s="1014" t="s">
        <v>103</v>
      </c>
      <c r="C8" s="497"/>
      <c r="Q8" s="1284"/>
    </row>
    <row r="9" spans="1:19" ht="15.6" x14ac:dyDescent="0.25">
      <c r="A9" s="614"/>
      <c r="B9" s="676" t="s">
        <v>131</v>
      </c>
      <c r="C9" s="497"/>
      <c r="Q9" s="1284"/>
    </row>
    <row r="10" spans="1:19" x14ac:dyDescent="0.25">
      <c r="A10" s="614"/>
      <c r="B10" s="677"/>
      <c r="C10" s="678"/>
    </row>
    <row r="11" spans="1:19" ht="15.6" x14ac:dyDescent="0.25">
      <c r="A11" s="614"/>
      <c r="B11" s="679" t="s">
        <v>397</v>
      </c>
      <c r="C11" s="497"/>
    </row>
    <row r="12" spans="1:19" ht="15.6" x14ac:dyDescent="0.25">
      <c r="A12" s="52"/>
      <c r="B12" s="680" t="s">
        <v>398</v>
      </c>
      <c r="C12" s="53"/>
    </row>
    <row r="13" spans="1:19" ht="15.6" x14ac:dyDescent="0.25">
      <c r="A13" s="614"/>
      <c r="B13" s="681" t="s">
        <v>157</v>
      </c>
      <c r="C13" s="497"/>
    </row>
    <row r="14" spans="1:19" ht="15.6" x14ac:dyDescent="0.25">
      <c r="A14" s="52"/>
      <c r="B14" s="682" t="s">
        <v>256</v>
      </c>
      <c r="C14" s="497"/>
    </row>
    <row r="15" spans="1:19" ht="15.6" x14ac:dyDescent="0.25">
      <c r="A15" s="52"/>
      <c r="B15" s="498" t="s">
        <v>283</v>
      </c>
      <c r="C15" s="497"/>
    </row>
    <row r="16" spans="1:19"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456</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458</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446</v>
      </c>
      <c r="C32" s="53"/>
    </row>
    <row r="33" spans="1:3" ht="15.6" x14ac:dyDescent="0.25">
      <c r="A33" s="614"/>
      <c r="B33" s="1023" t="s">
        <v>457</v>
      </c>
      <c r="C33" s="497"/>
    </row>
    <row r="34" spans="1:3" x14ac:dyDescent="0.25">
      <c r="A34" s="52"/>
      <c r="B34" s="54"/>
      <c r="C34" s="53"/>
    </row>
    <row r="35" spans="1:3" ht="15.6" x14ac:dyDescent="0.25">
      <c r="A35" s="52"/>
      <c r="B35" s="54"/>
      <c r="C35" s="497"/>
    </row>
    <row r="36" spans="1:3" ht="15.6" customHeight="1" x14ac:dyDescent="0.25">
      <c r="A36" s="52"/>
      <c r="B36" s="1260" t="s">
        <v>419</v>
      </c>
      <c r="C36" s="497"/>
    </row>
    <row r="37" spans="1:3" ht="13.2" customHeight="1" x14ac:dyDescent="0.25">
      <c r="A37" s="54"/>
      <c r="B37" s="1261"/>
      <c r="C37" s="54"/>
    </row>
    <row r="38" spans="1:3"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19" zoomScaleNormal="19" zoomScaleSheetLayoutView="25" workbookViewId="0">
      <selection activeCell="P62" sqref="P62"/>
    </sheetView>
  </sheetViews>
  <sheetFormatPr defaultColWidth="9.109375" defaultRowHeight="36" customHeight="1" x14ac:dyDescent="0.25"/>
  <cols>
    <col min="1" max="1" width="1.44140625" style="1162" customWidth="1"/>
    <col min="2" max="2" width="13.5546875" style="1162" customWidth="1"/>
    <col min="3" max="3" width="1.44140625" style="1162" customWidth="1"/>
    <col min="4" max="4" width="3.5546875" style="37" customWidth="1"/>
    <col min="5" max="5" width="36.5546875" customWidth="1"/>
    <col min="6" max="6" width="58.109375" customWidth="1"/>
    <col min="7" max="7" width="18.109375" hidden="1" customWidth="1"/>
    <col min="8" max="27" width="21.33203125" customWidth="1"/>
    <col min="28" max="28" width="20.88671875" customWidth="1"/>
    <col min="29" max="29" width="25.88671875" style="986"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1164"/>
      <c r="B1" s="1165" t="s">
        <v>575</v>
      </c>
      <c r="C1" s="1166"/>
      <c r="E1" s="45"/>
      <c r="F1" s="655"/>
      <c r="AG1"/>
      <c r="AH1"/>
      <c r="AI1" s="14"/>
    </row>
    <row r="2" spans="1:37" s="30" customFormat="1" ht="36" customHeight="1" thickBot="1" x14ac:dyDescent="0.3">
      <c r="A2" s="614"/>
      <c r="B2" s="867"/>
      <c r="C2" s="53"/>
      <c r="D2" s="6"/>
      <c r="E2" s="1380"/>
      <c r="F2" s="1395"/>
      <c r="G2" s="1395"/>
      <c r="H2" s="1395"/>
      <c r="I2" s="1395"/>
      <c r="J2" s="1395"/>
      <c r="K2" s="1395"/>
      <c r="L2" s="1395"/>
      <c r="M2" s="1395"/>
      <c r="N2" s="1395"/>
      <c r="O2" s="1395"/>
      <c r="P2" s="1395"/>
      <c r="Q2" s="1395"/>
      <c r="R2" s="1395"/>
      <c r="S2" s="1395"/>
      <c r="T2" s="1395"/>
      <c r="U2" s="1395"/>
      <c r="V2" s="1395"/>
      <c r="W2" s="1395"/>
      <c r="X2" s="1395"/>
      <c r="Y2" s="1395"/>
      <c r="Z2" s="1395"/>
      <c r="AA2" s="1395"/>
      <c r="AB2" s="1395"/>
      <c r="AC2" s="1395"/>
      <c r="AD2" s="1395"/>
      <c r="AE2" s="1395"/>
      <c r="AF2" s="1395"/>
      <c r="AG2"/>
      <c r="AH2"/>
      <c r="AI2" s="14"/>
      <c r="AJ2" s="6"/>
    </row>
    <row r="3" spans="1:37" s="6" customFormat="1" ht="13.2" customHeight="1" thickBot="1" x14ac:dyDescent="0.3">
      <c r="A3" s="614"/>
      <c r="B3" s="370" t="str">
        <f>Title!B3</f>
        <v>Interim</v>
      </c>
      <c r="C3" s="53"/>
      <c r="E3" s="1381"/>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c r="AE3" s="1396"/>
      <c r="AF3" s="1396"/>
      <c r="AG3"/>
      <c r="AH3"/>
      <c r="AI3" s="14"/>
    </row>
    <row r="4" spans="1:37" s="6" customFormat="1" ht="58.8" customHeight="1" x14ac:dyDescent="0.25">
      <c r="A4" s="614"/>
      <c r="B4" s="1255" t="str">
        <f>Title!B4</f>
        <v>R2</v>
      </c>
      <c r="C4" s="53"/>
      <c r="E4" s="1381"/>
      <c r="F4" s="1429" t="str">
        <f>'802.11 Cover'!$E$5</f>
        <v xml:space="preserve">Grand Hyatt San Antonio, San Antonio, TX USA
</v>
      </c>
      <c r="G4" s="1429"/>
      <c r="H4" s="1429"/>
      <c r="I4" s="1429"/>
      <c r="J4" s="1429"/>
      <c r="K4" s="1429"/>
      <c r="L4" s="1429"/>
      <c r="M4" s="1429"/>
      <c r="N4" s="1429"/>
      <c r="O4" s="1429"/>
      <c r="P4" s="1429"/>
      <c r="Q4" s="1429"/>
      <c r="R4" s="1429"/>
      <c r="S4" s="1429"/>
      <c r="T4" s="1429"/>
      <c r="U4" s="1429"/>
      <c r="V4" s="1429"/>
      <c r="W4" s="1429"/>
      <c r="X4" s="1429"/>
      <c r="Y4" s="1429"/>
      <c r="Z4" s="1429"/>
      <c r="AA4" s="518"/>
      <c r="AB4" s="518"/>
      <c r="AC4" s="518"/>
      <c r="AD4" s="518"/>
      <c r="AE4" s="518"/>
      <c r="AF4" s="518"/>
      <c r="AG4"/>
      <c r="AH4"/>
      <c r="AI4" s="14"/>
    </row>
    <row r="5" spans="1:37" s="6" customFormat="1" ht="58.8" customHeight="1" x14ac:dyDescent="0.25">
      <c r="A5" s="614"/>
      <c r="B5" s="1256"/>
      <c r="C5" s="53"/>
      <c r="E5" s="1151"/>
      <c r="F5" s="1430"/>
      <c r="G5" s="1430"/>
      <c r="H5" s="1430"/>
      <c r="I5" s="1430"/>
      <c r="J5" s="1430"/>
      <c r="K5" s="1430"/>
      <c r="L5" s="1430"/>
      <c r="M5" s="1430"/>
      <c r="N5" s="1430"/>
      <c r="O5" s="1430"/>
      <c r="P5" s="1430"/>
      <c r="Q5" s="1430"/>
      <c r="R5" s="1430"/>
      <c r="S5" s="1430"/>
      <c r="T5" s="1430"/>
      <c r="U5" s="1430"/>
      <c r="V5" s="1430"/>
      <c r="W5" s="1430"/>
      <c r="X5" s="1430"/>
      <c r="Y5" s="1430"/>
      <c r="Z5" s="1430"/>
      <c r="AA5" s="519"/>
      <c r="AB5" s="519"/>
      <c r="AC5" s="519"/>
      <c r="AD5" s="519"/>
      <c r="AE5" s="519"/>
      <c r="AF5" s="519"/>
      <c r="AG5"/>
      <c r="AH5"/>
      <c r="AI5" s="993"/>
    </row>
    <row r="6" spans="1:37" s="6" customFormat="1" ht="58.8" customHeight="1" thickBot="1" x14ac:dyDescent="0.3">
      <c r="A6" s="614"/>
      <c r="B6" s="1257"/>
      <c r="C6" s="53"/>
      <c r="E6" s="100"/>
      <c r="F6" s="1440" t="str">
        <f>'802.11 Cover'!$E$7</f>
        <v>November 11-16, 2012</v>
      </c>
      <c r="G6" s="1440"/>
      <c r="H6" s="1440"/>
      <c r="I6" s="1440"/>
      <c r="J6" s="1440"/>
      <c r="K6" s="1440"/>
      <c r="L6" s="1440"/>
      <c r="M6" s="1440"/>
      <c r="N6" s="1440"/>
      <c r="O6" s="1440"/>
      <c r="P6" s="1440"/>
      <c r="Q6" s="1440"/>
      <c r="R6" s="1440"/>
      <c r="S6" s="1440"/>
      <c r="T6" s="1440"/>
      <c r="U6" s="1440"/>
      <c r="V6" s="1440"/>
      <c r="W6" s="1440"/>
      <c r="X6" s="1440"/>
      <c r="Y6" s="1440"/>
      <c r="Z6" s="1440"/>
      <c r="AA6" s="514"/>
      <c r="AB6" s="514"/>
      <c r="AC6" s="514"/>
      <c r="AD6" s="514"/>
      <c r="AE6" s="514"/>
      <c r="AF6" s="514"/>
      <c r="AG6"/>
      <c r="AH6"/>
      <c r="AI6" s="993"/>
    </row>
    <row r="7" spans="1:37" s="6" customFormat="1" ht="36" customHeight="1" thickBot="1" x14ac:dyDescent="0.6">
      <c r="A7" s="614"/>
      <c r="B7" s="54"/>
      <c r="C7" s="543"/>
      <c r="E7" s="94"/>
      <c r="F7" s="56" t="s">
        <v>252</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93"/>
      <c r="AK7" s="375"/>
    </row>
    <row r="8" spans="1:37" s="6" customFormat="1" ht="36" customHeight="1" thickBot="1" x14ac:dyDescent="0.3">
      <c r="A8" s="614"/>
      <c r="B8" s="1014" t="s">
        <v>103</v>
      </c>
      <c r="C8" s="497"/>
      <c r="E8" s="581" t="s">
        <v>251</v>
      </c>
      <c r="F8" s="1013" t="s">
        <v>732</v>
      </c>
      <c r="G8" s="1291" t="s">
        <v>733</v>
      </c>
      <c r="H8" s="1292"/>
      <c r="I8" s="1292"/>
      <c r="J8" s="1292"/>
      <c r="K8" s="1292"/>
      <c r="L8" s="1293"/>
      <c r="M8" s="1291" t="s">
        <v>734</v>
      </c>
      <c r="N8" s="1292"/>
      <c r="O8" s="1292"/>
      <c r="P8" s="1292"/>
      <c r="Q8" s="1293"/>
      <c r="R8" s="1294" t="s">
        <v>735</v>
      </c>
      <c r="S8" s="1295"/>
      <c r="T8" s="1295"/>
      <c r="U8" s="1295"/>
      <c r="V8" s="1296"/>
      <c r="W8" s="1294" t="s">
        <v>736</v>
      </c>
      <c r="X8" s="1295"/>
      <c r="Y8" s="1295"/>
      <c r="Z8" s="1295"/>
      <c r="AA8" s="1296"/>
      <c r="AB8" s="1426" t="s">
        <v>737</v>
      </c>
      <c r="AC8" s="1427"/>
      <c r="AD8" s="1427"/>
      <c r="AE8" s="1427"/>
      <c r="AF8" s="1428"/>
      <c r="AG8"/>
      <c r="AH8" s="993"/>
    </row>
    <row r="9" spans="1:37" s="6" customFormat="1" ht="36" customHeight="1" x14ac:dyDescent="0.6">
      <c r="A9" s="614"/>
      <c r="B9" s="676" t="s">
        <v>131</v>
      </c>
      <c r="C9" s="497"/>
      <c r="E9" s="1382" t="s">
        <v>155</v>
      </c>
      <c r="F9" s="1444" t="str">
        <f>Title!$B$4</f>
        <v>R2</v>
      </c>
      <c r="G9" s="638"/>
      <c r="H9" s="1452" t="str">
        <f>$F$9</f>
        <v>R2</v>
      </c>
      <c r="I9" s="1453"/>
      <c r="J9" s="1453"/>
      <c r="K9" s="1453"/>
      <c r="L9" s="1454"/>
      <c r="M9" s="1384" t="s">
        <v>167</v>
      </c>
      <c r="N9" s="1385"/>
      <c r="O9" s="1385"/>
      <c r="P9" s="1385"/>
      <c r="Q9" s="1386"/>
      <c r="R9" s="1431" t="str">
        <f>$F$9</f>
        <v>R2</v>
      </c>
      <c r="S9" s="1432"/>
      <c r="T9" s="1432"/>
      <c r="U9" s="1432"/>
      <c r="V9" s="1433"/>
      <c r="W9" s="1446" t="str">
        <f>$F$9</f>
        <v>R2</v>
      </c>
      <c r="X9" s="1447"/>
      <c r="Y9" s="1447"/>
      <c r="Z9" s="1447"/>
      <c r="AA9" s="1448"/>
      <c r="AB9" s="1334" t="str">
        <f>$F$9</f>
        <v>R2</v>
      </c>
      <c r="AC9" s="1335"/>
      <c r="AD9" s="1335"/>
      <c r="AE9" s="1335"/>
      <c r="AF9" s="1336"/>
      <c r="AG9" s="1157"/>
    </row>
    <row r="10" spans="1:37" s="31" customFormat="1" ht="36" customHeight="1" thickBot="1" x14ac:dyDescent="0.65">
      <c r="A10" s="614"/>
      <c r="B10" s="677"/>
      <c r="C10" s="678"/>
      <c r="D10" s="6"/>
      <c r="E10" s="1383"/>
      <c r="F10" s="1445"/>
      <c r="G10" s="638"/>
      <c r="H10" s="1455"/>
      <c r="I10" s="1456"/>
      <c r="J10" s="1456"/>
      <c r="K10" s="1456"/>
      <c r="L10" s="1457"/>
      <c r="M10" s="1387"/>
      <c r="N10" s="1388"/>
      <c r="O10" s="1388"/>
      <c r="P10" s="1388"/>
      <c r="Q10" s="1389"/>
      <c r="R10" s="1434"/>
      <c r="S10" s="1435"/>
      <c r="T10" s="1435"/>
      <c r="U10" s="1435"/>
      <c r="V10" s="1436"/>
      <c r="W10" s="1449"/>
      <c r="X10" s="1450"/>
      <c r="Y10" s="1450"/>
      <c r="Z10" s="1450"/>
      <c r="AA10" s="1451"/>
      <c r="AB10" s="1337"/>
      <c r="AC10" s="1338"/>
      <c r="AD10" s="1338"/>
      <c r="AE10" s="1338"/>
      <c r="AF10" s="1339"/>
      <c r="AG10" s="1157"/>
      <c r="AH10" s="6"/>
    </row>
    <row r="11" spans="1:37" s="13" customFormat="1" ht="36" customHeight="1" x14ac:dyDescent="0.25">
      <c r="A11" s="614"/>
      <c r="B11" s="679" t="s">
        <v>397</v>
      </c>
      <c r="C11" s="497"/>
      <c r="D11" s="6"/>
      <c r="E11" s="582" t="s">
        <v>234</v>
      </c>
      <c r="F11" s="583"/>
      <c r="G11" s="638"/>
      <c r="H11" s="638"/>
      <c r="I11" s="1156"/>
      <c r="J11" s="1156"/>
      <c r="K11" s="1156"/>
      <c r="L11" s="1156"/>
      <c r="M11" s="1303" t="s">
        <v>157</v>
      </c>
      <c r="N11" s="1298"/>
      <c r="O11" s="1297" t="s">
        <v>364</v>
      </c>
      <c r="P11" s="1349" t="s">
        <v>574</v>
      </c>
      <c r="Q11" s="1298"/>
      <c r="R11" s="1353" t="s">
        <v>449</v>
      </c>
      <c r="S11" s="1364" t="s">
        <v>369</v>
      </c>
      <c r="T11" s="1297" t="s">
        <v>364</v>
      </c>
      <c r="U11" s="1299" t="s">
        <v>447</v>
      </c>
      <c r="V11" s="1354"/>
      <c r="W11" s="1412" t="s">
        <v>449</v>
      </c>
      <c r="X11" s="1330" t="s">
        <v>448</v>
      </c>
      <c r="Y11" s="1310" t="s">
        <v>364</v>
      </c>
      <c r="Z11" s="1357" t="s">
        <v>20</v>
      </c>
      <c r="AA11" s="1443"/>
      <c r="AB11" s="1371" t="s">
        <v>244</v>
      </c>
      <c r="AC11" s="1372"/>
      <c r="AD11" s="1372"/>
      <c r="AE11" s="1372"/>
      <c r="AF11" s="1373"/>
      <c r="AG11" s="15"/>
      <c r="AH11" s="6"/>
    </row>
    <row r="12" spans="1:37" s="13" customFormat="1" ht="36" customHeight="1" x14ac:dyDescent="0.25">
      <c r="A12" s="52"/>
      <c r="B12" s="680" t="s">
        <v>398</v>
      </c>
      <c r="C12" s="53"/>
      <c r="D12" s="6"/>
      <c r="E12" s="584" t="s">
        <v>233</v>
      </c>
      <c r="F12" s="583"/>
      <c r="G12" s="638"/>
      <c r="M12" s="1303"/>
      <c r="N12" s="1298"/>
      <c r="O12" s="1297"/>
      <c r="P12" s="1349"/>
      <c r="Q12" s="1298"/>
      <c r="R12" s="1353"/>
      <c r="S12" s="1364"/>
      <c r="T12" s="1297"/>
      <c r="U12" s="1300"/>
      <c r="V12" s="1355"/>
      <c r="W12" s="1413"/>
      <c r="X12" s="1330"/>
      <c r="Y12" s="1311"/>
      <c r="Z12" s="1358"/>
      <c r="AA12" s="1438"/>
      <c r="AB12" s="1423"/>
      <c r="AC12" s="1424"/>
      <c r="AD12" s="1424"/>
      <c r="AE12" s="1424"/>
      <c r="AF12" s="1425"/>
      <c r="AG12" s="15"/>
      <c r="AH12" s="6"/>
    </row>
    <row r="13" spans="1:37" s="13" customFormat="1" ht="36" customHeight="1" x14ac:dyDescent="0.25">
      <c r="A13" s="614"/>
      <c r="B13" s="681" t="s">
        <v>157</v>
      </c>
      <c r="C13" s="497"/>
      <c r="D13" s="6"/>
      <c r="E13" s="584" t="s">
        <v>231</v>
      </c>
      <c r="F13" s="583"/>
      <c r="G13" s="638"/>
      <c r="H13" s="1298"/>
      <c r="I13" s="1298"/>
      <c r="J13" s="1297" t="s">
        <v>364</v>
      </c>
      <c r="K13" s="1349" t="s">
        <v>574</v>
      </c>
      <c r="L13" s="1298"/>
      <c r="M13" s="1303"/>
      <c r="N13" s="1298"/>
      <c r="O13" s="1297"/>
      <c r="P13" s="1349"/>
      <c r="Q13" s="1298"/>
      <c r="R13" s="1353"/>
      <c r="S13" s="1364"/>
      <c r="T13" s="1297"/>
      <c r="U13" s="1300"/>
      <c r="V13" s="1355"/>
      <c r="W13" s="1413"/>
      <c r="X13" s="1330"/>
      <c r="Y13" s="1311"/>
      <c r="Z13" s="1358"/>
      <c r="AA13" s="1438"/>
      <c r="AB13" s="1423"/>
      <c r="AC13" s="1424"/>
      <c r="AD13" s="1424"/>
      <c r="AE13" s="1424"/>
      <c r="AF13" s="1425"/>
      <c r="AG13" s="1441"/>
      <c r="AH13" s="6"/>
    </row>
    <row r="14" spans="1:37" s="13" customFormat="1" ht="36" customHeight="1" thickBot="1" x14ac:dyDescent="0.3">
      <c r="A14" s="52"/>
      <c r="B14" s="682" t="s">
        <v>256</v>
      </c>
      <c r="C14" s="497"/>
      <c r="D14" s="6"/>
      <c r="E14" s="584" t="s">
        <v>232</v>
      </c>
      <c r="F14" s="583"/>
      <c r="G14" s="638"/>
      <c r="H14" s="1298"/>
      <c r="I14" s="1298"/>
      <c r="J14" s="1297"/>
      <c r="K14" s="1349"/>
      <c r="L14" s="1298"/>
      <c r="M14" s="1303"/>
      <c r="N14" s="1298"/>
      <c r="O14" s="1297"/>
      <c r="P14" s="1349"/>
      <c r="Q14" s="1298"/>
      <c r="R14" s="1353"/>
      <c r="S14" s="1364"/>
      <c r="T14" s="1297"/>
      <c r="U14" s="1301"/>
      <c r="V14" s="1356"/>
      <c r="W14" s="1414"/>
      <c r="X14" s="1330"/>
      <c r="Y14" s="1312"/>
      <c r="Z14" s="1359"/>
      <c r="AA14" s="1439"/>
      <c r="AB14" s="1361" t="s">
        <v>149</v>
      </c>
      <c r="AC14" s="1362"/>
      <c r="AD14" s="1362"/>
      <c r="AE14" s="1362"/>
      <c r="AF14" s="1363"/>
      <c r="AG14" s="1442"/>
      <c r="AH14" s="6"/>
    </row>
    <row r="15" spans="1:37" s="13" customFormat="1" ht="36" customHeight="1" thickBot="1" x14ac:dyDescent="0.3">
      <c r="A15" s="52"/>
      <c r="B15" s="498" t="s">
        <v>283</v>
      </c>
      <c r="C15" s="497"/>
      <c r="D15" s="6"/>
      <c r="E15" s="585" t="s">
        <v>215</v>
      </c>
      <c r="F15" s="583"/>
      <c r="G15" s="640"/>
      <c r="H15" s="1298"/>
      <c r="I15" s="1298"/>
      <c r="J15" s="1297"/>
      <c r="K15" s="1349"/>
      <c r="L15" s="1298"/>
      <c r="M15" s="1418" t="s">
        <v>171</v>
      </c>
      <c r="N15" s="1418"/>
      <c r="O15" s="1418"/>
      <c r="P15" s="1418"/>
      <c r="Q15" s="1419"/>
      <c r="R15" s="1403" t="s">
        <v>171</v>
      </c>
      <c r="S15" s="1404"/>
      <c r="T15" s="1404"/>
      <c r="U15" s="1404"/>
      <c r="V15" s="1405"/>
      <c r="W15" s="1406" t="s">
        <v>171</v>
      </c>
      <c r="X15" s="1407"/>
      <c r="Y15" s="1407"/>
      <c r="Z15" s="1407"/>
      <c r="AA15" s="1408"/>
      <c r="AB15" s="1368" t="s">
        <v>171</v>
      </c>
      <c r="AC15" s="1369"/>
      <c r="AD15" s="1369"/>
      <c r="AE15" s="1369"/>
      <c r="AF15" s="1370"/>
      <c r="AG15" s="15"/>
      <c r="AH15" s="6"/>
    </row>
    <row r="16" spans="1:37" s="13" customFormat="1" ht="36" customHeight="1" x14ac:dyDescent="0.25">
      <c r="A16" s="52"/>
      <c r="B16" s="499" t="s">
        <v>347</v>
      </c>
      <c r="C16" s="500"/>
      <c r="D16" s="6"/>
      <c r="E16" s="837" t="s">
        <v>214</v>
      </c>
      <c r="F16" s="516"/>
      <c r="G16" s="640"/>
      <c r="H16" s="1298"/>
      <c r="I16" s="1298"/>
      <c r="J16" s="1297"/>
      <c r="K16" s="1349"/>
      <c r="L16" s="1458"/>
      <c r="M16" s="1464" t="s">
        <v>560</v>
      </c>
      <c r="N16" s="1420" t="s">
        <v>369</v>
      </c>
      <c r="O16" s="1310" t="s">
        <v>364</v>
      </c>
      <c r="P16" s="1357" t="s">
        <v>20</v>
      </c>
      <c r="Q16" s="1437"/>
      <c r="R16" s="1465" t="s">
        <v>244</v>
      </c>
      <c r="S16" s="1466"/>
      <c r="T16" s="1466"/>
      <c r="U16" s="1466"/>
      <c r="V16" s="1467"/>
      <c r="W16" s="1316" t="s">
        <v>560</v>
      </c>
      <c r="X16" s="1420" t="s">
        <v>369</v>
      </c>
      <c r="Y16" s="1331" t="s">
        <v>21</v>
      </c>
      <c r="Z16" s="1357" t="s">
        <v>20</v>
      </c>
      <c r="AA16" s="1360" t="s">
        <v>563</v>
      </c>
      <c r="AB16" s="1371" t="s">
        <v>466</v>
      </c>
      <c r="AC16" s="1372"/>
      <c r="AD16" s="1372"/>
      <c r="AE16" s="1372"/>
      <c r="AF16" s="1373"/>
      <c r="AG16" s="15"/>
      <c r="AH16" s="6"/>
    </row>
    <row r="17" spans="1:34" s="13" customFormat="1" ht="36" customHeight="1" thickBot="1" x14ac:dyDescent="0.3">
      <c r="A17" s="52"/>
      <c r="B17" s="54"/>
      <c r="C17" s="459"/>
      <c r="D17" s="6"/>
      <c r="E17" s="1152" t="s">
        <v>216</v>
      </c>
      <c r="F17" s="516"/>
      <c r="G17" s="639"/>
      <c r="H17" s="1459" t="s">
        <v>171</v>
      </c>
      <c r="I17" s="1460"/>
      <c r="J17" s="1460"/>
      <c r="K17" s="1460"/>
      <c r="L17" s="1461"/>
      <c r="M17" s="1464"/>
      <c r="N17" s="1421"/>
      <c r="O17" s="1311"/>
      <c r="P17" s="1358"/>
      <c r="Q17" s="1438"/>
      <c r="R17" s="1468"/>
      <c r="S17" s="1469"/>
      <c r="T17" s="1469"/>
      <c r="U17" s="1469"/>
      <c r="V17" s="1470"/>
      <c r="W17" s="1316"/>
      <c r="X17" s="1421"/>
      <c r="Y17" s="1332"/>
      <c r="Z17" s="1358"/>
      <c r="AA17" s="1360"/>
      <c r="AB17" s="1374"/>
      <c r="AC17" s="1375"/>
      <c r="AD17" s="1375"/>
      <c r="AE17" s="1375"/>
      <c r="AF17" s="1376"/>
      <c r="AG17" s="15"/>
      <c r="AH17" s="6"/>
    </row>
    <row r="18" spans="1:34" s="13" customFormat="1" ht="36" customHeight="1" x14ac:dyDescent="0.25">
      <c r="A18" s="52"/>
      <c r="B18" s="54"/>
      <c r="C18" s="53"/>
      <c r="D18" s="6"/>
      <c r="E18" s="1152" t="s">
        <v>217</v>
      </c>
      <c r="F18" s="516"/>
      <c r="G18" s="639"/>
      <c r="H18" s="1462" t="s">
        <v>562</v>
      </c>
      <c r="I18" s="1462"/>
      <c r="J18" s="1462"/>
      <c r="K18" s="1462"/>
      <c r="L18" s="1462"/>
      <c r="M18" s="1464"/>
      <c r="N18" s="1421"/>
      <c r="O18" s="1311"/>
      <c r="P18" s="1358"/>
      <c r="Q18" s="1438"/>
      <c r="R18" s="1365" t="s">
        <v>148</v>
      </c>
      <c r="S18" s="1366"/>
      <c r="T18" s="1366"/>
      <c r="U18" s="1366"/>
      <c r="V18" s="1367"/>
      <c r="W18" s="1316"/>
      <c r="X18" s="1421"/>
      <c r="Y18" s="1332"/>
      <c r="Z18" s="1358"/>
      <c r="AA18" s="1360"/>
      <c r="AB18" s="1397" t="s">
        <v>52</v>
      </c>
      <c r="AC18" s="1398"/>
      <c r="AD18" s="1398"/>
      <c r="AE18" s="1398"/>
      <c r="AF18" s="1399"/>
      <c r="AG18" s="15"/>
      <c r="AH18" s="6"/>
    </row>
    <row r="19" spans="1:34" s="13" customFormat="1" ht="36" customHeight="1" thickBot="1" x14ac:dyDescent="0.3">
      <c r="A19" s="614"/>
      <c r="B19" s="971" t="s">
        <v>399</v>
      </c>
      <c r="C19" s="497"/>
      <c r="D19" s="6"/>
      <c r="E19" s="1152" t="s">
        <v>218</v>
      </c>
      <c r="F19" s="516"/>
      <c r="G19" s="639"/>
      <c r="H19" s="1463"/>
      <c r="I19" s="1463"/>
      <c r="J19" s="1463"/>
      <c r="K19" s="1463"/>
      <c r="L19" s="1463"/>
      <c r="M19" s="1464"/>
      <c r="N19" s="1422"/>
      <c r="O19" s="1312"/>
      <c r="P19" s="1359"/>
      <c r="Q19" s="1439"/>
      <c r="R19" s="1350" t="s">
        <v>113</v>
      </c>
      <c r="S19" s="1351"/>
      <c r="T19" s="1351"/>
      <c r="U19" s="1351"/>
      <c r="V19" s="1352"/>
      <c r="W19" s="1316"/>
      <c r="X19" s="1422"/>
      <c r="Y19" s="1333"/>
      <c r="Z19" s="1359"/>
      <c r="AA19" s="1360"/>
      <c r="AB19" s="1400"/>
      <c r="AC19" s="1401"/>
      <c r="AD19" s="1401"/>
      <c r="AE19" s="1401"/>
      <c r="AF19" s="1402"/>
      <c r="AG19" s="15"/>
      <c r="AH19" s="6"/>
    </row>
    <row r="20" spans="1:34" s="13" customFormat="1" ht="36" customHeight="1" thickBot="1" x14ac:dyDescent="0.8">
      <c r="A20" s="52"/>
      <c r="B20" s="680" t="s">
        <v>400</v>
      </c>
      <c r="C20" s="53"/>
      <c r="D20" s="6"/>
      <c r="E20" s="586" t="s">
        <v>238</v>
      </c>
      <c r="F20" s="516"/>
      <c r="G20" s="517"/>
      <c r="H20" s="1305" t="s">
        <v>228</v>
      </c>
      <c r="I20" s="1305"/>
      <c r="J20" s="1305"/>
      <c r="K20" s="1305"/>
      <c r="L20" s="1306"/>
      <c r="M20" s="1304" t="s">
        <v>228</v>
      </c>
      <c r="N20" s="1305"/>
      <c r="O20" s="1305"/>
      <c r="P20" s="1305"/>
      <c r="Q20" s="1306"/>
      <c r="R20" s="1340" t="s">
        <v>228</v>
      </c>
      <c r="S20" s="1341"/>
      <c r="T20" s="1341"/>
      <c r="U20" s="1341"/>
      <c r="V20" s="1342"/>
      <c r="W20" s="1304" t="s">
        <v>228</v>
      </c>
      <c r="X20" s="1305"/>
      <c r="Y20" s="1305"/>
      <c r="Z20" s="1305"/>
      <c r="AA20" s="1306"/>
      <c r="AB20" s="1377" t="s">
        <v>86</v>
      </c>
      <c r="AC20" s="1378"/>
      <c r="AD20" s="1378"/>
      <c r="AE20" s="1378"/>
      <c r="AF20" s="1379"/>
      <c r="AG20" s="15"/>
      <c r="AH20" s="6"/>
    </row>
    <row r="21" spans="1:34" s="13" customFormat="1" ht="36" customHeight="1" thickBot="1" x14ac:dyDescent="0.8">
      <c r="A21" s="614"/>
      <c r="B21" s="1015" t="s">
        <v>456</v>
      </c>
      <c r="C21" s="497"/>
      <c r="D21" s="6"/>
      <c r="E21" s="586" t="s">
        <v>239</v>
      </c>
      <c r="F21" s="516"/>
      <c r="G21" s="517"/>
      <c r="H21" s="1305"/>
      <c r="I21" s="1305"/>
      <c r="J21" s="1305"/>
      <c r="K21" s="1305"/>
      <c r="L21" s="1306"/>
      <c r="M21" s="1307"/>
      <c r="N21" s="1308"/>
      <c r="O21" s="1308"/>
      <c r="P21" s="1308"/>
      <c r="Q21" s="1309"/>
      <c r="R21" s="1304"/>
      <c r="S21" s="1305"/>
      <c r="T21" s="1305"/>
      <c r="U21" s="1305"/>
      <c r="V21" s="1306"/>
      <c r="W21" s="1304"/>
      <c r="X21" s="1305"/>
      <c r="Y21" s="1305"/>
      <c r="Z21" s="1305"/>
      <c r="AA21" s="1306"/>
      <c r="AB21" s="995"/>
      <c r="AC21" s="995"/>
      <c r="AD21" s="995"/>
      <c r="AE21" s="995"/>
      <c r="AF21" s="996"/>
      <c r="AG21" s="15"/>
      <c r="AH21" s="6"/>
    </row>
    <row r="22" spans="1:34" s="13" customFormat="1" ht="36" customHeight="1" x14ac:dyDescent="0.3">
      <c r="A22" s="52"/>
      <c r="B22" s="972" t="s">
        <v>298</v>
      </c>
      <c r="C22" s="497"/>
      <c r="D22" s="6"/>
      <c r="E22" s="1415" t="s">
        <v>219</v>
      </c>
      <c r="F22" s="515"/>
      <c r="G22" s="639"/>
      <c r="H22" s="1509" t="s">
        <v>455</v>
      </c>
      <c r="I22" s="1330" t="s">
        <v>448</v>
      </c>
      <c r="J22" s="1297" t="s">
        <v>364</v>
      </c>
      <c r="K22" s="1329" t="s">
        <v>20</v>
      </c>
      <c r="L22" s="1360" t="s">
        <v>563</v>
      </c>
      <c r="M22" s="1317" t="s">
        <v>283</v>
      </c>
      <c r="N22" s="1346" t="s">
        <v>448</v>
      </c>
      <c r="O22" s="1331" t="s">
        <v>21</v>
      </c>
      <c r="P22" s="1357" t="s">
        <v>20</v>
      </c>
      <c r="Q22" s="1437"/>
      <c r="R22" s="1343" t="s">
        <v>283</v>
      </c>
      <c r="S22" s="1346" t="s">
        <v>448</v>
      </c>
      <c r="T22" s="1310" t="s">
        <v>364</v>
      </c>
      <c r="U22" s="1357" t="s">
        <v>20</v>
      </c>
      <c r="V22" s="1354"/>
      <c r="W22" s="1473" t="s">
        <v>283</v>
      </c>
      <c r="X22" s="1330" t="s">
        <v>448</v>
      </c>
      <c r="Y22" s="1297" t="s">
        <v>364</v>
      </c>
      <c r="Z22" s="1349" t="s">
        <v>574</v>
      </c>
      <c r="AA22" s="1298"/>
      <c r="AB22" s="540"/>
      <c r="AC22" s="540"/>
      <c r="AD22" s="540"/>
      <c r="AE22" s="540"/>
      <c r="AF22" s="587"/>
      <c r="AG22" s="15"/>
      <c r="AH22" s="6"/>
    </row>
    <row r="23" spans="1:34" s="13" customFormat="1" ht="36" customHeight="1" x14ac:dyDescent="0.3">
      <c r="A23" s="52"/>
      <c r="B23" s="1016" t="s">
        <v>297</v>
      </c>
      <c r="C23" s="497"/>
      <c r="D23" s="6"/>
      <c r="E23" s="1416"/>
      <c r="F23" s="515"/>
      <c r="G23" s="639"/>
      <c r="H23" s="1510"/>
      <c r="I23" s="1330"/>
      <c r="J23" s="1297"/>
      <c r="K23" s="1329"/>
      <c r="L23" s="1360"/>
      <c r="M23" s="1318"/>
      <c r="N23" s="1347"/>
      <c r="O23" s="1332"/>
      <c r="P23" s="1358"/>
      <c r="Q23" s="1438"/>
      <c r="R23" s="1344"/>
      <c r="S23" s="1347"/>
      <c r="T23" s="1311"/>
      <c r="U23" s="1358"/>
      <c r="V23" s="1355"/>
      <c r="W23" s="1473"/>
      <c r="X23" s="1330"/>
      <c r="Y23" s="1297"/>
      <c r="Z23" s="1349"/>
      <c r="AA23" s="1298"/>
      <c r="AB23" s="540"/>
      <c r="AC23" s="540"/>
      <c r="AD23" s="540"/>
      <c r="AE23" s="540"/>
      <c r="AF23" s="587"/>
      <c r="AG23" s="15"/>
      <c r="AH23" s="6"/>
    </row>
    <row r="24" spans="1:34" s="13" customFormat="1" ht="36" customHeight="1" x14ac:dyDescent="0.75">
      <c r="A24" s="52"/>
      <c r="B24" s="973" t="s">
        <v>348</v>
      </c>
      <c r="C24" s="497"/>
      <c r="D24" s="6"/>
      <c r="E24" s="1416"/>
      <c r="F24" s="533"/>
      <c r="G24" s="639"/>
      <c r="H24" s="1510"/>
      <c r="I24" s="1330"/>
      <c r="J24" s="1297"/>
      <c r="K24" s="1329"/>
      <c r="L24" s="1360"/>
      <c r="M24" s="1318"/>
      <c r="N24" s="1347"/>
      <c r="O24" s="1332"/>
      <c r="P24" s="1358"/>
      <c r="Q24" s="1438"/>
      <c r="R24" s="1344"/>
      <c r="S24" s="1347"/>
      <c r="T24" s="1311"/>
      <c r="U24" s="1358"/>
      <c r="V24" s="1355"/>
      <c r="W24" s="1473"/>
      <c r="X24" s="1330"/>
      <c r="Y24" s="1297"/>
      <c r="Z24" s="1349"/>
      <c r="AA24" s="1298"/>
      <c r="AB24" s="540"/>
      <c r="AC24" s="540"/>
      <c r="AD24" s="540"/>
      <c r="AE24" s="540"/>
      <c r="AF24" s="587"/>
      <c r="AG24" s="15"/>
      <c r="AH24" s="6"/>
    </row>
    <row r="25" spans="1:34" s="13" customFormat="1" ht="36" customHeight="1" thickBot="1" x14ac:dyDescent="0.3">
      <c r="A25" s="52"/>
      <c r="B25" s="1017" t="s">
        <v>24</v>
      </c>
      <c r="C25" s="497"/>
      <c r="D25" s="6"/>
      <c r="E25" s="1417"/>
      <c r="F25" s="534"/>
      <c r="G25" s="639"/>
      <c r="H25" s="1510"/>
      <c r="I25" s="1330"/>
      <c r="J25" s="1297"/>
      <c r="K25" s="1329"/>
      <c r="L25" s="1360"/>
      <c r="M25" s="1319"/>
      <c r="N25" s="1348"/>
      <c r="O25" s="1333"/>
      <c r="P25" s="1359"/>
      <c r="Q25" s="1439"/>
      <c r="R25" s="1345"/>
      <c r="S25" s="1348"/>
      <c r="T25" s="1312"/>
      <c r="U25" s="1359"/>
      <c r="V25" s="1356"/>
      <c r="W25" s="1473"/>
      <c r="X25" s="1330"/>
      <c r="Y25" s="1297"/>
      <c r="Z25" s="1349"/>
      <c r="AA25" s="1298"/>
      <c r="AB25" s="540"/>
      <c r="AC25" s="540"/>
      <c r="AD25" s="540"/>
      <c r="AE25" s="540"/>
      <c r="AF25" s="587"/>
      <c r="AG25" s="15"/>
      <c r="AH25" s="6"/>
    </row>
    <row r="26" spans="1:34" s="13" customFormat="1" ht="36" customHeight="1" thickBot="1" x14ac:dyDescent="0.3">
      <c r="A26" s="52"/>
      <c r="B26" s="1018" t="s">
        <v>19</v>
      </c>
      <c r="C26" s="497"/>
      <c r="D26" s="6"/>
      <c r="E26" s="588" t="s">
        <v>220</v>
      </c>
      <c r="F26" s="535"/>
      <c r="G26" s="641"/>
      <c r="H26" s="1313" t="s">
        <v>171</v>
      </c>
      <c r="I26" s="1314"/>
      <c r="J26" s="1314"/>
      <c r="K26" s="1314"/>
      <c r="L26" s="1315"/>
      <c r="M26" s="1406" t="s">
        <v>171</v>
      </c>
      <c r="N26" s="1407"/>
      <c r="O26" s="1407"/>
      <c r="P26" s="1407"/>
      <c r="Q26" s="1408"/>
      <c r="R26" s="1406" t="s">
        <v>171</v>
      </c>
      <c r="S26" s="1407"/>
      <c r="T26" s="1407"/>
      <c r="U26" s="1407"/>
      <c r="V26" s="1408"/>
      <c r="W26" s="1406" t="s">
        <v>171</v>
      </c>
      <c r="X26" s="1407"/>
      <c r="Y26" s="1407"/>
      <c r="Z26" s="1407"/>
      <c r="AA26" s="1408"/>
      <c r="AB26" s="540"/>
      <c r="AC26" s="540"/>
      <c r="AD26" s="540"/>
      <c r="AE26" s="1028"/>
      <c r="AF26" s="587"/>
      <c r="AG26" s="15"/>
      <c r="AH26" s="6"/>
    </row>
    <row r="27" spans="1:34" s="13" customFormat="1" ht="36" customHeight="1" x14ac:dyDescent="0.25">
      <c r="A27" s="52"/>
      <c r="B27" s="1019" t="s">
        <v>458</v>
      </c>
      <c r="C27" s="497"/>
      <c r="D27" s="6"/>
      <c r="E27" s="1152" t="s">
        <v>194</v>
      </c>
      <c r="F27" s="1511" t="s">
        <v>122</v>
      </c>
      <c r="G27" s="642"/>
      <c r="H27" s="1316" t="s">
        <v>560</v>
      </c>
      <c r="I27" s="1327" t="s">
        <v>346</v>
      </c>
      <c r="J27" s="1297" t="s">
        <v>364</v>
      </c>
      <c r="K27" s="1331" t="s">
        <v>21</v>
      </c>
      <c r="L27" s="1514" t="s">
        <v>352</v>
      </c>
      <c r="M27" s="1517" t="s">
        <v>347</v>
      </c>
      <c r="N27" s="1394" t="s">
        <v>346</v>
      </c>
      <c r="O27" s="1331" t="s">
        <v>450</v>
      </c>
      <c r="P27" s="1299" t="s">
        <v>447</v>
      </c>
      <c r="Q27" s="1320" t="s">
        <v>352</v>
      </c>
      <c r="R27" s="1409" t="s">
        <v>256</v>
      </c>
      <c r="S27" s="1420" t="s">
        <v>369</v>
      </c>
      <c r="T27" s="1331" t="s">
        <v>21</v>
      </c>
      <c r="U27" s="1357" t="s">
        <v>20</v>
      </c>
      <c r="V27" s="1494" t="s">
        <v>352</v>
      </c>
      <c r="W27" s="1299" t="s">
        <v>447</v>
      </c>
      <c r="X27" s="1506" t="s">
        <v>346</v>
      </c>
      <c r="Y27" s="1331" t="s">
        <v>21</v>
      </c>
      <c r="Z27" s="1357" t="s">
        <v>20</v>
      </c>
      <c r="AA27" s="1494" t="s">
        <v>352</v>
      </c>
      <c r="AB27" s="540"/>
      <c r="AC27" s="540"/>
      <c r="AD27" s="540"/>
      <c r="AE27" s="540"/>
      <c r="AF27" s="587"/>
      <c r="AG27" s="15"/>
      <c r="AH27" s="6"/>
    </row>
    <row r="28" spans="1:34" s="13" customFormat="1" ht="36" customHeight="1" x14ac:dyDescent="0.25">
      <c r="A28" s="52"/>
      <c r="B28" s="54"/>
      <c r="C28" s="497"/>
      <c r="D28" s="6"/>
      <c r="E28" s="1152" t="s">
        <v>195</v>
      </c>
      <c r="F28" s="1512"/>
      <c r="G28" s="642"/>
      <c r="H28" s="1316"/>
      <c r="I28" s="1328"/>
      <c r="J28" s="1297"/>
      <c r="K28" s="1332"/>
      <c r="L28" s="1515"/>
      <c r="M28" s="1517"/>
      <c r="N28" s="1394"/>
      <c r="O28" s="1332"/>
      <c r="P28" s="1300"/>
      <c r="Q28" s="1320"/>
      <c r="R28" s="1410"/>
      <c r="S28" s="1421"/>
      <c r="T28" s="1332"/>
      <c r="U28" s="1358"/>
      <c r="V28" s="1495"/>
      <c r="W28" s="1300"/>
      <c r="X28" s="1507"/>
      <c r="Y28" s="1332"/>
      <c r="Z28" s="1358"/>
      <c r="AA28" s="1495"/>
      <c r="AB28" s="540"/>
      <c r="AC28" s="540"/>
      <c r="AD28" s="540"/>
      <c r="AE28" s="540"/>
      <c r="AF28" s="587"/>
      <c r="AG28" s="15"/>
      <c r="AH28" s="6"/>
    </row>
    <row r="29" spans="1:34" s="13" customFormat="1" ht="36" customHeight="1" x14ac:dyDescent="0.25">
      <c r="A29" s="52"/>
      <c r="B29" s="54"/>
      <c r="C29" s="53"/>
      <c r="D29" s="6"/>
      <c r="E29" s="1152" t="s">
        <v>235</v>
      </c>
      <c r="F29" s="1513"/>
      <c r="G29" s="642"/>
      <c r="H29" s="1316"/>
      <c r="I29" s="1328"/>
      <c r="J29" s="1297"/>
      <c r="K29" s="1332"/>
      <c r="L29" s="1515"/>
      <c r="M29" s="1517"/>
      <c r="N29" s="1394"/>
      <c r="O29" s="1332"/>
      <c r="P29" s="1300"/>
      <c r="Q29" s="1320"/>
      <c r="R29" s="1410"/>
      <c r="S29" s="1421"/>
      <c r="T29" s="1332"/>
      <c r="U29" s="1358"/>
      <c r="V29" s="1495"/>
      <c r="W29" s="1300"/>
      <c r="X29" s="1507"/>
      <c r="Y29" s="1332"/>
      <c r="Z29" s="1358"/>
      <c r="AA29" s="1495"/>
      <c r="AB29" s="540"/>
      <c r="AC29" s="540"/>
      <c r="AD29" s="540"/>
      <c r="AE29" s="540"/>
      <c r="AF29" s="587"/>
      <c r="AG29" s="15"/>
      <c r="AH29" s="6"/>
    </row>
    <row r="30" spans="1:34" s="13" customFormat="1" ht="36" customHeight="1" thickBot="1" x14ac:dyDescent="0.3">
      <c r="A30" s="52"/>
      <c r="B30" s="679" t="s">
        <v>401</v>
      </c>
      <c r="C30" s="53"/>
      <c r="D30" s="6"/>
      <c r="E30" s="1152" t="s">
        <v>236</v>
      </c>
      <c r="F30" s="515"/>
      <c r="G30" s="642"/>
      <c r="H30" s="1316"/>
      <c r="I30" s="1328"/>
      <c r="J30" s="1297"/>
      <c r="K30" s="1333"/>
      <c r="L30" s="1516"/>
      <c r="M30" s="1517"/>
      <c r="N30" s="1394"/>
      <c r="O30" s="1333"/>
      <c r="P30" s="1301"/>
      <c r="Q30" s="1320"/>
      <c r="R30" s="1411"/>
      <c r="S30" s="1422"/>
      <c r="T30" s="1333"/>
      <c r="U30" s="1359"/>
      <c r="V30" s="1496"/>
      <c r="W30" s="1301"/>
      <c r="X30" s="1508"/>
      <c r="Y30" s="1333"/>
      <c r="Z30" s="1359"/>
      <c r="AA30" s="1496"/>
      <c r="AB30" s="540"/>
      <c r="AC30" s="540"/>
      <c r="AD30" s="540"/>
      <c r="AE30" s="540"/>
      <c r="AF30" s="587"/>
      <c r="AG30" s="15"/>
      <c r="AH30" s="6"/>
    </row>
    <row r="31" spans="1:34" s="13" customFormat="1" ht="36" customHeight="1" x14ac:dyDescent="0.25">
      <c r="A31" s="52"/>
      <c r="B31" s="680" t="s">
        <v>402</v>
      </c>
      <c r="C31" s="53"/>
      <c r="D31" s="6"/>
      <c r="E31" s="589" t="s">
        <v>221</v>
      </c>
      <c r="F31" s="590"/>
      <c r="G31" s="1493"/>
      <c r="H31" s="1518" t="s">
        <v>561</v>
      </c>
      <c r="I31" s="1519"/>
      <c r="J31" s="1519"/>
      <c r="K31" s="1519"/>
      <c r="L31" s="1519"/>
      <c r="M31" s="1321" t="s">
        <v>292</v>
      </c>
      <c r="N31" s="1322"/>
      <c r="O31" s="1322"/>
      <c r="P31" s="1322"/>
      <c r="Q31" s="1323"/>
      <c r="R31" s="1497"/>
      <c r="S31" s="1498"/>
      <c r="T31" s="1498"/>
      <c r="U31" s="1498"/>
      <c r="V31" s="1499"/>
      <c r="W31" s="1488" t="s">
        <v>292</v>
      </c>
      <c r="X31" s="1489"/>
      <c r="Y31" s="1489"/>
      <c r="Z31" s="1489"/>
      <c r="AA31" s="1490"/>
      <c r="AB31" s="69"/>
      <c r="AC31" s="35"/>
      <c r="AD31" s="35"/>
      <c r="AE31" s="35"/>
      <c r="AF31" s="102"/>
      <c r="AG31" s="15"/>
      <c r="AH31" s="6"/>
    </row>
    <row r="32" spans="1:34" s="13" customFormat="1" ht="36" customHeight="1" x14ac:dyDescent="0.25">
      <c r="A32" s="52"/>
      <c r="B32" s="1022" t="s">
        <v>446</v>
      </c>
      <c r="C32" s="53"/>
      <c r="D32" s="6"/>
      <c r="E32" s="589" t="s">
        <v>222</v>
      </c>
      <c r="F32" s="1491" t="s">
        <v>169</v>
      </c>
      <c r="G32" s="1493"/>
      <c r="H32" s="1518"/>
      <c r="I32" s="1519"/>
      <c r="J32" s="1519"/>
      <c r="K32" s="1519"/>
      <c r="L32" s="1519"/>
      <c r="M32" s="1321"/>
      <c r="N32" s="1322"/>
      <c r="O32" s="1322"/>
      <c r="P32" s="1322"/>
      <c r="Q32" s="1323"/>
      <c r="R32" s="1500" t="s">
        <v>123</v>
      </c>
      <c r="S32" s="1501"/>
      <c r="T32" s="1501"/>
      <c r="U32" s="1501"/>
      <c r="V32" s="1502"/>
      <c r="W32" s="1321"/>
      <c r="X32" s="1322"/>
      <c r="Y32" s="1322"/>
      <c r="Z32" s="1322"/>
      <c r="AA32" s="1323"/>
      <c r="AB32" s="69"/>
      <c r="AC32" s="35"/>
      <c r="AD32" s="35"/>
      <c r="AE32" s="35"/>
      <c r="AF32" s="102"/>
      <c r="AG32" s="15"/>
      <c r="AH32" s="6"/>
    </row>
    <row r="33" spans="1:44" s="13" customFormat="1" ht="36" customHeight="1" thickBot="1" x14ac:dyDescent="0.3">
      <c r="A33" s="614"/>
      <c r="B33" s="1023" t="s">
        <v>457</v>
      </c>
      <c r="C33" s="497"/>
      <c r="D33" s="6"/>
      <c r="E33" s="589" t="s">
        <v>223</v>
      </c>
      <c r="F33" s="1492"/>
      <c r="G33" s="1493"/>
      <c r="H33" s="1518"/>
      <c r="I33" s="1519"/>
      <c r="J33" s="1519"/>
      <c r="K33" s="1519"/>
      <c r="L33" s="1519"/>
      <c r="M33" s="1324"/>
      <c r="N33" s="1325"/>
      <c r="O33" s="1325"/>
      <c r="P33" s="1325"/>
      <c r="Q33" s="1326"/>
      <c r="R33" s="1500"/>
      <c r="S33" s="1501"/>
      <c r="T33" s="1501"/>
      <c r="U33" s="1501"/>
      <c r="V33" s="1502"/>
      <c r="W33" s="1324"/>
      <c r="X33" s="1325"/>
      <c r="Y33" s="1325"/>
      <c r="Z33" s="1325"/>
      <c r="AA33" s="1326"/>
      <c r="AB33" s="69"/>
      <c r="AC33" s="35"/>
      <c r="AD33" s="35"/>
      <c r="AE33" s="35"/>
      <c r="AF33" s="102"/>
      <c r="AG33" s="15"/>
      <c r="AH33" s="6"/>
    </row>
    <row r="34" spans="1:44" s="13" customFormat="1" ht="36" customHeight="1" x14ac:dyDescent="0.25">
      <c r="A34" s="52"/>
      <c r="B34" s="54"/>
      <c r="C34" s="53"/>
      <c r="D34" s="6"/>
      <c r="E34" s="1152" t="s">
        <v>224</v>
      </c>
      <c r="F34" s="1492"/>
      <c r="G34" s="1302"/>
      <c r="H34" s="1518"/>
      <c r="I34" s="1519"/>
      <c r="J34" s="1519"/>
      <c r="K34" s="1519"/>
      <c r="L34" s="1519"/>
      <c r="M34" s="1349" t="s">
        <v>574</v>
      </c>
      <c r="N34" s="1299" t="s">
        <v>447</v>
      </c>
      <c r="O34" s="1353" t="s">
        <v>449</v>
      </c>
      <c r="P34" s="1357" t="s">
        <v>414</v>
      </c>
      <c r="Q34" s="1391" t="s">
        <v>561</v>
      </c>
      <c r="R34" s="1500"/>
      <c r="S34" s="1501"/>
      <c r="T34" s="1501"/>
      <c r="U34" s="1501"/>
      <c r="V34" s="1502"/>
      <c r="W34" s="1482" t="s">
        <v>208</v>
      </c>
      <c r="X34" s="1483"/>
      <c r="Y34" s="1483"/>
      <c r="Z34" s="1483"/>
      <c r="AA34" s="1484"/>
      <c r="AB34" s="69"/>
      <c r="AC34" s="35"/>
      <c r="AD34" s="35"/>
      <c r="AE34" s="35"/>
      <c r="AF34" s="102"/>
      <c r="AG34" s="15"/>
      <c r="AH34" s="6"/>
    </row>
    <row r="35" spans="1:44" s="13" customFormat="1" ht="36" customHeight="1" x14ac:dyDescent="0.25">
      <c r="A35" s="52"/>
      <c r="B35" s="54"/>
      <c r="C35" s="497"/>
      <c r="D35" s="6"/>
      <c r="E35" s="1152" t="s">
        <v>225</v>
      </c>
      <c r="F35" s="516"/>
      <c r="G35" s="1302"/>
      <c r="H35" s="1518"/>
      <c r="I35" s="1519"/>
      <c r="J35" s="1519"/>
      <c r="K35" s="1519"/>
      <c r="L35" s="1519"/>
      <c r="M35" s="1349"/>
      <c r="N35" s="1300"/>
      <c r="O35" s="1353"/>
      <c r="P35" s="1358"/>
      <c r="Q35" s="1392"/>
      <c r="R35" s="1500"/>
      <c r="S35" s="1501"/>
      <c r="T35" s="1501"/>
      <c r="U35" s="1501"/>
      <c r="V35" s="1502"/>
      <c r="W35" s="1485"/>
      <c r="X35" s="1486"/>
      <c r="Y35" s="1486"/>
      <c r="Z35" s="1486"/>
      <c r="AA35" s="1487"/>
      <c r="AB35" s="69"/>
      <c r="AC35" s="35"/>
      <c r="AD35" s="35"/>
      <c r="AE35" s="35"/>
      <c r="AF35" s="102"/>
      <c r="AG35" s="15"/>
      <c r="AH35" s="6"/>
    </row>
    <row r="36" spans="1:44" s="13" customFormat="1" ht="36" customHeight="1" x14ac:dyDescent="0.25">
      <c r="A36" s="52"/>
      <c r="B36" s="1260" t="s">
        <v>419</v>
      </c>
      <c r="C36" s="497"/>
      <c r="D36" s="6"/>
      <c r="E36" s="1152" t="s">
        <v>226</v>
      </c>
      <c r="F36" s="516"/>
      <c r="G36" s="1302"/>
      <c r="H36" s="1518"/>
      <c r="I36" s="1519"/>
      <c r="J36" s="1519"/>
      <c r="K36" s="1519"/>
      <c r="L36" s="1519"/>
      <c r="M36" s="1349"/>
      <c r="N36" s="1300"/>
      <c r="O36" s="1353"/>
      <c r="P36" s="1358"/>
      <c r="Q36" s="1392"/>
      <c r="R36" s="1500"/>
      <c r="S36" s="1501"/>
      <c r="T36" s="1501"/>
      <c r="U36" s="1501"/>
      <c r="V36" s="1502"/>
      <c r="W36" s="1476" t="s">
        <v>248</v>
      </c>
      <c r="X36" s="1477"/>
      <c r="Y36" s="1477"/>
      <c r="Z36" s="1477"/>
      <c r="AA36" s="1478"/>
      <c r="AB36" s="69"/>
      <c r="AC36" s="35"/>
      <c r="AD36" s="35"/>
      <c r="AE36" s="35"/>
      <c r="AF36" s="102"/>
      <c r="AG36" s="15"/>
      <c r="AH36" s="6"/>
    </row>
    <row r="37" spans="1:44" s="13" customFormat="1" ht="36" customHeight="1" thickBot="1" x14ac:dyDescent="0.3">
      <c r="A37" s="54"/>
      <c r="B37" s="1261"/>
      <c r="C37" s="54"/>
      <c r="D37" s="6"/>
      <c r="E37" s="591" t="s">
        <v>227</v>
      </c>
      <c r="F37" s="592"/>
      <c r="G37" s="1302"/>
      <c r="H37" s="1520"/>
      <c r="I37" s="1521"/>
      <c r="J37" s="1521"/>
      <c r="K37" s="1521"/>
      <c r="L37" s="1521"/>
      <c r="M37" s="1349"/>
      <c r="N37" s="1301"/>
      <c r="O37" s="1353"/>
      <c r="P37" s="1359"/>
      <c r="Q37" s="1393"/>
      <c r="R37" s="1503"/>
      <c r="S37" s="1504"/>
      <c r="T37" s="1504"/>
      <c r="U37" s="1504"/>
      <c r="V37" s="1505"/>
      <c r="W37" s="1479"/>
      <c r="X37" s="1480"/>
      <c r="Y37" s="1480"/>
      <c r="Z37" s="1480"/>
      <c r="AA37" s="1481"/>
      <c r="AB37" s="69"/>
      <c r="AC37" s="35"/>
      <c r="AD37" s="35"/>
      <c r="AE37" s="35"/>
      <c r="AF37" s="102"/>
      <c r="AG37" s="15"/>
      <c r="AH37" s="6"/>
    </row>
    <row r="38" spans="1:44" s="13" customFormat="1" ht="36" customHeight="1" x14ac:dyDescent="0.25">
      <c r="A38" s="54"/>
      <c r="B38" s="852" t="s">
        <v>415</v>
      </c>
      <c r="C38" s="54"/>
      <c r="D38" s="6"/>
      <c r="E38" s="593" t="s">
        <v>241</v>
      </c>
      <c r="F38" s="536"/>
      <c r="G38" s="1302"/>
      <c r="H38" s="1285"/>
      <c r="I38" s="1286"/>
      <c r="J38" s="1286"/>
      <c r="K38" s="1286"/>
      <c r="L38" s="1287"/>
      <c r="M38" s="594"/>
      <c r="N38" s="448"/>
      <c r="O38" s="448"/>
      <c r="P38" s="448"/>
      <c r="Q38" s="448"/>
      <c r="R38" s="96"/>
      <c r="S38" s="32"/>
      <c r="T38" s="32"/>
      <c r="U38" s="32"/>
      <c r="V38" s="1005"/>
      <c r="W38" s="101"/>
      <c r="X38" s="33"/>
      <c r="Y38" s="33"/>
      <c r="Z38" s="33"/>
      <c r="AA38" s="1009"/>
      <c r="AB38" s="69"/>
      <c r="AC38" s="35"/>
      <c r="AD38" s="35"/>
      <c r="AE38" s="35"/>
      <c r="AF38" s="102"/>
      <c r="AG38" s="15"/>
      <c r="AH38" s="6"/>
    </row>
    <row r="39" spans="1:44" s="13" customFormat="1" ht="36" customHeight="1" thickBot="1" x14ac:dyDescent="0.3">
      <c r="A39" s="54"/>
      <c r="B39" s="1026" t="s">
        <v>363</v>
      </c>
      <c r="C39" s="54"/>
      <c r="D39" s="6"/>
      <c r="E39" s="997" t="s">
        <v>242</v>
      </c>
      <c r="F39" s="536"/>
      <c r="G39" s="1390"/>
      <c r="H39" s="1288"/>
      <c r="I39" s="1289"/>
      <c r="J39" s="1289"/>
      <c r="K39" s="1289"/>
      <c r="L39" s="1290"/>
      <c r="M39" s="450"/>
      <c r="N39" s="449"/>
      <c r="O39" s="449"/>
      <c r="P39" s="449"/>
      <c r="Q39" s="449"/>
      <c r="R39" s="96"/>
      <c r="S39" s="32"/>
      <c r="T39" s="32"/>
      <c r="U39" s="32"/>
      <c r="V39" s="1005"/>
      <c r="W39" s="103"/>
      <c r="X39" s="104" t="s">
        <v>146</v>
      </c>
      <c r="Y39" s="104"/>
      <c r="Z39" s="104"/>
      <c r="AA39" s="1010"/>
      <c r="AB39" s="105"/>
      <c r="AC39" s="106"/>
      <c r="AD39" s="106"/>
      <c r="AE39" s="106"/>
      <c r="AF39" s="107"/>
      <c r="AG39"/>
      <c r="AH39"/>
    </row>
    <row r="40" spans="1:44" s="17" customFormat="1" ht="36" customHeight="1" thickBot="1" x14ac:dyDescent="0.3">
      <c r="A40" s="54"/>
      <c r="B40" s="54"/>
      <c r="C40" s="54"/>
      <c r="D40" s="13"/>
      <c r="E40" s="998"/>
      <c r="F40" s="999"/>
      <c r="G40" s="999"/>
      <c r="H40" s="132"/>
      <c r="I40" s="132"/>
      <c r="J40" s="132"/>
      <c r="K40" s="132"/>
      <c r="L40" s="132"/>
      <c r="M40" s="132"/>
      <c r="N40" s="132"/>
      <c r="O40" s="132"/>
      <c r="P40" s="132"/>
      <c r="Q40" s="132"/>
      <c r="R40" s="1006"/>
      <c r="S40" s="1007"/>
      <c r="T40" s="1007"/>
      <c r="U40" s="1007"/>
      <c r="V40" s="1008"/>
      <c r="W40" s="132"/>
      <c r="X40" s="132"/>
      <c r="Y40" s="132"/>
      <c r="Z40" s="132"/>
      <c r="AA40" s="132"/>
      <c r="AB40" s="132"/>
      <c r="AC40" s="132"/>
      <c r="AD40" s="132"/>
      <c r="AE40" s="132"/>
      <c r="AF40" s="1011"/>
      <c r="AG40"/>
      <c r="AH40"/>
    </row>
    <row r="41" spans="1:44" s="17" customFormat="1" ht="36" customHeight="1" x14ac:dyDescent="0.25">
      <c r="A41" s="52"/>
      <c r="B41" s="599" t="s">
        <v>301</v>
      </c>
      <c r="C41" s="53"/>
      <c r="D41" s="13"/>
      <c r="E41" s="1000"/>
      <c r="F41" s="1474"/>
      <c r="G41" s="1474"/>
      <c r="H41" s="1474"/>
      <c r="I41" s="1474"/>
      <c r="J41" s="1474"/>
      <c r="K41" s="1474"/>
      <c r="L41" s="1474"/>
      <c r="M41" s="1474"/>
      <c r="N41" s="1474"/>
      <c r="O41" s="1474"/>
      <c r="P41" s="1474"/>
      <c r="Q41" s="1474"/>
      <c r="R41" s="1474"/>
      <c r="S41" s="1474"/>
      <c r="T41" s="1474"/>
      <c r="U41" s="1474"/>
      <c r="V41" s="1474"/>
      <c r="W41" s="1474"/>
      <c r="X41" s="1474"/>
      <c r="Y41" s="1474"/>
      <c r="Z41" s="1474"/>
      <c r="AA41" s="1474"/>
      <c r="AB41" s="1474"/>
      <c r="AC41" s="1474"/>
      <c r="AD41" s="1474"/>
      <c r="AE41" s="1474"/>
      <c r="AF41" s="1475"/>
      <c r="AG41"/>
      <c r="AH41"/>
    </row>
    <row r="42" spans="1:44" s="13" customFormat="1" ht="29.25" customHeight="1" x14ac:dyDescent="0.25">
      <c r="A42" s="52"/>
      <c r="B42" s="600" t="s">
        <v>263</v>
      </c>
      <c r="C42" s="53"/>
      <c r="D42" s="369"/>
      <c r="E42" s="1001"/>
      <c r="F42" s="1471" t="s">
        <v>755</v>
      </c>
      <c r="G42" s="1471"/>
      <c r="H42" s="1471"/>
      <c r="I42" s="1471"/>
      <c r="J42" s="1471"/>
      <c r="K42" s="1471"/>
      <c r="L42" s="1471"/>
      <c r="M42" s="1471"/>
      <c r="N42" s="1471"/>
      <c r="O42" s="1471"/>
      <c r="P42" s="1471"/>
      <c r="Q42" s="1471"/>
      <c r="R42" s="1471"/>
      <c r="S42" s="1471"/>
      <c r="T42" s="1471"/>
      <c r="U42" s="1471"/>
      <c r="V42" s="1471"/>
      <c r="W42" s="1471"/>
      <c r="X42" s="1471"/>
      <c r="Y42" s="1471"/>
      <c r="Z42" s="1471"/>
      <c r="AA42" s="1471"/>
      <c r="AB42" s="1471"/>
      <c r="AC42" s="1471"/>
      <c r="AD42" s="1471"/>
      <c r="AE42" s="1471"/>
      <c r="AF42" s="1472"/>
      <c r="AG42"/>
      <c r="AH42"/>
      <c r="AI42" s="79"/>
    </row>
    <row r="43" spans="1:44" s="11" customFormat="1" ht="29.25" customHeight="1" x14ac:dyDescent="0.25">
      <c r="A43" s="52"/>
      <c r="B43" s="502" t="s">
        <v>250</v>
      </c>
      <c r="C43" s="501"/>
      <c r="D43" s="13"/>
      <c r="E43" s="1002"/>
      <c r="F43" s="1003"/>
      <c r="G43" s="1003"/>
      <c r="H43" s="1003"/>
      <c r="I43" s="1003"/>
      <c r="J43" s="1003"/>
      <c r="K43" s="1003"/>
      <c r="L43" s="1003"/>
      <c r="M43" s="1003"/>
      <c r="N43" s="1003"/>
      <c r="O43" s="1003"/>
      <c r="P43" s="1003"/>
      <c r="Q43" s="1003"/>
      <c r="R43" s="1003"/>
      <c r="S43" s="1003"/>
      <c r="T43" s="1003"/>
      <c r="U43" s="1003"/>
      <c r="V43" s="1003"/>
      <c r="W43" s="1003"/>
      <c r="X43" s="1003"/>
      <c r="Y43" s="1003"/>
      <c r="Z43" s="1003"/>
      <c r="AA43" s="1003"/>
      <c r="AB43" s="1003"/>
      <c r="AC43" s="1003"/>
      <c r="AD43" s="1003"/>
      <c r="AE43" s="1003"/>
      <c r="AF43" s="1004"/>
      <c r="AG43"/>
      <c r="AH43"/>
      <c r="AI43" s="10"/>
      <c r="AJ43" s="10"/>
      <c r="AK43" s="10"/>
      <c r="AL43" s="10"/>
      <c r="AM43" s="10"/>
      <c r="AN43" s="10"/>
      <c r="AO43" s="10"/>
      <c r="AP43" s="10"/>
    </row>
    <row r="44" spans="1:44" s="17" customFormat="1" ht="29.25" customHeight="1" x14ac:dyDescent="0.25">
      <c r="A44" s="52"/>
      <c r="B44" s="503" t="s">
        <v>104</v>
      </c>
      <c r="C44" s="501"/>
      <c r="D44" s="13"/>
      <c r="E44" s="1150"/>
      <c r="F44" s="1150"/>
      <c r="G44" s="1150"/>
      <c r="H44" s="1150"/>
      <c r="I44" s="1150"/>
      <c r="J44" s="1150"/>
      <c r="K44" s="1150"/>
      <c r="L44" s="1150"/>
      <c r="M44" s="1150"/>
      <c r="N44" s="1150"/>
      <c r="O44" s="1150"/>
      <c r="P44" s="1150"/>
      <c r="Q44" s="1150"/>
      <c r="R44" s="1150"/>
      <c r="S44" s="1150"/>
      <c r="T44" s="1150"/>
      <c r="U44" s="1150"/>
      <c r="V44" s="1150"/>
      <c r="W44" s="1150"/>
      <c r="X44" s="1150"/>
      <c r="Y44" s="1150"/>
      <c r="Z44" s="1150"/>
      <c r="AA44" s="1150"/>
      <c r="AB44" s="1150"/>
      <c r="AC44" s="1150"/>
      <c r="AD44" s="1150"/>
      <c r="AE44" s="1150"/>
      <c r="AF44" s="1150"/>
      <c r="AG44"/>
      <c r="AH44"/>
      <c r="AI44"/>
      <c r="AJ44"/>
      <c r="AK44" s="95"/>
      <c r="AL44" s="95"/>
      <c r="AM44" s="95"/>
      <c r="AN44" s="95"/>
      <c r="AO44" s="95"/>
      <c r="AP44" s="95"/>
      <c r="AQ44" s="95"/>
      <c r="AR44" s="95"/>
    </row>
    <row r="45" spans="1:44" s="17" customFormat="1" ht="29.25" customHeight="1" x14ac:dyDescent="0.25">
      <c r="A45" s="52"/>
      <c r="B45" s="504" t="s">
        <v>105</v>
      </c>
      <c r="C45" s="501"/>
      <c r="D45" s="48"/>
      <c r="E45"/>
      <c r="F45"/>
      <c r="G45"/>
      <c r="H45"/>
      <c r="I45"/>
      <c r="J45"/>
      <c r="K45"/>
      <c r="L45"/>
      <c r="M45"/>
      <c r="N45"/>
      <c r="O45"/>
      <c r="P45"/>
      <c r="Q45"/>
      <c r="R45"/>
      <c r="S45"/>
      <c r="T45"/>
      <c r="U45"/>
      <c r="V45"/>
      <c r="W45"/>
      <c r="X45"/>
      <c r="Y45"/>
      <c r="Z45"/>
      <c r="AA45"/>
      <c r="AB45"/>
      <c r="AC45" s="986"/>
      <c r="AD45"/>
      <c r="AE45"/>
      <c r="AF45"/>
      <c r="AG45"/>
      <c r="AH45"/>
      <c r="AI45"/>
      <c r="AJ45"/>
      <c r="AK45" s="95"/>
      <c r="AL45" s="95"/>
      <c r="AM45" s="95"/>
      <c r="AN45" s="95"/>
      <c r="AO45" s="95"/>
      <c r="AP45" s="95"/>
      <c r="AQ45" s="95"/>
      <c r="AR45" s="95"/>
    </row>
    <row r="46" spans="1:44" s="17" customFormat="1" ht="29.25" customHeight="1" x14ac:dyDescent="0.25">
      <c r="A46" s="52"/>
      <c r="B46" s="1024" t="s">
        <v>102</v>
      </c>
      <c r="C46" s="501"/>
      <c r="D46" s="37"/>
      <c r="E46"/>
      <c r="F46"/>
      <c r="G46"/>
      <c r="H46"/>
      <c r="I46"/>
      <c r="J46"/>
      <c r="K46"/>
      <c r="L46"/>
      <c r="M46"/>
      <c r="N46"/>
      <c r="O46"/>
      <c r="P46"/>
      <c r="Q46"/>
      <c r="R46"/>
      <c r="S46"/>
      <c r="T46"/>
      <c r="U46"/>
      <c r="V46"/>
      <c r="W46"/>
      <c r="X46"/>
      <c r="Y46"/>
      <c r="Z46"/>
      <c r="AA46"/>
      <c r="AB46"/>
      <c r="AC46" s="986"/>
      <c r="AD46"/>
      <c r="AE46"/>
      <c r="AF46"/>
      <c r="AG46"/>
      <c r="AH46"/>
      <c r="AI46"/>
      <c r="AJ46"/>
      <c r="AK46" s="95"/>
      <c r="AL46" s="95"/>
      <c r="AM46" s="95"/>
      <c r="AN46" s="95"/>
      <c r="AO46" s="95"/>
      <c r="AP46" s="95"/>
      <c r="AQ46" s="95"/>
      <c r="AR46" s="95"/>
    </row>
    <row r="47" spans="1:44" s="17" customFormat="1" ht="29.25" customHeight="1" x14ac:dyDescent="0.25">
      <c r="A47" s="52"/>
      <c r="B47" s="505" t="s">
        <v>259</v>
      </c>
      <c r="C47" s="501"/>
      <c r="D47" s="37"/>
      <c r="E47"/>
      <c r="F47"/>
      <c r="G47"/>
      <c r="H47"/>
      <c r="I47"/>
      <c r="J47"/>
      <c r="K47"/>
      <c r="L47"/>
      <c r="M47"/>
      <c r="N47"/>
      <c r="O47"/>
      <c r="P47"/>
      <c r="Q47"/>
      <c r="R47"/>
      <c r="S47"/>
      <c r="T47"/>
      <c r="U47"/>
      <c r="V47"/>
      <c r="W47"/>
      <c r="X47"/>
      <c r="Y47"/>
      <c r="Z47"/>
      <c r="AA47"/>
      <c r="AB47"/>
      <c r="AC47" s="986"/>
      <c r="AD47"/>
      <c r="AE47"/>
      <c r="AF47"/>
      <c r="AG47"/>
      <c r="AH47"/>
      <c r="AI47"/>
      <c r="AJ47"/>
      <c r="AK47" s="95"/>
      <c r="AL47" s="95"/>
      <c r="AM47" s="95"/>
      <c r="AN47" s="95"/>
      <c r="AO47" s="95"/>
      <c r="AP47" s="95"/>
      <c r="AQ47" s="95"/>
      <c r="AR47" s="95"/>
    </row>
    <row r="48" spans="1:44" s="17" customFormat="1" ht="29.25" customHeight="1" x14ac:dyDescent="0.25">
      <c r="A48" s="52"/>
      <c r="B48" s="505" t="s">
        <v>260</v>
      </c>
      <c r="C48" s="501"/>
      <c r="D48" s="37"/>
      <c r="E48"/>
      <c r="F48"/>
      <c r="G48"/>
      <c r="H48"/>
      <c r="I48"/>
      <c r="J48"/>
      <c r="K48"/>
      <c r="L48"/>
      <c r="M48"/>
      <c r="N48"/>
      <c r="O48"/>
      <c r="P48"/>
      <c r="Q48"/>
      <c r="R48"/>
      <c r="S48"/>
      <c r="T48"/>
      <c r="U48"/>
      <c r="V48"/>
      <c r="W48"/>
      <c r="X48"/>
      <c r="Y48"/>
      <c r="Z48"/>
      <c r="AA48"/>
      <c r="AB48"/>
      <c r="AC48" s="986"/>
      <c r="AD48"/>
      <c r="AE48"/>
      <c r="AF48"/>
      <c r="AG48"/>
      <c r="AH48"/>
      <c r="AI48"/>
      <c r="AJ48"/>
      <c r="AK48" s="95"/>
      <c r="AL48" s="95"/>
      <c r="AM48" s="95"/>
      <c r="AN48" s="95"/>
      <c r="AO48" s="95"/>
      <c r="AP48" s="95"/>
      <c r="AQ48" s="95"/>
      <c r="AR48" s="95"/>
    </row>
    <row r="49" spans="1:44" s="17" customFormat="1" ht="29.25" customHeight="1" x14ac:dyDescent="0.25">
      <c r="A49" s="52"/>
      <c r="B49" s="505" t="s">
        <v>135</v>
      </c>
      <c r="C49" s="501"/>
      <c r="D49" s="37"/>
      <c r="E49"/>
      <c r="F49"/>
      <c r="G49"/>
      <c r="H49"/>
      <c r="I49"/>
      <c r="J49"/>
      <c r="K49"/>
      <c r="L49"/>
      <c r="M49"/>
      <c r="N49"/>
      <c r="O49"/>
      <c r="P49"/>
      <c r="Q49"/>
      <c r="R49"/>
      <c r="S49"/>
      <c r="T49"/>
      <c r="U49"/>
      <c r="V49"/>
      <c r="W49"/>
      <c r="X49"/>
      <c r="Y49"/>
      <c r="Z49"/>
      <c r="AA49"/>
      <c r="AB49"/>
      <c r="AC49" s="986"/>
      <c r="AD49"/>
      <c r="AE49"/>
      <c r="AF49"/>
      <c r="AG49"/>
      <c r="AH49"/>
      <c r="AI49"/>
      <c r="AJ49"/>
      <c r="AK49" s="95"/>
      <c r="AL49" s="95"/>
      <c r="AM49" s="95"/>
      <c r="AN49" s="95"/>
      <c r="AO49" s="95"/>
      <c r="AP49" s="95"/>
      <c r="AQ49" s="95"/>
      <c r="AR49" s="95"/>
    </row>
    <row r="50" spans="1:44" s="597" customFormat="1" ht="36" customHeight="1" x14ac:dyDescent="0.5">
      <c r="A50" s="52"/>
      <c r="B50" s="505" t="s">
        <v>265</v>
      </c>
      <c r="C50" s="501"/>
      <c r="D50" s="596"/>
      <c r="E50" s="595"/>
      <c r="F50" s="595"/>
      <c r="G50"/>
      <c r="H50"/>
      <c r="I50"/>
      <c r="J50"/>
      <c r="K50"/>
      <c r="L50"/>
      <c r="M50"/>
      <c r="N50"/>
      <c r="O50"/>
      <c r="P50"/>
      <c r="Q50"/>
      <c r="R50"/>
      <c r="S50"/>
      <c r="T50"/>
      <c r="U50"/>
      <c r="V50"/>
      <c r="W50"/>
      <c r="X50"/>
      <c r="Y50"/>
      <c r="Z50"/>
      <c r="AA50"/>
      <c r="AB50"/>
      <c r="AC50" s="986"/>
      <c r="AD50" s="595"/>
      <c r="AE50" s="595"/>
      <c r="AF50" s="595"/>
      <c r="AG50" s="595"/>
      <c r="AH50" s="595"/>
      <c r="AP50" s="598"/>
    </row>
    <row r="51" spans="1:44" s="597" customFormat="1" ht="36" customHeight="1" x14ac:dyDescent="0.5">
      <c r="A51" s="52"/>
      <c r="B51" s="505" t="s">
        <v>261</v>
      </c>
      <c r="C51" s="501"/>
      <c r="D51" s="596"/>
      <c r="E51" s="595"/>
      <c r="F51" s="595"/>
      <c r="G51"/>
      <c r="H51"/>
      <c r="I51"/>
      <c r="J51"/>
      <c r="K51"/>
      <c r="L51"/>
      <c r="M51"/>
      <c r="N51"/>
      <c r="O51"/>
      <c r="P51"/>
      <c r="Q51"/>
      <c r="R51"/>
      <c r="S51"/>
      <c r="T51"/>
      <c r="U51"/>
      <c r="V51"/>
      <c r="W51"/>
      <c r="X51"/>
      <c r="Y51"/>
      <c r="Z51"/>
      <c r="AA51"/>
      <c r="AB51"/>
      <c r="AC51" s="986"/>
      <c r="AD51" s="595"/>
      <c r="AE51" s="595"/>
      <c r="AF51" s="595"/>
      <c r="AG51" s="595"/>
      <c r="AH51" s="595"/>
      <c r="AP51" s="598"/>
    </row>
    <row r="52" spans="1:44" s="597" customFormat="1" ht="36" customHeight="1" x14ac:dyDescent="0.5">
      <c r="A52" s="52"/>
      <c r="B52" s="505" t="s">
        <v>134</v>
      </c>
      <c r="C52" s="501"/>
      <c r="D52" s="596"/>
      <c r="E52" s="595"/>
      <c r="F52" s="595"/>
      <c r="G52"/>
      <c r="H52"/>
      <c r="I52"/>
      <c r="J52"/>
      <c r="K52"/>
      <c r="L52"/>
      <c r="M52"/>
      <c r="N52"/>
      <c r="O52"/>
      <c r="P52"/>
      <c r="Q52"/>
      <c r="R52"/>
      <c r="S52"/>
      <c r="T52"/>
      <c r="U52"/>
      <c r="V52"/>
      <c r="W52"/>
      <c r="X52"/>
      <c r="Y52"/>
      <c r="Z52"/>
      <c r="AA52"/>
      <c r="AB52"/>
      <c r="AC52" s="986"/>
      <c r="AD52" s="595"/>
      <c r="AE52" s="595"/>
      <c r="AF52" s="595"/>
      <c r="AG52" s="595"/>
      <c r="AH52" s="595"/>
      <c r="AP52" s="598"/>
    </row>
    <row r="53" spans="1:44" s="597" customFormat="1" ht="36" customHeight="1" x14ac:dyDescent="0.5">
      <c r="A53" s="52"/>
      <c r="B53" s="505" t="s">
        <v>262</v>
      </c>
      <c r="C53" s="501"/>
      <c r="D53" s="596"/>
      <c r="E53" s="595"/>
      <c r="F53" s="595"/>
      <c r="G53"/>
      <c r="H53"/>
      <c r="I53"/>
      <c r="J53"/>
      <c r="K53"/>
      <c r="L53"/>
      <c r="M53"/>
      <c r="N53"/>
      <c r="O53"/>
      <c r="P53"/>
      <c r="Q53"/>
      <c r="R53"/>
      <c r="S53"/>
      <c r="T53"/>
      <c r="U53"/>
      <c r="V53"/>
      <c r="W53"/>
      <c r="X53"/>
      <c r="Y53"/>
      <c r="Z53"/>
      <c r="AA53"/>
      <c r="AB53"/>
      <c r="AC53" s="986"/>
      <c r="AD53" s="595"/>
      <c r="AE53" s="595"/>
      <c r="AF53" s="595"/>
      <c r="AG53" s="595"/>
      <c r="AH53" s="595"/>
      <c r="AP53" s="598"/>
    </row>
    <row r="54" spans="1:44" s="597" customFormat="1" ht="36" customHeight="1" x14ac:dyDescent="0.5">
      <c r="A54" s="52"/>
      <c r="B54" s="683" t="s">
        <v>106</v>
      </c>
      <c r="C54" s="501"/>
      <c r="D54" s="596"/>
      <c r="E54" s="595"/>
      <c r="F54" s="595"/>
      <c r="G54"/>
      <c r="H54"/>
      <c r="I54"/>
      <c r="J54"/>
      <c r="K54"/>
      <c r="L54"/>
      <c r="M54"/>
      <c r="N54"/>
      <c r="O54"/>
      <c r="P54"/>
      <c r="Q54"/>
      <c r="R54"/>
      <c r="S54"/>
      <c r="T54"/>
      <c r="U54"/>
      <c r="V54"/>
      <c r="W54"/>
      <c r="X54"/>
      <c r="Y54"/>
      <c r="Z54"/>
      <c r="AA54"/>
      <c r="AB54"/>
      <c r="AC54" s="986"/>
      <c r="AD54" s="595"/>
      <c r="AE54" s="595"/>
      <c r="AF54" s="595"/>
      <c r="AG54" s="595"/>
      <c r="AH54" s="595"/>
      <c r="AP54" s="598"/>
    </row>
    <row r="55" spans="1:44" s="597" customFormat="1" ht="36" customHeight="1" x14ac:dyDescent="0.5">
      <c r="A55" s="52"/>
      <c r="B55" s="54"/>
      <c r="C55" s="501"/>
      <c r="D55" s="596"/>
      <c r="E55" s="595"/>
      <c r="F55"/>
      <c r="G55"/>
      <c r="H55"/>
      <c r="I55"/>
      <c r="J55"/>
      <c r="K55"/>
      <c r="L55"/>
      <c r="M55"/>
      <c r="N55"/>
      <c r="O55"/>
      <c r="P55"/>
      <c r="Q55"/>
      <c r="R55"/>
      <c r="S55"/>
      <c r="T55"/>
      <c r="U55"/>
      <c r="V55"/>
      <c r="W55"/>
      <c r="X55"/>
      <c r="Y55"/>
      <c r="Z55"/>
      <c r="AA55"/>
      <c r="AB55"/>
      <c r="AC55" s="986"/>
      <c r="AD55" s="595"/>
      <c r="AE55" s="595"/>
      <c r="AF55" s="595"/>
      <c r="AG55" s="595"/>
      <c r="AH55" s="595"/>
      <c r="AP55" s="598"/>
    </row>
    <row r="56" spans="1:44" s="597" customFormat="1" ht="36" customHeight="1" x14ac:dyDescent="0.5">
      <c r="A56" s="52"/>
      <c r="B56" s="54"/>
      <c r="C56" s="501"/>
      <c r="D56" s="596"/>
      <c r="E56" s="595"/>
      <c r="F56"/>
      <c r="G56"/>
      <c r="H56"/>
      <c r="I56"/>
      <c r="J56"/>
      <c r="K56"/>
      <c r="L56"/>
      <c r="M56"/>
      <c r="N56"/>
      <c r="O56"/>
      <c r="P56"/>
      <c r="Q56"/>
      <c r="R56"/>
      <c r="S56"/>
      <c r="T56"/>
      <c r="U56"/>
      <c r="V56"/>
      <c r="W56"/>
      <c r="X56"/>
      <c r="Y56"/>
      <c r="Z56"/>
      <c r="AA56"/>
      <c r="AB56"/>
      <c r="AC56" s="986"/>
      <c r="AD56" s="595"/>
      <c r="AE56" s="595"/>
      <c r="AF56" s="595"/>
      <c r="AG56" s="595"/>
      <c r="AH56" s="595"/>
      <c r="AP56" s="598"/>
    </row>
    <row r="57" spans="1:44" s="597" customFormat="1" ht="36" customHeight="1" x14ac:dyDescent="0.5">
      <c r="A57" s="52"/>
      <c r="B57" s="54"/>
      <c r="C57" s="53"/>
      <c r="D57" s="596"/>
      <c r="E57" s="595"/>
      <c r="F57"/>
      <c r="G57"/>
      <c r="H57"/>
      <c r="I57"/>
      <c r="J57"/>
      <c r="K57"/>
      <c r="L57"/>
      <c r="M57"/>
      <c r="N57"/>
      <c r="O57"/>
      <c r="P57"/>
      <c r="Q57"/>
      <c r="R57"/>
      <c r="S57"/>
      <c r="T57"/>
      <c r="U57"/>
      <c r="V57"/>
      <c r="W57"/>
      <c r="X57"/>
      <c r="Y57"/>
      <c r="Z57"/>
      <c r="AA57"/>
      <c r="AB57"/>
      <c r="AC57" s="986"/>
      <c r="AD57" s="595"/>
      <c r="AE57" s="595"/>
      <c r="AF57" s="595"/>
      <c r="AG57" s="595"/>
      <c r="AH57" s="595"/>
      <c r="AP57" s="598"/>
    </row>
    <row r="58" spans="1:44" ht="36" customHeight="1" x14ac:dyDescent="0.25">
      <c r="A58" s="1164"/>
      <c r="B58" s="1165" t="str">
        <f>B1</f>
        <v>November</v>
      </c>
      <c r="C58" s="1166"/>
    </row>
    <row r="65" s="12" customFormat="1" ht="36" customHeight="1" x14ac:dyDescent="0.25"/>
    <row r="66" s="12" customFormat="1" ht="36" customHeight="1" x14ac:dyDescent="0.25"/>
    <row r="67" s="12" customFormat="1" ht="36" customHeight="1" x14ac:dyDescent="0.25"/>
    <row r="68" s="12" customFormat="1" ht="36" customHeight="1" x14ac:dyDescent="0.25"/>
    <row r="69" s="12" customFormat="1" ht="36" customHeight="1" x14ac:dyDescent="0.25"/>
    <row r="70" s="12" customFormat="1" ht="36" customHeight="1" x14ac:dyDescent="0.25"/>
    <row r="71" s="12" customFormat="1" ht="36" customHeight="1" x14ac:dyDescent="0.25"/>
    <row r="72" s="12" customFormat="1" ht="36" customHeight="1" x14ac:dyDescent="0.25"/>
    <row r="73" s="12" customFormat="1" ht="36" customHeight="1" x14ac:dyDescent="0.25"/>
    <row r="74" s="12" customFormat="1" ht="36" customHeight="1" x14ac:dyDescent="0.25"/>
    <row r="75" s="12" customFormat="1" ht="36" customHeight="1" x14ac:dyDescent="0.25"/>
    <row r="76" s="12" customFormat="1" ht="36" customHeight="1" x14ac:dyDescent="0.25"/>
    <row r="77" s="12" customFormat="1" ht="36" customHeight="1" x14ac:dyDescent="0.25"/>
    <row r="78" s="12" customFormat="1" ht="36" customHeight="1" x14ac:dyDescent="0.25"/>
    <row r="79" s="12" customFormat="1" ht="36" customHeight="1" x14ac:dyDescent="0.25"/>
    <row r="80" s="12" customFormat="1" ht="36" customHeight="1" x14ac:dyDescent="0.25"/>
    <row r="81" s="12" customFormat="1" ht="36" customHeight="1" x14ac:dyDescent="0.25"/>
    <row r="82" s="12" customFormat="1" ht="36" customHeight="1" x14ac:dyDescent="0.25"/>
    <row r="83" s="12" customFormat="1" ht="36" customHeight="1" x14ac:dyDescent="0.25"/>
    <row r="84" s="12" customFormat="1" ht="36" customHeight="1" x14ac:dyDescent="0.25"/>
    <row r="85" s="12" customFormat="1" ht="36" customHeight="1" x14ac:dyDescent="0.25"/>
    <row r="86" s="12" customFormat="1" ht="36" customHeight="1" x14ac:dyDescent="0.25"/>
    <row r="87" s="12" customFormat="1" ht="36" customHeight="1" x14ac:dyDescent="0.25"/>
    <row r="88" s="12" customFormat="1" ht="36" customHeight="1" x14ac:dyDescent="0.25"/>
    <row r="89" s="12" customFormat="1" ht="36" customHeight="1" x14ac:dyDescent="0.25"/>
  </sheetData>
  <mergeCells count="132">
    <mergeCell ref="H22:H25"/>
    <mergeCell ref="M34:M37"/>
    <mergeCell ref="F27:F29"/>
    <mergeCell ref="J27:J30"/>
    <mergeCell ref="N22:N25"/>
    <mergeCell ref="J22:J25"/>
    <mergeCell ref="L27:L30"/>
    <mergeCell ref="M26:Q26"/>
    <mergeCell ref="M27:M30"/>
    <mergeCell ref="P22:P25"/>
    <mergeCell ref="P27:P30"/>
    <mergeCell ref="K27:K30"/>
    <mergeCell ref="H31:L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F4:Z5"/>
    <mergeCell ref="R9:V10"/>
    <mergeCell ref="AA16:AA19"/>
    <mergeCell ref="F6:Z6"/>
    <mergeCell ref="AG13:AG14"/>
    <mergeCell ref="X16:X19"/>
    <mergeCell ref="AA11:AA14"/>
    <mergeCell ref="F9:F10"/>
    <mergeCell ref="W9:AA10"/>
    <mergeCell ref="H9:L10"/>
    <mergeCell ref="H13:H16"/>
    <mergeCell ref="I13:I16"/>
    <mergeCell ref="J13:J16"/>
    <mergeCell ref="K13:K16"/>
    <mergeCell ref="L13:L16"/>
    <mergeCell ref="H17:L17"/>
    <mergeCell ref="H18:L19"/>
    <mergeCell ref="G8:L8"/>
    <mergeCell ref="Z11:Z14"/>
    <mergeCell ref="M16:M19"/>
    <mergeCell ref="Q16:Q19"/>
    <mergeCell ref="W16:W19"/>
    <mergeCell ref="R16:V17"/>
    <mergeCell ref="T11:T14"/>
    <mergeCell ref="B4:B6"/>
    <mergeCell ref="E2:E4"/>
    <mergeCell ref="Q11:Q14"/>
    <mergeCell ref="E9:E10"/>
    <mergeCell ref="M9:Q10"/>
    <mergeCell ref="G37:G39"/>
    <mergeCell ref="O34:O37"/>
    <mergeCell ref="P34:P37"/>
    <mergeCell ref="Q34:Q37"/>
    <mergeCell ref="N34:N37"/>
    <mergeCell ref="N27:N30"/>
    <mergeCell ref="F2:AF3"/>
    <mergeCell ref="AB18:AF19"/>
    <mergeCell ref="R15:V15"/>
    <mergeCell ref="W15:AA15"/>
    <mergeCell ref="R27:R30"/>
    <mergeCell ref="W11:W14"/>
    <mergeCell ref="Y16:Y19"/>
    <mergeCell ref="E22:E25"/>
    <mergeCell ref="O11:O14"/>
    <mergeCell ref="M15:Q15"/>
    <mergeCell ref="N16:N19"/>
    <mergeCell ref="AB11:AF13"/>
    <mergeCell ref="AB8:AF8"/>
    <mergeCell ref="AB9:AF10"/>
    <mergeCell ref="R20:V21"/>
    <mergeCell ref="R22:R25"/>
    <mergeCell ref="S22:S25"/>
    <mergeCell ref="Z22:Z25"/>
    <mergeCell ref="W20:AA21"/>
    <mergeCell ref="N11:N14"/>
    <mergeCell ref="R19:V19"/>
    <mergeCell ref="R11:R14"/>
    <mergeCell ref="V11:V14"/>
    <mergeCell ref="Z16:Z19"/>
    <mergeCell ref="P11:P14"/>
    <mergeCell ref="P16:P19"/>
    <mergeCell ref="U11:U14"/>
    <mergeCell ref="T22:T25"/>
    <mergeCell ref="X11:X14"/>
    <mergeCell ref="Y11:Y14"/>
    <mergeCell ref="AB14:AF14"/>
    <mergeCell ref="S11:S14"/>
    <mergeCell ref="R18:V18"/>
    <mergeCell ref="AB15:AF15"/>
    <mergeCell ref="AB16:AF17"/>
    <mergeCell ref="AB20:AF20"/>
    <mergeCell ref="H38:L39"/>
    <mergeCell ref="B36:B37"/>
    <mergeCell ref="M8:Q8"/>
    <mergeCell ref="R8:V8"/>
    <mergeCell ref="W8:AA8"/>
    <mergeCell ref="Y22:Y25"/>
    <mergeCell ref="AA22:AA25"/>
    <mergeCell ref="W27:W30"/>
    <mergeCell ref="G34:G36"/>
    <mergeCell ref="M11:M14"/>
    <mergeCell ref="M20:Q21"/>
    <mergeCell ref="O16:O19"/>
    <mergeCell ref="H26:L26"/>
    <mergeCell ref="H27:H30"/>
    <mergeCell ref="M22:M25"/>
    <mergeCell ref="Q27:Q30"/>
    <mergeCell ref="M31:Q33"/>
    <mergeCell ref="I27:I30"/>
    <mergeCell ref="K22:K25"/>
    <mergeCell ref="I22:I25"/>
    <mergeCell ref="O22:O25"/>
    <mergeCell ref="T27:T30"/>
    <mergeCell ref="L22:L25"/>
    <mergeCell ref="H20:L21"/>
  </mergeCells>
  <phoneticPr fontId="0" type="noConversion"/>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25" zoomScaleNormal="25" workbookViewId="0">
      <selection activeCell="AD24" sqref="AD24"/>
    </sheetView>
  </sheetViews>
  <sheetFormatPr defaultColWidth="9.109375" defaultRowHeight="36" customHeight="1" x14ac:dyDescent="0.25"/>
  <cols>
    <col min="1" max="1" width="1.44140625" style="1252" customWidth="1"/>
    <col min="2" max="2" width="13.5546875" style="1252" customWidth="1"/>
    <col min="3" max="3" width="1.44140625" style="1252" customWidth="1"/>
    <col min="4" max="4" width="3.5546875" style="37" customWidth="1"/>
    <col min="5" max="5" width="36.5546875" style="1252" customWidth="1"/>
    <col min="6" max="6" width="58.109375" style="1252" customWidth="1"/>
    <col min="7" max="7" width="18.109375" style="1252" hidden="1" customWidth="1"/>
    <col min="8" max="27" width="21.33203125" style="1252" customWidth="1"/>
    <col min="28" max="28" width="20.88671875" style="1252" customWidth="1"/>
    <col min="29" max="29" width="25.88671875" style="1252" customWidth="1"/>
    <col min="30" max="34" width="15.33203125" style="1252"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0.6" thickBot="1" x14ac:dyDescent="0.3">
      <c r="A1" s="1164"/>
      <c r="B1" s="1165" t="s">
        <v>575</v>
      </c>
      <c r="C1" s="1166"/>
      <c r="E1" s="45"/>
      <c r="F1" s="655"/>
      <c r="AG1" s="1252"/>
      <c r="AH1" s="1252"/>
      <c r="AI1" s="14"/>
    </row>
    <row r="2" spans="1:37" s="655" customFormat="1" ht="21.6" thickBot="1" x14ac:dyDescent="0.3">
      <c r="A2" s="614"/>
      <c r="B2" s="867"/>
      <c r="C2" s="53"/>
      <c r="D2" s="6"/>
      <c r="E2" s="1380"/>
      <c r="F2" s="1395"/>
      <c r="G2" s="1395"/>
      <c r="H2" s="1395"/>
      <c r="I2" s="1395"/>
      <c r="J2" s="1395"/>
      <c r="K2" s="1395"/>
      <c r="L2" s="1395"/>
      <c r="M2" s="1395"/>
      <c r="N2" s="1395"/>
      <c r="O2" s="1395"/>
      <c r="P2" s="1395"/>
      <c r="Q2" s="1395"/>
      <c r="R2" s="1395"/>
      <c r="S2" s="1395"/>
      <c r="T2" s="1395"/>
      <c r="U2" s="1395"/>
      <c r="V2" s="1395"/>
      <c r="W2" s="1395"/>
      <c r="X2" s="1395"/>
      <c r="Y2" s="1395"/>
      <c r="Z2" s="1395"/>
      <c r="AA2" s="1395"/>
      <c r="AB2" s="1395"/>
      <c r="AC2" s="1395"/>
      <c r="AD2" s="1395"/>
      <c r="AE2" s="1395"/>
      <c r="AF2" s="1395"/>
      <c r="AG2" s="1252"/>
      <c r="AH2" s="1252"/>
      <c r="AI2" s="14"/>
      <c r="AJ2" s="6"/>
    </row>
    <row r="3" spans="1:37" s="6" customFormat="1" ht="21.6" thickBot="1" x14ac:dyDescent="0.3">
      <c r="A3" s="614"/>
      <c r="B3" s="370" t="str">
        <f>Title!B3</f>
        <v>Interim</v>
      </c>
      <c r="C3" s="53"/>
      <c r="E3" s="1381"/>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c r="AE3" s="1396"/>
      <c r="AF3" s="1396"/>
      <c r="AG3" s="1252"/>
      <c r="AH3" s="1252"/>
      <c r="AI3" s="14"/>
    </row>
    <row r="4" spans="1:37" s="6" customFormat="1" ht="60.6" x14ac:dyDescent="0.25">
      <c r="A4" s="614"/>
      <c r="B4" s="1255" t="str">
        <f>Title!B4</f>
        <v>R2</v>
      </c>
      <c r="C4" s="53"/>
      <c r="E4" s="1381"/>
      <c r="F4" s="1429" t="str">
        <f>'802.11 Cover'!$E$5</f>
        <v xml:space="preserve">Grand Hyatt San Antonio, San Antonio, TX USA
</v>
      </c>
      <c r="G4" s="1429"/>
      <c r="H4" s="1429"/>
      <c r="I4" s="1429"/>
      <c r="J4" s="1429"/>
      <c r="K4" s="1429"/>
      <c r="L4" s="1429"/>
      <c r="M4" s="1429"/>
      <c r="N4" s="1429"/>
      <c r="O4" s="1429"/>
      <c r="P4" s="1429"/>
      <c r="Q4" s="1429"/>
      <c r="R4" s="1429"/>
      <c r="S4" s="1429"/>
      <c r="T4" s="1429"/>
      <c r="U4" s="1429"/>
      <c r="V4" s="1429"/>
      <c r="W4" s="1429"/>
      <c r="X4" s="1429"/>
      <c r="Y4" s="1429"/>
      <c r="Z4" s="1429"/>
      <c r="AA4" s="518"/>
      <c r="AB4" s="518"/>
      <c r="AC4" s="518"/>
      <c r="AD4" s="518"/>
      <c r="AE4" s="518"/>
      <c r="AF4" s="518"/>
      <c r="AG4" s="1252"/>
      <c r="AH4" s="1252"/>
      <c r="AI4" s="14"/>
    </row>
    <row r="5" spans="1:37" s="6" customFormat="1" ht="60.6" x14ac:dyDescent="0.25">
      <c r="A5" s="614"/>
      <c r="B5" s="1256"/>
      <c r="C5" s="53"/>
      <c r="E5" s="1254"/>
      <c r="F5" s="1430"/>
      <c r="G5" s="1430"/>
      <c r="H5" s="1430"/>
      <c r="I5" s="1430"/>
      <c r="J5" s="1430"/>
      <c r="K5" s="1430"/>
      <c r="L5" s="1430"/>
      <c r="M5" s="1430"/>
      <c r="N5" s="1430"/>
      <c r="O5" s="1430"/>
      <c r="P5" s="1430"/>
      <c r="Q5" s="1430"/>
      <c r="R5" s="1430"/>
      <c r="S5" s="1430"/>
      <c r="T5" s="1430"/>
      <c r="U5" s="1430"/>
      <c r="V5" s="1430"/>
      <c r="W5" s="1430"/>
      <c r="X5" s="1430"/>
      <c r="Y5" s="1430"/>
      <c r="Z5" s="1430"/>
      <c r="AA5" s="519"/>
      <c r="AB5" s="519"/>
      <c r="AC5" s="519"/>
      <c r="AD5" s="519"/>
      <c r="AE5" s="519"/>
      <c r="AF5" s="519"/>
      <c r="AG5" s="1252"/>
      <c r="AH5" s="1252"/>
      <c r="AI5" s="1253"/>
    </row>
    <row r="6" spans="1:37" s="6" customFormat="1" ht="45.6" thickBot="1" x14ac:dyDescent="0.3">
      <c r="A6" s="614"/>
      <c r="B6" s="1257"/>
      <c r="C6" s="53"/>
      <c r="E6" s="100"/>
      <c r="F6" s="1440" t="str">
        <f>'802.11 Cover'!$E$7</f>
        <v>November 11-16, 2012</v>
      </c>
      <c r="G6" s="1440"/>
      <c r="H6" s="1440"/>
      <c r="I6" s="1440"/>
      <c r="J6" s="1440"/>
      <c r="K6" s="1440"/>
      <c r="L6" s="1440"/>
      <c r="M6" s="1440"/>
      <c r="N6" s="1440"/>
      <c r="O6" s="1440"/>
      <c r="P6" s="1440"/>
      <c r="Q6" s="1440"/>
      <c r="R6" s="1440"/>
      <c r="S6" s="1440"/>
      <c r="T6" s="1440"/>
      <c r="U6" s="1440"/>
      <c r="V6" s="1440"/>
      <c r="W6" s="1440"/>
      <c r="X6" s="1440"/>
      <c r="Y6" s="1440"/>
      <c r="Z6" s="1440"/>
      <c r="AA6" s="514"/>
      <c r="AB6" s="514"/>
      <c r="AC6" s="514"/>
      <c r="AD6" s="514"/>
      <c r="AE6" s="514"/>
      <c r="AF6" s="514"/>
      <c r="AG6" s="1252"/>
      <c r="AH6" s="1252"/>
      <c r="AI6" s="1253"/>
    </row>
    <row r="7" spans="1:37" s="6" customFormat="1" ht="90.6" thickBot="1" x14ac:dyDescent="0.6">
      <c r="A7" s="614"/>
      <c r="B7" s="54"/>
      <c r="C7" s="543"/>
      <c r="E7" s="94"/>
      <c r="F7" s="56" t="s">
        <v>252</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52"/>
      <c r="AH7" s="1252"/>
      <c r="AI7" s="1253"/>
      <c r="AK7" s="375"/>
    </row>
    <row r="8" spans="1:37" s="6" customFormat="1" ht="33.6" thickBot="1" x14ac:dyDescent="0.3">
      <c r="A8" s="614"/>
      <c r="B8" s="1014" t="s">
        <v>103</v>
      </c>
      <c r="C8" s="497"/>
      <c r="E8" s="581" t="s">
        <v>251</v>
      </c>
      <c r="F8" s="1013" t="s">
        <v>732</v>
      </c>
      <c r="G8" s="1291" t="s">
        <v>733</v>
      </c>
      <c r="H8" s="1292"/>
      <c r="I8" s="1292"/>
      <c r="J8" s="1292"/>
      <c r="K8" s="1292"/>
      <c r="L8" s="1293"/>
      <c r="M8" s="1291" t="s">
        <v>734</v>
      </c>
      <c r="N8" s="1292"/>
      <c r="O8" s="1292"/>
      <c r="P8" s="1292"/>
      <c r="Q8" s="1293"/>
      <c r="R8" s="1294" t="s">
        <v>735</v>
      </c>
      <c r="S8" s="1295"/>
      <c r="T8" s="1295"/>
      <c r="U8" s="1295"/>
      <c r="V8" s="1296"/>
      <c r="W8" s="1294" t="s">
        <v>736</v>
      </c>
      <c r="X8" s="1295"/>
      <c r="Y8" s="1295"/>
      <c r="Z8" s="1295"/>
      <c r="AA8" s="1296"/>
      <c r="AB8" s="1426" t="s">
        <v>737</v>
      </c>
      <c r="AC8" s="1427"/>
      <c r="AD8" s="1427"/>
      <c r="AE8" s="1427"/>
      <c r="AF8" s="1428"/>
      <c r="AG8" s="1252"/>
      <c r="AH8" s="1253"/>
    </row>
    <row r="9" spans="1:37" s="6" customFormat="1" ht="33" x14ac:dyDescent="0.6">
      <c r="A9" s="614"/>
      <c r="B9" s="676" t="s">
        <v>131</v>
      </c>
      <c r="C9" s="497"/>
      <c r="E9" s="1382" t="s">
        <v>155</v>
      </c>
      <c r="F9" s="1444" t="str">
        <f>Title!$B$4</f>
        <v>R2</v>
      </c>
      <c r="G9" s="638"/>
      <c r="H9" s="1452" t="str">
        <f>$F$9</f>
        <v>R2</v>
      </c>
      <c r="I9" s="1453"/>
      <c r="J9" s="1453"/>
      <c r="K9" s="1453"/>
      <c r="L9" s="1454"/>
      <c r="M9" s="1384" t="s">
        <v>167</v>
      </c>
      <c r="N9" s="1385"/>
      <c r="O9" s="1385"/>
      <c r="P9" s="1385"/>
      <c r="Q9" s="1386"/>
      <c r="R9" s="1431" t="str">
        <f>$F$9</f>
        <v>R2</v>
      </c>
      <c r="S9" s="1432"/>
      <c r="T9" s="1432"/>
      <c r="U9" s="1432"/>
      <c r="V9" s="1433"/>
      <c r="W9" s="1446" t="str">
        <f>$F$9</f>
        <v>R2</v>
      </c>
      <c r="X9" s="1447"/>
      <c r="Y9" s="1447"/>
      <c r="Z9" s="1447"/>
      <c r="AA9" s="1448"/>
      <c r="AB9" s="1334" t="str">
        <f>$F$9</f>
        <v>R2</v>
      </c>
      <c r="AC9" s="1335"/>
      <c r="AD9" s="1335"/>
      <c r="AE9" s="1335"/>
      <c r="AF9" s="1336"/>
      <c r="AG9" s="1157"/>
    </row>
    <row r="10" spans="1:37" s="31" customFormat="1" ht="33.6" thickBot="1" x14ac:dyDescent="0.65">
      <c r="A10" s="614"/>
      <c r="B10" s="677"/>
      <c r="C10" s="678"/>
      <c r="D10" s="6"/>
      <c r="E10" s="1383"/>
      <c r="F10" s="1445"/>
      <c r="G10" s="638"/>
      <c r="H10" s="1455"/>
      <c r="I10" s="1456"/>
      <c r="J10" s="1456"/>
      <c r="K10" s="1456"/>
      <c r="L10" s="1457"/>
      <c r="M10" s="1387"/>
      <c r="N10" s="1388"/>
      <c r="O10" s="1388"/>
      <c r="P10" s="1388"/>
      <c r="Q10" s="1389"/>
      <c r="R10" s="1434"/>
      <c r="S10" s="1435"/>
      <c r="T10" s="1435"/>
      <c r="U10" s="1435"/>
      <c r="V10" s="1436"/>
      <c r="W10" s="1449"/>
      <c r="X10" s="1450"/>
      <c r="Y10" s="1450"/>
      <c r="Z10" s="1450"/>
      <c r="AA10" s="1451"/>
      <c r="AB10" s="1337"/>
      <c r="AC10" s="1338"/>
      <c r="AD10" s="1338"/>
      <c r="AE10" s="1338"/>
      <c r="AF10" s="1339"/>
      <c r="AG10" s="1157"/>
      <c r="AH10" s="6"/>
    </row>
    <row r="11" spans="1:37" s="13" customFormat="1" ht="30" x14ac:dyDescent="0.25">
      <c r="A11" s="614"/>
      <c r="B11" s="679" t="s">
        <v>397</v>
      </c>
      <c r="C11" s="497"/>
      <c r="D11" s="6"/>
      <c r="E11" s="582" t="s">
        <v>234</v>
      </c>
      <c r="F11" s="583"/>
      <c r="G11" s="638"/>
      <c r="H11" s="638"/>
      <c r="I11" s="1156"/>
      <c r="J11" s="1156"/>
      <c r="K11" s="1156"/>
      <c r="L11" s="1156"/>
      <c r="M11" s="1303" t="s">
        <v>157</v>
      </c>
      <c r="N11" s="1298"/>
      <c r="O11" s="1297" t="s">
        <v>364</v>
      </c>
      <c r="P11" s="1349" t="s">
        <v>574</v>
      </c>
      <c r="Q11" s="1298"/>
      <c r="R11" s="1353" t="s">
        <v>449</v>
      </c>
      <c r="S11" s="1364" t="s">
        <v>369</v>
      </c>
      <c r="T11" s="1297" t="s">
        <v>364</v>
      </c>
      <c r="U11" s="1299" t="s">
        <v>447</v>
      </c>
      <c r="V11" s="1354"/>
      <c r="W11" s="1412" t="s">
        <v>449</v>
      </c>
      <c r="X11" s="1330" t="s">
        <v>448</v>
      </c>
      <c r="Y11" s="1310" t="s">
        <v>364</v>
      </c>
      <c r="Z11" s="1357" t="s">
        <v>20</v>
      </c>
      <c r="AA11" s="1443"/>
      <c r="AB11" s="1371" t="s">
        <v>244</v>
      </c>
      <c r="AC11" s="1372"/>
      <c r="AD11" s="1372"/>
      <c r="AE11" s="1372"/>
      <c r="AF11" s="1373"/>
      <c r="AG11" s="15"/>
      <c r="AH11" s="6"/>
    </row>
    <row r="12" spans="1:37" s="13" customFormat="1" ht="30" x14ac:dyDescent="0.25">
      <c r="A12" s="52"/>
      <c r="B12" s="680" t="s">
        <v>398</v>
      </c>
      <c r="C12" s="53"/>
      <c r="D12" s="6"/>
      <c r="E12" s="584" t="s">
        <v>233</v>
      </c>
      <c r="F12" s="583"/>
      <c r="G12" s="638"/>
      <c r="M12" s="1303"/>
      <c r="N12" s="1298"/>
      <c r="O12" s="1297"/>
      <c r="P12" s="1349"/>
      <c r="Q12" s="1298"/>
      <c r="R12" s="1353"/>
      <c r="S12" s="1364"/>
      <c r="T12" s="1297"/>
      <c r="U12" s="1300"/>
      <c r="V12" s="1355"/>
      <c r="W12" s="1413"/>
      <c r="X12" s="1330"/>
      <c r="Y12" s="1311"/>
      <c r="Z12" s="1358"/>
      <c r="AA12" s="1438"/>
      <c r="AB12" s="1423"/>
      <c r="AC12" s="1424"/>
      <c r="AD12" s="1424"/>
      <c r="AE12" s="1424"/>
      <c r="AF12" s="1425"/>
      <c r="AG12" s="15"/>
      <c r="AH12" s="6"/>
    </row>
    <row r="13" spans="1:37" s="13" customFormat="1" ht="30" x14ac:dyDescent="0.25">
      <c r="A13" s="614"/>
      <c r="B13" s="681" t="s">
        <v>157</v>
      </c>
      <c r="C13" s="497"/>
      <c r="D13" s="6"/>
      <c r="E13" s="584" t="s">
        <v>231</v>
      </c>
      <c r="F13" s="583"/>
      <c r="G13" s="638"/>
      <c r="H13" s="1298"/>
      <c r="I13" s="1298"/>
      <c r="J13" s="1297" t="s">
        <v>364</v>
      </c>
      <c r="K13" s="1349" t="s">
        <v>574</v>
      </c>
      <c r="L13" s="1298"/>
      <c r="M13" s="1303"/>
      <c r="N13" s="1298"/>
      <c r="O13" s="1297"/>
      <c r="P13" s="1349"/>
      <c r="Q13" s="1298"/>
      <c r="R13" s="1353"/>
      <c r="S13" s="1364"/>
      <c r="T13" s="1297"/>
      <c r="U13" s="1300"/>
      <c r="V13" s="1355"/>
      <c r="W13" s="1413"/>
      <c r="X13" s="1330"/>
      <c r="Y13" s="1311"/>
      <c r="Z13" s="1358"/>
      <c r="AA13" s="1438"/>
      <c r="AB13" s="1423"/>
      <c r="AC13" s="1424"/>
      <c r="AD13" s="1424"/>
      <c r="AE13" s="1424"/>
      <c r="AF13" s="1425"/>
      <c r="AG13" s="1441"/>
      <c r="AH13" s="6"/>
    </row>
    <row r="14" spans="1:37" s="13" customFormat="1" ht="33.6" thickBot="1" x14ac:dyDescent="0.3">
      <c r="A14" s="52"/>
      <c r="B14" s="682" t="s">
        <v>256</v>
      </c>
      <c r="C14" s="497"/>
      <c r="D14" s="6"/>
      <c r="E14" s="584" t="s">
        <v>232</v>
      </c>
      <c r="F14" s="583"/>
      <c r="G14" s="638"/>
      <c r="H14" s="1298"/>
      <c r="I14" s="1298"/>
      <c r="J14" s="1297"/>
      <c r="K14" s="1349"/>
      <c r="L14" s="1298"/>
      <c r="M14" s="1303"/>
      <c r="N14" s="1298"/>
      <c r="O14" s="1297"/>
      <c r="P14" s="1349"/>
      <c r="Q14" s="1298"/>
      <c r="R14" s="1353"/>
      <c r="S14" s="1364"/>
      <c r="T14" s="1297"/>
      <c r="U14" s="1301"/>
      <c r="V14" s="1356"/>
      <c r="W14" s="1414"/>
      <c r="X14" s="1330"/>
      <c r="Y14" s="1312"/>
      <c r="Z14" s="1359"/>
      <c r="AA14" s="1439"/>
      <c r="AB14" s="1361" t="s">
        <v>149</v>
      </c>
      <c r="AC14" s="1362"/>
      <c r="AD14" s="1362"/>
      <c r="AE14" s="1362"/>
      <c r="AF14" s="1363"/>
      <c r="AG14" s="1442"/>
      <c r="AH14" s="6"/>
    </row>
    <row r="15" spans="1:37" s="13" customFormat="1" ht="33.6" thickBot="1" x14ac:dyDescent="0.3">
      <c r="A15" s="52"/>
      <c r="B15" s="498" t="s">
        <v>283</v>
      </c>
      <c r="C15" s="497"/>
      <c r="D15" s="6"/>
      <c r="E15" s="585" t="s">
        <v>215</v>
      </c>
      <c r="F15" s="583"/>
      <c r="G15" s="640"/>
      <c r="H15" s="1298"/>
      <c r="I15" s="1298"/>
      <c r="J15" s="1297"/>
      <c r="K15" s="1349"/>
      <c r="L15" s="1298"/>
      <c r="M15" s="1418" t="s">
        <v>171</v>
      </c>
      <c r="N15" s="1418"/>
      <c r="O15" s="1418"/>
      <c r="P15" s="1418"/>
      <c r="Q15" s="1419"/>
      <c r="R15" s="1403" t="s">
        <v>171</v>
      </c>
      <c r="S15" s="1404"/>
      <c r="T15" s="1404"/>
      <c r="U15" s="1404"/>
      <c r="V15" s="1405"/>
      <c r="W15" s="1406" t="s">
        <v>171</v>
      </c>
      <c r="X15" s="1407"/>
      <c r="Y15" s="1407"/>
      <c r="Z15" s="1407"/>
      <c r="AA15" s="1408"/>
      <c r="AB15" s="1368" t="s">
        <v>171</v>
      </c>
      <c r="AC15" s="1369"/>
      <c r="AD15" s="1369"/>
      <c r="AE15" s="1369"/>
      <c r="AF15" s="1370"/>
      <c r="AG15" s="15"/>
      <c r="AH15" s="6"/>
    </row>
    <row r="16" spans="1:37" s="13" customFormat="1" ht="33" x14ac:dyDescent="0.25">
      <c r="A16" s="52"/>
      <c r="B16" s="499" t="s">
        <v>347</v>
      </c>
      <c r="C16" s="500"/>
      <c r="D16" s="6"/>
      <c r="E16" s="837" t="s">
        <v>214</v>
      </c>
      <c r="F16" s="516"/>
      <c r="G16" s="640"/>
      <c r="H16" s="1298"/>
      <c r="I16" s="1298"/>
      <c r="J16" s="1297"/>
      <c r="K16" s="1349"/>
      <c r="L16" s="1458"/>
      <c r="M16" s="1464" t="s">
        <v>560</v>
      </c>
      <c r="N16" s="1420" t="s">
        <v>369</v>
      </c>
      <c r="O16" s="1310" t="s">
        <v>364</v>
      </c>
      <c r="P16" s="1357" t="s">
        <v>20</v>
      </c>
      <c r="Q16" s="1437"/>
      <c r="R16" s="1465" t="s">
        <v>244</v>
      </c>
      <c r="S16" s="1466"/>
      <c r="T16" s="1466"/>
      <c r="U16" s="1466"/>
      <c r="V16" s="1467"/>
      <c r="W16" s="1316" t="s">
        <v>560</v>
      </c>
      <c r="X16" s="1420" t="s">
        <v>369</v>
      </c>
      <c r="Y16" s="1331" t="s">
        <v>21</v>
      </c>
      <c r="Z16" s="1357" t="s">
        <v>20</v>
      </c>
      <c r="AA16" s="1360" t="s">
        <v>563</v>
      </c>
      <c r="AB16" s="1371" t="s">
        <v>466</v>
      </c>
      <c r="AC16" s="1372"/>
      <c r="AD16" s="1372"/>
      <c r="AE16" s="1372"/>
      <c r="AF16" s="1373"/>
      <c r="AG16" s="15"/>
      <c r="AH16" s="6"/>
    </row>
    <row r="17" spans="1:34" s="13" customFormat="1" ht="33.6" thickBot="1" x14ac:dyDescent="0.3">
      <c r="A17" s="52"/>
      <c r="B17" s="54"/>
      <c r="C17" s="459"/>
      <c r="D17" s="6"/>
      <c r="E17" s="1152" t="s">
        <v>216</v>
      </c>
      <c r="F17" s="516"/>
      <c r="G17" s="639"/>
      <c r="H17" s="1459" t="s">
        <v>171</v>
      </c>
      <c r="I17" s="1460"/>
      <c r="J17" s="1460"/>
      <c r="K17" s="1460"/>
      <c r="L17" s="1461"/>
      <c r="M17" s="1464"/>
      <c r="N17" s="1421"/>
      <c r="O17" s="1311"/>
      <c r="P17" s="1358"/>
      <c r="Q17" s="1438"/>
      <c r="R17" s="1468"/>
      <c r="S17" s="1469"/>
      <c r="T17" s="1469"/>
      <c r="U17" s="1469"/>
      <c r="V17" s="1470"/>
      <c r="W17" s="1316"/>
      <c r="X17" s="1421"/>
      <c r="Y17" s="1332"/>
      <c r="Z17" s="1358"/>
      <c r="AA17" s="1360"/>
      <c r="AB17" s="1374"/>
      <c r="AC17" s="1375"/>
      <c r="AD17" s="1375"/>
      <c r="AE17" s="1375"/>
      <c r="AF17" s="1376"/>
      <c r="AG17" s="15"/>
      <c r="AH17" s="6"/>
    </row>
    <row r="18" spans="1:34" s="13" customFormat="1" ht="33" x14ac:dyDescent="0.25">
      <c r="A18" s="52"/>
      <c r="B18" s="54"/>
      <c r="C18" s="53"/>
      <c r="D18" s="6"/>
      <c r="E18" s="1152" t="s">
        <v>217</v>
      </c>
      <c r="F18" s="516"/>
      <c r="G18" s="639"/>
      <c r="H18" s="1462" t="s">
        <v>562</v>
      </c>
      <c r="I18" s="1462"/>
      <c r="J18" s="1462"/>
      <c r="K18" s="1462"/>
      <c r="L18" s="1462"/>
      <c r="M18" s="1464"/>
      <c r="N18" s="1421"/>
      <c r="O18" s="1311"/>
      <c r="P18" s="1358"/>
      <c r="Q18" s="1438"/>
      <c r="R18" s="1365" t="s">
        <v>148</v>
      </c>
      <c r="S18" s="1366"/>
      <c r="T18" s="1366"/>
      <c r="U18" s="1366"/>
      <c r="V18" s="1367"/>
      <c r="W18" s="1316"/>
      <c r="X18" s="1421"/>
      <c r="Y18" s="1332"/>
      <c r="Z18" s="1358"/>
      <c r="AA18" s="1360"/>
      <c r="AB18" s="1397" t="s">
        <v>52</v>
      </c>
      <c r="AC18" s="1398"/>
      <c r="AD18" s="1398"/>
      <c r="AE18" s="1398"/>
      <c r="AF18" s="1399"/>
      <c r="AG18" s="15"/>
      <c r="AH18" s="6"/>
    </row>
    <row r="19" spans="1:34" s="13" customFormat="1" ht="33" thickBot="1" x14ac:dyDescent="0.3">
      <c r="A19" s="614"/>
      <c r="B19" s="971" t="s">
        <v>399</v>
      </c>
      <c r="C19" s="497"/>
      <c r="D19" s="6"/>
      <c r="E19" s="1152" t="s">
        <v>218</v>
      </c>
      <c r="F19" s="516"/>
      <c r="G19" s="639"/>
      <c r="H19" s="1463"/>
      <c r="I19" s="1463"/>
      <c r="J19" s="1463"/>
      <c r="K19" s="1463"/>
      <c r="L19" s="1463"/>
      <c r="M19" s="1464"/>
      <c r="N19" s="1422"/>
      <c r="O19" s="1312"/>
      <c r="P19" s="1359"/>
      <c r="Q19" s="1439"/>
      <c r="R19" s="1350" t="s">
        <v>113</v>
      </c>
      <c r="S19" s="1351"/>
      <c r="T19" s="1351"/>
      <c r="U19" s="1351"/>
      <c r="V19" s="1352"/>
      <c r="W19" s="1316"/>
      <c r="X19" s="1422"/>
      <c r="Y19" s="1333"/>
      <c r="Z19" s="1359"/>
      <c r="AA19" s="1360"/>
      <c r="AB19" s="1400"/>
      <c r="AC19" s="1401"/>
      <c r="AD19" s="1401"/>
      <c r="AE19" s="1401"/>
      <c r="AF19" s="1402"/>
      <c r="AG19" s="15"/>
      <c r="AH19" s="6"/>
    </row>
    <row r="20" spans="1:34" s="13" customFormat="1" ht="45.6" thickBot="1" x14ac:dyDescent="0.8">
      <c r="A20" s="52"/>
      <c r="B20" s="680" t="s">
        <v>400</v>
      </c>
      <c r="C20" s="53"/>
      <c r="D20" s="6"/>
      <c r="E20" s="586" t="s">
        <v>238</v>
      </c>
      <c r="F20" s="516"/>
      <c r="G20" s="517"/>
      <c r="H20" s="1305" t="s">
        <v>228</v>
      </c>
      <c r="I20" s="1305"/>
      <c r="J20" s="1305"/>
      <c r="K20" s="1305"/>
      <c r="L20" s="1306"/>
      <c r="M20" s="1304" t="s">
        <v>228</v>
      </c>
      <c r="N20" s="1305"/>
      <c r="O20" s="1305"/>
      <c r="P20" s="1305"/>
      <c r="Q20" s="1306"/>
      <c r="R20" s="1340" t="s">
        <v>228</v>
      </c>
      <c r="S20" s="1341"/>
      <c r="T20" s="1341"/>
      <c r="U20" s="1341"/>
      <c r="V20" s="1342"/>
      <c r="W20" s="1304" t="s">
        <v>228</v>
      </c>
      <c r="X20" s="1305"/>
      <c r="Y20" s="1305"/>
      <c r="Z20" s="1305"/>
      <c r="AA20" s="1306"/>
      <c r="AB20" s="1377" t="s">
        <v>86</v>
      </c>
      <c r="AC20" s="1378"/>
      <c r="AD20" s="1378"/>
      <c r="AE20" s="1378"/>
      <c r="AF20" s="1379"/>
      <c r="AG20" s="15"/>
      <c r="AH20" s="6"/>
    </row>
    <row r="21" spans="1:34" s="13" customFormat="1" ht="45.6" thickBot="1" x14ac:dyDescent="0.8">
      <c r="A21" s="614"/>
      <c r="B21" s="1015" t="s">
        <v>456</v>
      </c>
      <c r="C21" s="497"/>
      <c r="D21" s="6"/>
      <c r="E21" s="586" t="s">
        <v>239</v>
      </c>
      <c r="F21" s="516"/>
      <c r="G21" s="517"/>
      <c r="H21" s="1305"/>
      <c r="I21" s="1305"/>
      <c r="J21" s="1305"/>
      <c r="K21" s="1305"/>
      <c r="L21" s="1306"/>
      <c r="M21" s="1307"/>
      <c r="N21" s="1308"/>
      <c r="O21" s="1308"/>
      <c r="P21" s="1308"/>
      <c r="Q21" s="1309"/>
      <c r="R21" s="1304"/>
      <c r="S21" s="1305"/>
      <c r="T21" s="1305"/>
      <c r="U21" s="1305"/>
      <c r="V21" s="1306"/>
      <c r="W21" s="1304"/>
      <c r="X21" s="1305"/>
      <c r="Y21" s="1305"/>
      <c r="Z21" s="1305"/>
      <c r="AA21" s="1306"/>
      <c r="AB21" s="995"/>
      <c r="AC21" s="995"/>
      <c r="AD21" s="995"/>
      <c r="AE21" s="995"/>
      <c r="AF21" s="996"/>
      <c r="AG21" s="15"/>
      <c r="AH21" s="6"/>
    </row>
    <row r="22" spans="1:34" s="13" customFormat="1" ht="33" x14ac:dyDescent="0.3">
      <c r="A22" s="52"/>
      <c r="B22" s="972" t="s">
        <v>298</v>
      </c>
      <c r="C22" s="497"/>
      <c r="D22" s="6"/>
      <c r="E22" s="1415" t="s">
        <v>219</v>
      </c>
      <c r="F22" s="515"/>
      <c r="G22" s="639"/>
      <c r="H22" s="1509" t="s">
        <v>455</v>
      </c>
      <c r="I22" s="1330" t="s">
        <v>448</v>
      </c>
      <c r="J22" s="1297" t="s">
        <v>364</v>
      </c>
      <c r="K22" s="1329" t="s">
        <v>20</v>
      </c>
      <c r="L22" s="1360" t="s">
        <v>563</v>
      </c>
      <c r="M22" s="1317" t="s">
        <v>283</v>
      </c>
      <c r="N22" s="1346" t="s">
        <v>448</v>
      </c>
      <c r="O22" s="1331" t="s">
        <v>21</v>
      </c>
      <c r="P22" s="1357" t="s">
        <v>20</v>
      </c>
      <c r="Q22" s="1437"/>
      <c r="R22" s="1343" t="s">
        <v>283</v>
      </c>
      <c r="S22" s="1346" t="s">
        <v>448</v>
      </c>
      <c r="T22" s="1310" t="s">
        <v>364</v>
      </c>
      <c r="U22" s="1357" t="s">
        <v>20</v>
      </c>
      <c r="V22" s="1354"/>
      <c r="W22" s="1473" t="s">
        <v>283</v>
      </c>
      <c r="X22" s="1330" t="s">
        <v>448</v>
      </c>
      <c r="Y22" s="1297" t="s">
        <v>364</v>
      </c>
      <c r="Z22" s="1349" t="s">
        <v>574</v>
      </c>
      <c r="AA22" s="1298"/>
      <c r="AB22" s="540"/>
      <c r="AC22" s="540"/>
      <c r="AD22" s="540"/>
      <c r="AE22" s="540"/>
      <c r="AF22" s="587"/>
      <c r="AG22" s="15"/>
      <c r="AH22" s="6"/>
    </row>
    <row r="23" spans="1:34" s="13" customFormat="1" ht="33" x14ac:dyDescent="0.3">
      <c r="A23" s="52"/>
      <c r="B23" s="1016" t="s">
        <v>297</v>
      </c>
      <c r="C23" s="497"/>
      <c r="D23" s="6"/>
      <c r="E23" s="1416"/>
      <c r="F23" s="515"/>
      <c r="G23" s="639"/>
      <c r="H23" s="1510"/>
      <c r="I23" s="1330"/>
      <c r="J23" s="1297"/>
      <c r="K23" s="1329"/>
      <c r="L23" s="1360"/>
      <c r="M23" s="1318"/>
      <c r="N23" s="1347"/>
      <c r="O23" s="1332"/>
      <c r="P23" s="1358"/>
      <c r="Q23" s="1438"/>
      <c r="R23" s="1344"/>
      <c r="S23" s="1347"/>
      <c r="T23" s="1311"/>
      <c r="U23" s="1358"/>
      <c r="V23" s="1355"/>
      <c r="W23" s="1473"/>
      <c r="X23" s="1330"/>
      <c r="Y23" s="1297"/>
      <c r="Z23" s="1349"/>
      <c r="AA23" s="1298"/>
      <c r="AB23" s="540"/>
      <c r="AC23" s="540"/>
      <c r="AD23" s="540"/>
      <c r="AE23" s="540"/>
      <c r="AF23" s="587"/>
      <c r="AG23" s="15"/>
      <c r="AH23" s="6"/>
    </row>
    <row r="24" spans="1:34" s="13" customFormat="1" ht="45" x14ac:dyDescent="0.75">
      <c r="A24" s="52"/>
      <c r="B24" s="973" t="s">
        <v>348</v>
      </c>
      <c r="C24" s="497"/>
      <c r="D24" s="6"/>
      <c r="E24" s="1416"/>
      <c r="F24" s="533"/>
      <c r="G24" s="639"/>
      <c r="H24" s="1510"/>
      <c r="I24" s="1330"/>
      <c r="J24" s="1297"/>
      <c r="K24" s="1329"/>
      <c r="L24" s="1360"/>
      <c r="M24" s="1318"/>
      <c r="N24" s="1347"/>
      <c r="O24" s="1332"/>
      <c r="P24" s="1358"/>
      <c r="Q24" s="1438"/>
      <c r="R24" s="1344"/>
      <c r="S24" s="1347"/>
      <c r="T24" s="1311"/>
      <c r="U24" s="1358"/>
      <c r="V24" s="1355"/>
      <c r="W24" s="1473"/>
      <c r="X24" s="1330"/>
      <c r="Y24" s="1297"/>
      <c r="Z24" s="1349"/>
      <c r="AA24" s="1298"/>
      <c r="AB24" s="540"/>
      <c r="AC24" s="540"/>
      <c r="AD24" s="540"/>
      <c r="AE24" s="540"/>
      <c r="AF24" s="587"/>
      <c r="AG24" s="15"/>
      <c r="AH24" s="6"/>
    </row>
    <row r="25" spans="1:34" s="13" customFormat="1" ht="33.6" thickBot="1" x14ac:dyDescent="0.3">
      <c r="A25" s="52"/>
      <c r="B25" s="1017" t="s">
        <v>24</v>
      </c>
      <c r="C25" s="497"/>
      <c r="D25" s="6"/>
      <c r="E25" s="1417"/>
      <c r="F25" s="534"/>
      <c r="G25" s="639"/>
      <c r="H25" s="1510"/>
      <c r="I25" s="1330"/>
      <c r="J25" s="1297"/>
      <c r="K25" s="1329"/>
      <c r="L25" s="1360"/>
      <c r="M25" s="1319"/>
      <c r="N25" s="1348"/>
      <c r="O25" s="1333"/>
      <c r="P25" s="1359"/>
      <c r="Q25" s="1439"/>
      <c r="R25" s="1345"/>
      <c r="S25" s="1348"/>
      <c r="T25" s="1312"/>
      <c r="U25" s="1359"/>
      <c r="V25" s="1356"/>
      <c r="W25" s="1473"/>
      <c r="X25" s="1330"/>
      <c r="Y25" s="1297"/>
      <c r="Z25" s="1349"/>
      <c r="AA25" s="1298"/>
      <c r="AB25" s="540"/>
      <c r="AC25" s="540"/>
      <c r="AD25" s="540"/>
      <c r="AE25" s="540"/>
      <c r="AF25" s="587"/>
      <c r="AG25" s="15"/>
      <c r="AH25" s="6"/>
    </row>
    <row r="26" spans="1:34" s="13" customFormat="1" ht="33.6" thickBot="1" x14ac:dyDescent="0.3">
      <c r="A26" s="52"/>
      <c r="B26" s="1018" t="s">
        <v>19</v>
      </c>
      <c r="C26" s="497"/>
      <c r="D26" s="6"/>
      <c r="E26" s="588" t="s">
        <v>220</v>
      </c>
      <c r="F26" s="535"/>
      <c r="G26" s="641"/>
      <c r="H26" s="1313" t="s">
        <v>171</v>
      </c>
      <c r="I26" s="1314"/>
      <c r="J26" s="1314"/>
      <c r="K26" s="1314"/>
      <c r="L26" s="1315"/>
      <c r="M26" s="1406" t="s">
        <v>171</v>
      </c>
      <c r="N26" s="1407"/>
      <c r="O26" s="1407"/>
      <c r="P26" s="1407"/>
      <c r="Q26" s="1408"/>
      <c r="R26" s="1406" t="s">
        <v>171</v>
      </c>
      <c r="S26" s="1407"/>
      <c r="T26" s="1407"/>
      <c r="U26" s="1407"/>
      <c r="V26" s="1408"/>
      <c r="W26" s="1406" t="s">
        <v>171</v>
      </c>
      <c r="X26" s="1407"/>
      <c r="Y26" s="1407"/>
      <c r="Z26" s="1407"/>
      <c r="AA26" s="1408"/>
      <c r="AB26" s="540"/>
      <c r="AC26" s="540"/>
      <c r="AD26" s="540"/>
      <c r="AE26" s="1028"/>
      <c r="AF26" s="587"/>
      <c r="AG26" s="15"/>
      <c r="AH26" s="6"/>
    </row>
    <row r="27" spans="1:34" s="13" customFormat="1" ht="45" customHeight="1" x14ac:dyDescent="0.25">
      <c r="A27" s="52"/>
      <c r="B27" s="1019" t="s">
        <v>458</v>
      </c>
      <c r="C27" s="497"/>
      <c r="D27" s="6"/>
      <c r="E27" s="1152" t="s">
        <v>194</v>
      </c>
      <c r="F27" s="1511" t="s">
        <v>122</v>
      </c>
      <c r="G27" s="642"/>
      <c r="H27" s="1316" t="s">
        <v>560</v>
      </c>
      <c r="I27" s="1327" t="s">
        <v>346</v>
      </c>
      <c r="J27" s="1297" t="s">
        <v>364</v>
      </c>
      <c r="K27" s="1331" t="s">
        <v>21</v>
      </c>
      <c r="L27" s="1514">
        <v>802.24</v>
      </c>
      <c r="M27" s="1517" t="s">
        <v>347</v>
      </c>
      <c r="N27" s="1394" t="s">
        <v>346</v>
      </c>
      <c r="O27" s="1331" t="s">
        <v>450</v>
      </c>
      <c r="P27" s="1299" t="s">
        <v>447</v>
      </c>
      <c r="Q27" s="1514">
        <v>802.24</v>
      </c>
      <c r="R27" s="1409" t="s">
        <v>256</v>
      </c>
      <c r="S27" s="1420" t="s">
        <v>369</v>
      </c>
      <c r="T27" s="1331" t="s">
        <v>21</v>
      </c>
      <c r="U27" s="1357" t="s">
        <v>20</v>
      </c>
      <c r="V27" s="1514">
        <v>802.24</v>
      </c>
      <c r="W27" s="1299" t="s">
        <v>447</v>
      </c>
      <c r="X27" s="1506" t="s">
        <v>346</v>
      </c>
      <c r="Y27" s="1331" t="s">
        <v>21</v>
      </c>
      <c r="Z27" s="1357" t="s">
        <v>20</v>
      </c>
      <c r="AA27" s="1298"/>
      <c r="AB27" s="540"/>
      <c r="AC27" s="540"/>
      <c r="AD27" s="540"/>
      <c r="AE27" s="540"/>
      <c r="AF27" s="587"/>
      <c r="AG27" s="15"/>
      <c r="AH27" s="6"/>
    </row>
    <row r="28" spans="1:34" s="13" customFormat="1" ht="45" x14ac:dyDescent="0.25">
      <c r="A28" s="52"/>
      <c r="B28" s="54"/>
      <c r="C28" s="497"/>
      <c r="D28" s="6"/>
      <c r="E28" s="1152" t="s">
        <v>195</v>
      </c>
      <c r="F28" s="1512"/>
      <c r="G28" s="642"/>
      <c r="H28" s="1316"/>
      <c r="I28" s="1328"/>
      <c r="J28" s="1297"/>
      <c r="K28" s="1332"/>
      <c r="L28" s="1515"/>
      <c r="M28" s="1517"/>
      <c r="N28" s="1394"/>
      <c r="O28" s="1332"/>
      <c r="P28" s="1300"/>
      <c r="Q28" s="1515"/>
      <c r="R28" s="1410"/>
      <c r="S28" s="1421"/>
      <c r="T28" s="1332"/>
      <c r="U28" s="1358"/>
      <c r="V28" s="1515"/>
      <c r="W28" s="1300"/>
      <c r="X28" s="1507"/>
      <c r="Y28" s="1332"/>
      <c r="Z28" s="1358"/>
      <c r="AA28" s="1298"/>
      <c r="AB28" s="540"/>
      <c r="AC28" s="540"/>
      <c r="AD28" s="540"/>
      <c r="AE28" s="540"/>
      <c r="AF28" s="587"/>
      <c r="AG28" s="15"/>
      <c r="AH28" s="6"/>
    </row>
    <row r="29" spans="1:34" s="13" customFormat="1" ht="45" x14ac:dyDescent="0.25">
      <c r="A29" s="52"/>
      <c r="B29" s="54"/>
      <c r="C29" s="53"/>
      <c r="D29" s="6"/>
      <c r="E29" s="1152" t="s">
        <v>235</v>
      </c>
      <c r="F29" s="1513"/>
      <c r="G29" s="642"/>
      <c r="H29" s="1316"/>
      <c r="I29" s="1328"/>
      <c r="J29" s="1297"/>
      <c r="K29" s="1332"/>
      <c r="L29" s="1515"/>
      <c r="M29" s="1517"/>
      <c r="N29" s="1394"/>
      <c r="O29" s="1332"/>
      <c r="P29" s="1300"/>
      <c r="Q29" s="1515"/>
      <c r="R29" s="1410"/>
      <c r="S29" s="1421"/>
      <c r="T29" s="1332"/>
      <c r="U29" s="1358"/>
      <c r="V29" s="1515"/>
      <c r="W29" s="1300"/>
      <c r="X29" s="1507"/>
      <c r="Y29" s="1332"/>
      <c r="Z29" s="1358"/>
      <c r="AA29" s="1298"/>
      <c r="AB29" s="540"/>
      <c r="AC29" s="540"/>
      <c r="AD29" s="540"/>
      <c r="AE29" s="540"/>
      <c r="AF29" s="587"/>
      <c r="AG29" s="15"/>
      <c r="AH29" s="6"/>
    </row>
    <row r="30" spans="1:34" s="13" customFormat="1" ht="45.6" thickBot="1" x14ac:dyDescent="0.3">
      <c r="A30" s="52"/>
      <c r="B30" s="679" t="s">
        <v>401</v>
      </c>
      <c r="C30" s="53"/>
      <c r="D30" s="6"/>
      <c r="E30" s="1152" t="s">
        <v>236</v>
      </c>
      <c r="F30" s="515"/>
      <c r="G30" s="642"/>
      <c r="H30" s="1316"/>
      <c r="I30" s="1328"/>
      <c r="J30" s="1297"/>
      <c r="K30" s="1333"/>
      <c r="L30" s="1516"/>
      <c r="M30" s="1517"/>
      <c r="N30" s="1394"/>
      <c r="O30" s="1333"/>
      <c r="P30" s="1301"/>
      <c r="Q30" s="1516"/>
      <c r="R30" s="1411"/>
      <c r="S30" s="1422"/>
      <c r="T30" s="1333"/>
      <c r="U30" s="1359"/>
      <c r="V30" s="1516"/>
      <c r="W30" s="1301"/>
      <c r="X30" s="1508"/>
      <c r="Y30" s="1333"/>
      <c r="Z30" s="1359"/>
      <c r="AA30" s="1298"/>
      <c r="AB30" s="540"/>
      <c r="AC30" s="540"/>
      <c r="AD30" s="540"/>
      <c r="AE30" s="540"/>
      <c r="AF30" s="587"/>
      <c r="AG30" s="15"/>
      <c r="AH30" s="6"/>
    </row>
    <row r="31" spans="1:34" s="13" customFormat="1" ht="33" x14ac:dyDescent="0.25">
      <c r="A31" s="52"/>
      <c r="B31" s="680" t="s">
        <v>402</v>
      </c>
      <c r="C31" s="53"/>
      <c r="D31" s="6"/>
      <c r="E31" s="589" t="s">
        <v>221</v>
      </c>
      <c r="F31" s="590"/>
      <c r="G31" s="1493"/>
      <c r="H31" s="1518" t="s">
        <v>561</v>
      </c>
      <c r="I31" s="1519"/>
      <c r="J31" s="1519"/>
      <c r="K31" s="1519"/>
      <c r="L31" s="1519"/>
      <c r="M31" s="1321" t="s">
        <v>292</v>
      </c>
      <c r="N31" s="1322"/>
      <c r="O31" s="1322"/>
      <c r="P31" s="1322"/>
      <c r="Q31" s="1323"/>
      <c r="R31" s="1497"/>
      <c r="S31" s="1498"/>
      <c r="T31" s="1498"/>
      <c r="U31" s="1498"/>
      <c r="V31" s="1499"/>
      <c r="W31" s="1488" t="s">
        <v>292</v>
      </c>
      <c r="X31" s="1489"/>
      <c r="Y31" s="1489"/>
      <c r="Z31" s="1489"/>
      <c r="AA31" s="1490"/>
      <c r="AB31" s="69"/>
      <c r="AC31" s="35"/>
      <c r="AD31" s="35"/>
      <c r="AE31" s="35"/>
      <c r="AF31" s="102"/>
      <c r="AG31" s="15"/>
      <c r="AH31" s="6"/>
    </row>
    <row r="32" spans="1:34" s="13" customFormat="1" ht="30" x14ac:dyDescent="0.25">
      <c r="A32" s="52"/>
      <c r="B32" s="1022" t="s">
        <v>446</v>
      </c>
      <c r="C32" s="53"/>
      <c r="D32" s="6"/>
      <c r="E32" s="589" t="s">
        <v>222</v>
      </c>
      <c r="F32" s="1491" t="s">
        <v>169</v>
      </c>
      <c r="G32" s="1493"/>
      <c r="H32" s="1518"/>
      <c r="I32" s="1519"/>
      <c r="J32" s="1519"/>
      <c r="K32" s="1519"/>
      <c r="L32" s="1519"/>
      <c r="M32" s="1321"/>
      <c r="N32" s="1322"/>
      <c r="O32" s="1322"/>
      <c r="P32" s="1322"/>
      <c r="Q32" s="1323"/>
      <c r="R32" s="1500" t="s">
        <v>123</v>
      </c>
      <c r="S32" s="1501"/>
      <c r="T32" s="1501"/>
      <c r="U32" s="1501"/>
      <c r="V32" s="1502"/>
      <c r="W32" s="1321"/>
      <c r="X32" s="1322"/>
      <c r="Y32" s="1322"/>
      <c r="Z32" s="1322"/>
      <c r="AA32" s="1323"/>
      <c r="AB32" s="69"/>
      <c r="AC32" s="35"/>
      <c r="AD32" s="35"/>
      <c r="AE32" s="35"/>
      <c r="AF32" s="102"/>
      <c r="AG32" s="15"/>
      <c r="AH32" s="6"/>
    </row>
    <row r="33" spans="1:44" s="13" customFormat="1" ht="30.6" thickBot="1" x14ac:dyDescent="0.3">
      <c r="A33" s="614"/>
      <c r="B33" s="1023" t="s">
        <v>457</v>
      </c>
      <c r="C33" s="497"/>
      <c r="D33" s="6"/>
      <c r="E33" s="589" t="s">
        <v>223</v>
      </c>
      <c r="F33" s="1492"/>
      <c r="G33" s="1493"/>
      <c r="H33" s="1518"/>
      <c r="I33" s="1519"/>
      <c r="J33" s="1519"/>
      <c r="K33" s="1519"/>
      <c r="L33" s="1519"/>
      <c r="M33" s="1324"/>
      <c r="N33" s="1325"/>
      <c r="O33" s="1325"/>
      <c r="P33" s="1325"/>
      <c r="Q33" s="1326"/>
      <c r="R33" s="1500"/>
      <c r="S33" s="1501"/>
      <c r="T33" s="1501"/>
      <c r="U33" s="1501"/>
      <c r="V33" s="1502"/>
      <c r="W33" s="1324"/>
      <c r="X33" s="1325"/>
      <c r="Y33" s="1325"/>
      <c r="Z33" s="1325"/>
      <c r="AA33" s="1326"/>
      <c r="AB33" s="69"/>
      <c r="AC33" s="35"/>
      <c r="AD33" s="35"/>
      <c r="AE33" s="35"/>
      <c r="AF33" s="102"/>
      <c r="AG33" s="15"/>
      <c r="AH33" s="6"/>
    </row>
    <row r="34" spans="1:44" s="13" customFormat="1" ht="30" x14ac:dyDescent="0.25">
      <c r="A34" s="52"/>
      <c r="B34" s="54"/>
      <c r="C34" s="53"/>
      <c r="D34" s="6"/>
      <c r="E34" s="1152" t="s">
        <v>224</v>
      </c>
      <c r="F34" s="1492"/>
      <c r="G34" s="1302"/>
      <c r="H34" s="1518"/>
      <c r="I34" s="1519"/>
      <c r="J34" s="1519"/>
      <c r="K34" s="1519"/>
      <c r="L34" s="1519"/>
      <c r="M34" s="1349" t="s">
        <v>574</v>
      </c>
      <c r="N34" s="1299" t="s">
        <v>447</v>
      </c>
      <c r="O34" s="1353" t="s">
        <v>449</v>
      </c>
      <c r="P34" s="1357" t="s">
        <v>414</v>
      </c>
      <c r="Q34" s="1391"/>
      <c r="R34" s="1500"/>
      <c r="S34" s="1501"/>
      <c r="T34" s="1501"/>
      <c r="U34" s="1501"/>
      <c r="V34" s="1502"/>
      <c r="W34" s="1482" t="s">
        <v>208</v>
      </c>
      <c r="X34" s="1483"/>
      <c r="Y34" s="1483"/>
      <c r="Z34" s="1483"/>
      <c r="AA34" s="1484"/>
      <c r="AB34" s="69"/>
      <c r="AC34" s="35"/>
      <c r="AD34" s="35"/>
      <c r="AE34" s="35"/>
      <c r="AF34" s="102"/>
      <c r="AG34" s="15"/>
      <c r="AH34" s="6"/>
    </row>
    <row r="35" spans="1:44" s="13" customFormat="1" ht="30" x14ac:dyDescent="0.25">
      <c r="A35" s="52"/>
      <c r="B35" s="54"/>
      <c r="C35" s="497"/>
      <c r="D35" s="6"/>
      <c r="E35" s="1152" t="s">
        <v>225</v>
      </c>
      <c r="F35" s="516"/>
      <c r="G35" s="1302"/>
      <c r="H35" s="1518"/>
      <c r="I35" s="1519"/>
      <c r="J35" s="1519"/>
      <c r="K35" s="1519"/>
      <c r="L35" s="1519"/>
      <c r="M35" s="1349"/>
      <c r="N35" s="1300"/>
      <c r="O35" s="1353"/>
      <c r="P35" s="1358"/>
      <c r="Q35" s="1392"/>
      <c r="R35" s="1500"/>
      <c r="S35" s="1501"/>
      <c r="T35" s="1501"/>
      <c r="U35" s="1501"/>
      <c r="V35" s="1502"/>
      <c r="W35" s="1485"/>
      <c r="X35" s="1486"/>
      <c r="Y35" s="1486"/>
      <c r="Z35" s="1486"/>
      <c r="AA35" s="1487"/>
      <c r="AB35" s="69"/>
      <c r="AC35" s="35"/>
      <c r="AD35" s="35"/>
      <c r="AE35" s="35"/>
      <c r="AF35" s="102"/>
      <c r="AG35" s="15"/>
      <c r="AH35" s="6"/>
    </row>
    <row r="36" spans="1:44" s="13" customFormat="1" ht="30" x14ac:dyDescent="0.25">
      <c r="A36" s="52"/>
      <c r="B36" s="1260" t="s">
        <v>419</v>
      </c>
      <c r="C36" s="497"/>
      <c r="D36" s="6"/>
      <c r="E36" s="1152" t="s">
        <v>226</v>
      </c>
      <c r="F36" s="516"/>
      <c r="G36" s="1302"/>
      <c r="H36" s="1518"/>
      <c r="I36" s="1519"/>
      <c r="J36" s="1519"/>
      <c r="K36" s="1519"/>
      <c r="L36" s="1519"/>
      <c r="M36" s="1349"/>
      <c r="N36" s="1300"/>
      <c r="O36" s="1353"/>
      <c r="P36" s="1358"/>
      <c r="Q36" s="1392"/>
      <c r="R36" s="1500"/>
      <c r="S36" s="1501"/>
      <c r="T36" s="1501"/>
      <c r="U36" s="1501"/>
      <c r="V36" s="1502"/>
      <c r="W36" s="1476" t="s">
        <v>248</v>
      </c>
      <c r="X36" s="1477"/>
      <c r="Y36" s="1477"/>
      <c r="Z36" s="1477"/>
      <c r="AA36" s="1478"/>
      <c r="AB36" s="69"/>
      <c r="AC36" s="35"/>
      <c r="AD36" s="35"/>
      <c r="AE36" s="35"/>
      <c r="AF36" s="102"/>
      <c r="AG36" s="15"/>
      <c r="AH36" s="6"/>
    </row>
    <row r="37" spans="1:44" s="13" customFormat="1" ht="30.6" thickBot="1" x14ac:dyDescent="0.3">
      <c r="A37" s="54"/>
      <c r="B37" s="1261"/>
      <c r="C37" s="54"/>
      <c r="D37" s="6"/>
      <c r="E37" s="591" t="s">
        <v>227</v>
      </c>
      <c r="F37" s="592"/>
      <c r="G37" s="1302"/>
      <c r="H37" s="1520"/>
      <c r="I37" s="1521"/>
      <c r="J37" s="1521"/>
      <c r="K37" s="1521"/>
      <c r="L37" s="1521"/>
      <c r="M37" s="1349"/>
      <c r="N37" s="1301"/>
      <c r="O37" s="1353"/>
      <c r="P37" s="1359"/>
      <c r="Q37" s="1393"/>
      <c r="R37" s="1503"/>
      <c r="S37" s="1504"/>
      <c r="T37" s="1504"/>
      <c r="U37" s="1504"/>
      <c r="V37" s="1505"/>
      <c r="W37" s="1479"/>
      <c r="X37" s="1480"/>
      <c r="Y37" s="1480"/>
      <c r="Z37" s="1480"/>
      <c r="AA37" s="1481"/>
      <c r="AB37" s="69"/>
      <c r="AC37" s="35"/>
      <c r="AD37" s="35"/>
      <c r="AE37" s="35"/>
      <c r="AF37" s="102"/>
      <c r="AG37" s="15"/>
      <c r="AH37" s="6"/>
    </row>
    <row r="38" spans="1:44" s="13" customFormat="1" ht="45" x14ac:dyDescent="0.25">
      <c r="A38" s="54"/>
      <c r="B38" s="852" t="s">
        <v>415</v>
      </c>
      <c r="C38" s="54"/>
      <c r="D38" s="6"/>
      <c r="E38" s="593" t="s">
        <v>241</v>
      </c>
      <c r="F38" s="536"/>
      <c r="G38" s="1302"/>
      <c r="H38" s="1285"/>
      <c r="I38" s="1286"/>
      <c r="J38" s="1286"/>
      <c r="K38" s="1286"/>
      <c r="L38" s="1287"/>
      <c r="M38" s="594"/>
      <c r="N38" s="448"/>
      <c r="O38" s="448"/>
      <c r="P38" s="448"/>
      <c r="Q38" s="448"/>
      <c r="R38" s="96"/>
      <c r="S38" s="32"/>
      <c r="T38" s="32"/>
      <c r="U38" s="32"/>
      <c r="V38" s="1005"/>
      <c r="W38" s="101"/>
      <c r="X38" s="33"/>
      <c r="Y38" s="33"/>
      <c r="Z38" s="33"/>
      <c r="AA38" s="1009"/>
      <c r="AB38" s="69"/>
      <c r="AC38" s="35"/>
      <c r="AD38" s="35"/>
      <c r="AE38" s="35"/>
      <c r="AF38" s="102"/>
      <c r="AG38" s="15"/>
      <c r="AH38" s="6"/>
    </row>
    <row r="39" spans="1:44" s="13" customFormat="1" ht="45.6" thickBot="1" x14ac:dyDescent="0.3">
      <c r="A39" s="54"/>
      <c r="B39" s="1026" t="s">
        <v>363</v>
      </c>
      <c r="C39" s="54"/>
      <c r="D39" s="6"/>
      <c r="E39" s="997" t="s">
        <v>242</v>
      </c>
      <c r="F39" s="536"/>
      <c r="G39" s="1390"/>
      <c r="H39" s="1288"/>
      <c r="I39" s="1289"/>
      <c r="J39" s="1289"/>
      <c r="K39" s="1289"/>
      <c r="L39" s="1290"/>
      <c r="M39" s="450"/>
      <c r="N39" s="449"/>
      <c r="O39" s="449"/>
      <c r="P39" s="449"/>
      <c r="Q39" s="449"/>
      <c r="R39" s="96"/>
      <c r="S39" s="32"/>
      <c r="T39" s="32"/>
      <c r="U39" s="32"/>
      <c r="V39" s="1005"/>
      <c r="W39" s="103"/>
      <c r="X39" s="104" t="s">
        <v>146</v>
      </c>
      <c r="Y39" s="104"/>
      <c r="Z39" s="104"/>
      <c r="AA39" s="1010"/>
      <c r="AB39" s="105"/>
      <c r="AC39" s="106"/>
      <c r="AD39" s="106"/>
      <c r="AE39" s="106"/>
      <c r="AF39" s="107"/>
      <c r="AG39" s="1252"/>
      <c r="AH39" s="1252"/>
    </row>
    <row r="40" spans="1:44" s="17" customFormat="1" ht="30.6" thickBot="1" x14ac:dyDescent="0.3">
      <c r="A40" s="54"/>
      <c r="B40" s="54"/>
      <c r="C40" s="54"/>
      <c r="D40" s="13"/>
      <c r="E40" s="998"/>
      <c r="F40" s="999"/>
      <c r="G40" s="999"/>
      <c r="H40" s="132"/>
      <c r="I40" s="132"/>
      <c r="J40" s="132"/>
      <c r="K40" s="132"/>
      <c r="L40" s="132"/>
      <c r="M40" s="132"/>
      <c r="N40" s="132"/>
      <c r="O40" s="132"/>
      <c r="P40" s="132"/>
      <c r="Q40" s="132"/>
      <c r="R40" s="1006"/>
      <c r="S40" s="1007"/>
      <c r="T40" s="1007"/>
      <c r="U40" s="1007"/>
      <c r="V40" s="1008"/>
      <c r="W40" s="132"/>
      <c r="X40" s="132"/>
      <c r="Y40" s="132"/>
      <c r="Z40" s="132"/>
      <c r="AA40" s="132"/>
      <c r="AB40" s="132"/>
      <c r="AC40" s="132"/>
      <c r="AD40" s="132"/>
      <c r="AE40" s="132"/>
      <c r="AF40" s="1011"/>
      <c r="AG40" s="1252"/>
      <c r="AH40" s="1252"/>
    </row>
    <row r="41" spans="1:44" s="17" customFormat="1" ht="35.4" x14ac:dyDescent="0.25">
      <c r="A41" s="52"/>
      <c r="B41" s="599" t="s">
        <v>301</v>
      </c>
      <c r="C41" s="53"/>
      <c r="D41" s="13"/>
      <c r="E41" s="1000"/>
      <c r="F41" s="1474"/>
      <c r="G41" s="1474"/>
      <c r="H41" s="1474"/>
      <c r="I41" s="1474"/>
      <c r="J41" s="1474"/>
      <c r="K41" s="1474"/>
      <c r="L41" s="1474"/>
      <c r="M41" s="1474"/>
      <c r="N41" s="1474"/>
      <c r="O41" s="1474"/>
      <c r="P41" s="1474"/>
      <c r="Q41" s="1474"/>
      <c r="R41" s="1474"/>
      <c r="S41" s="1474"/>
      <c r="T41" s="1474"/>
      <c r="U41" s="1474"/>
      <c r="V41" s="1474"/>
      <c r="W41" s="1474"/>
      <c r="X41" s="1474"/>
      <c r="Y41" s="1474"/>
      <c r="Z41" s="1474"/>
      <c r="AA41" s="1474"/>
      <c r="AB41" s="1474"/>
      <c r="AC41" s="1474"/>
      <c r="AD41" s="1474"/>
      <c r="AE41" s="1474"/>
      <c r="AF41" s="1475"/>
      <c r="AG41" s="1252"/>
      <c r="AH41" s="1252"/>
    </row>
    <row r="42" spans="1:44" s="13" customFormat="1" ht="35.4" x14ac:dyDescent="0.25">
      <c r="A42" s="52"/>
      <c r="B42" s="600" t="s">
        <v>263</v>
      </c>
      <c r="C42" s="53"/>
      <c r="D42" s="369"/>
      <c r="E42" s="1001"/>
      <c r="F42" s="1471" t="s">
        <v>755</v>
      </c>
      <c r="G42" s="1471"/>
      <c r="H42" s="1471"/>
      <c r="I42" s="1471"/>
      <c r="J42" s="1471"/>
      <c r="K42" s="1471"/>
      <c r="L42" s="1471"/>
      <c r="M42" s="1471"/>
      <c r="N42" s="1471"/>
      <c r="O42" s="1471"/>
      <c r="P42" s="1471"/>
      <c r="Q42" s="1471"/>
      <c r="R42" s="1471"/>
      <c r="S42" s="1471"/>
      <c r="T42" s="1471"/>
      <c r="U42" s="1471"/>
      <c r="V42" s="1471"/>
      <c r="W42" s="1471"/>
      <c r="X42" s="1471"/>
      <c r="Y42" s="1471"/>
      <c r="Z42" s="1471"/>
      <c r="AA42" s="1471"/>
      <c r="AB42" s="1471"/>
      <c r="AC42" s="1471"/>
      <c r="AD42" s="1471"/>
      <c r="AE42" s="1471"/>
      <c r="AF42" s="1472"/>
      <c r="AG42" s="1252"/>
      <c r="AH42" s="1252"/>
      <c r="AI42" s="79"/>
    </row>
    <row r="43" spans="1:44" s="11" customFormat="1" ht="30" x14ac:dyDescent="0.25">
      <c r="A43" s="52"/>
      <c r="B43" s="502" t="s">
        <v>250</v>
      </c>
      <c r="C43" s="501"/>
      <c r="D43" s="13"/>
      <c r="E43" s="1002"/>
      <c r="F43" s="1003"/>
      <c r="G43" s="1003"/>
      <c r="H43" s="1003"/>
      <c r="I43" s="1003"/>
      <c r="J43" s="1003"/>
      <c r="K43" s="1003"/>
      <c r="L43" s="1003"/>
      <c r="M43" s="1003"/>
      <c r="N43" s="1003"/>
      <c r="O43" s="1003"/>
      <c r="P43" s="1003"/>
      <c r="Q43" s="1003"/>
      <c r="R43" s="1003"/>
      <c r="S43" s="1003"/>
      <c r="T43" s="1003"/>
      <c r="U43" s="1003"/>
      <c r="V43" s="1003"/>
      <c r="W43" s="1003"/>
      <c r="X43" s="1003"/>
      <c r="Y43" s="1003"/>
      <c r="Z43" s="1003"/>
      <c r="AA43" s="1003"/>
      <c r="AB43" s="1003"/>
      <c r="AC43" s="1003"/>
      <c r="AD43" s="1003"/>
      <c r="AE43" s="1003"/>
      <c r="AF43" s="1004"/>
      <c r="AG43" s="1252"/>
      <c r="AH43" s="1252"/>
      <c r="AI43" s="10"/>
      <c r="AJ43" s="10"/>
      <c r="AK43" s="10"/>
      <c r="AL43" s="10"/>
      <c r="AM43" s="10"/>
      <c r="AN43" s="10"/>
      <c r="AO43" s="10"/>
      <c r="AP43" s="10"/>
    </row>
    <row r="44" spans="1:44" s="17" customFormat="1" ht="30" x14ac:dyDescent="0.25">
      <c r="A44" s="52"/>
      <c r="B44" s="503" t="s">
        <v>104</v>
      </c>
      <c r="C44" s="501"/>
      <c r="D44" s="13"/>
      <c r="E44" s="1252"/>
      <c r="F44" s="1252"/>
      <c r="G44" s="1252"/>
      <c r="H44" s="1252"/>
      <c r="I44" s="1252"/>
      <c r="J44" s="1252"/>
      <c r="K44" s="1252"/>
      <c r="L44" s="1252"/>
      <c r="M44" s="1252"/>
      <c r="N44" s="1252"/>
      <c r="O44" s="1252"/>
      <c r="P44" s="1252"/>
      <c r="Q44" s="1252"/>
      <c r="R44" s="1252"/>
      <c r="S44" s="1252"/>
      <c r="T44" s="1252"/>
      <c r="U44" s="1252"/>
      <c r="V44" s="1252"/>
      <c r="W44" s="1252"/>
      <c r="X44" s="1252"/>
      <c r="Y44" s="1252"/>
      <c r="Z44" s="1252"/>
      <c r="AA44" s="1252"/>
      <c r="AB44" s="1252"/>
      <c r="AC44" s="1252"/>
      <c r="AD44" s="1252"/>
      <c r="AE44" s="1252"/>
      <c r="AF44" s="1252"/>
      <c r="AG44" s="1252"/>
      <c r="AH44" s="1252"/>
      <c r="AI44" s="1252"/>
      <c r="AJ44" s="1252"/>
      <c r="AK44" s="95"/>
      <c r="AL44" s="95"/>
      <c r="AM44" s="95"/>
      <c r="AN44" s="95"/>
      <c r="AO44" s="95"/>
      <c r="AP44" s="95"/>
      <c r="AQ44" s="95"/>
      <c r="AR44" s="95"/>
    </row>
    <row r="45" spans="1:44" s="17" customFormat="1" ht="22.8" x14ac:dyDescent="0.25">
      <c r="A45" s="52"/>
      <c r="B45" s="504" t="s">
        <v>105</v>
      </c>
      <c r="C45" s="501"/>
      <c r="D45" s="48"/>
      <c r="E45" s="1252"/>
      <c r="F45" s="1252"/>
      <c r="G45" s="1252"/>
      <c r="H45" s="1252"/>
      <c r="I45" s="1252"/>
      <c r="J45" s="1252"/>
      <c r="K45" s="1252"/>
      <c r="L45" s="1252"/>
      <c r="M45" s="1252"/>
      <c r="N45" s="1252"/>
      <c r="O45" s="1252"/>
      <c r="P45" s="1252"/>
      <c r="Q45" s="1252"/>
      <c r="R45" s="1252"/>
      <c r="S45" s="1252"/>
      <c r="T45" s="1252"/>
      <c r="U45" s="1252"/>
      <c r="V45" s="1252"/>
      <c r="W45" s="1252"/>
      <c r="X45" s="1252"/>
      <c r="Y45" s="1252"/>
      <c r="Z45" s="1252"/>
      <c r="AA45" s="1252"/>
      <c r="AB45" s="1252"/>
      <c r="AC45" s="1252"/>
      <c r="AD45" s="1252"/>
      <c r="AE45" s="1252"/>
      <c r="AF45" s="1252"/>
      <c r="AG45" s="1252"/>
      <c r="AH45" s="1252"/>
      <c r="AI45" s="1252"/>
      <c r="AJ45" s="1252"/>
      <c r="AK45" s="95"/>
      <c r="AL45" s="95"/>
      <c r="AM45" s="95"/>
      <c r="AN45" s="95"/>
      <c r="AO45" s="95"/>
      <c r="AP45" s="95"/>
      <c r="AQ45" s="95"/>
      <c r="AR45" s="95"/>
    </row>
    <row r="46" spans="1:44" s="17" customFormat="1" ht="22.8" x14ac:dyDescent="0.25">
      <c r="A46" s="52"/>
      <c r="B46" s="1024" t="s">
        <v>102</v>
      </c>
      <c r="C46" s="501"/>
      <c r="D46" s="37"/>
      <c r="E46" s="1252"/>
      <c r="F46" s="1252"/>
      <c r="G46" s="1252"/>
      <c r="H46" s="1252"/>
      <c r="I46" s="1252"/>
      <c r="J46" s="1252"/>
      <c r="K46" s="1252"/>
      <c r="L46" s="1252"/>
      <c r="M46" s="1252"/>
      <c r="N46" s="1252"/>
      <c r="O46" s="1252"/>
      <c r="P46" s="1252"/>
      <c r="Q46" s="1252"/>
      <c r="R46" s="1252"/>
      <c r="S46" s="1252"/>
      <c r="T46" s="1252"/>
      <c r="U46" s="1252"/>
      <c r="V46" s="1252"/>
      <c r="W46" s="1252"/>
      <c r="X46" s="1252"/>
      <c r="Y46" s="1252"/>
      <c r="Z46" s="1252"/>
      <c r="AA46" s="1252"/>
      <c r="AB46" s="1252"/>
      <c r="AC46" s="1252"/>
      <c r="AD46" s="1252"/>
      <c r="AE46" s="1252"/>
      <c r="AF46" s="1252"/>
      <c r="AG46" s="1252"/>
      <c r="AH46" s="1252"/>
      <c r="AI46" s="1252"/>
      <c r="AJ46" s="1252"/>
      <c r="AK46" s="95"/>
      <c r="AL46" s="95"/>
      <c r="AM46" s="95"/>
      <c r="AN46" s="95"/>
      <c r="AO46" s="95"/>
      <c r="AP46" s="95"/>
      <c r="AQ46" s="95"/>
      <c r="AR46" s="95"/>
    </row>
    <row r="47" spans="1:44" s="17" customFormat="1" ht="22.8" x14ac:dyDescent="0.25">
      <c r="A47" s="52"/>
      <c r="B47" s="505" t="s">
        <v>259</v>
      </c>
      <c r="C47" s="501"/>
      <c r="D47" s="37"/>
      <c r="E47" s="1252"/>
      <c r="F47" s="1252"/>
      <c r="G47" s="1252"/>
      <c r="H47" s="1252"/>
      <c r="I47" s="1252"/>
      <c r="J47" s="1252"/>
      <c r="K47" s="1252"/>
      <c r="L47" s="1252"/>
      <c r="M47" s="1252"/>
      <c r="N47" s="1252"/>
      <c r="O47" s="1252"/>
      <c r="P47" s="1252"/>
      <c r="Q47" s="1252"/>
      <c r="R47" s="1252"/>
      <c r="S47" s="1252"/>
      <c r="T47" s="1252"/>
      <c r="U47" s="1252"/>
      <c r="V47" s="1252"/>
      <c r="W47" s="1252"/>
      <c r="X47" s="1252"/>
      <c r="Y47" s="1252"/>
      <c r="Z47" s="1252"/>
      <c r="AA47" s="1252"/>
      <c r="AB47" s="1252"/>
      <c r="AC47" s="1252"/>
      <c r="AD47" s="1252"/>
      <c r="AE47" s="1252"/>
      <c r="AF47" s="1252"/>
      <c r="AG47" s="1252"/>
      <c r="AH47" s="1252"/>
      <c r="AI47" s="1252"/>
      <c r="AJ47" s="1252"/>
      <c r="AK47" s="95"/>
      <c r="AL47" s="95"/>
      <c r="AM47" s="95"/>
      <c r="AN47" s="95"/>
      <c r="AO47" s="95"/>
      <c r="AP47" s="95"/>
      <c r="AQ47" s="95"/>
      <c r="AR47" s="95"/>
    </row>
    <row r="48" spans="1:44" s="17" customFormat="1" ht="22.8" x14ac:dyDescent="0.25">
      <c r="A48" s="52"/>
      <c r="B48" s="505" t="s">
        <v>260</v>
      </c>
      <c r="C48" s="501"/>
      <c r="D48" s="37"/>
      <c r="E48" s="1252"/>
      <c r="F48" s="1252"/>
      <c r="G48" s="1252"/>
      <c r="H48" s="1252"/>
      <c r="I48" s="1252"/>
      <c r="J48" s="1252"/>
      <c r="K48" s="1252"/>
      <c r="L48" s="1252"/>
      <c r="M48" s="1252"/>
      <c r="N48" s="1252"/>
      <c r="O48" s="1252"/>
      <c r="P48" s="1252"/>
      <c r="Q48" s="1252"/>
      <c r="R48" s="1252"/>
      <c r="S48" s="1252"/>
      <c r="T48" s="1252"/>
      <c r="U48" s="1252"/>
      <c r="V48" s="1252"/>
      <c r="W48" s="1252"/>
      <c r="X48" s="1252"/>
      <c r="Y48" s="1252"/>
      <c r="Z48" s="1252"/>
      <c r="AA48" s="1252"/>
      <c r="AB48" s="1252"/>
      <c r="AC48" s="1252"/>
      <c r="AD48" s="1252"/>
      <c r="AE48" s="1252"/>
      <c r="AF48" s="1252"/>
      <c r="AG48" s="1252"/>
      <c r="AH48" s="1252"/>
      <c r="AI48" s="1252"/>
      <c r="AJ48" s="1252"/>
      <c r="AK48" s="95"/>
      <c r="AL48" s="95"/>
      <c r="AM48" s="95"/>
      <c r="AN48" s="95"/>
      <c r="AO48" s="95"/>
      <c r="AP48" s="95"/>
      <c r="AQ48" s="95"/>
      <c r="AR48" s="95"/>
    </row>
    <row r="49" spans="1:44" s="17" customFormat="1" ht="22.8" x14ac:dyDescent="0.25">
      <c r="A49" s="52"/>
      <c r="B49" s="505" t="s">
        <v>135</v>
      </c>
      <c r="C49" s="501"/>
      <c r="D49" s="37"/>
      <c r="E49" s="1252"/>
      <c r="F49" s="1252"/>
      <c r="G49" s="1252"/>
      <c r="H49" s="1252"/>
      <c r="I49" s="1252"/>
      <c r="J49" s="1252"/>
      <c r="K49" s="1252"/>
      <c r="L49" s="1252"/>
      <c r="M49" s="1252"/>
      <c r="N49" s="1252"/>
      <c r="O49" s="1252"/>
      <c r="P49" s="1252"/>
      <c r="Q49" s="1252"/>
      <c r="R49" s="1252"/>
      <c r="S49" s="1252"/>
      <c r="T49" s="1252"/>
      <c r="U49" s="1252"/>
      <c r="V49" s="1252"/>
      <c r="W49" s="1252"/>
      <c r="X49" s="1252"/>
      <c r="Y49" s="1252"/>
      <c r="Z49" s="1252"/>
      <c r="AA49" s="1252"/>
      <c r="AB49" s="1252"/>
      <c r="AC49" s="1252"/>
      <c r="AD49" s="1252"/>
      <c r="AE49" s="1252"/>
      <c r="AF49" s="1252"/>
      <c r="AG49" s="1252"/>
      <c r="AH49" s="1252"/>
      <c r="AI49" s="1252"/>
      <c r="AJ49" s="1252"/>
      <c r="AK49" s="95"/>
      <c r="AL49" s="95"/>
      <c r="AM49" s="95"/>
      <c r="AN49" s="95"/>
      <c r="AO49" s="95"/>
      <c r="AP49" s="95"/>
      <c r="AQ49" s="95"/>
      <c r="AR49" s="95"/>
    </row>
    <row r="50" spans="1:44" s="597" customFormat="1" ht="30" x14ac:dyDescent="0.5">
      <c r="A50" s="52"/>
      <c r="B50" s="505" t="s">
        <v>265</v>
      </c>
      <c r="C50" s="501"/>
      <c r="D50" s="596"/>
      <c r="E50" s="595"/>
      <c r="F50" s="595"/>
      <c r="G50" s="1252"/>
      <c r="H50" s="1252"/>
      <c r="I50" s="1252"/>
      <c r="J50" s="1252"/>
      <c r="K50" s="1252"/>
      <c r="L50" s="1252"/>
      <c r="M50" s="1252"/>
      <c r="N50" s="1252"/>
      <c r="O50" s="1252"/>
      <c r="P50" s="1252"/>
      <c r="Q50" s="1252"/>
      <c r="R50" s="1252"/>
      <c r="S50" s="1252"/>
      <c r="T50" s="1252"/>
      <c r="U50" s="1252"/>
      <c r="V50" s="1252"/>
      <c r="W50" s="1252"/>
      <c r="X50" s="1252"/>
      <c r="Y50" s="1252"/>
      <c r="Z50" s="1252"/>
      <c r="AA50" s="1252"/>
      <c r="AB50" s="1252"/>
      <c r="AC50" s="1252"/>
      <c r="AD50" s="595"/>
      <c r="AE50" s="595"/>
      <c r="AF50" s="595"/>
      <c r="AG50" s="595"/>
      <c r="AH50" s="595"/>
      <c r="AP50" s="598"/>
    </row>
    <row r="51" spans="1:44" s="597" customFormat="1" ht="30" x14ac:dyDescent="0.5">
      <c r="A51" s="52"/>
      <c r="B51" s="505" t="s">
        <v>261</v>
      </c>
      <c r="C51" s="501"/>
      <c r="D51" s="596"/>
      <c r="E51" s="595"/>
      <c r="F51" s="595"/>
      <c r="G51" s="1252"/>
      <c r="H51" s="1252"/>
      <c r="I51" s="1252"/>
      <c r="J51" s="1252"/>
      <c r="K51" s="1252"/>
      <c r="L51" s="1252"/>
      <c r="M51" s="1252"/>
      <c r="N51" s="1252"/>
      <c r="O51" s="1252"/>
      <c r="P51" s="1252"/>
      <c r="Q51" s="1252"/>
      <c r="R51" s="1252"/>
      <c r="S51" s="1252"/>
      <c r="T51" s="1252"/>
      <c r="U51" s="1252"/>
      <c r="V51" s="1252"/>
      <c r="W51" s="1252"/>
      <c r="X51" s="1252"/>
      <c r="Y51" s="1252"/>
      <c r="Z51" s="1252"/>
      <c r="AA51" s="1252"/>
      <c r="AB51" s="1252"/>
      <c r="AC51" s="1252"/>
      <c r="AD51" s="595"/>
      <c r="AE51" s="595"/>
      <c r="AF51" s="595"/>
      <c r="AG51" s="595"/>
      <c r="AH51" s="595"/>
      <c r="AP51" s="598"/>
    </row>
    <row r="52" spans="1:44" s="597" customFormat="1" ht="30" x14ac:dyDescent="0.5">
      <c r="A52" s="52"/>
      <c r="B52" s="505" t="s">
        <v>134</v>
      </c>
      <c r="C52" s="501"/>
      <c r="D52" s="596"/>
      <c r="E52" s="595"/>
      <c r="F52" s="595"/>
      <c r="G52" s="1252"/>
      <c r="H52" s="1252"/>
      <c r="I52" s="1252"/>
      <c r="J52" s="1252"/>
      <c r="K52" s="1252"/>
      <c r="L52" s="1252"/>
      <c r="M52" s="1252"/>
      <c r="N52" s="1252"/>
      <c r="O52" s="1252"/>
      <c r="P52" s="1252"/>
      <c r="Q52" s="1252"/>
      <c r="R52" s="1252"/>
      <c r="S52" s="1252"/>
      <c r="T52" s="1252"/>
      <c r="U52" s="1252"/>
      <c r="V52" s="1252"/>
      <c r="W52" s="1252"/>
      <c r="X52" s="1252"/>
      <c r="Y52" s="1252"/>
      <c r="Z52" s="1252"/>
      <c r="AA52" s="1252"/>
      <c r="AB52" s="1252"/>
      <c r="AC52" s="1252"/>
      <c r="AD52" s="595"/>
      <c r="AE52" s="595"/>
      <c r="AF52" s="595"/>
      <c r="AG52" s="595"/>
      <c r="AH52" s="595"/>
      <c r="AP52" s="598"/>
    </row>
    <row r="53" spans="1:44" s="597" customFormat="1" ht="30" x14ac:dyDescent="0.5">
      <c r="A53" s="52"/>
      <c r="B53" s="505" t="s">
        <v>262</v>
      </c>
      <c r="C53" s="501"/>
      <c r="D53" s="596"/>
      <c r="E53" s="595"/>
      <c r="F53" s="595"/>
      <c r="G53" s="1252"/>
      <c r="H53" s="1252"/>
      <c r="I53" s="1252"/>
      <c r="J53" s="1252"/>
      <c r="K53" s="1252"/>
      <c r="L53" s="1252"/>
      <c r="M53" s="1252"/>
      <c r="N53" s="1252"/>
      <c r="O53" s="1252"/>
      <c r="P53" s="1252"/>
      <c r="Q53" s="1252"/>
      <c r="R53" s="1252"/>
      <c r="S53" s="1252"/>
      <c r="T53" s="1252"/>
      <c r="U53" s="1252"/>
      <c r="V53" s="1252"/>
      <c r="W53" s="1252"/>
      <c r="X53" s="1252"/>
      <c r="Y53" s="1252"/>
      <c r="Z53" s="1252"/>
      <c r="AA53" s="1252"/>
      <c r="AB53" s="1252"/>
      <c r="AC53" s="1252"/>
      <c r="AD53" s="595"/>
      <c r="AE53" s="595"/>
      <c r="AF53" s="595"/>
      <c r="AG53" s="595"/>
      <c r="AH53" s="595"/>
      <c r="AP53" s="598"/>
    </row>
    <row r="54" spans="1:44" s="597" customFormat="1" ht="30" x14ac:dyDescent="0.5">
      <c r="A54" s="52"/>
      <c r="B54" s="683" t="s">
        <v>106</v>
      </c>
      <c r="C54" s="501"/>
      <c r="D54" s="596"/>
      <c r="E54" s="595"/>
      <c r="F54" s="595"/>
      <c r="G54" s="1252"/>
      <c r="H54" s="1252"/>
      <c r="I54" s="1252"/>
      <c r="J54" s="1252"/>
      <c r="K54" s="1252"/>
      <c r="L54" s="1252"/>
      <c r="M54" s="1252"/>
      <c r="N54" s="1252"/>
      <c r="O54" s="1252"/>
      <c r="P54" s="1252"/>
      <c r="Q54" s="1252"/>
      <c r="R54" s="1252"/>
      <c r="S54" s="1252"/>
      <c r="T54" s="1252"/>
      <c r="U54" s="1252"/>
      <c r="V54" s="1252"/>
      <c r="W54" s="1252"/>
      <c r="X54" s="1252"/>
      <c r="Y54" s="1252"/>
      <c r="Z54" s="1252"/>
      <c r="AA54" s="1252"/>
      <c r="AB54" s="1252"/>
      <c r="AC54" s="1252"/>
      <c r="AD54" s="595"/>
      <c r="AE54" s="595"/>
      <c r="AF54" s="595"/>
      <c r="AG54" s="595"/>
      <c r="AH54" s="595"/>
      <c r="AP54" s="598"/>
    </row>
    <row r="55" spans="1:44" s="597" customFormat="1" ht="30" x14ac:dyDescent="0.5">
      <c r="A55" s="52"/>
      <c r="B55" s="54"/>
      <c r="C55" s="501"/>
      <c r="D55" s="596"/>
      <c r="E55" s="595"/>
      <c r="F55" s="1252"/>
      <c r="G55" s="1252"/>
      <c r="H55" s="1252"/>
      <c r="I55" s="1252"/>
      <c r="J55" s="1252"/>
      <c r="K55" s="1252"/>
      <c r="L55" s="1252"/>
      <c r="M55" s="1252"/>
      <c r="N55" s="1252"/>
      <c r="O55" s="1252"/>
      <c r="P55" s="1252"/>
      <c r="Q55" s="1252"/>
      <c r="R55" s="1252"/>
      <c r="S55" s="1252"/>
      <c r="T55" s="1252"/>
      <c r="U55" s="1252"/>
      <c r="V55" s="1252"/>
      <c r="W55" s="1252"/>
      <c r="X55" s="1252"/>
      <c r="Y55" s="1252"/>
      <c r="Z55" s="1252"/>
      <c r="AA55" s="1252"/>
      <c r="AB55" s="1252"/>
      <c r="AC55" s="1252"/>
      <c r="AD55" s="595"/>
      <c r="AE55" s="595"/>
      <c r="AF55" s="595"/>
      <c r="AG55" s="595"/>
      <c r="AH55" s="595"/>
      <c r="AP55" s="598"/>
    </row>
    <row r="56" spans="1:44" s="597" customFormat="1" ht="30" x14ac:dyDescent="0.5">
      <c r="A56" s="52"/>
      <c r="B56" s="54"/>
      <c r="C56" s="501"/>
      <c r="D56" s="596"/>
      <c r="E56" s="595"/>
      <c r="F56" s="1252"/>
      <c r="G56" s="1252"/>
      <c r="H56" s="1252"/>
      <c r="I56" s="1252"/>
      <c r="J56" s="1252"/>
      <c r="K56" s="1252"/>
      <c r="L56" s="1252"/>
      <c r="M56" s="1252"/>
      <c r="N56" s="1252"/>
      <c r="O56" s="1252"/>
      <c r="P56" s="1252"/>
      <c r="Q56" s="1252"/>
      <c r="R56" s="1252"/>
      <c r="S56" s="1252"/>
      <c r="T56" s="1252"/>
      <c r="U56" s="1252"/>
      <c r="V56" s="1252"/>
      <c r="W56" s="1252"/>
      <c r="X56" s="1252"/>
      <c r="Y56" s="1252"/>
      <c r="Z56" s="1252"/>
      <c r="AA56" s="1252"/>
      <c r="AB56" s="1252"/>
      <c r="AC56" s="1252"/>
      <c r="AD56" s="595"/>
      <c r="AE56" s="595"/>
      <c r="AF56" s="595"/>
      <c r="AG56" s="595"/>
      <c r="AH56" s="595"/>
      <c r="AP56" s="598"/>
    </row>
    <row r="57" spans="1:44" s="597" customFormat="1" ht="30" x14ac:dyDescent="0.5">
      <c r="A57" s="52"/>
      <c r="B57" s="54"/>
      <c r="C57" s="53"/>
      <c r="D57" s="596"/>
      <c r="E57" s="595"/>
      <c r="F57" s="1252"/>
      <c r="G57" s="1252"/>
      <c r="H57" s="1252"/>
      <c r="I57" s="1252"/>
      <c r="J57" s="1252"/>
      <c r="K57" s="1252"/>
      <c r="L57" s="1252"/>
      <c r="M57" s="1252"/>
      <c r="N57" s="1252"/>
      <c r="O57" s="1252"/>
      <c r="P57" s="1252"/>
      <c r="Q57" s="1252"/>
      <c r="R57" s="1252"/>
      <c r="S57" s="1252"/>
      <c r="T57" s="1252"/>
      <c r="U57" s="1252"/>
      <c r="V57" s="1252"/>
      <c r="W57" s="1252"/>
      <c r="X57" s="1252"/>
      <c r="Y57" s="1252"/>
      <c r="Z57" s="1252"/>
      <c r="AA57" s="1252"/>
      <c r="AB57" s="1252"/>
      <c r="AC57" s="1252"/>
      <c r="AD57" s="595"/>
      <c r="AE57" s="595"/>
      <c r="AF57" s="595"/>
      <c r="AG57" s="595"/>
      <c r="AH57" s="595"/>
      <c r="AP57" s="598"/>
    </row>
    <row r="58" spans="1:44" ht="15.6" x14ac:dyDescent="0.25">
      <c r="A58" s="1164"/>
      <c r="B58" s="1165" t="str">
        <f>B1</f>
        <v>November</v>
      </c>
      <c r="C58" s="1166"/>
    </row>
    <row r="65" s="12" customFormat="1" ht="15.6" x14ac:dyDescent="0.25"/>
    <row r="66" s="12" customFormat="1" ht="15.6" x14ac:dyDescent="0.25"/>
    <row r="67" s="12" customFormat="1" ht="15.6" x14ac:dyDescent="0.25"/>
    <row r="68" s="12" customFormat="1" ht="15.6" x14ac:dyDescent="0.25"/>
    <row r="69" s="12" customFormat="1" ht="15.6" x14ac:dyDescent="0.25"/>
    <row r="70" s="12" customFormat="1" ht="15.6" x14ac:dyDescent="0.25"/>
    <row r="71" s="12" customFormat="1" ht="15.6" x14ac:dyDescent="0.25"/>
    <row r="72" s="12" customFormat="1" ht="15.6" x14ac:dyDescent="0.25"/>
    <row r="73" s="12" customFormat="1" ht="15.6" x14ac:dyDescent="0.25"/>
    <row r="74" s="12" customFormat="1" ht="15.6" x14ac:dyDescent="0.25"/>
    <row r="75" s="12" customFormat="1" ht="15.6" x14ac:dyDescent="0.25"/>
    <row r="76" s="12" customFormat="1" ht="15.6" x14ac:dyDescent="0.25"/>
    <row r="77" s="12" customFormat="1" ht="15.6" x14ac:dyDescent="0.25"/>
    <row r="78" s="12" customFormat="1" ht="15.6" x14ac:dyDescent="0.25"/>
    <row r="79" s="12" customFormat="1" ht="15.6" x14ac:dyDescent="0.25"/>
    <row r="80" s="12" customFormat="1" ht="15.6" x14ac:dyDescent="0.25"/>
    <row r="81" s="12" customFormat="1" ht="15.6" x14ac:dyDescent="0.25"/>
    <row r="82" s="12" customFormat="1" ht="15.6" x14ac:dyDescent="0.25"/>
    <row r="83" s="12" customFormat="1" ht="15.6" x14ac:dyDescent="0.25"/>
    <row r="84" s="12" customFormat="1" ht="15.6" x14ac:dyDescent="0.25"/>
    <row r="85" s="12" customFormat="1" ht="15.6" x14ac:dyDescent="0.25"/>
    <row r="86" s="12" customFormat="1" ht="15.6" x14ac:dyDescent="0.25"/>
    <row r="87" s="12" customFormat="1" ht="15.6" x14ac:dyDescent="0.25"/>
    <row r="88" s="12" customFormat="1" ht="15.6" x14ac:dyDescent="0.25"/>
    <row r="89" s="12" customFormat="1" ht="15.6" x14ac:dyDescent="0.25"/>
  </sheetData>
  <mergeCells count="132">
    <mergeCell ref="B36:B37"/>
    <mergeCell ref="W36:AA37"/>
    <mergeCell ref="G37:G39"/>
    <mergeCell ref="H38:L39"/>
    <mergeCell ref="F41:AF41"/>
    <mergeCell ref="F42:AF42"/>
    <mergeCell ref="F32:F34"/>
    <mergeCell ref="R32:V37"/>
    <mergeCell ref="G34:G36"/>
    <mergeCell ref="M34:M37"/>
    <mergeCell ref="N34:N37"/>
    <mergeCell ref="O34:O37"/>
    <mergeCell ref="P34:P37"/>
    <mergeCell ref="Q34:Q37"/>
    <mergeCell ref="Y27:Y30"/>
    <mergeCell ref="Z27:Z30"/>
    <mergeCell ref="AA27:AA30"/>
    <mergeCell ref="G31:G33"/>
    <mergeCell ref="H31:L37"/>
    <mergeCell ref="M31:Q33"/>
    <mergeCell ref="R31:V31"/>
    <mergeCell ref="W31:AA33"/>
    <mergeCell ref="W34:AA35"/>
    <mergeCell ref="S27:S30"/>
    <mergeCell ref="T27:T30"/>
    <mergeCell ref="U27:U30"/>
    <mergeCell ref="V27:V30"/>
    <mergeCell ref="W27:W30"/>
    <mergeCell ref="X27:X30"/>
    <mergeCell ref="M27:M30"/>
    <mergeCell ref="N27:N30"/>
    <mergeCell ref="O27:O30"/>
    <mergeCell ref="P27:P30"/>
    <mergeCell ref="Q27:Q30"/>
    <mergeCell ref="R27:R30"/>
    <mergeCell ref="F27:F29"/>
    <mergeCell ref="H27:H30"/>
    <mergeCell ref="I27:I30"/>
    <mergeCell ref="J27:J30"/>
    <mergeCell ref="K27:K30"/>
    <mergeCell ref="L27:L30"/>
    <mergeCell ref="X22:X25"/>
    <mergeCell ref="Y22:Y25"/>
    <mergeCell ref="Z22:Z25"/>
    <mergeCell ref="AA22:AA25"/>
    <mergeCell ref="H26:L26"/>
    <mergeCell ref="M26:Q26"/>
    <mergeCell ref="R26:V26"/>
    <mergeCell ref="W26:AA26"/>
    <mergeCell ref="R22:R25"/>
    <mergeCell ref="S22:S25"/>
    <mergeCell ref="T22:T25"/>
    <mergeCell ref="U22:U25"/>
    <mergeCell ref="V22:V25"/>
    <mergeCell ref="W22:W25"/>
    <mergeCell ref="L22:L25"/>
    <mergeCell ref="M22:M25"/>
    <mergeCell ref="N22:N25"/>
    <mergeCell ref="O22:O25"/>
    <mergeCell ref="P22:P25"/>
    <mergeCell ref="Q22:Q25"/>
    <mergeCell ref="H20:L21"/>
    <mergeCell ref="M20:Q21"/>
    <mergeCell ref="R20:V21"/>
    <mergeCell ref="W20:AA21"/>
    <mergeCell ref="AB20:AF20"/>
    <mergeCell ref="E22:E25"/>
    <mergeCell ref="H22:H25"/>
    <mergeCell ref="I22:I25"/>
    <mergeCell ref="J22:J25"/>
    <mergeCell ref="K22:K25"/>
    <mergeCell ref="AA16:AA19"/>
    <mergeCell ref="AB16:AF17"/>
    <mergeCell ref="H17:L17"/>
    <mergeCell ref="H18:L19"/>
    <mergeCell ref="R18:V18"/>
    <mergeCell ref="AB18:AF19"/>
    <mergeCell ref="R19:V19"/>
    <mergeCell ref="Q16:Q19"/>
    <mergeCell ref="R16:V17"/>
    <mergeCell ref="W16:W19"/>
    <mergeCell ref="X16:X19"/>
    <mergeCell ref="Y16:Y19"/>
    <mergeCell ref="Z16:Z19"/>
    <mergeCell ref="AG13:AG14"/>
    <mergeCell ref="AB14:AF14"/>
    <mergeCell ref="M15:Q15"/>
    <mergeCell ref="R15:V15"/>
    <mergeCell ref="W15:AA15"/>
    <mergeCell ref="AB15:AF15"/>
    <mergeCell ref="AB11:AF13"/>
    <mergeCell ref="H13:H16"/>
    <mergeCell ref="I13:I16"/>
    <mergeCell ref="J13:J16"/>
    <mergeCell ref="K13:K16"/>
    <mergeCell ref="L13:L16"/>
    <mergeCell ref="M16:M19"/>
    <mergeCell ref="N16:N19"/>
    <mergeCell ref="O16:O19"/>
    <mergeCell ref="P16:P19"/>
    <mergeCell ref="V11:V14"/>
    <mergeCell ref="W11:W14"/>
    <mergeCell ref="X11:X14"/>
    <mergeCell ref="Y11:Y14"/>
    <mergeCell ref="Z11:Z14"/>
    <mergeCell ref="AA11:AA14"/>
    <mergeCell ref="AB9:AF10"/>
    <mergeCell ref="M11:M14"/>
    <mergeCell ref="N11:N14"/>
    <mergeCell ref="O11:O14"/>
    <mergeCell ref="P11:P14"/>
    <mergeCell ref="Q11:Q14"/>
    <mergeCell ref="R11:R14"/>
    <mergeCell ref="S11:S14"/>
    <mergeCell ref="T11:T14"/>
    <mergeCell ref="U11:U14"/>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s>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ageMargins left="0.25" right="0.25" top="0.75" bottom="0.75" header="0.3" footer="0.3"/>
  <pageSetup scale="25"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9" transitionEvaluation="1">
    <tabColor indexed="8"/>
    <pageSetUpPr autoPageBreaks="0"/>
  </sheetPr>
  <dimension ref="A1:P1087"/>
  <sheetViews>
    <sheetView showGridLines="0" tabSelected="1" topLeftCell="A119" zoomScale="75" zoomScaleNormal="75" zoomScaleSheetLayoutView="84" workbookViewId="0">
      <selection activeCell="P134" sqref="P134"/>
    </sheetView>
  </sheetViews>
  <sheetFormatPr defaultColWidth="12.5546875" defaultRowHeight="15.75" customHeight="1" x14ac:dyDescent="0.25"/>
  <cols>
    <col min="1" max="1" width="1.44140625" style="1162" customWidth="1"/>
    <col min="2" max="2" width="13.5546875" style="1162" customWidth="1"/>
    <col min="3" max="3" width="1.44140625" style="1162" customWidth="1"/>
    <col min="4" max="4" width="1.5546875" style="570" customWidth="1"/>
    <col min="5" max="5" width="4.6640625" style="343" customWidth="1"/>
    <col min="6" max="6" width="6.33203125" style="343" customWidth="1"/>
    <col min="7" max="7" width="6" style="343" customWidth="1"/>
    <col min="8" max="8" width="0.6640625" style="108" customWidth="1"/>
    <col min="9" max="9" width="6.33203125" style="109" customWidth="1"/>
    <col min="10" max="10" width="97.33203125" style="109" customWidth="1"/>
    <col min="11" max="11" width="3.5546875" style="109" customWidth="1"/>
    <col min="12" max="12" width="26.33203125" style="480" customWidth="1"/>
    <col min="13" max="13" width="5.5546875" style="228" customWidth="1"/>
    <col min="14" max="14" width="12.6640625" style="346" customWidth="1"/>
    <col min="15" max="15" width="4.5546875" style="80" customWidth="1"/>
  </cols>
  <sheetData>
    <row r="1" spans="1:15" ht="15.75" customHeight="1" x14ac:dyDescent="0.25">
      <c r="A1" s="1164"/>
      <c r="B1" s="1165" t="s">
        <v>575</v>
      </c>
      <c r="C1" s="1166"/>
      <c r="D1" s="571"/>
      <c r="E1" s="307"/>
      <c r="F1" s="307"/>
      <c r="G1" s="307"/>
    </row>
    <row r="2" spans="1:15" ht="15.75" customHeight="1" thickBot="1" x14ac:dyDescent="0.3">
      <c r="A2" s="614"/>
      <c r="B2" s="867"/>
      <c r="C2" s="53"/>
      <c r="E2" s="308"/>
      <c r="F2" s="309"/>
      <c r="G2" s="309"/>
      <c r="H2" s="86"/>
      <c r="I2" s="86"/>
      <c r="J2" s="86"/>
      <c r="K2" s="86"/>
      <c r="L2" s="309"/>
      <c r="M2" s="229"/>
      <c r="N2" s="347"/>
      <c r="O2" s="81"/>
    </row>
    <row r="3" spans="1:15" ht="15.75" customHeight="1" thickBot="1" x14ac:dyDescent="0.3">
      <c r="A3" s="614"/>
      <c r="B3" s="370" t="str">
        <f>Title!B3</f>
        <v>Interim</v>
      </c>
      <c r="C3" s="53"/>
      <c r="E3" s="1522" t="str">
        <f>'802.11 Cover'!$E$2</f>
        <v>136th IEEE 802.11 WIRELESS LOCAL AREA NETWORKS SESSION</v>
      </c>
      <c r="F3" s="1523"/>
      <c r="G3" s="1523"/>
      <c r="H3" s="1524"/>
      <c r="I3" s="1524"/>
      <c r="J3" s="1524"/>
      <c r="K3" s="1524"/>
      <c r="L3" s="1524"/>
      <c r="M3" s="1524"/>
      <c r="N3" s="1525"/>
      <c r="O3" s="81"/>
    </row>
    <row r="4" spans="1:15" ht="15.75" customHeight="1" x14ac:dyDescent="0.25">
      <c r="A4" s="614"/>
      <c r="B4" s="1255" t="str">
        <f>Title!B4</f>
        <v>R2</v>
      </c>
      <c r="C4" s="53"/>
      <c r="E4" s="1526" t="str">
        <f>'802.11 Cover'!$E$5</f>
        <v xml:space="preserve">Grand Hyatt San Antonio, San Antonio, TX USA
</v>
      </c>
      <c r="F4" s="1527"/>
      <c r="G4" s="1527"/>
      <c r="H4" s="1527"/>
      <c r="I4" s="1527"/>
      <c r="J4" s="1527"/>
      <c r="K4" s="1527"/>
      <c r="L4" s="1527"/>
      <c r="M4" s="1527"/>
      <c r="N4" s="1528"/>
      <c r="O4" s="81"/>
    </row>
    <row r="5" spans="1:15" ht="15.75" customHeight="1" x14ac:dyDescent="0.25">
      <c r="A5" s="614"/>
      <c r="B5" s="1256"/>
      <c r="C5" s="53"/>
      <c r="E5" s="1529" t="str">
        <f>'802.11 Cover'!$E$7</f>
        <v>November 11-16, 2012</v>
      </c>
      <c r="F5" s="1530"/>
      <c r="G5" s="1530"/>
      <c r="H5" s="1530"/>
      <c r="I5" s="1530"/>
      <c r="J5" s="1530"/>
      <c r="K5" s="1530"/>
      <c r="L5" s="1530"/>
      <c r="M5" s="1530"/>
      <c r="N5" s="1531"/>
      <c r="O5" s="110"/>
    </row>
    <row r="6" spans="1:15" ht="15.75" customHeight="1" thickBot="1" x14ac:dyDescent="0.3">
      <c r="A6" s="614"/>
      <c r="B6" s="1257"/>
      <c r="C6" s="53"/>
      <c r="E6" s="310"/>
      <c r="F6" s="311"/>
      <c r="G6" s="311"/>
      <c r="H6" s="111"/>
      <c r="I6" s="112"/>
      <c r="J6" s="112"/>
      <c r="K6" s="112"/>
      <c r="L6" s="112"/>
      <c r="M6" s="230"/>
      <c r="N6" s="113"/>
      <c r="O6" s="110"/>
    </row>
    <row r="7" spans="1:15" ht="15.75" customHeight="1" thickBot="1" x14ac:dyDescent="0.3">
      <c r="A7" s="614"/>
      <c r="B7" s="54"/>
      <c r="C7" s="543"/>
      <c r="D7" s="572"/>
      <c r="E7" s="312"/>
      <c r="F7" s="313"/>
      <c r="G7" s="313"/>
      <c r="H7" s="23"/>
      <c r="I7" s="23"/>
      <c r="J7" s="23"/>
      <c r="K7" s="23"/>
      <c r="L7" s="481"/>
      <c r="M7" s="231"/>
      <c r="N7" s="348"/>
      <c r="O7" s="81"/>
    </row>
    <row r="8" spans="1:15" ht="15.75" customHeight="1" x14ac:dyDescent="0.25">
      <c r="A8" s="614"/>
      <c r="B8" s="1014" t="s">
        <v>103</v>
      </c>
      <c r="C8" s="497"/>
      <c r="E8" s="1532" t="s">
        <v>750</v>
      </c>
      <c r="F8" s="1533"/>
      <c r="G8" s="1533"/>
      <c r="H8" s="1534"/>
      <c r="I8" s="1534"/>
      <c r="J8" s="1534"/>
      <c r="K8" s="1534"/>
      <c r="L8" s="1534"/>
      <c r="M8" s="1534"/>
      <c r="N8" s="1535"/>
      <c r="O8" s="82"/>
    </row>
    <row r="9" spans="1:15" ht="15.75" customHeight="1" x14ac:dyDescent="0.25">
      <c r="A9" s="614"/>
      <c r="B9" s="676" t="s">
        <v>131</v>
      </c>
      <c r="C9" s="497"/>
      <c r="E9" s="1547" t="s">
        <v>284</v>
      </c>
      <c r="F9" s="1548"/>
      <c r="G9" s="1548"/>
      <c r="H9" s="1548"/>
      <c r="I9" s="1548"/>
      <c r="J9" s="1548"/>
      <c r="K9" s="1548"/>
      <c r="L9" s="1548"/>
      <c r="M9" s="1548"/>
      <c r="N9" s="1549"/>
      <c r="O9" s="114"/>
    </row>
    <row r="10" spans="1:15" ht="15.75" customHeight="1" x14ac:dyDescent="0.25">
      <c r="A10" s="614"/>
      <c r="B10" s="677"/>
      <c r="C10" s="678"/>
      <c r="E10" s="1554" t="s">
        <v>76</v>
      </c>
      <c r="F10" s="1555"/>
      <c r="G10" s="1555"/>
      <c r="H10" s="1555"/>
      <c r="I10" s="1555"/>
      <c r="J10" s="1555"/>
      <c r="K10" s="1555"/>
      <c r="L10" s="1555"/>
      <c r="M10" s="1555"/>
      <c r="N10" s="1556"/>
      <c r="O10" s="114"/>
    </row>
    <row r="11" spans="1:15" ht="15.75" customHeight="1" x14ac:dyDescent="0.25">
      <c r="A11" s="614"/>
      <c r="B11" s="679" t="s">
        <v>397</v>
      </c>
      <c r="C11" s="497"/>
      <c r="E11" s="1557" t="s">
        <v>340</v>
      </c>
      <c r="F11" s="1558"/>
      <c r="G11" s="1558"/>
      <c r="H11" s="1558"/>
      <c r="I11" s="1558"/>
      <c r="J11" s="1558"/>
      <c r="K11" s="1558"/>
      <c r="L11" s="1558"/>
      <c r="M11" s="1558"/>
      <c r="N11" s="1559"/>
      <c r="O11" s="115"/>
    </row>
    <row r="12" spans="1:15" ht="15.75" customHeight="1" x14ac:dyDescent="0.25">
      <c r="A12" s="52"/>
      <c r="B12" s="680" t="s">
        <v>398</v>
      </c>
      <c r="C12" s="53"/>
      <c r="E12" s="440"/>
      <c r="F12" s="440"/>
      <c r="G12" s="440"/>
      <c r="H12" s="27"/>
      <c r="I12" s="28"/>
      <c r="J12" s="1552" t="str">
        <f>Title!$B$4</f>
        <v>R2</v>
      </c>
      <c r="K12" s="28"/>
      <c r="L12" s="482"/>
      <c r="M12" s="234"/>
      <c r="N12" s="1563" t="s">
        <v>245</v>
      </c>
      <c r="O12" s="115"/>
    </row>
    <row r="13" spans="1:15" ht="15.75" customHeight="1" x14ac:dyDescent="0.25">
      <c r="A13" s="614"/>
      <c r="B13" s="681" t="s">
        <v>157</v>
      </c>
      <c r="C13" s="497"/>
      <c r="E13" s="440"/>
      <c r="F13" s="440"/>
      <c r="G13" s="440"/>
      <c r="H13" s="27"/>
      <c r="I13" s="28"/>
      <c r="J13" s="1553"/>
      <c r="K13" s="28"/>
      <c r="L13" s="482"/>
      <c r="M13" s="235"/>
      <c r="N13" s="1564"/>
      <c r="O13" s="115"/>
    </row>
    <row r="14" spans="1:15" ht="15.75" customHeight="1" x14ac:dyDescent="0.25">
      <c r="A14" s="52"/>
      <c r="B14" s="682" t="s">
        <v>256</v>
      </c>
      <c r="C14" s="497"/>
      <c r="E14" s="161">
        <v>1</v>
      </c>
      <c r="F14" s="162"/>
      <c r="G14" s="162"/>
      <c r="H14" s="162"/>
      <c r="I14" s="259"/>
      <c r="J14" s="164" t="s">
        <v>269</v>
      </c>
      <c r="K14" s="165" t="s">
        <v>173</v>
      </c>
      <c r="L14" s="165" t="s">
        <v>572</v>
      </c>
      <c r="M14" s="243">
        <v>0</v>
      </c>
      <c r="N14" s="166">
        <f>TIME(11,15,0)</f>
        <v>0.46875</v>
      </c>
      <c r="O14" s="115"/>
    </row>
    <row r="15" spans="1:15" ht="15.75" customHeight="1" x14ac:dyDescent="0.25">
      <c r="A15" s="52"/>
      <c r="B15" s="498" t="s">
        <v>283</v>
      </c>
      <c r="C15" s="497"/>
      <c r="E15" s="314"/>
      <c r="F15" s="159">
        <v>1.1000000000000001</v>
      </c>
      <c r="G15" s="159"/>
      <c r="H15" s="159"/>
      <c r="I15" s="205" t="s">
        <v>33</v>
      </c>
      <c r="J15" s="184" t="s">
        <v>270</v>
      </c>
      <c r="K15" s="185" t="s">
        <v>173</v>
      </c>
      <c r="L15" s="216" t="s">
        <v>572</v>
      </c>
      <c r="M15" s="246">
        <v>1</v>
      </c>
      <c r="N15" s="197">
        <f>N14+TIME(0,M14,0)</f>
        <v>0.46875</v>
      </c>
      <c r="O15" s="115"/>
    </row>
    <row r="16" spans="1:15" ht="15.75" customHeight="1" x14ac:dyDescent="0.3">
      <c r="A16" s="52"/>
      <c r="B16" s="499" t="s">
        <v>347</v>
      </c>
      <c r="C16" s="500"/>
      <c r="E16" s="314"/>
      <c r="F16" s="159">
        <v>1.2</v>
      </c>
      <c r="G16" s="159"/>
      <c r="H16" s="159"/>
      <c r="I16" s="205" t="s">
        <v>33</v>
      </c>
      <c r="J16" s="460" t="s">
        <v>731</v>
      </c>
      <c r="K16" s="185" t="s">
        <v>173</v>
      </c>
      <c r="L16" s="216" t="s">
        <v>108</v>
      </c>
      <c r="M16" s="246">
        <v>1</v>
      </c>
      <c r="N16" s="197">
        <f>N15+TIME(0,M15,0)</f>
        <v>0.46944444444444444</v>
      </c>
      <c r="O16" s="122"/>
    </row>
    <row r="17" spans="1:15" ht="15.75" customHeight="1" x14ac:dyDescent="0.3">
      <c r="A17" s="52"/>
      <c r="B17" s="54"/>
      <c r="C17" s="459"/>
      <c r="E17" s="314"/>
      <c r="F17" s="159"/>
      <c r="G17" s="159"/>
      <c r="H17" s="159"/>
      <c r="I17" s="205" t="s">
        <v>2</v>
      </c>
      <c r="J17" s="460" t="s">
        <v>772</v>
      </c>
      <c r="K17" s="185" t="s">
        <v>173</v>
      </c>
      <c r="L17" s="216" t="s">
        <v>108</v>
      </c>
      <c r="M17" s="246">
        <v>1</v>
      </c>
      <c r="N17" s="197">
        <f t="shared" ref="N17:N18" si="0">N16+TIME(0,M16,0)</f>
        <v>0.47013888888888888</v>
      </c>
      <c r="O17" s="115"/>
    </row>
    <row r="18" spans="1:15" ht="15.75" customHeight="1" x14ac:dyDescent="0.25">
      <c r="A18" s="52"/>
      <c r="B18" s="54"/>
      <c r="C18" s="53"/>
      <c r="E18" s="315"/>
      <c r="F18" s="159">
        <v>1.3</v>
      </c>
      <c r="G18" s="260"/>
      <c r="H18" s="216"/>
      <c r="I18" s="260" t="s">
        <v>36</v>
      </c>
      <c r="J18" s="261" t="s">
        <v>268</v>
      </c>
      <c r="K18" s="185" t="s">
        <v>173</v>
      </c>
      <c r="L18" s="216" t="s">
        <v>572</v>
      </c>
      <c r="M18" s="246">
        <v>1</v>
      </c>
      <c r="N18" s="197">
        <f t="shared" si="0"/>
        <v>0.47083333333333333</v>
      </c>
      <c r="O18" s="115"/>
    </row>
    <row r="19" spans="1:15" ht="21.75" customHeight="1" x14ac:dyDescent="0.25">
      <c r="A19" s="614"/>
      <c r="B19" s="971" t="s">
        <v>399</v>
      </c>
      <c r="C19" s="497"/>
      <c r="E19" s="316"/>
      <c r="F19" s="262">
        <v>1.4</v>
      </c>
      <c r="G19" s="262"/>
      <c r="H19" s="262"/>
      <c r="I19" s="203" t="s">
        <v>36</v>
      </c>
      <c r="J19" s="263" t="s">
        <v>213</v>
      </c>
      <c r="K19" s="172" t="s">
        <v>173</v>
      </c>
      <c r="L19" s="172" t="s">
        <v>35</v>
      </c>
      <c r="M19" s="244">
        <v>1</v>
      </c>
      <c r="N19" s="173">
        <f>N18+TIME(0,M18,0)</f>
        <v>0.47152777777777777</v>
      </c>
      <c r="O19" s="83"/>
    </row>
    <row r="20" spans="1:15" ht="15.75" customHeight="1" x14ac:dyDescent="0.25">
      <c r="A20" s="52"/>
      <c r="B20" s="680" t="s">
        <v>400</v>
      </c>
      <c r="C20" s="53"/>
      <c r="E20" s="264"/>
      <c r="F20" s="264"/>
      <c r="G20" s="264"/>
      <c r="H20" s="264"/>
      <c r="I20" s="265"/>
      <c r="J20" s="265"/>
      <c r="K20" s="265"/>
      <c r="L20" s="265"/>
      <c r="M20" s="266"/>
      <c r="N20" s="267"/>
      <c r="O20" s="83"/>
    </row>
    <row r="21" spans="1:15" ht="15.75" customHeight="1" x14ac:dyDescent="0.25">
      <c r="A21" s="614"/>
      <c r="B21" s="1015" t="s">
        <v>456</v>
      </c>
      <c r="C21" s="497"/>
      <c r="E21" s="317">
        <v>2</v>
      </c>
      <c r="F21" s="268"/>
      <c r="G21" s="268"/>
      <c r="H21" s="268"/>
      <c r="I21" s="269" t="s">
        <v>121</v>
      </c>
      <c r="J21" s="270" t="s">
        <v>741</v>
      </c>
      <c r="K21" s="270" t="s">
        <v>173</v>
      </c>
      <c r="L21" s="609" t="s">
        <v>437</v>
      </c>
      <c r="M21" s="271">
        <v>1</v>
      </c>
      <c r="N21" s="225">
        <f>N19+TIME(0,M19,0)</f>
        <v>0.47222222222222221</v>
      </c>
      <c r="O21" s="83"/>
    </row>
    <row r="22" spans="1:15" ht="15.75" customHeight="1" x14ac:dyDescent="0.3">
      <c r="A22" s="52"/>
      <c r="B22" s="972" t="s">
        <v>298</v>
      </c>
      <c r="C22" s="497"/>
      <c r="E22" s="272"/>
      <c r="F22" s="272"/>
      <c r="G22" s="272"/>
      <c r="H22" s="272"/>
      <c r="I22" s="199"/>
      <c r="J22" s="216"/>
      <c r="K22" s="216"/>
      <c r="L22" s="216"/>
      <c r="M22" s="273"/>
      <c r="N22" s="178"/>
      <c r="O22" s="115"/>
    </row>
    <row r="23" spans="1:15" ht="15.75" customHeight="1" x14ac:dyDescent="0.3">
      <c r="A23" s="52"/>
      <c r="B23" s="1016" t="s">
        <v>297</v>
      </c>
      <c r="C23" s="497"/>
      <c r="E23" s="318">
        <v>3</v>
      </c>
      <c r="F23" s="274"/>
      <c r="G23" s="274"/>
      <c r="H23" s="274"/>
      <c r="I23" s="259"/>
      <c r="J23" s="218" t="s">
        <v>182</v>
      </c>
      <c r="K23" s="165"/>
      <c r="L23" s="165"/>
      <c r="M23" s="243">
        <v>5</v>
      </c>
      <c r="N23" s="166">
        <f>N21+TIME(0,M21,0)</f>
        <v>0.47291666666666665</v>
      </c>
      <c r="O23" s="115"/>
    </row>
    <row r="24" spans="1:15" ht="15.75" customHeight="1" x14ac:dyDescent="0.3">
      <c r="A24" s="52"/>
      <c r="B24" s="973" t="s">
        <v>348</v>
      </c>
      <c r="C24" s="497"/>
      <c r="E24" s="319"/>
      <c r="F24" s="210">
        <v>3.1</v>
      </c>
      <c r="G24" s="210"/>
      <c r="H24" s="210"/>
      <c r="I24" s="777" t="s">
        <v>36</v>
      </c>
      <c r="J24" s="559" t="s">
        <v>274</v>
      </c>
      <c r="K24" s="185" t="s">
        <v>173</v>
      </c>
      <c r="L24" s="216" t="s">
        <v>452</v>
      </c>
      <c r="M24" s="246"/>
      <c r="N24" s="186"/>
      <c r="O24" s="115"/>
    </row>
    <row r="25" spans="1:15" ht="15.75" customHeight="1" x14ac:dyDescent="0.25">
      <c r="A25" s="52"/>
      <c r="B25" s="1017" t="s">
        <v>24</v>
      </c>
      <c r="C25" s="497"/>
      <c r="E25" s="319"/>
      <c r="F25" s="210"/>
      <c r="G25" s="214">
        <v>1</v>
      </c>
      <c r="H25" s="210"/>
      <c r="I25" s="777"/>
      <c r="J25" s="610" t="s">
        <v>367</v>
      </c>
      <c r="K25" s="185"/>
      <c r="L25" s="216"/>
      <c r="M25" s="246"/>
      <c r="N25" s="186"/>
      <c r="O25" s="115"/>
    </row>
    <row r="26" spans="1:15" ht="15.75" customHeight="1" x14ac:dyDescent="0.25">
      <c r="A26" s="52"/>
      <c r="B26" s="1018" t="s">
        <v>19</v>
      </c>
      <c r="C26" s="497"/>
      <c r="E26" s="319"/>
      <c r="F26" s="210"/>
      <c r="G26" s="159">
        <f>G25+1</f>
        <v>2</v>
      </c>
      <c r="H26" s="214"/>
      <c r="I26" s="777"/>
      <c r="J26" s="610" t="s">
        <v>341</v>
      </c>
      <c r="K26" s="185" t="s">
        <v>173</v>
      </c>
      <c r="L26" s="216" t="s">
        <v>452</v>
      </c>
      <c r="M26" s="246"/>
      <c r="N26" s="186"/>
      <c r="O26" s="115"/>
    </row>
    <row r="27" spans="1:15" ht="15.75" customHeight="1" x14ac:dyDescent="0.25">
      <c r="A27" s="52"/>
      <c r="B27" s="1019" t="s">
        <v>458</v>
      </c>
      <c r="C27" s="497"/>
      <c r="E27" s="314"/>
      <c r="F27" s="159"/>
      <c r="G27" s="159">
        <f>G26+1</f>
        <v>3</v>
      </c>
      <c r="H27" s="159"/>
      <c r="I27" s="777" t="s">
        <v>36</v>
      </c>
      <c r="J27" s="611" t="s">
        <v>136</v>
      </c>
      <c r="K27" s="185" t="s">
        <v>173</v>
      </c>
      <c r="L27" s="216" t="s">
        <v>452</v>
      </c>
      <c r="M27" s="246"/>
      <c r="N27" s="186"/>
      <c r="O27" s="115"/>
    </row>
    <row r="28" spans="1:15" ht="15.75" customHeight="1" x14ac:dyDescent="0.25">
      <c r="A28" s="52"/>
      <c r="B28" s="54"/>
      <c r="C28" s="497"/>
      <c r="E28" s="319"/>
      <c r="F28" s="210"/>
      <c r="G28" s="210"/>
      <c r="H28" s="159"/>
      <c r="I28" s="777"/>
      <c r="J28" s="610" t="s">
        <v>357</v>
      </c>
      <c r="K28" s="185" t="s">
        <v>173</v>
      </c>
      <c r="L28" s="216" t="s">
        <v>452</v>
      </c>
      <c r="M28" s="246"/>
      <c r="N28" s="186"/>
      <c r="O28" s="115"/>
    </row>
    <row r="29" spans="1:15" ht="15.75" customHeight="1" x14ac:dyDescent="0.25">
      <c r="A29" s="52"/>
      <c r="B29" s="54"/>
      <c r="C29" s="53"/>
      <c r="E29" s="314"/>
      <c r="F29" s="159"/>
      <c r="G29" s="159"/>
      <c r="H29" s="159"/>
      <c r="I29" s="777" t="s">
        <v>36</v>
      </c>
      <c r="J29" s="611" t="s">
        <v>137</v>
      </c>
      <c r="K29" s="185" t="s">
        <v>173</v>
      </c>
      <c r="L29" s="216" t="s">
        <v>452</v>
      </c>
      <c r="M29" s="246"/>
      <c r="N29" s="186"/>
      <c r="O29" s="83"/>
    </row>
    <row r="30" spans="1:15" ht="15.75" customHeight="1" x14ac:dyDescent="0.25">
      <c r="A30" s="52"/>
      <c r="B30" s="679" t="s">
        <v>401</v>
      </c>
      <c r="C30" s="53"/>
      <c r="E30" s="314"/>
      <c r="F30" s="159"/>
      <c r="G30" s="159"/>
      <c r="H30" s="159"/>
      <c r="I30" s="777" t="s">
        <v>36</v>
      </c>
      <c r="J30" s="611" t="s">
        <v>358</v>
      </c>
      <c r="K30" s="185" t="s">
        <v>173</v>
      </c>
      <c r="L30" s="216" t="s">
        <v>452</v>
      </c>
      <c r="M30" s="246"/>
      <c r="N30" s="186"/>
      <c r="O30" s="83"/>
    </row>
    <row r="31" spans="1:15" ht="15.75" customHeight="1" x14ac:dyDescent="0.25">
      <c r="A31" s="52"/>
      <c r="B31" s="680" t="s">
        <v>402</v>
      </c>
      <c r="C31" s="53"/>
      <c r="E31" s="314"/>
      <c r="F31" s="159"/>
      <c r="G31" s="159"/>
      <c r="H31" s="159"/>
      <c r="I31" s="777" t="s">
        <v>36</v>
      </c>
      <c r="J31" s="611" t="s">
        <v>116</v>
      </c>
      <c r="K31" s="185" t="s">
        <v>173</v>
      </c>
      <c r="L31" s="216" t="s">
        <v>452</v>
      </c>
      <c r="M31" s="246"/>
      <c r="N31" s="186"/>
      <c r="O31" s="83"/>
    </row>
    <row r="32" spans="1:15" ht="15.75" customHeight="1" x14ac:dyDescent="0.25">
      <c r="A32" s="52"/>
      <c r="B32" s="1022" t="s">
        <v>446</v>
      </c>
      <c r="C32" s="53"/>
      <c r="E32" s="314"/>
      <c r="F32" s="159"/>
      <c r="G32" s="159"/>
      <c r="H32" s="159"/>
      <c r="I32" s="777" t="s">
        <v>36</v>
      </c>
      <c r="J32" s="611" t="s">
        <v>117</v>
      </c>
      <c r="K32" s="185" t="s">
        <v>173</v>
      </c>
      <c r="L32" s="216" t="s">
        <v>452</v>
      </c>
      <c r="M32" s="246"/>
      <c r="N32" s="186"/>
      <c r="O32" s="122"/>
    </row>
    <row r="33" spans="1:15" ht="15.75" customHeight="1" x14ac:dyDescent="0.25">
      <c r="A33" s="614"/>
      <c r="B33" s="1023" t="s">
        <v>457</v>
      </c>
      <c r="C33" s="497"/>
      <c r="E33" s="314"/>
      <c r="F33" s="159"/>
      <c r="G33" s="159"/>
      <c r="H33" s="159"/>
      <c r="I33" s="777" t="s">
        <v>36</v>
      </c>
      <c r="J33" s="611" t="s">
        <v>359</v>
      </c>
      <c r="K33" s="185" t="s">
        <v>173</v>
      </c>
      <c r="L33" s="216" t="s">
        <v>452</v>
      </c>
      <c r="M33" s="246"/>
      <c r="N33" s="186"/>
      <c r="O33" s="122"/>
    </row>
    <row r="34" spans="1:15" ht="15.75" customHeight="1" x14ac:dyDescent="0.25">
      <c r="A34" s="52"/>
      <c r="B34" s="54"/>
      <c r="C34" s="53"/>
      <c r="E34" s="314"/>
      <c r="F34" s="159"/>
      <c r="G34" s="159"/>
      <c r="H34" s="159"/>
      <c r="I34" s="777" t="s">
        <v>36</v>
      </c>
      <c r="J34" s="611" t="s">
        <v>138</v>
      </c>
      <c r="K34" s="185" t="s">
        <v>173</v>
      </c>
      <c r="L34" s="216" t="s">
        <v>452</v>
      </c>
      <c r="M34" s="246"/>
      <c r="N34" s="186"/>
      <c r="O34" s="122"/>
    </row>
    <row r="35" spans="1:15" ht="15.75" customHeight="1" x14ac:dyDescent="0.25">
      <c r="A35" s="52"/>
      <c r="B35" s="54"/>
      <c r="C35" s="497"/>
      <c r="E35" s="314"/>
      <c r="F35" s="159"/>
      <c r="G35" s="159"/>
      <c r="H35" s="159"/>
      <c r="I35" s="777" t="s">
        <v>36</v>
      </c>
      <c r="J35" s="611" t="s">
        <v>360</v>
      </c>
      <c r="K35" s="185" t="s">
        <v>173</v>
      </c>
      <c r="L35" s="216" t="s">
        <v>452</v>
      </c>
      <c r="M35" s="246"/>
      <c r="N35" s="186"/>
      <c r="O35" s="122"/>
    </row>
    <row r="36" spans="1:15" ht="15.75" customHeight="1" x14ac:dyDescent="0.25">
      <c r="A36" s="52"/>
      <c r="B36" s="1260" t="s">
        <v>419</v>
      </c>
      <c r="C36" s="497"/>
      <c r="E36" s="314"/>
      <c r="F36" s="159"/>
      <c r="G36" s="159"/>
      <c r="H36" s="159"/>
      <c r="I36" s="777" t="s">
        <v>36</v>
      </c>
      <c r="J36" s="611" t="s">
        <v>139</v>
      </c>
      <c r="K36" s="185" t="s">
        <v>173</v>
      </c>
      <c r="L36" s="216" t="s">
        <v>452</v>
      </c>
      <c r="M36" s="246"/>
      <c r="N36" s="186"/>
      <c r="O36" s="122"/>
    </row>
    <row r="37" spans="1:15" ht="15.75" customHeight="1" x14ac:dyDescent="0.25">
      <c r="A37" s="54"/>
      <c r="B37" s="1261"/>
      <c r="C37" s="54"/>
      <c r="E37" s="314"/>
      <c r="F37" s="159">
        <v>3.2</v>
      </c>
      <c r="G37" s="159"/>
      <c r="H37" s="159"/>
      <c r="I37" s="777" t="s">
        <v>36</v>
      </c>
      <c r="J37" s="531" t="s">
        <v>275</v>
      </c>
      <c r="K37" s="185" t="s">
        <v>173</v>
      </c>
      <c r="L37" s="216" t="s">
        <v>452</v>
      </c>
      <c r="M37" s="246"/>
      <c r="N37" s="186"/>
      <c r="O37" s="122"/>
    </row>
    <row r="38" spans="1:15" ht="15.75" customHeight="1" x14ac:dyDescent="0.25">
      <c r="A38" s="54"/>
      <c r="B38" s="852" t="s">
        <v>415</v>
      </c>
      <c r="C38" s="54"/>
      <c r="E38" s="314"/>
      <c r="F38" s="159"/>
      <c r="G38" s="159"/>
      <c r="H38" s="159"/>
      <c r="I38" s="777"/>
      <c r="J38" s="184" t="s">
        <v>342</v>
      </c>
      <c r="K38" s="185" t="s">
        <v>173</v>
      </c>
      <c r="L38" s="216" t="s">
        <v>452</v>
      </c>
      <c r="M38" s="246"/>
      <c r="N38" s="186"/>
      <c r="O38" s="122"/>
    </row>
    <row r="39" spans="1:15" ht="15.75" customHeight="1" x14ac:dyDescent="0.25">
      <c r="A39" s="54"/>
      <c r="B39" s="1026" t="s">
        <v>363</v>
      </c>
      <c r="C39" s="54"/>
      <c r="E39" s="314"/>
      <c r="F39" s="159"/>
      <c r="G39" s="159">
        <v>1</v>
      </c>
      <c r="H39" s="159"/>
      <c r="I39" s="777" t="s">
        <v>36</v>
      </c>
      <c r="J39" s="275" t="s">
        <v>118</v>
      </c>
      <c r="K39" s="185"/>
      <c r="L39" s="216"/>
      <c r="M39" s="246"/>
      <c r="N39" s="186"/>
      <c r="O39" s="123"/>
    </row>
    <row r="40" spans="1:15" ht="15.75" customHeight="1" x14ac:dyDescent="0.25">
      <c r="A40" s="54"/>
      <c r="B40" s="54"/>
      <c r="C40" s="54"/>
      <c r="E40" s="314"/>
      <c r="F40" s="159">
        <v>3.3</v>
      </c>
      <c r="G40" s="159"/>
      <c r="H40" s="159"/>
      <c r="I40" s="777" t="s">
        <v>291</v>
      </c>
      <c r="J40" s="531" t="s">
        <v>760</v>
      </c>
      <c r="K40" s="185" t="s">
        <v>173</v>
      </c>
      <c r="L40" s="216" t="s">
        <v>573</v>
      </c>
      <c r="M40" s="246"/>
      <c r="N40" s="186"/>
      <c r="O40" s="123"/>
    </row>
    <row r="41" spans="1:15" s="1252" customFormat="1" ht="15.75" customHeight="1" thickBot="1" x14ac:dyDescent="0.3">
      <c r="A41" s="54"/>
      <c r="B41" s="54"/>
      <c r="C41" s="54"/>
      <c r="D41" s="570"/>
      <c r="E41" s="167"/>
      <c r="F41" s="168"/>
      <c r="G41" s="168"/>
      <c r="H41" s="168"/>
      <c r="I41" s="203"/>
      <c r="J41" s="532" t="s">
        <v>761</v>
      </c>
      <c r="K41" s="171"/>
      <c r="L41" s="172"/>
      <c r="M41" s="244"/>
      <c r="N41" s="276"/>
      <c r="O41" s="123"/>
    </row>
    <row r="42" spans="1:15" ht="15.75" customHeight="1" x14ac:dyDescent="0.25">
      <c r="A42" s="52"/>
      <c r="B42" s="599" t="s">
        <v>301</v>
      </c>
      <c r="C42" s="53"/>
      <c r="E42" s="264"/>
      <c r="F42" s="264"/>
      <c r="G42" s="264"/>
      <c r="H42" s="264"/>
      <c r="I42" s="265"/>
      <c r="J42" s="277"/>
      <c r="K42" s="265"/>
      <c r="L42" s="265"/>
      <c r="M42" s="266"/>
      <c r="N42" s="1669"/>
      <c r="O42" s="122"/>
    </row>
    <row r="43" spans="1:15" ht="15.75" customHeight="1" x14ac:dyDescent="0.25">
      <c r="A43" s="52"/>
      <c r="B43" s="600" t="s">
        <v>263</v>
      </c>
      <c r="C43" s="53"/>
      <c r="E43" s="318">
        <v>4</v>
      </c>
      <c r="F43" s="274"/>
      <c r="G43" s="274"/>
      <c r="H43" s="274"/>
      <c r="I43" s="259"/>
      <c r="J43" s="218" t="s">
        <v>154</v>
      </c>
      <c r="K43" s="165"/>
      <c r="L43" s="165"/>
      <c r="M43" s="243"/>
      <c r="N43" s="217"/>
      <c r="O43" s="636"/>
    </row>
    <row r="44" spans="1:15" ht="15.75" customHeight="1" x14ac:dyDescent="0.25">
      <c r="A44" s="52"/>
      <c r="B44" s="502" t="s">
        <v>250</v>
      </c>
      <c r="C44" s="501"/>
      <c r="E44" s="320"/>
      <c r="F44" s="272">
        <v>4.0999999999999996</v>
      </c>
      <c r="G44" s="272"/>
      <c r="H44" s="272"/>
      <c r="I44" s="199" t="s">
        <v>36</v>
      </c>
      <c r="J44" s="529" t="s">
        <v>264</v>
      </c>
      <c r="K44" s="216"/>
      <c r="L44" s="216"/>
      <c r="M44" s="273"/>
      <c r="N44" s="217"/>
      <c r="O44" s="637"/>
    </row>
    <row r="45" spans="1:15" ht="15.75" customHeight="1" x14ac:dyDescent="0.25">
      <c r="A45" s="52"/>
      <c r="B45" s="503" t="s">
        <v>104</v>
      </c>
      <c r="C45" s="501"/>
      <c r="E45" s="320"/>
      <c r="F45" s="272"/>
      <c r="G45" s="214">
        <v>1</v>
      </c>
      <c r="H45" s="272"/>
      <c r="I45" s="199" t="s">
        <v>36</v>
      </c>
      <c r="J45" s="216" t="s">
        <v>295</v>
      </c>
      <c r="K45" s="216" t="s">
        <v>173</v>
      </c>
      <c r="L45" s="216" t="s">
        <v>452</v>
      </c>
      <c r="M45" s="279">
        <v>2</v>
      </c>
      <c r="N45" s="197">
        <f>N23+TIME(0,M23,0)</f>
        <v>0.47638888888888886</v>
      </c>
      <c r="O45" s="122"/>
    </row>
    <row r="46" spans="1:15" ht="15.75" customHeight="1" x14ac:dyDescent="0.25">
      <c r="A46" s="52"/>
      <c r="B46" s="504" t="s">
        <v>105</v>
      </c>
      <c r="C46" s="501"/>
      <c r="E46" s="320"/>
      <c r="F46" s="272"/>
      <c r="G46" s="159">
        <f>G45+1</f>
        <v>2</v>
      </c>
      <c r="H46" s="272"/>
      <c r="I46" s="199" t="s">
        <v>36</v>
      </c>
      <c r="J46" s="461" t="s">
        <v>740</v>
      </c>
      <c r="K46" s="216" t="s">
        <v>173</v>
      </c>
      <c r="L46" s="216" t="s">
        <v>572</v>
      </c>
      <c r="M46" s="273">
        <v>2</v>
      </c>
      <c r="N46" s="197">
        <f t="shared" ref="N46:N51" si="1">N45+TIME(0,M45,0)</f>
        <v>0.47777777777777775</v>
      </c>
      <c r="O46" s="122"/>
    </row>
    <row r="47" spans="1:15" ht="15.75" customHeight="1" x14ac:dyDescent="0.25">
      <c r="A47" s="52"/>
      <c r="B47" s="1024" t="s">
        <v>102</v>
      </c>
      <c r="C47" s="501"/>
      <c r="E47" s="320"/>
      <c r="F47" s="272"/>
      <c r="G47" s="159">
        <f>G46+1</f>
        <v>3</v>
      </c>
      <c r="H47" s="272"/>
      <c r="I47" s="199" t="s">
        <v>36</v>
      </c>
      <c r="J47" s="462" t="s">
        <v>350</v>
      </c>
      <c r="K47" s="216" t="s">
        <v>173</v>
      </c>
      <c r="L47" s="216" t="s">
        <v>572</v>
      </c>
      <c r="M47" s="273">
        <v>1</v>
      </c>
      <c r="N47" s="197">
        <f t="shared" si="1"/>
        <v>0.47916666666666663</v>
      </c>
      <c r="O47" s="122"/>
    </row>
    <row r="48" spans="1:15" ht="15.75" customHeight="1" x14ac:dyDescent="0.25">
      <c r="A48" s="52"/>
      <c r="B48" s="505" t="s">
        <v>259</v>
      </c>
      <c r="C48" s="501"/>
      <c r="E48" s="320"/>
      <c r="F48" s="272"/>
      <c r="G48" s="159">
        <f>G47+1</f>
        <v>4</v>
      </c>
      <c r="H48" s="272"/>
      <c r="I48" s="199" t="s">
        <v>36</v>
      </c>
      <c r="J48" s="462" t="s">
        <v>12</v>
      </c>
      <c r="K48" s="216" t="s">
        <v>173</v>
      </c>
      <c r="L48" s="216" t="s">
        <v>452</v>
      </c>
      <c r="M48" s="273">
        <v>1</v>
      </c>
      <c r="N48" s="197">
        <f t="shared" si="1"/>
        <v>0.47986111111111107</v>
      </c>
      <c r="O48" s="122"/>
    </row>
    <row r="49" spans="1:15" ht="15.75" customHeight="1" x14ac:dyDescent="0.25">
      <c r="A49" s="52"/>
      <c r="B49" s="505" t="s">
        <v>260</v>
      </c>
      <c r="C49" s="501"/>
      <c r="E49" s="320"/>
      <c r="F49" s="272"/>
      <c r="G49" s="159">
        <f t="shared" ref="G49:G61" si="2">G48+1</f>
        <v>5</v>
      </c>
      <c r="H49" s="272"/>
      <c r="I49" s="199" t="s">
        <v>36</v>
      </c>
      <c r="J49" s="463" t="s">
        <v>738</v>
      </c>
      <c r="K49" s="216" t="s">
        <v>173</v>
      </c>
      <c r="L49" s="216" t="s">
        <v>572</v>
      </c>
      <c r="M49" s="273">
        <v>1</v>
      </c>
      <c r="N49" s="197">
        <f t="shared" si="1"/>
        <v>0.48055555555555551</v>
      </c>
      <c r="O49" s="122"/>
    </row>
    <row r="50" spans="1:15" ht="15.75" customHeight="1" x14ac:dyDescent="0.25">
      <c r="A50" s="52"/>
      <c r="B50" s="505" t="s">
        <v>135</v>
      </c>
      <c r="C50" s="501"/>
      <c r="E50" s="319"/>
      <c r="F50" s="272"/>
      <c r="G50" s="159">
        <f t="shared" si="2"/>
        <v>6</v>
      </c>
      <c r="H50" s="210"/>
      <c r="I50" s="199" t="s">
        <v>36</v>
      </c>
      <c r="J50" s="463" t="s">
        <v>389</v>
      </c>
      <c r="K50" s="185" t="s">
        <v>173</v>
      </c>
      <c r="L50" s="216" t="s">
        <v>572</v>
      </c>
      <c r="M50" s="246">
        <v>1</v>
      </c>
      <c r="N50" s="197">
        <f t="shared" si="1"/>
        <v>0.48124999999999996</v>
      </c>
      <c r="O50" s="115"/>
    </row>
    <row r="51" spans="1:15" ht="15.75" customHeight="1" x14ac:dyDescent="0.25">
      <c r="A51" s="52"/>
      <c r="B51" s="505" t="s">
        <v>265</v>
      </c>
      <c r="C51" s="501"/>
      <c r="E51" s="319"/>
      <c r="F51" s="272"/>
      <c r="G51" s="159">
        <f t="shared" si="2"/>
        <v>7</v>
      </c>
      <c r="H51" s="210"/>
      <c r="I51" s="199" t="s">
        <v>36</v>
      </c>
      <c r="J51" s="463" t="s">
        <v>766</v>
      </c>
      <c r="K51" s="185" t="s">
        <v>173</v>
      </c>
      <c r="L51" s="216" t="s">
        <v>572</v>
      </c>
      <c r="M51" s="246">
        <v>1</v>
      </c>
      <c r="N51" s="197">
        <f t="shared" si="1"/>
        <v>0.4819444444444444</v>
      </c>
      <c r="O51" s="115"/>
    </row>
    <row r="52" spans="1:15" ht="15.75" customHeight="1" x14ac:dyDescent="0.25">
      <c r="A52" s="52"/>
      <c r="B52" s="505" t="s">
        <v>261</v>
      </c>
      <c r="C52" s="501"/>
      <c r="E52" s="319"/>
      <c r="F52" s="272"/>
      <c r="G52" s="159">
        <f t="shared" si="2"/>
        <v>8</v>
      </c>
      <c r="H52" s="210"/>
      <c r="I52" s="199" t="s">
        <v>36</v>
      </c>
      <c r="J52" s="463" t="s">
        <v>767</v>
      </c>
      <c r="K52" s="185" t="s">
        <v>173</v>
      </c>
      <c r="L52" s="216" t="s">
        <v>572</v>
      </c>
      <c r="M52" s="246">
        <v>1</v>
      </c>
      <c r="N52" s="197">
        <f t="shared" ref="N52:N57" si="3">N51+TIME(0,M52,0)</f>
        <v>0.48263888888888884</v>
      </c>
      <c r="O52" s="115"/>
    </row>
    <row r="53" spans="1:15" ht="15.75" customHeight="1" x14ac:dyDescent="0.25">
      <c r="A53" s="52"/>
      <c r="B53" s="505" t="s">
        <v>134</v>
      </c>
      <c r="C53" s="501"/>
      <c r="E53" s="319"/>
      <c r="F53" s="272"/>
      <c r="G53" s="159">
        <f t="shared" si="2"/>
        <v>9</v>
      </c>
      <c r="H53" s="210"/>
      <c r="I53" s="199" t="s">
        <v>36</v>
      </c>
      <c r="J53" s="463" t="s">
        <v>768</v>
      </c>
      <c r="K53" s="185" t="s">
        <v>173</v>
      </c>
      <c r="L53" s="216" t="s">
        <v>572</v>
      </c>
      <c r="M53" s="246">
        <v>1</v>
      </c>
      <c r="N53" s="197">
        <f t="shared" si="3"/>
        <v>0.48333333333333328</v>
      </c>
      <c r="O53" s="115"/>
    </row>
    <row r="54" spans="1:15" ht="15.75" customHeight="1" x14ac:dyDescent="0.25">
      <c r="A54" s="52"/>
      <c r="B54" s="505" t="s">
        <v>262</v>
      </c>
      <c r="C54" s="501"/>
      <c r="E54" s="319"/>
      <c r="F54" s="272"/>
      <c r="G54" s="159">
        <f t="shared" si="2"/>
        <v>10</v>
      </c>
      <c r="H54" s="210"/>
      <c r="I54" s="199" t="s">
        <v>36</v>
      </c>
      <c r="J54" s="343" t="s">
        <v>537</v>
      </c>
      <c r="K54" s="185" t="s">
        <v>173</v>
      </c>
      <c r="L54" s="216" t="s">
        <v>572</v>
      </c>
      <c r="M54" s="246">
        <v>1</v>
      </c>
      <c r="N54" s="197">
        <f t="shared" si="3"/>
        <v>0.48402777777777772</v>
      </c>
      <c r="O54" s="115"/>
    </row>
    <row r="55" spans="1:15" s="675" customFormat="1" ht="15.75" customHeight="1" x14ac:dyDescent="0.3">
      <c r="A55" s="52"/>
      <c r="B55" s="683" t="s">
        <v>106</v>
      </c>
      <c r="C55" s="501"/>
      <c r="D55" s="570"/>
      <c r="E55" s="319"/>
      <c r="F55" s="272"/>
      <c r="G55" s="159">
        <f t="shared" si="2"/>
        <v>11</v>
      </c>
      <c r="H55" s="210"/>
      <c r="I55" s="777" t="s">
        <v>36</v>
      </c>
      <c r="J55" s="157" t="s">
        <v>769</v>
      </c>
      <c r="K55" s="185" t="s">
        <v>173</v>
      </c>
      <c r="L55" s="216" t="s">
        <v>572</v>
      </c>
      <c r="M55" s="246">
        <v>3</v>
      </c>
      <c r="N55" s="197">
        <f t="shared" si="3"/>
        <v>0.48611111111111105</v>
      </c>
      <c r="O55" s="115"/>
    </row>
    <row r="56" spans="1:15" ht="15.75" customHeight="1" x14ac:dyDescent="0.25">
      <c r="A56" s="52"/>
      <c r="B56" s="54"/>
      <c r="C56" s="501"/>
      <c r="E56" s="319"/>
      <c r="F56" s="272"/>
      <c r="G56" s="159">
        <f t="shared" si="2"/>
        <v>12</v>
      </c>
      <c r="H56" s="210"/>
      <c r="I56" s="199" t="s">
        <v>36</v>
      </c>
      <c r="J56" s="461" t="s">
        <v>770</v>
      </c>
      <c r="K56" s="528" t="s">
        <v>173</v>
      </c>
      <c r="L56" s="216" t="s">
        <v>572</v>
      </c>
      <c r="M56" s="246">
        <v>2</v>
      </c>
      <c r="N56" s="197">
        <f t="shared" si="3"/>
        <v>0.48749999999999993</v>
      </c>
      <c r="O56" s="115"/>
    </row>
    <row r="57" spans="1:15" ht="15.75" customHeight="1" x14ac:dyDescent="0.25">
      <c r="A57" s="52"/>
      <c r="B57" s="54"/>
      <c r="C57" s="501"/>
      <c r="E57" s="319"/>
      <c r="F57" s="210"/>
      <c r="G57" s="159">
        <f t="shared" si="2"/>
        <v>13</v>
      </c>
      <c r="H57" s="210"/>
      <c r="I57" s="199" t="s">
        <v>36</v>
      </c>
      <c r="J57" s="578" t="s">
        <v>370</v>
      </c>
      <c r="K57" s="185" t="s">
        <v>173</v>
      </c>
      <c r="L57" s="216" t="s">
        <v>572</v>
      </c>
      <c r="M57" s="246">
        <v>2</v>
      </c>
      <c r="N57" s="197">
        <f t="shared" si="3"/>
        <v>0.48888888888888882</v>
      </c>
      <c r="O57" s="115"/>
    </row>
    <row r="58" spans="1:15" ht="15.75" customHeight="1" x14ac:dyDescent="0.25">
      <c r="A58" s="52"/>
      <c r="B58" s="54"/>
      <c r="C58" s="53"/>
      <c r="E58" s="272"/>
      <c r="F58" s="272"/>
      <c r="G58" s="159">
        <f t="shared" si="2"/>
        <v>14</v>
      </c>
      <c r="H58" s="210"/>
      <c r="I58" s="199" t="s">
        <v>36</v>
      </c>
      <c r="J58" s="343" t="s">
        <v>771</v>
      </c>
      <c r="K58" s="185" t="s">
        <v>173</v>
      </c>
      <c r="L58" s="216" t="s">
        <v>572</v>
      </c>
      <c r="M58" s="246">
        <v>2</v>
      </c>
      <c r="N58" s="197">
        <f>N57+TIME(0,M57,0)</f>
        <v>0.4902777777777777</v>
      </c>
      <c r="O58" s="122"/>
    </row>
    <row r="59" spans="1:15" s="839" customFormat="1" ht="15.75" customHeight="1" x14ac:dyDescent="0.25">
      <c r="A59" s="1164"/>
      <c r="B59" s="1165" t="str">
        <f>B1</f>
        <v>November</v>
      </c>
      <c r="C59" s="1166"/>
      <c r="D59" s="570"/>
      <c r="E59" s="272"/>
      <c r="F59" s="272"/>
      <c r="G59" s="159">
        <f t="shared" si="2"/>
        <v>15</v>
      </c>
      <c r="H59" s="210"/>
      <c r="I59" s="777" t="s">
        <v>36</v>
      </c>
      <c r="J59" s="343" t="s">
        <v>412</v>
      </c>
      <c r="K59" s="185" t="s">
        <v>173</v>
      </c>
      <c r="L59" s="216" t="s">
        <v>572</v>
      </c>
      <c r="M59" s="246">
        <v>2</v>
      </c>
      <c r="N59" s="197">
        <f>N58+TIME(0,M58,0)</f>
        <v>0.49166666666666659</v>
      </c>
      <c r="O59" s="122"/>
    </row>
    <row r="60" spans="1:15" s="986" customFormat="1" ht="15.75" customHeight="1" x14ac:dyDescent="0.25">
      <c r="A60" s="1162"/>
      <c r="B60" s="1162"/>
      <c r="C60" s="1162"/>
      <c r="D60" s="570"/>
      <c r="E60" s="272"/>
      <c r="F60" s="272"/>
      <c r="G60" s="159">
        <f t="shared" si="2"/>
        <v>16</v>
      </c>
      <c r="H60" s="210"/>
      <c r="I60" s="777" t="s">
        <v>36</v>
      </c>
      <c r="J60" s="343" t="s">
        <v>453</v>
      </c>
      <c r="K60" s="185" t="s">
        <v>173</v>
      </c>
      <c r="L60" s="216" t="s">
        <v>572</v>
      </c>
      <c r="M60" s="246">
        <v>2</v>
      </c>
      <c r="N60" s="197">
        <f>N59+TIME(0,M59,0)</f>
        <v>0.49305555555555547</v>
      </c>
      <c r="O60" s="122"/>
    </row>
    <row r="61" spans="1:15" ht="15.75" customHeight="1" x14ac:dyDescent="0.25">
      <c r="E61" s="264"/>
      <c r="F61" s="264"/>
      <c r="G61" s="159">
        <f t="shared" si="2"/>
        <v>17</v>
      </c>
      <c r="H61" s="210"/>
      <c r="I61" s="199" t="s">
        <v>36</v>
      </c>
      <c r="J61" s="464" t="s">
        <v>739</v>
      </c>
      <c r="K61" s="185" t="s">
        <v>173</v>
      </c>
      <c r="L61" s="216" t="s">
        <v>572</v>
      </c>
      <c r="M61" s="246">
        <v>3</v>
      </c>
      <c r="N61" s="197">
        <f>N60+TIME(0,M60,0)</f>
        <v>0.49444444444444435</v>
      </c>
      <c r="O61" s="84"/>
    </row>
    <row r="62" spans="1:15" s="1150" customFormat="1" ht="15.75" customHeight="1" x14ac:dyDescent="0.25">
      <c r="A62" s="1162"/>
      <c r="B62" s="1162"/>
      <c r="C62" s="1162"/>
      <c r="D62" s="570"/>
      <c r="E62" s="264"/>
      <c r="F62" s="264"/>
      <c r="G62" s="159"/>
      <c r="H62" s="210"/>
      <c r="I62" s="777"/>
      <c r="K62" s="185"/>
      <c r="L62" s="216"/>
      <c r="M62" s="246"/>
      <c r="N62" s="197"/>
      <c r="O62" s="84"/>
    </row>
    <row r="63" spans="1:15" ht="15.75" customHeight="1" x14ac:dyDescent="0.25">
      <c r="E63" s="321">
        <v>5</v>
      </c>
      <c r="F63" s="208"/>
      <c r="G63" s="208"/>
      <c r="H63" s="208"/>
      <c r="I63" s="1550" t="s">
        <v>127</v>
      </c>
      <c r="J63" s="1550"/>
      <c r="K63" s="1550"/>
      <c r="L63" s="1550"/>
      <c r="M63" s="1550"/>
      <c r="N63" s="1551"/>
      <c r="O63" s="122"/>
    </row>
    <row r="64" spans="1:15" ht="15.75" customHeight="1" x14ac:dyDescent="0.25">
      <c r="E64" s="319"/>
      <c r="F64" s="210"/>
      <c r="G64" s="210"/>
      <c r="H64" s="210"/>
      <c r="I64" s="199"/>
      <c r="J64" s="185"/>
      <c r="K64" s="185"/>
      <c r="L64" s="185"/>
      <c r="M64" s="246"/>
      <c r="N64" s="197"/>
      <c r="O64" s="122"/>
    </row>
    <row r="65" spans="5:15" ht="16.5" customHeight="1" x14ac:dyDescent="0.25">
      <c r="E65" s="300"/>
      <c r="F65" s="199">
        <v>5.0999999999999996</v>
      </c>
      <c r="G65" s="199"/>
      <c r="H65" s="272"/>
      <c r="I65" s="199" t="s">
        <v>36</v>
      </c>
      <c r="J65" s="529" t="s">
        <v>45</v>
      </c>
      <c r="K65" s="216"/>
      <c r="L65" s="216"/>
      <c r="M65" s="273"/>
      <c r="N65" s="197"/>
      <c r="O65" s="124"/>
    </row>
    <row r="66" spans="5:15" ht="15.75" customHeight="1" x14ac:dyDescent="0.3">
      <c r="E66" s="322"/>
      <c r="F66" s="214"/>
      <c r="G66" s="214">
        <v>1</v>
      </c>
      <c r="H66" s="159"/>
      <c r="I66" s="199" t="s">
        <v>36</v>
      </c>
      <c r="J66" s="157" t="s">
        <v>526</v>
      </c>
      <c r="K66" s="185" t="s">
        <v>173</v>
      </c>
      <c r="L66" s="216" t="s">
        <v>133</v>
      </c>
      <c r="M66" s="246">
        <v>5</v>
      </c>
      <c r="N66" s="198">
        <f>N61+TIME(0,M61,0)</f>
        <v>0.49652777777777768</v>
      </c>
      <c r="O66" s="122"/>
    </row>
    <row r="67" spans="5:15" ht="15.75" customHeight="1" x14ac:dyDescent="0.3">
      <c r="E67" s="314"/>
      <c r="F67" s="159"/>
      <c r="G67" s="159">
        <f>G66+1</f>
        <v>2</v>
      </c>
      <c r="H67" s="159"/>
      <c r="I67" s="199" t="s">
        <v>36</v>
      </c>
      <c r="J67" s="157" t="s">
        <v>527</v>
      </c>
      <c r="K67" s="185" t="s">
        <v>173</v>
      </c>
      <c r="L67" s="216" t="s">
        <v>133</v>
      </c>
      <c r="M67" s="246"/>
      <c r="N67" s="198">
        <f>N66+TIME(0,M66,0)</f>
        <v>0.49999999999999989</v>
      </c>
      <c r="O67" s="81"/>
    </row>
    <row r="68" spans="5:15" ht="15.75" customHeight="1" x14ac:dyDescent="0.3">
      <c r="E68" s="314"/>
      <c r="F68" s="159"/>
      <c r="G68" s="159">
        <f t="shared" ref="G68:G78" si="4">G67+1</f>
        <v>3</v>
      </c>
      <c r="H68" s="159"/>
      <c r="I68" s="199" t="s">
        <v>36</v>
      </c>
      <c r="J68" s="157" t="s">
        <v>528</v>
      </c>
      <c r="K68" s="177" t="s">
        <v>34</v>
      </c>
      <c r="L68" s="216" t="s">
        <v>133</v>
      </c>
      <c r="M68" s="246"/>
      <c r="N68" s="198">
        <f t="shared" ref="N68:N75" si="5">N67+TIME(0,M67,0)</f>
        <v>0.49999999999999989</v>
      </c>
      <c r="O68" s="84"/>
    </row>
    <row r="69" spans="5:15" ht="15.75" customHeight="1" x14ac:dyDescent="0.3">
      <c r="E69" s="296"/>
      <c r="F69" s="175"/>
      <c r="G69" s="159">
        <f t="shared" si="4"/>
        <v>4</v>
      </c>
      <c r="H69" s="159"/>
      <c r="I69" s="177" t="s">
        <v>36</v>
      </c>
      <c r="J69" s="157" t="s">
        <v>529</v>
      </c>
      <c r="K69" s="177" t="s">
        <v>34</v>
      </c>
      <c r="L69" s="216" t="s">
        <v>133</v>
      </c>
      <c r="M69" s="246"/>
      <c r="N69" s="198">
        <f t="shared" si="5"/>
        <v>0.49999999999999989</v>
      </c>
      <c r="O69" s="84"/>
    </row>
    <row r="70" spans="5:15" ht="15.75" customHeight="1" x14ac:dyDescent="0.25">
      <c r="E70" s="296"/>
      <c r="F70" s="175"/>
      <c r="G70" s="159">
        <f t="shared" si="4"/>
        <v>5</v>
      </c>
      <c r="H70" s="159"/>
      <c r="I70" s="177" t="s">
        <v>36</v>
      </c>
      <c r="J70" s="260" t="s">
        <v>267</v>
      </c>
      <c r="K70" s="185" t="s">
        <v>173</v>
      </c>
      <c r="L70" s="216" t="s">
        <v>133</v>
      </c>
      <c r="M70" s="246"/>
      <c r="N70" s="198">
        <f t="shared" si="5"/>
        <v>0.49999999999999989</v>
      </c>
      <c r="O70" s="84"/>
    </row>
    <row r="71" spans="5:15" ht="15.75" customHeight="1" x14ac:dyDescent="0.3">
      <c r="E71" s="296"/>
      <c r="F71" s="175"/>
      <c r="G71" s="159">
        <f t="shared" si="4"/>
        <v>6</v>
      </c>
      <c r="H71" s="159"/>
      <c r="I71" s="177" t="s">
        <v>36</v>
      </c>
      <c r="J71" s="157" t="s">
        <v>344</v>
      </c>
      <c r="K71" s="185" t="s">
        <v>173</v>
      </c>
      <c r="L71" s="216" t="s">
        <v>133</v>
      </c>
      <c r="M71" s="246"/>
      <c r="N71" s="198">
        <f t="shared" si="5"/>
        <v>0.49999999999999989</v>
      </c>
      <c r="O71" s="84"/>
    </row>
    <row r="72" spans="5:15" ht="15.75" customHeight="1" x14ac:dyDescent="0.25">
      <c r="E72" s="314"/>
      <c r="F72" s="159"/>
      <c r="G72" s="159">
        <f t="shared" si="4"/>
        <v>7</v>
      </c>
      <c r="H72" s="159"/>
      <c r="I72" s="199" t="s">
        <v>36</v>
      </c>
      <c r="N72" s="198">
        <f t="shared" si="5"/>
        <v>0.49999999999999989</v>
      </c>
      <c r="O72" s="122"/>
    </row>
    <row r="73" spans="5:15" ht="15.75" customHeight="1" x14ac:dyDescent="0.25">
      <c r="E73" s="314"/>
      <c r="F73" s="159"/>
      <c r="G73" s="159">
        <f t="shared" si="4"/>
        <v>8</v>
      </c>
      <c r="H73" s="159"/>
      <c r="I73" s="199" t="s">
        <v>36</v>
      </c>
      <c r="J73" s="278"/>
      <c r="K73" s="216"/>
      <c r="L73" s="199"/>
      <c r="M73" s="246"/>
      <c r="N73" s="198">
        <f t="shared" si="5"/>
        <v>0.49999999999999989</v>
      </c>
      <c r="O73" s="122"/>
    </row>
    <row r="74" spans="5:15" ht="15.75" customHeight="1" x14ac:dyDescent="0.25">
      <c r="E74" s="322"/>
      <c r="F74" s="214"/>
      <c r="G74" s="159">
        <f t="shared" si="4"/>
        <v>9</v>
      </c>
      <c r="H74" s="159"/>
      <c r="I74" s="199" t="s">
        <v>36</v>
      </c>
      <c r="J74" s="216" t="s">
        <v>56</v>
      </c>
      <c r="K74" s="216" t="s">
        <v>173</v>
      </c>
      <c r="L74" s="175" t="s">
        <v>108</v>
      </c>
      <c r="M74" s="246">
        <v>1</v>
      </c>
      <c r="N74" s="198">
        <f t="shared" si="5"/>
        <v>0.49999999999999989</v>
      </c>
      <c r="O74" s="122"/>
    </row>
    <row r="75" spans="5:15" ht="15.75" customHeight="1" x14ac:dyDescent="0.25">
      <c r="E75" s="322"/>
      <c r="F75" s="214"/>
      <c r="G75" s="159">
        <f t="shared" si="4"/>
        <v>10</v>
      </c>
      <c r="H75" s="159"/>
      <c r="I75" s="199" t="s">
        <v>36</v>
      </c>
      <c r="J75" s="615" t="s">
        <v>375</v>
      </c>
      <c r="K75" s="216" t="s">
        <v>173</v>
      </c>
      <c r="L75" s="175" t="s">
        <v>108</v>
      </c>
      <c r="M75" s="246">
        <v>1</v>
      </c>
      <c r="N75" s="198">
        <f t="shared" si="5"/>
        <v>0.50069444444444433</v>
      </c>
      <c r="O75" s="84"/>
    </row>
    <row r="76" spans="5:15" ht="15.75" customHeight="1" x14ac:dyDescent="0.25">
      <c r="E76" s="322"/>
      <c r="F76" s="214"/>
      <c r="G76" s="159"/>
      <c r="H76" s="159"/>
      <c r="I76" s="199"/>
      <c r="J76" s="529" t="s">
        <v>57</v>
      </c>
      <c r="K76" s="216"/>
      <c r="L76" s="175"/>
      <c r="M76" s="246"/>
      <c r="N76" s="198"/>
      <c r="O76" s="84"/>
    </row>
    <row r="77" spans="5:15" ht="15.75" customHeight="1" x14ac:dyDescent="0.3">
      <c r="E77" s="322"/>
      <c r="F77" s="214"/>
      <c r="G77" s="159">
        <f>G75+1</f>
        <v>11</v>
      </c>
      <c r="H77" s="159"/>
      <c r="I77" s="199" t="s">
        <v>36</v>
      </c>
      <c r="J77" s="260" t="s">
        <v>237</v>
      </c>
      <c r="K77" s="216" t="s">
        <v>173</v>
      </c>
      <c r="L77" s="446" t="s">
        <v>17</v>
      </c>
      <c r="M77" s="246">
        <v>1</v>
      </c>
      <c r="N77" s="198">
        <f>N75+TIME(0,M75,0)</f>
        <v>0.50138888888888877</v>
      </c>
      <c r="O77" s="85"/>
    </row>
    <row r="78" spans="5:15" ht="16.5" customHeight="1" x14ac:dyDescent="0.25">
      <c r="E78" s="300"/>
      <c r="F78" s="199"/>
      <c r="G78" s="159">
        <f t="shared" si="4"/>
        <v>12</v>
      </c>
      <c r="H78" s="191"/>
      <c r="I78" s="199" t="s">
        <v>36</v>
      </c>
      <c r="J78" s="612" t="s">
        <v>119</v>
      </c>
      <c r="K78" s="216"/>
      <c r="L78" s="199"/>
      <c r="M78" s="246">
        <v>1</v>
      </c>
      <c r="N78" s="198">
        <f>N77+TIME(0,M77,0)</f>
        <v>0.50208333333333321</v>
      </c>
      <c r="O78" s="124"/>
    </row>
    <row r="79" spans="5:15" ht="16.5" customHeight="1" x14ac:dyDescent="0.25">
      <c r="E79" s="196"/>
      <c r="F79" s="205"/>
      <c r="G79" s="205"/>
      <c r="H79" s="272"/>
      <c r="I79" s="185"/>
      <c r="J79" s="280"/>
      <c r="K79" s="185"/>
      <c r="L79" s="185"/>
      <c r="M79" s="246"/>
      <c r="N79" s="198"/>
      <c r="O79" s="125"/>
    </row>
    <row r="80" spans="5:15" ht="16.5" customHeight="1" x14ac:dyDescent="0.25">
      <c r="E80" s="300"/>
      <c r="F80" s="199">
        <v>5.2</v>
      </c>
      <c r="G80" s="199"/>
      <c r="H80" s="272"/>
      <c r="I80" s="199" t="s">
        <v>36</v>
      </c>
      <c r="J80" s="529" t="s">
        <v>361</v>
      </c>
      <c r="K80" s="216"/>
      <c r="L80" s="216"/>
      <c r="M80" s="246"/>
      <c r="N80" s="198">
        <f>N78+TIME(0,M78,0)</f>
        <v>0.50277777777777766</v>
      </c>
      <c r="O80" s="124"/>
    </row>
    <row r="81" spans="1:15" ht="15.75" customHeight="1" x14ac:dyDescent="0.25">
      <c r="E81" s="296"/>
      <c r="F81" s="214"/>
      <c r="G81" s="214">
        <v>1</v>
      </c>
      <c r="H81" s="272"/>
      <c r="I81" s="175" t="s">
        <v>36</v>
      </c>
      <c r="J81" s="216" t="s">
        <v>253</v>
      </c>
      <c r="K81" s="216" t="s">
        <v>173</v>
      </c>
      <c r="L81" s="199" t="s">
        <v>230</v>
      </c>
      <c r="M81" s="246">
        <v>1</v>
      </c>
      <c r="N81" s="198">
        <f>N80+TIME(0,M80,0)</f>
        <v>0.50277777777777766</v>
      </c>
      <c r="O81" s="84"/>
    </row>
    <row r="82" spans="1:15" ht="15.75" customHeight="1" x14ac:dyDescent="0.25">
      <c r="E82" s="296"/>
      <c r="F82" s="159"/>
      <c r="G82" s="159">
        <f>G81+1</f>
        <v>2</v>
      </c>
      <c r="H82" s="272"/>
      <c r="I82" s="175" t="s">
        <v>36</v>
      </c>
      <c r="J82" s="216" t="s">
        <v>246</v>
      </c>
      <c r="K82" s="156" t="s">
        <v>173</v>
      </c>
      <c r="L82" s="185" t="s">
        <v>438</v>
      </c>
      <c r="M82" s="984">
        <v>1</v>
      </c>
      <c r="N82" s="198">
        <f t="shared" ref="N82:N84" si="6">N81+TIME(0,M81,0)</f>
        <v>0.5034722222222221</v>
      </c>
      <c r="O82" s="122"/>
    </row>
    <row r="83" spans="1:15" ht="15.75" customHeight="1" x14ac:dyDescent="0.25">
      <c r="E83" s="296"/>
      <c r="F83" s="159"/>
      <c r="G83" s="159">
        <f>G82+1</f>
        <v>3</v>
      </c>
      <c r="H83" s="272"/>
      <c r="I83" s="175" t="s">
        <v>36</v>
      </c>
      <c r="J83" s="216" t="s">
        <v>283</v>
      </c>
      <c r="K83" s="216" t="s">
        <v>173</v>
      </c>
      <c r="L83" s="185" t="s">
        <v>147</v>
      </c>
      <c r="M83" s="279">
        <v>0</v>
      </c>
      <c r="N83" s="198">
        <f t="shared" si="6"/>
        <v>0.50416666666666654</v>
      </c>
      <c r="O83" s="122"/>
    </row>
    <row r="84" spans="1:15" ht="15.75" customHeight="1" x14ac:dyDescent="0.25">
      <c r="E84" s="296"/>
      <c r="F84" s="159"/>
      <c r="G84" s="159">
        <f>G83+1</f>
        <v>4</v>
      </c>
      <c r="H84" s="272"/>
      <c r="I84" s="175" t="s">
        <v>36</v>
      </c>
      <c r="J84" s="216" t="s">
        <v>74</v>
      </c>
      <c r="K84" s="216" t="s">
        <v>173</v>
      </c>
      <c r="L84" s="185" t="s">
        <v>114</v>
      </c>
      <c r="M84" s="279">
        <v>1</v>
      </c>
      <c r="N84" s="198">
        <f t="shared" si="6"/>
        <v>0.50416666666666654</v>
      </c>
      <c r="O84" s="122"/>
    </row>
    <row r="85" spans="1:15" ht="15.75" customHeight="1" x14ac:dyDescent="0.25">
      <c r="E85" s="296"/>
      <c r="F85" s="159"/>
      <c r="G85" s="159"/>
      <c r="H85" s="272"/>
      <c r="I85" s="175"/>
      <c r="J85" s="278"/>
      <c r="K85" s="216"/>
      <c r="L85" s="199"/>
      <c r="M85" s="246"/>
      <c r="N85" s="198"/>
      <c r="O85" s="122"/>
    </row>
    <row r="86" spans="1:15" ht="15.75" customHeight="1" x14ac:dyDescent="0.25">
      <c r="E86" s="300"/>
      <c r="F86" s="199">
        <v>5.3</v>
      </c>
      <c r="G86" s="199"/>
      <c r="H86" s="272"/>
      <c r="I86" s="199"/>
      <c r="J86" s="529" t="s">
        <v>202</v>
      </c>
      <c r="K86" s="216"/>
      <c r="L86" s="216"/>
      <c r="M86" s="246"/>
      <c r="N86" s="198">
        <f>N84+TIME(0,M84,0)</f>
        <v>0.50486111111111098</v>
      </c>
      <c r="O86" s="81"/>
    </row>
    <row r="87" spans="1:15" ht="15.75" customHeight="1" x14ac:dyDescent="0.3">
      <c r="E87" s="300"/>
      <c r="F87" s="159"/>
      <c r="G87" s="159">
        <f>1</f>
        <v>1</v>
      </c>
      <c r="H87" s="191"/>
      <c r="I87" s="199" t="s">
        <v>36</v>
      </c>
      <c r="J87" s="608" t="s">
        <v>454</v>
      </c>
      <c r="K87" s="216" t="s">
        <v>173</v>
      </c>
      <c r="L87" s="446" t="s">
        <v>145</v>
      </c>
      <c r="M87" s="246">
        <v>1</v>
      </c>
      <c r="N87" s="198">
        <f t="shared" ref="N87:N101" si="7">N86+TIME(0,M86,0)</f>
        <v>0.50486111111111098</v>
      </c>
      <c r="O87" s="81"/>
    </row>
    <row r="88" spans="1:15" ht="15.75" customHeight="1" x14ac:dyDescent="0.25">
      <c r="E88" s="196"/>
      <c r="F88" s="205"/>
      <c r="G88" s="159">
        <f>G87+1</f>
        <v>2</v>
      </c>
      <c r="H88" s="272"/>
      <c r="I88" s="175" t="s">
        <v>36</v>
      </c>
      <c r="J88" s="608" t="s">
        <v>335</v>
      </c>
      <c r="K88" s="216" t="s">
        <v>173</v>
      </c>
      <c r="L88" s="185" t="s">
        <v>339</v>
      </c>
      <c r="M88" s="279">
        <v>1</v>
      </c>
      <c r="N88" s="198">
        <f t="shared" si="7"/>
        <v>0.50555555555555542</v>
      </c>
      <c r="O88" s="81"/>
    </row>
    <row r="89" spans="1:15" ht="15.75" customHeight="1" x14ac:dyDescent="0.25">
      <c r="E89" s="196"/>
      <c r="F89" s="205"/>
      <c r="G89" s="159">
        <f t="shared" ref="G89:G92" si="8">G88+1</f>
        <v>3</v>
      </c>
      <c r="H89" s="272"/>
      <c r="I89" s="175" t="s">
        <v>36</v>
      </c>
      <c r="J89" s="608" t="s">
        <v>345</v>
      </c>
      <c r="K89" s="216" t="s">
        <v>173</v>
      </c>
      <c r="L89" s="185" t="s">
        <v>150</v>
      </c>
      <c r="M89" s="279">
        <v>1</v>
      </c>
      <c r="N89" s="198">
        <f t="shared" si="7"/>
        <v>0.50624999999999987</v>
      </c>
      <c r="O89" s="81"/>
    </row>
    <row r="90" spans="1:15" ht="15.75" customHeight="1" x14ac:dyDescent="0.25">
      <c r="E90" s="196"/>
      <c r="F90" s="205"/>
      <c r="G90" s="159">
        <f t="shared" si="8"/>
        <v>4</v>
      </c>
      <c r="H90" s="272"/>
      <c r="I90" s="175" t="s">
        <v>36</v>
      </c>
      <c r="J90" s="608" t="s">
        <v>351</v>
      </c>
      <c r="K90" s="216" t="s">
        <v>173</v>
      </c>
      <c r="L90" s="185" t="s">
        <v>114</v>
      </c>
      <c r="M90" s="279">
        <v>1</v>
      </c>
      <c r="N90" s="198">
        <f t="shared" si="7"/>
        <v>0.50694444444444431</v>
      </c>
      <c r="O90" s="81"/>
    </row>
    <row r="91" spans="1:15" ht="15.75" customHeight="1" x14ac:dyDescent="0.25">
      <c r="E91" s="196"/>
      <c r="F91" s="205"/>
      <c r="G91" s="159">
        <f t="shared" si="8"/>
        <v>5</v>
      </c>
      <c r="H91" s="272"/>
      <c r="I91" s="175" t="s">
        <v>36</v>
      </c>
      <c r="J91" s="608" t="s">
        <v>374</v>
      </c>
      <c r="K91" s="216" t="s">
        <v>173</v>
      </c>
      <c r="L91" s="185" t="s">
        <v>43</v>
      </c>
      <c r="M91" s="279">
        <v>1</v>
      </c>
      <c r="N91" s="198">
        <f t="shared" si="7"/>
        <v>0.50763888888888875</v>
      </c>
      <c r="O91" s="81"/>
    </row>
    <row r="92" spans="1:15" ht="15.75" customHeight="1" x14ac:dyDescent="0.25">
      <c r="E92" s="196"/>
      <c r="F92" s="205"/>
      <c r="G92" s="159">
        <f t="shared" si="8"/>
        <v>6</v>
      </c>
      <c r="H92" s="272"/>
      <c r="I92" s="175" t="s">
        <v>36</v>
      </c>
      <c r="J92" s="608" t="s">
        <v>18</v>
      </c>
      <c r="K92" s="216" t="s">
        <v>173</v>
      </c>
      <c r="L92" s="185" t="s">
        <v>368</v>
      </c>
      <c r="M92" s="279">
        <v>1</v>
      </c>
      <c r="N92" s="198">
        <f t="shared" si="7"/>
        <v>0.50833333333333319</v>
      </c>
      <c r="O92" s="81"/>
    </row>
    <row r="93" spans="1:15" s="1150" customFormat="1" ht="15.75" customHeight="1" x14ac:dyDescent="0.25">
      <c r="A93" s="1162"/>
      <c r="B93" s="1162"/>
      <c r="C93" s="1162"/>
      <c r="D93" s="570"/>
      <c r="E93" s="196"/>
      <c r="F93" s="205"/>
      <c r="G93" s="159">
        <v>8</v>
      </c>
      <c r="H93" s="272"/>
      <c r="I93" s="175" t="s">
        <v>36</v>
      </c>
      <c r="J93" s="608" t="s">
        <v>531</v>
      </c>
      <c r="K93" s="216" t="s">
        <v>6</v>
      </c>
      <c r="L93" s="185" t="s">
        <v>532</v>
      </c>
      <c r="M93" s="279">
        <v>1</v>
      </c>
      <c r="N93" s="198">
        <f t="shared" si="7"/>
        <v>0.50902777777777763</v>
      </c>
      <c r="O93" s="81"/>
    </row>
    <row r="94" spans="1:15" ht="15.75" customHeight="1" x14ac:dyDescent="0.25">
      <c r="E94" s="196"/>
      <c r="F94" s="205"/>
      <c r="G94" s="159"/>
      <c r="H94" s="272"/>
      <c r="I94" s="175"/>
      <c r="J94" s="278"/>
      <c r="K94" s="216"/>
      <c r="L94" s="185"/>
      <c r="M94" s="279"/>
      <c r="N94" s="198">
        <f t="shared" si="7"/>
        <v>0.50972222222222208</v>
      </c>
      <c r="O94" s="81"/>
    </row>
    <row r="95" spans="1:15" ht="15.75" customHeight="1" x14ac:dyDescent="0.25">
      <c r="E95" s="300"/>
      <c r="F95" s="199">
        <v>5.4</v>
      </c>
      <c r="G95" s="199"/>
      <c r="H95" s="272"/>
      <c r="I95" s="199" t="s">
        <v>36</v>
      </c>
      <c r="J95" s="529" t="s">
        <v>128</v>
      </c>
      <c r="K95" s="216"/>
      <c r="L95" s="216"/>
      <c r="M95" s="273"/>
      <c r="N95" s="198">
        <f t="shared" si="7"/>
        <v>0.50972222222222208</v>
      </c>
      <c r="O95" s="83"/>
    </row>
    <row r="96" spans="1:15" ht="15.75" customHeight="1" x14ac:dyDescent="0.25">
      <c r="E96" s="296"/>
      <c r="F96" s="214"/>
      <c r="G96" s="214">
        <v>1</v>
      </c>
      <c r="H96" s="272"/>
      <c r="I96" s="175" t="s">
        <v>36</v>
      </c>
      <c r="J96" s="278" t="s">
        <v>540</v>
      </c>
      <c r="K96" s="216"/>
      <c r="L96" s="185" t="s">
        <v>108</v>
      </c>
      <c r="M96" s="279">
        <v>1</v>
      </c>
      <c r="N96" s="198">
        <f t="shared" si="7"/>
        <v>0.50972222222222208</v>
      </c>
      <c r="O96" s="81"/>
    </row>
    <row r="97" spans="5:16" ht="15.75" customHeight="1" x14ac:dyDescent="0.25">
      <c r="E97" s="296"/>
      <c r="F97" s="175"/>
      <c r="G97" s="214">
        <f>G96+1</f>
        <v>2</v>
      </c>
      <c r="H97" s="272"/>
      <c r="I97" s="175" t="s">
        <v>36</v>
      </c>
      <c r="J97" s="278" t="s">
        <v>533</v>
      </c>
      <c r="L97" s="343" t="s">
        <v>534</v>
      </c>
      <c r="M97" s="279">
        <v>1</v>
      </c>
      <c r="N97" s="198">
        <f t="shared" si="7"/>
        <v>0.51041666666666652</v>
      </c>
      <c r="O97" s="81"/>
    </row>
    <row r="98" spans="5:16" ht="15.75" customHeight="1" x14ac:dyDescent="0.25">
      <c r="E98" s="196"/>
      <c r="F98" s="205"/>
      <c r="G98" s="205"/>
      <c r="H98" s="272"/>
      <c r="I98" s="185"/>
      <c r="J98" s="280"/>
      <c r="K98" s="185"/>
      <c r="L98" s="185"/>
      <c r="M98" s="279"/>
      <c r="N98" s="198">
        <f t="shared" si="7"/>
        <v>0.51111111111111096</v>
      </c>
      <c r="O98" s="81"/>
    </row>
    <row r="99" spans="5:16" ht="15.75" customHeight="1" x14ac:dyDescent="0.25">
      <c r="E99" s="300"/>
      <c r="F99" s="159"/>
      <c r="G99" s="159"/>
      <c r="H99" s="272"/>
      <c r="I99" s="175"/>
      <c r="J99" s="278"/>
      <c r="K99" s="216"/>
      <c r="L99" s="185"/>
      <c r="M99" s="279"/>
      <c r="N99" s="198">
        <f t="shared" si="7"/>
        <v>0.51111111111111096</v>
      </c>
      <c r="O99" s="81"/>
    </row>
    <row r="100" spans="5:16" ht="15.75" customHeight="1" x14ac:dyDescent="0.25">
      <c r="E100" s="300"/>
      <c r="F100" s="199">
        <v>6</v>
      </c>
      <c r="G100" s="199"/>
      <c r="H100" s="272"/>
      <c r="I100" s="199" t="s">
        <v>36</v>
      </c>
      <c r="J100" s="529" t="s">
        <v>371</v>
      </c>
      <c r="K100" s="216"/>
      <c r="L100" s="185"/>
      <c r="M100" s="279"/>
      <c r="N100" s="198">
        <f t="shared" si="7"/>
        <v>0.51111111111111096</v>
      </c>
      <c r="O100" s="81"/>
    </row>
    <row r="101" spans="5:16" ht="15.75" customHeight="1" x14ac:dyDescent="0.25">
      <c r="E101" s="297"/>
      <c r="F101" s="211"/>
      <c r="G101" s="211">
        <v>1</v>
      </c>
      <c r="H101" s="262"/>
      <c r="I101" s="190" t="s">
        <v>36</v>
      </c>
      <c r="J101" s="281"/>
      <c r="K101" s="172"/>
      <c r="L101" s="171"/>
      <c r="M101" s="579"/>
      <c r="N101" s="198">
        <f t="shared" si="7"/>
        <v>0.51111111111111096</v>
      </c>
      <c r="O101" s="81"/>
    </row>
    <row r="102" spans="5:16" ht="15.75" customHeight="1" x14ac:dyDescent="0.25">
      <c r="E102" s="175"/>
      <c r="F102" s="214"/>
      <c r="G102" s="214"/>
      <c r="H102" s="272"/>
      <c r="I102" s="175"/>
      <c r="J102" s="278" t="s">
        <v>372</v>
      </c>
      <c r="K102" s="216"/>
      <c r="L102" s="185"/>
      <c r="M102" s="279"/>
      <c r="N102" s="192">
        <f>N101+M102</f>
        <v>0.51111111111111096</v>
      </c>
      <c r="O102" s="110"/>
    </row>
    <row r="103" spans="5:16" ht="15.75" customHeight="1" x14ac:dyDescent="0.25">
      <c r="E103" s="27"/>
      <c r="F103" s="27"/>
      <c r="G103" s="27"/>
      <c r="H103" s="27"/>
      <c r="I103" s="277"/>
      <c r="J103" s="282" t="s">
        <v>353</v>
      </c>
      <c r="K103" s="283"/>
      <c r="L103" s="283"/>
      <c r="M103" s="266"/>
      <c r="N103" s="284">
        <f>IF(N104-N102&lt;0,"OVERTIME",N104-N102)</f>
        <v>9.7222222222224097E-3</v>
      </c>
      <c r="O103" s="110"/>
      <c r="P103" s="1153"/>
    </row>
    <row r="104" spans="5:16" ht="15.75" customHeight="1" x14ac:dyDescent="0.25">
      <c r="E104" s="323">
        <v>6</v>
      </c>
      <c r="F104" s="285"/>
      <c r="G104" s="285"/>
      <c r="H104" s="285"/>
      <c r="I104" s="286" t="s">
        <v>33</v>
      </c>
      <c r="J104" s="287" t="s">
        <v>37</v>
      </c>
      <c r="K104" s="288"/>
      <c r="L104" s="289"/>
      <c r="M104" s="290"/>
      <c r="N104" s="475">
        <f>TIME(12,30,0)</f>
        <v>0.52083333333333337</v>
      </c>
      <c r="O104" s="81"/>
    </row>
    <row r="105" spans="5:16" ht="15.75" customHeight="1" x14ac:dyDescent="0.25">
      <c r="E105" s="324"/>
      <c r="F105" s="325"/>
      <c r="G105" s="325"/>
      <c r="H105" s="1"/>
      <c r="I105" s="2"/>
      <c r="J105" s="98"/>
      <c r="K105" s="2"/>
      <c r="L105" s="476"/>
      <c r="M105" s="146"/>
      <c r="N105" s="351"/>
      <c r="O105" s="82"/>
    </row>
    <row r="106" spans="5:16" ht="15.75" customHeight="1" x14ac:dyDescent="0.25">
      <c r="E106" s="326"/>
      <c r="F106" s="327"/>
      <c r="G106" s="327"/>
      <c r="H106" s="4"/>
      <c r="I106" s="2"/>
      <c r="J106" s="441" t="s">
        <v>752</v>
      </c>
      <c r="K106" s="126"/>
      <c r="L106" s="477"/>
      <c r="M106" s="236">
        <v>60</v>
      </c>
      <c r="N106" s="352">
        <f>TIME(12,30,0)</f>
        <v>0.52083333333333337</v>
      </c>
      <c r="O106" s="82"/>
    </row>
    <row r="107" spans="5:16" ht="15.75" customHeight="1" x14ac:dyDescent="0.25">
      <c r="E107" s="326"/>
      <c r="F107" s="327"/>
      <c r="G107" s="327"/>
      <c r="H107" s="4"/>
      <c r="I107" s="2"/>
      <c r="J107" s="3"/>
      <c r="K107" s="98"/>
      <c r="L107" s="478"/>
      <c r="M107" s="137"/>
      <c r="N107" s="353"/>
      <c r="O107" s="82"/>
    </row>
    <row r="108" spans="5:16" ht="15.75" customHeight="1" x14ac:dyDescent="0.25">
      <c r="E108" s="328"/>
      <c r="F108" s="329"/>
      <c r="G108" s="329"/>
      <c r="H108" s="29"/>
      <c r="I108" s="26"/>
      <c r="J108" s="442" t="s">
        <v>210</v>
      </c>
      <c r="K108" s="127"/>
      <c r="L108" s="479"/>
      <c r="M108" s="237"/>
      <c r="N108" s="354">
        <f>N104+TIME(0,M106,0)</f>
        <v>0.5625</v>
      </c>
      <c r="O108" s="115"/>
    </row>
    <row r="109" spans="5:16" ht="15.75" customHeight="1" x14ac:dyDescent="0.25">
      <c r="E109" s="330"/>
      <c r="F109" s="331"/>
      <c r="G109" s="331"/>
      <c r="H109" s="87"/>
      <c r="I109" s="88"/>
      <c r="J109" s="89"/>
      <c r="K109" s="128"/>
      <c r="L109" s="483"/>
      <c r="M109" s="239"/>
      <c r="N109" s="356"/>
      <c r="O109" s="83"/>
    </row>
    <row r="110" spans="5:16" ht="15.75" customHeight="1" x14ac:dyDescent="0.25">
      <c r="E110" s="332"/>
      <c r="F110" s="333"/>
      <c r="G110" s="333"/>
      <c r="H110" s="39"/>
      <c r="I110" s="34"/>
      <c r="J110" s="44"/>
      <c r="K110" s="129"/>
      <c r="L110" s="484"/>
      <c r="M110" s="240"/>
      <c r="N110" s="357"/>
      <c r="O110" s="114"/>
    </row>
    <row r="111" spans="5:16" ht="15.75" customHeight="1" x14ac:dyDescent="0.25">
      <c r="E111" s="334"/>
      <c r="F111" s="335"/>
      <c r="G111" s="335"/>
      <c r="H111" s="90"/>
      <c r="I111" s="91"/>
      <c r="J111" s="92"/>
      <c r="K111" s="130"/>
      <c r="L111" s="485"/>
      <c r="M111" s="241"/>
      <c r="N111" s="358"/>
      <c r="O111" s="114"/>
    </row>
    <row r="112" spans="5:16" ht="15.75" customHeight="1" x14ac:dyDescent="0.25">
      <c r="E112" s="336"/>
      <c r="F112" s="336"/>
      <c r="G112" s="336"/>
      <c r="H112" s="131"/>
      <c r="I112" s="97"/>
      <c r="J112" s="97"/>
      <c r="K112" s="97"/>
      <c r="L112" s="486"/>
      <c r="M112" s="238"/>
      <c r="N112" s="359"/>
      <c r="O112" s="82"/>
    </row>
    <row r="113" spans="5:15" ht="15.75" customHeight="1" x14ac:dyDescent="0.25">
      <c r="E113" s="1560" t="s">
        <v>172</v>
      </c>
      <c r="F113" s="1561"/>
      <c r="G113" s="1561"/>
      <c r="H113" s="1561"/>
      <c r="I113" s="1561"/>
      <c r="J113" s="1561"/>
      <c r="K113" s="1561"/>
      <c r="L113" s="1561"/>
      <c r="M113" s="1561"/>
      <c r="N113" s="1562"/>
      <c r="O113" s="82"/>
    </row>
    <row r="114" spans="5:15" ht="15.75" customHeight="1" x14ac:dyDescent="0.25">
      <c r="E114" s="1565" t="str">
        <f>E3</f>
        <v>136th IEEE 802.11 WIRELESS LOCAL AREA NETWORKS SESSION</v>
      </c>
      <c r="F114" s="1524"/>
      <c r="G114" s="1524"/>
      <c r="H114" s="1524"/>
      <c r="I114" s="1524"/>
      <c r="J114" s="1524"/>
      <c r="K114" s="1524"/>
      <c r="L114" s="1524"/>
      <c r="M114" s="1524"/>
      <c r="N114" s="1525"/>
      <c r="O114" s="84"/>
    </row>
    <row r="115" spans="5:15" ht="15.75" customHeight="1" x14ac:dyDescent="0.25">
      <c r="E115" s="1542" t="str">
        <f>E4</f>
        <v xml:space="preserve">Grand Hyatt San Antonio, San Antonio, TX USA
</v>
      </c>
      <c r="F115" s="1543"/>
      <c r="G115" s="1543"/>
      <c r="H115" s="1543"/>
      <c r="I115" s="1543"/>
      <c r="J115" s="1543"/>
      <c r="K115" s="1543"/>
      <c r="L115" s="1543"/>
      <c r="M115" s="1543"/>
      <c r="N115" s="1544"/>
      <c r="O115" s="84"/>
    </row>
    <row r="116" spans="5:15" ht="15.75" customHeight="1" x14ac:dyDescent="0.25">
      <c r="E116" s="1545" t="str">
        <f>E5</f>
        <v>November 11-16, 2012</v>
      </c>
      <c r="F116" s="1546"/>
      <c r="G116" s="1546"/>
      <c r="H116" s="1530"/>
      <c r="I116" s="1530"/>
      <c r="J116" s="1530"/>
      <c r="K116" s="1530"/>
      <c r="L116" s="1530"/>
      <c r="M116" s="1530"/>
      <c r="N116" s="1531"/>
      <c r="O116" s="81"/>
    </row>
    <row r="117" spans="5:15" ht="15.75" customHeight="1" x14ac:dyDescent="0.25">
      <c r="E117" s="310"/>
      <c r="F117" s="311"/>
      <c r="G117" s="311"/>
      <c r="H117" s="111"/>
      <c r="I117" s="112"/>
      <c r="J117" s="112"/>
      <c r="K117" s="112"/>
      <c r="L117" s="112"/>
      <c r="M117" s="230"/>
      <c r="N117" s="113"/>
      <c r="O117" s="81"/>
    </row>
    <row r="118" spans="5:15" ht="15.75" customHeight="1" x14ac:dyDescent="0.25">
      <c r="E118" s="337"/>
      <c r="F118" s="338"/>
      <c r="G118" s="338"/>
      <c r="H118" s="22"/>
      <c r="I118" s="23"/>
      <c r="J118" s="23"/>
      <c r="K118" s="23"/>
      <c r="L118" s="481"/>
      <c r="M118" s="231"/>
      <c r="N118" s="348"/>
      <c r="O118" s="81"/>
    </row>
    <row r="119" spans="5:15" ht="15.75" customHeight="1" x14ac:dyDescent="0.25">
      <c r="E119" s="1536" t="s">
        <v>742</v>
      </c>
      <c r="F119" s="1537"/>
      <c r="G119" s="1537"/>
      <c r="H119" s="1538"/>
      <c r="I119" s="1538"/>
      <c r="J119" s="1538"/>
      <c r="K119" s="1538"/>
      <c r="L119" s="1538"/>
      <c r="M119" s="1538"/>
      <c r="N119" s="1539"/>
      <c r="O119" s="84"/>
    </row>
    <row r="120" spans="5:15" ht="15.75" customHeight="1" x14ac:dyDescent="0.25">
      <c r="E120" s="1547" t="str">
        <f>E9</f>
        <v>WG CHAIR - Bruce Kraemer (Marvell)</v>
      </c>
      <c r="F120" s="1548"/>
      <c r="G120" s="1548"/>
      <c r="H120" s="1548"/>
      <c r="I120" s="1548"/>
      <c r="J120" s="1548"/>
      <c r="K120" s="1548"/>
      <c r="L120" s="1548"/>
      <c r="M120" s="1548"/>
      <c r="N120" s="1549"/>
      <c r="O120" s="84"/>
    </row>
    <row r="121" spans="5:15" ht="15.75" customHeight="1" x14ac:dyDescent="0.25">
      <c r="E121" s="1554" t="str">
        <f>E10</f>
        <v>WG  VICE-CHAIR - Jon Rosdahl (CSR) -- WG  VICE-CHAIR - Adrian Stephens (Intel)</v>
      </c>
      <c r="F121" s="1555"/>
      <c r="G121" s="1555"/>
      <c r="H121" s="1555"/>
      <c r="I121" s="1555"/>
      <c r="J121" s="1555"/>
      <c r="K121" s="1555"/>
      <c r="L121" s="1555"/>
      <c r="M121" s="1555"/>
      <c r="N121" s="1556"/>
      <c r="O121" s="82"/>
    </row>
    <row r="122" spans="5:15" ht="15.75" customHeight="1" x14ac:dyDescent="0.25">
      <c r="E122" s="1557" t="str">
        <f>E11</f>
        <v>WG SECRETARY - STEPHEN MCCANN (RIM)</v>
      </c>
      <c r="F122" s="1558"/>
      <c r="G122" s="1558"/>
      <c r="H122" s="1558"/>
      <c r="I122" s="1558"/>
      <c r="J122" s="1558"/>
      <c r="K122" s="1558"/>
      <c r="L122" s="1558"/>
      <c r="M122" s="1558"/>
      <c r="N122" s="1559"/>
      <c r="O122" s="82"/>
    </row>
    <row r="123" spans="5:15" ht="15.75" customHeight="1" thickBot="1" x14ac:dyDescent="0.3">
      <c r="E123" s="339"/>
      <c r="F123" s="339"/>
      <c r="G123" s="339"/>
      <c r="H123" s="36"/>
      <c r="I123" s="36"/>
      <c r="J123" s="1540" t="str">
        <f>Title!$B$4</f>
        <v>R2</v>
      </c>
      <c r="K123" s="36"/>
      <c r="L123" s="339"/>
      <c r="M123" s="242"/>
      <c r="N123" s="360"/>
      <c r="O123" s="82"/>
    </row>
    <row r="124" spans="5:15" ht="27" customHeight="1" thickBot="1" x14ac:dyDescent="0.3">
      <c r="E124" s="205"/>
      <c r="F124" s="205"/>
      <c r="G124" s="205"/>
      <c r="H124" s="159"/>
      <c r="I124" s="160"/>
      <c r="J124" s="1541"/>
      <c r="K124" s="160"/>
      <c r="L124" s="160"/>
      <c r="N124" s="445" t="s">
        <v>343</v>
      </c>
      <c r="O124" s="82"/>
    </row>
    <row r="125" spans="5:15" ht="15.75" customHeight="1" x14ac:dyDescent="0.25">
      <c r="E125" s="161">
        <v>1</v>
      </c>
      <c r="F125" s="162"/>
      <c r="G125" s="162"/>
      <c r="H125" s="162"/>
      <c r="I125" s="163"/>
      <c r="J125" s="164" t="s">
        <v>126</v>
      </c>
      <c r="K125" s="165" t="s">
        <v>173</v>
      </c>
      <c r="L125" s="165" t="s">
        <v>462</v>
      </c>
      <c r="M125" s="243">
        <v>1</v>
      </c>
      <c r="N125" s="197">
        <f>TIME(10,30,0)</f>
        <v>0.4375</v>
      </c>
      <c r="O125" s="93"/>
    </row>
    <row r="126" spans="5:15" ht="15.75" customHeight="1" x14ac:dyDescent="0.25">
      <c r="E126" s="167"/>
      <c r="F126" s="168">
        <v>1.1000000000000001</v>
      </c>
      <c r="G126" s="168"/>
      <c r="H126" s="168"/>
      <c r="I126" s="169" t="s">
        <v>67</v>
      </c>
      <c r="J126" s="170" t="s">
        <v>153</v>
      </c>
      <c r="K126" s="171" t="s">
        <v>173</v>
      </c>
      <c r="L126" s="172" t="s">
        <v>462</v>
      </c>
      <c r="M126" s="244">
        <v>1</v>
      </c>
      <c r="N126" s="173">
        <f>N125+TIME(0,M125,0)</f>
        <v>0.43819444444444444</v>
      </c>
      <c r="O126" s="82"/>
    </row>
    <row r="127" spans="5:15" ht="15.75" customHeight="1" x14ac:dyDescent="0.25">
      <c r="E127" s="175"/>
      <c r="F127" s="175"/>
      <c r="G127" s="175"/>
      <c r="H127" s="174"/>
      <c r="I127" s="175"/>
      <c r="J127" s="176"/>
      <c r="K127" s="177"/>
      <c r="L127" s="177"/>
      <c r="M127" s="256"/>
      <c r="N127" s="257"/>
      <c r="O127"/>
    </row>
    <row r="128" spans="5:15" ht="15.75" customHeight="1" x14ac:dyDescent="0.25">
      <c r="E128" s="298">
        <v>2</v>
      </c>
      <c r="F128" s="180"/>
      <c r="G128" s="180"/>
      <c r="H128" s="179"/>
      <c r="I128" s="180"/>
      <c r="J128" s="181" t="s">
        <v>182</v>
      </c>
      <c r="K128" s="182" t="s">
        <v>173</v>
      </c>
      <c r="L128" s="182" t="s">
        <v>183</v>
      </c>
      <c r="M128" s="245"/>
      <c r="N128" s="198">
        <f>N126+TIME(0,M126,0)</f>
        <v>0.43888888888888888</v>
      </c>
      <c r="O128"/>
    </row>
    <row r="129" spans="4:15" ht="15.75" customHeight="1" x14ac:dyDescent="0.25">
      <c r="E129" s="196"/>
      <c r="F129" s="344">
        <f>E128+0.1</f>
        <v>2.1</v>
      </c>
      <c r="G129" s="205"/>
      <c r="H129" s="159"/>
      <c r="I129" s="175" t="s">
        <v>179</v>
      </c>
      <c r="J129" s="184" t="s">
        <v>276</v>
      </c>
      <c r="K129" s="185" t="s">
        <v>173</v>
      </c>
      <c r="L129" s="185" t="s">
        <v>462</v>
      </c>
      <c r="M129" s="245">
        <v>1</v>
      </c>
      <c r="N129" s="198">
        <f>N128+TIME(0,M128,0)</f>
        <v>0.43888888888888888</v>
      </c>
      <c r="O129"/>
    </row>
    <row r="130" spans="4:15" ht="15.75" customHeight="1" x14ac:dyDescent="0.25">
      <c r="E130" s="196"/>
      <c r="F130" s="344">
        <f t="shared" ref="F130:F135" si="9">F129+0.1</f>
        <v>2.2000000000000002</v>
      </c>
      <c r="G130" s="205"/>
      <c r="H130" s="159"/>
      <c r="I130" s="175" t="s">
        <v>179</v>
      </c>
      <c r="J130" s="187" t="s">
        <v>129</v>
      </c>
      <c r="K130" s="604" t="s">
        <v>173</v>
      </c>
      <c r="L130" s="604" t="s">
        <v>132</v>
      </c>
      <c r="M130" s="245">
        <v>1</v>
      </c>
      <c r="N130" s="198">
        <f t="shared" ref="N130:N149" si="10">N129+TIME(0,M129,0)</f>
        <v>0.43958333333333333</v>
      </c>
      <c r="O130"/>
    </row>
    <row r="131" spans="4:15" ht="15.75" customHeight="1" x14ac:dyDescent="0.25">
      <c r="E131" s="196"/>
      <c r="F131" s="344">
        <f t="shared" si="9"/>
        <v>2.3000000000000003</v>
      </c>
      <c r="G131" s="205"/>
      <c r="H131" s="159"/>
      <c r="I131" s="175" t="s">
        <v>179</v>
      </c>
      <c r="J131" s="605" t="s">
        <v>779</v>
      </c>
      <c r="K131" s="216" t="s">
        <v>173</v>
      </c>
      <c r="L131" s="185" t="s">
        <v>572</v>
      </c>
      <c r="M131" s="245">
        <v>2</v>
      </c>
      <c r="N131" s="198">
        <f t="shared" si="10"/>
        <v>0.44027777777777777</v>
      </c>
      <c r="O131"/>
    </row>
    <row r="132" spans="4:15" ht="15.75" customHeight="1" x14ac:dyDescent="0.25">
      <c r="E132" s="196"/>
      <c r="F132" s="344">
        <f t="shared" si="9"/>
        <v>2.4000000000000004</v>
      </c>
      <c r="G132" s="205"/>
      <c r="H132" s="159"/>
      <c r="I132" s="175" t="s">
        <v>36</v>
      </c>
      <c r="J132" s="605"/>
      <c r="K132" s="216" t="s">
        <v>173</v>
      </c>
      <c r="L132" s="216"/>
      <c r="M132" s="273"/>
      <c r="N132" s="198">
        <f t="shared" si="10"/>
        <v>0.44166666666666665</v>
      </c>
      <c r="O132"/>
    </row>
    <row r="133" spans="4:15" ht="15.75" customHeight="1" x14ac:dyDescent="0.25">
      <c r="E133" s="196"/>
      <c r="F133" s="344">
        <f t="shared" si="9"/>
        <v>2.5000000000000004</v>
      </c>
      <c r="G133" s="205"/>
      <c r="H133" s="159"/>
      <c r="I133" s="175" t="s">
        <v>36</v>
      </c>
      <c r="J133" s="188"/>
      <c r="K133" s="216" t="s">
        <v>173</v>
      </c>
      <c r="L133" s="185"/>
      <c r="M133" s="273"/>
      <c r="N133" s="198">
        <f t="shared" si="10"/>
        <v>0.44166666666666665</v>
      </c>
      <c r="O133"/>
    </row>
    <row r="134" spans="4:15" ht="15.75" customHeight="1" x14ac:dyDescent="0.25">
      <c r="E134" s="196"/>
      <c r="F134" s="344">
        <f t="shared" si="9"/>
        <v>2.6000000000000005</v>
      </c>
      <c r="G134" s="205"/>
      <c r="H134" s="159"/>
      <c r="I134" s="175" t="s">
        <v>36</v>
      </c>
      <c r="J134" s="605"/>
      <c r="K134" s="216" t="s">
        <v>173</v>
      </c>
      <c r="L134" s="185"/>
      <c r="M134" s="273"/>
      <c r="N134" s="198">
        <f t="shared" si="10"/>
        <v>0.44166666666666665</v>
      </c>
      <c r="O134"/>
    </row>
    <row r="135" spans="4:15" ht="15.75" customHeight="1" x14ac:dyDescent="0.25">
      <c r="E135" s="297"/>
      <c r="F135" s="374">
        <f t="shared" si="9"/>
        <v>2.7000000000000006</v>
      </c>
      <c r="G135" s="190"/>
      <c r="H135" s="189"/>
      <c r="I135" s="190" t="s">
        <v>36</v>
      </c>
      <c r="J135" s="617" t="s">
        <v>11</v>
      </c>
      <c r="K135" s="171" t="s">
        <v>173</v>
      </c>
      <c r="L135" s="171" t="s">
        <v>572</v>
      </c>
      <c r="M135" s="247">
        <v>2</v>
      </c>
      <c r="N135" s="198">
        <f t="shared" si="10"/>
        <v>0.44166666666666665</v>
      </c>
      <c r="O135"/>
    </row>
    <row r="136" spans="4:15" ht="15.75" customHeight="1" x14ac:dyDescent="0.25">
      <c r="E136" s="175"/>
      <c r="F136" s="175"/>
      <c r="G136" s="175"/>
      <c r="H136" s="191"/>
      <c r="I136" s="175"/>
      <c r="J136" s="185"/>
      <c r="K136" s="177"/>
      <c r="L136" s="177"/>
      <c r="M136" s="256"/>
      <c r="N136" s="258"/>
      <c r="O136"/>
    </row>
    <row r="137" spans="4:15" ht="15.75" customHeight="1" x14ac:dyDescent="0.25">
      <c r="E137" s="193">
        <v>3</v>
      </c>
      <c r="F137" s="220"/>
      <c r="G137" s="220"/>
      <c r="H137" s="194"/>
      <c r="I137" s="180" t="s">
        <v>179</v>
      </c>
      <c r="J137" s="164" t="s">
        <v>168</v>
      </c>
      <c r="K137" s="195"/>
      <c r="L137" s="195"/>
      <c r="M137" s="245"/>
      <c r="N137" s="198"/>
      <c r="O137"/>
    </row>
    <row r="138" spans="4:15" ht="15.75" customHeight="1" x14ac:dyDescent="0.25">
      <c r="E138" s="196"/>
      <c r="F138" s="205"/>
      <c r="G138" s="205"/>
      <c r="H138" s="174"/>
      <c r="I138" s="175"/>
      <c r="J138" s="185"/>
      <c r="K138" s="185"/>
      <c r="L138" s="185"/>
      <c r="M138" s="245"/>
      <c r="N138" s="198"/>
      <c r="O138"/>
    </row>
    <row r="139" spans="4:15" ht="15.75" customHeight="1" x14ac:dyDescent="0.25">
      <c r="E139" s="196"/>
      <c r="F139" s="344">
        <f>E137+0.1</f>
        <v>3.1</v>
      </c>
      <c r="G139" s="205"/>
      <c r="H139" s="174"/>
      <c r="I139" s="175"/>
      <c r="J139" s="531" t="s">
        <v>279</v>
      </c>
      <c r="K139" s="185"/>
      <c r="L139" s="185"/>
      <c r="M139" s="245"/>
      <c r="N139" s="198"/>
      <c r="O139"/>
    </row>
    <row r="140" spans="4:15" ht="15.75" customHeight="1" x14ac:dyDescent="0.25">
      <c r="E140" s="196"/>
      <c r="F140" s="344"/>
      <c r="G140" s="205">
        <v>1</v>
      </c>
      <c r="H140" s="191"/>
      <c r="I140" s="199" t="s">
        <v>179</v>
      </c>
      <c r="N140" s="198">
        <f>N135+TIME(0,M135,0)</f>
        <v>0.44305555555555554</v>
      </c>
      <c r="O140"/>
    </row>
    <row r="141" spans="4:15" ht="15.75" customHeight="1" x14ac:dyDescent="0.25">
      <c r="E141" s="196"/>
      <c r="F141" s="344"/>
      <c r="G141" s="205">
        <f>G140+1</f>
        <v>2</v>
      </c>
      <c r="H141" s="191"/>
      <c r="I141" s="199" t="s">
        <v>179</v>
      </c>
      <c r="J141" s="777" t="s">
        <v>549</v>
      </c>
      <c r="K141" s="201" t="s">
        <v>174</v>
      </c>
      <c r="L141" s="99" t="s">
        <v>150</v>
      </c>
      <c r="M141" s="246">
        <v>5</v>
      </c>
      <c r="N141" s="198">
        <f>N140+TIME(0,M257,0)</f>
        <v>0.44652777777777775</v>
      </c>
      <c r="O141"/>
    </row>
    <row r="142" spans="4:15" ht="15.75" customHeight="1" x14ac:dyDescent="0.3">
      <c r="D142" s="573"/>
      <c r="E142" s="196"/>
      <c r="F142" s="344"/>
      <c r="G142" s="205">
        <f>G141+1</f>
        <v>3</v>
      </c>
      <c r="H142" s="191"/>
      <c r="I142" s="777" t="s">
        <v>36</v>
      </c>
      <c r="J142" s="974" t="s">
        <v>548</v>
      </c>
      <c r="K142" s="981" t="s">
        <v>173</v>
      </c>
      <c r="L142" s="976" t="s">
        <v>468</v>
      </c>
      <c r="M142" s="246">
        <v>5</v>
      </c>
      <c r="N142" s="198">
        <f t="shared" si="10"/>
        <v>0.44999999999999996</v>
      </c>
      <c r="O142"/>
    </row>
    <row r="143" spans="4:15" ht="15.75" customHeight="1" x14ac:dyDescent="0.25">
      <c r="E143" s="196"/>
      <c r="F143" s="205"/>
      <c r="G143" s="205"/>
      <c r="H143" s="191"/>
      <c r="I143" s="199"/>
      <c r="J143" s="200"/>
      <c r="K143" s="201"/>
      <c r="L143" s="99"/>
      <c r="M143" s="246"/>
      <c r="N143" s="198">
        <f t="shared" si="10"/>
        <v>0.45347222222222217</v>
      </c>
      <c r="O143"/>
    </row>
    <row r="144" spans="4:15" ht="15.75" customHeight="1" x14ac:dyDescent="0.25">
      <c r="E144" s="196"/>
      <c r="F144" s="344">
        <v>3.2</v>
      </c>
      <c r="G144" s="205"/>
      <c r="H144" s="174"/>
      <c r="I144" s="199"/>
      <c r="J144" s="531" t="s">
        <v>278</v>
      </c>
      <c r="K144" s="185"/>
      <c r="L144" s="185"/>
      <c r="M144" s="246"/>
      <c r="N144" s="198">
        <f t="shared" si="10"/>
        <v>0.45347222222222217</v>
      </c>
      <c r="O144"/>
    </row>
    <row r="145" spans="5:15" ht="15.75" customHeight="1" x14ac:dyDescent="0.25">
      <c r="E145" s="196"/>
      <c r="F145" s="205"/>
      <c r="G145" s="205">
        <v>1</v>
      </c>
      <c r="H145" s="191"/>
      <c r="I145" s="199" t="s">
        <v>179</v>
      </c>
      <c r="J145" s="525" t="s">
        <v>38</v>
      </c>
      <c r="K145" s="526" t="s">
        <v>34</v>
      </c>
      <c r="L145" s="525" t="s">
        <v>759</v>
      </c>
      <c r="M145" s="246">
        <v>5</v>
      </c>
      <c r="N145" s="198">
        <f t="shared" si="10"/>
        <v>0.45347222222222217</v>
      </c>
      <c r="O145"/>
    </row>
    <row r="146" spans="5:15" ht="15.75" customHeight="1" x14ac:dyDescent="0.25">
      <c r="E146" s="196"/>
      <c r="F146" s="205"/>
      <c r="G146" s="205">
        <f>G145+1</f>
        <v>2</v>
      </c>
      <c r="H146" s="191"/>
      <c r="I146" s="199" t="s">
        <v>179</v>
      </c>
      <c r="J146" s="777" t="s">
        <v>757</v>
      </c>
      <c r="K146" s="982" t="s">
        <v>174</v>
      </c>
      <c r="L146" s="739" t="s">
        <v>390</v>
      </c>
      <c r="M146" s="246">
        <v>5</v>
      </c>
      <c r="N146" s="198">
        <f t="shared" si="10"/>
        <v>0.45694444444444438</v>
      </c>
      <c r="O146"/>
    </row>
    <row r="147" spans="5:15" ht="15.75" customHeight="1" x14ac:dyDescent="0.25">
      <c r="E147" s="196"/>
      <c r="F147" s="205"/>
      <c r="G147" s="205">
        <f>G146+1</f>
        <v>3</v>
      </c>
      <c r="H147" s="191"/>
      <c r="I147" s="199" t="s">
        <v>179</v>
      </c>
      <c r="J147" s="525" t="s">
        <v>551</v>
      </c>
      <c r="K147" s="526" t="s">
        <v>174</v>
      </c>
      <c r="L147" s="525" t="s">
        <v>145</v>
      </c>
      <c r="M147" s="555">
        <v>10</v>
      </c>
      <c r="N147" s="198">
        <f t="shared" si="10"/>
        <v>0.46041666666666659</v>
      </c>
      <c r="O147"/>
    </row>
    <row r="148" spans="5:15" ht="15.75" customHeight="1" x14ac:dyDescent="0.25">
      <c r="E148" s="196"/>
      <c r="F148" s="205"/>
      <c r="G148" s="205">
        <f>G147+1</f>
        <v>4</v>
      </c>
      <c r="H148" s="191"/>
      <c r="I148" s="199" t="s">
        <v>179</v>
      </c>
      <c r="J148" s="525" t="s">
        <v>758</v>
      </c>
      <c r="K148" s="526" t="s">
        <v>34</v>
      </c>
      <c r="L148" s="525" t="s">
        <v>160</v>
      </c>
      <c r="M148" s="555">
        <v>2</v>
      </c>
      <c r="N148" s="198">
        <f t="shared" si="10"/>
        <v>0.46736111111111101</v>
      </c>
      <c r="O148"/>
    </row>
    <row r="149" spans="5:15" ht="15.75" customHeight="1" x14ac:dyDescent="0.25">
      <c r="E149" s="202"/>
      <c r="F149" s="169"/>
      <c r="G149" s="169">
        <f>G148+1</f>
        <v>5</v>
      </c>
      <c r="H149" s="189"/>
      <c r="I149" s="203" t="s">
        <v>179</v>
      </c>
      <c r="J149" s="606">
        <v>802.24</v>
      </c>
      <c r="K149" s="171" t="s">
        <v>173</v>
      </c>
      <c r="L149" s="171" t="s">
        <v>572</v>
      </c>
      <c r="M149" s="247">
        <v>2</v>
      </c>
      <c r="N149" s="212">
        <f t="shared" si="10"/>
        <v>0.46874999999999989</v>
      </c>
      <c r="O149"/>
    </row>
    <row r="150" spans="5:15" ht="15.75" customHeight="1" x14ac:dyDescent="0.25">
      <c r="E150" s="205"/>
      <c r="F150" s="205"/>
      <c r="G150" s="205"/>
      <c r="H150" s="174"/>
      <c r="I150" s="199"/>
      <c r="J150" s="206"/>
      <c r="K150" s="201"/>
      <c r="L150" s="207"/>
      <c r="M150" s="246"/>
      <c r="N150" s="178"/>
      <c r="O150"/>
    </row>
    <row r="151" spans="5:15" ht="15.75" customHeight="1" x14ac:dyDescent="0.25">
      <c r="E151" s="193">
        <v>4</v>
      </c>
      <c r="F151" s="220"/>
      <c r="G151" s="220"/>
      <c r="H151" s="208"/>
      <c r="I151" s="182"/>
      <c r="J151" s="209" t="s">
        <v>124</v>
      </c>
      <c r="K151" s="195"/>
      <c r="L151" s="195"/>
      <c r="M151" s="603"/>
      <c r="N151" s="183"/>
      <c r="O151"/>
    </row>
    <row r="152" spans="5:15" ht="15.75" customHeight="1" x14ac:dyDescent="0.25">
      <c r="E152" s="196"/>
      <c r="F152" s="344">
        <f>E151+0.1</f>
        <v>4.0999999999999996</v>
      </c>
      <c r="G152" s="205"/>
      <c r="H152" s="210"/>
      <c r="I152" s="777" t="s">
        <v>316</v>
      </c>
      <c r="J152" s="1672" t="s">
        <v>776</v>
      </c>
      <c r="K152" s="982"/>
      <c r="L152" s="983" t="s">
        <v>534</v>
      </c>
      <c r="M152" s="245">
        <v>5</v>
      </c>
      <c r="N152" s="198">
        <f>N149+TIME(0,M149,0)</f>
        <v>0.47013888888888877</v>
      </c>
      <c r="O152"/>
    </row>
    <row r="153" spans="5:15" ht="15.75" customHeight="1" x14ac:dyDescent="0.3">
      <c r="E153" s="196"/>
      <c r="F153" s="344">
        <f>F152+0.1</f>
        <v>4.1999999999999993</v>
      </c>
      <c r="G153" s="205"/>
      <c r="H153" s="210"/>
      <c r="I153" s="777" t="s">
        <v>316</v>
      </c>
      <c r="J153" s="1672" t="s">
        <v>777</v>
      </c>
      <c r="K153" s="201" t="s">
        <v>6</v>
      </c>
      <c r="L153" s="446" t="s">
        <v>763</v>
      </c>
      <c r="M153" s="987">
        <v>5</v>
      </c>
      <c r="N153" s="198">
        <f>N152+TIME(0,M161,0)</f>
        <v>0.47708333333333319</v>
      </c>
      <c r="O153"/>
    </row>
    <row r="154" spans="5:15" ht="15.75" customHeight="1" x14ac:dyDescent="0.25">
      <c r="E154" s="196"/>
      <c r="F154" s="344">
        <f>F153+0.1</f>
        <v>4.2999999999999989</v>
      </c>
      <c r="G154" s="205"/>
      <c r="H154" s="210"/>
      <c r="J154" s="1671"/>
      <c r="N154" s="198">
        <f>N153+TIME(0,M165,0)</f>
        <v>0.4805555555555554</v>
      </c>
      <c r="O154"/>
    </row>
    <row r="155" spans="5:15" ht="15.75" customHeight="1" x14ac:dyDescent="0.25">
      <c r="E155" s="196"/>
      <c r="F155" s="344">
        <f>F154+0.1</f>
        <v>4.3999999999999986</v>
      </c>
      <c r="G155" s="205"/>
      <c r="H155" s="210"/>
      <c r="N155" s="198">
        <f>N154+TIME(0,M153,0)</f>
        <v>0.48402777777777761</v>
      </c>
      <c r="O155"/>
    </row>
    <row r="156" spans="5:15" ht="15.75" customHeight="1" x14ac:dyDescent="0.25">
      <c r="E156" s="202"/>
      <c r="F156" s="374">
        <f>F155+0.1</f>
        <v>4.4999999999999982</v>
      </c>
      <c r="G156" s="169"/>
      <c r="H156" s="211"/>
      <c r="I156" s="203"/>
      <c r="J156" s="509"/>
      <c r="K156" s="616"/>
      <c r="L156" s="510"/>
      <c r="M156" s="247"/>
      <c r="N156" s="198">
        <f>N155+TIME(0,M156,0)</f>
        <v>0.48402777777777761</v>
      </c>
      <c r="O156"/>
    </row>
    <row r="157" spans="5:15" ht="15.75" customHeight="1" x14ac:dyDescent="0.25">
      <c r="E157" s="205"/>
      <c r="F157" s="205"/>
      <c r="G157" s="205"/>
      <c r="H157" s="214"/>
      <c r="I157" s="199"/>
      <c r="J157" s="215"/>
      <c r="K157" s="216"/>
      <c r="L157" s="199"/>
      <c r="M157" s="246"/>
      <c r="N157" s="217"/>
      <c r="O157"/>
    </row>
    <row r="158" spans="5:15" ht="15.75" customHeight="1" x14ac:dyDescent="0.25">
      <c r="E158" s="299">
        <v>5</v>
      </c>
      <c r="F158" s="163"/>
      <c r="G158" s="163"/>
      <c r="H158" s="179"/>
      <c r="I158" s="182"/>
      <c r="J158" s="218" t="s">
        <v>181</v>
      </c>
      <c r="K158" s="165"/>
      <c r="L158" s="219"/>
      <c r="M158" s="243"/>
      <c r="N158" s="183">
        <f>N156+TIME(0,M156,0)</f>
        <v>0.48402777777777761</v>
      </c>
      <c r="O158"/>
    </row>
    <row r="159" spans="5:15" ht="15.75" customHeight="1" x14ac:dyDescent="0.3">
      <c r="E159" s="300"/>
      <c r="F159" s="344">
        <f>E158+0.1</f>
        <v>5.0999999999999996</v>
      </c>
      <c r="G159" s="199"/>
      <c r="H159" s="191"/>
      <c r="I159" s="177" t="s">
        <v>67</v>
      </c>
      <c r="J159" s="216" t="s">
        <v>115</v>
      </c>
      <c r="K159" s="201" t="s">
        <v>174</v>
      </c>
      <c r="L159" s="446" t="s">
        <v>744</v>
      </c>
      <c r="M159" s="245">
        <v>4</v>
      </c>
      <c r="N159" s="198">
        <f>N158+TIME(0,M158,0)</f>
        <v>0.48402777777777761</v>
      </c>
      <c r="O159"/>
    </row>
    <row r="160" spans="5:15" ht="15.75" customHeight="1" x14ac:dyDescent="0.25">
      <c r="E160" s="300"/>
      <c r="F160" s="344">
        <f>F159+0.1</f>
        <v>5.1999999999999993</v>
      </c>
      <c r="G160" s="199"/>
      <c r="H160" s="191"/>
      <c r="I160" s="177" t="s">
        <v>46</v>
      </c>
      <c r="J160" s="343" t="s">
        <v>764</v>
      </c>
      <c r="K160" s="201" t="s">
        <v>6</v>
      </c>
      <c r="L160" s="343" t="s">
        <v>441</v>
      </c>
      <c r="M160" s="987">
        <v>15</v>
      </c>
      <c r="N160" s="198">
        <f t="shared" ref="N160:N165" si="11">N159+TIME(0,M159,0)</f>
        <v>0.48680555555555538</v>
      </c>
      <c r="O160"/>
    </row>
    <row r="161" spans="1:15" ht="15.75" customHeight="1" x14ac:dyDescent="0.3">
      <c r="E161" s="300"/>
      <c r="F161" s="344">
        <f>F160+0.1</f>
        <v>5.2999999999999989</v>
      </c>
      <c r="G161" s="199"/>
      <c r="H161" s="191"/>
      <c r="I161" s="177" t="s">
        <v>46</v>
      </c>
      <c r="J161" s="566" t="s">
        <v>754</v>
      </c>
      <c r="K161" s="201" t="s">
        <v>6</v>
      </c>
      <c r="L161" s="446" t="s">
        <v>756</v>
      </c>
      <c r="M161" s="245">
        <v>10</v>
      </c>
      <c r="N161" s="198">
        <f t="shared" si="11"/>
        <v>0.49722222222222207</v>
      </c>
      <c r="O161"/>
    </row>
    <row r="162" spans="1:15" ht="15.75" customHeight="1" x14ac:dyDescent="0.25">
      <c r="E162" s="300"/>
      <c r="F162" s="344">
        <f t="shared" ref="F162:F167" si="12">F161+0.1</f>
        <v>5.3999999999999986</v>
      </c>
      <c r="G162" s="199"/>
      <c r="H162" s="191"/>
      <c r="I162" s="177" t="s">
        <v>46</v>
      </c>
      <c r="K162" s="982" t="s">
        <v>6</v>
      </c>
      <c r="M162" s="555"/>
      <c r="N162" s="198">
        <f t="shared" si="11"/>
        <v>0.50416666666666654</v>
      </c>
      <c r="O162"/>
    </row>
    <row r="163" spans="1:15" ht="15.75" customHeight="1" x14ac:dyDescent="0.25">
      <c r="E163" s="300"/>
      <c r="F163" s="344">
        <f t="shared" si="12"/>
        <v>5.4999999999999982</v>
      </c>
      <c r="G163" s="199"/>
      <c r="H163" s="191"/>
      <c r="I163" s="177" t="s">
        <v>46</v>
      </c>
      <c r="J163" s="1670" t="s">
        <v>762</v>
      </c>
      <c r="K163" s="526" t="s">
        <v>6</v>
      </c>
      <c r="L163" s="525" t="s">
        <v>366</v>
      </c>
      <c r="M163" s="245">
        <v>10</v>
      </c>
      <c r="N163" s="198">
        <f t="shared" si="11"/>
        <v>0.50416666666666654</v>
      </c>
      <c r="O163"/>
    </row>
    <row r="164" spans="1:15" ht="15.75" customHeight="1" x14ac:dyDescent="0.25">
      <c r="E164" s="300"/>
      <c r="F164" s="344">
        <f t="shared" si="12"/>
        <v>5.5999999999999979</v>
      </c>
      <c r="G164" s="199"/>
      <c r="H164" s="191"/>
      <c r="I164" s="177" t="s">
        <v>46</v>
      </c>
      <c r="J164" s="989"/>
      <c r="K164" s="982" t="s">
        <v>6</v>
      </c>
      <c r="L164" s="983"/>
      <c r="M164" s="245"/>
      <c r="N164" s="198">
        <f t="shared" si="11"/>
        <v>0.51111111111111096</v>
      </c>
      <c r="O164"/>
    </row>
    <row r="165" spans="1:15" ht="15.75" customHeight="1" x14ac:dyDescent="0.3">
      <c r="E165" s="300"/>
      <c r="F165" s="344">
        <f t="shared" si="12"/>
        <v>5.6999999999999975</v>
      </c>
      <c r="G165" s="199"/>
      <c r="H165" s="191"/>
      <c r="I165" s="177" t="s">
        <v>46</v>
      </c>
      <c r="J165" s="537" t="s">
        <v>775</v>
      </c>
      <c r="K165" s="201" t="s">
        <v>6</v>
      </c>
      <c r="L165" s="446" t="s">
        <v>778</v>
      </c>
      <c r="M165" s="987">
        <v>5</v>
      </c>
      <c r="N165" s="198">
        <f t="shared" si="11"/>
        <v>0.51111111111111096</v>
      </c>
      <c r="O165"/>
    </row>
    <row r="166" spans="1:15" ht="15.75" customHeight="1" x14ac:dyDescent="0.25">
      <c r="E166" s="300"/>
      <c r="F166" s="344">
        <f t="shared" si="12"/>
        <v>5.7999999999999972</v>
      </c>
      <c r="G166" s="199"/>
      <c r="H166" s="191"/>
      <c r="I166" s="177" t="s">
        <v>46</v>
      </c>
      <c r="J166" s="975"/>
      <c r="K166" s="982" t="s">
        <v>6</v>
      </c>
      <c r="L166" s="983"/>
      <c r="M166" s="984"/>
      <c r="N166" s="198">
        <f t="shared" ref="N164:N169" si="13">N165+TIME(0,M165,0)</f>
        <v>0.51458333333333317</v>
      </c>
      <c r="O166"/>
    </row>
    <row r="167" spans="1:15" s="840" customFormat="1" ht="15.75" customHeight="1" x14ac:dyDescent="0.3">
      <c r="A167" s="1162"/>
      <c r="B167" s="1162"/>
      <c r="C167" s="1162"/>
      <c r="D167" s="570"/>
      <c r="E167" s="300"/>
      <c r="F167" s="344">
        <f t="shared" si="12"/>
        <v>5.8999999999999968</v>
      </c>
      <c r="G167" s="777"/>
      <c r="H167" s="191"/>
      <c r="I167" s="177" t="s">
        <v>46</v>
      </c>
      <c r="J167" s="975"/>
      <c r="K167" s="982" t="s">
        <v>6</v>
      </c>
      <c r="L167" s="976"/>
      <c r="M167" s="984"/>
      <c r="N167" s="198">
        <f t="shared" si="13"/>
        <v>0.51458333333333317</v>
      </c>
    </row>
    <row r="168" spans="1:15" s="840" customFormat="1" ht="15.75" customHeight="1" x14ac:dyDescent="0.3">
      <c r="A168" s="1162"/>
      <c r="B168" s="1162"/>
      <c r="C168" s="1162"/>
      <c r="D168" s="570"/>
      <c r="E168" s="300"/>
      <c r="F168" s="841">
        <v>5.0999999999999996</v>
      </c>
      <c r="G168" s="777"/>
      <c r="H168" s="191"/>
      <c r="I168" s="177" t="s">
        <v>46</v>
      </c>
      <c r="J168" s="975"/>
      <c r="K168" s="982"/>
      <c r="L168" s="976"/>
      <c r="M168" s="985"/>
      <c r="N168" s="198">
        <f t="shared" si="13"/>
        <v>0.51458333333333317</v>
      </c>
    </row>
    <row r="169" spans="1:15" s="840" customFormat="1" ht="15.75" customHeight="1" x14ac:dyDescent="0.3">
      <c r="A169" s="1162"/>
      <c r="B169" s="1162"/>
      <c r="C169" s="1162"/>
      <c r="D169" s="570"/>
      <c r="E169" s="300"/>
      <c r="F169" s="841">
        <f>F168+0.01</f>
        <v>5.1099999999999994</v>
      </c>
      <c r="G169" s="777"/>
      <c r="H169" s="191"/>
      <c r="I169" s="177" t="s">
        <v>46</v>
      </c>
      <c r="J169" s="216"/>
      <c r="K169" s="201"/>
      <c r="L169" s="446"/>
      <c r="M169" s="245"/>
      <c r="N169" s="198">
        <f t="shared" si="13"/>
        <v>0.51458333333333317</v>
      </c>
    </row>
    <row r="170" spans="1:15" ht="15.75" customHeight="1" x14ac:dyDescent="0.3">
      <c r="E170" s="300"/>
      <c r="F170" s="841">
        <f t="shared" ref="F170:F171" si="14">F169+0.01</f>
        <v>5.1199999999999992</v>
      </c>
      <c r="G170" s="199"/>
      <c r="H170" s="191"/>
      <c r="I170" s="177" t="s">
        <v>46</v>
      </c>
      <c r="K170" s="201"/>
      <c r="L170" s="446"/>
      <c r="M170" s="245"/>
      <c r="N170" s="198">
        <f t="shared" ref="N170:N171" si="15">N169+TIME(0,M169,0)</f>
        <v>0.51458333333333317</v>
      </c>
      <c r="O170"/>
    </row>
    <row r="171" spans="1:15" ht="15.75" customHeight="1" x14ac:dyDescent="0.25">
      <c r="E171" s="202"/>
      <c r="F171" s="471">
        <f t="shared" si="14"/>
        <v>5.129999999999999</v>
      </c>
      <c r="G171" s="169"/>
      <c r="H171" s="211"/>
      <c r="I171" s="472" t="s">
        <v>46</v>
      </c>
      <c r="J171" s="456"/>
      <c r="K171" s="204"/>
      <c r="L171" s="172"/>
      <c r="M171" s="247"/>
      <c r="N171" s="212">
        <f t="shared" si="15"/>
        <v>0.51458333333333317</v>
      </c>
      <c r="O171"/>
    </row>
    <row r="172" spans="1:15" ht="15.75" customHeight="1" x14ac:dyDescent="0.25">
      <c r="E172" s="205"/>
      <c r="F172" s="205"/>
      <c r="G172" s="205"/>
      <c r="H172" s="214"/>
      <c r="I172" s="175"/>
      <c r="J172" s="215"/>
      <c r="K172" s="177"/>
      <c r="L172" s="177"/>
      <c r="M172" s="245"/>
      <c r="N172" s="192"/>
      <c r="O172"/>
    </row>
    <row r="173" spans="1:15" ht="15.75" customHeight="1" x14ac:dyDescent="0.25">
      <c r="E173" s="193">
        <v>6</v>
      </c>
      <c r="F173" s="220"/>
      <c r="G173" s="220"/>
      <c r="H173" s="208"/>
      <c r="I173" s="182"/>
      <c r="J173" s="209" t="s">
        <v>120</v>
      </c>
      <c r="K173" s="195"/>
      <c r="L173" s="195"/>
      <c r="M173" s="243">
        <v>0</v>
      </c>
      <c r="N173" s="183">
        <f>N171+TIME(0,M171,0)</f>
        <v>0.51458333333333317</v>
      </c>
      <c r="O173"/>
    </row>
    <row r="174" spans="1:15" ht="15.75" customHeight="1" x14ac:dyDescent="0.3">
      <c r="E174" s="202"/>
      <c r="F174" s="169"/>
      <c r="G174" s="169"/>
      <c r="H174" s="211"/>
      <c r="I174" s="203" t="s">
        <v>178</v>
      </c>
      <c r="J174" s="456"/>
      <c r="K174" s="204" t="s">
        <v>174</v>
      </c>
      <c r="L174" s="474" t="s">
        <v>467</v>
      </c>
      <c r="M174" s="457">
        <v>0</v>
      </c>
      <c r="N174" s="212">
        <f>N173+TIME(0,M173,0)</f>
        <v>0.51458333333333317</v>
      </c>
      <c r="O174"/>
    </row>
    <row r="175" spans="1:15" ht="15.75" customHeight="1" x14ac:dyDescent="0.25">
      <c r="E175" s="205"/>
      <c r="F175" s="205"/>
      <c r="G175" s="205"/>
      <c r="H175" s="214"/>
      <c r="I175" s="199"/>
      <c r="J175" s="282" t="s">
        <v>353</v>
      </c>
      <c r="K175" s="216"/>
      <c r="L175" s="199"/>
      <c r="M175" s="246"/>
      <c r="N175" s="284">
        <f>N178-N174</f>
        <v>6.2500000000001998E-3</v>
      </c>
      <c r="O175"/>
    </row>
    <row r="176" spans="1:15" ht="15.75" customHeight="1" x14ac:dyDescent="0.25">
      <c r="E176" s="299">
        <v>7</v>
      </c>
      <c r="F176" s="163"/>
      <c r="G176" s="163"/>
      <c r="H176" s="179"/>
      <c r="I176" s="163" t="s">
        <v>67</v>
      </c>
      <c r="J176" s="221" t="s">
        <v>753</v>
      </c>
      <c r="K176" s="270" t="s">
        <v>6</v>
      </c>
      <c r="L176" s="270"/>
      <c r="M176" s="271"/>
      <c r="N176" s="222">
        <f>N173+TIME(0,M173,0)</f>
        <v>0.51458333333333317</v>
      </c>
      <c r="O176"/>
    </row>
    <row r="177" spans="4:15" ht="15.75" customHeight="1" x14ac:dyDescent="0.25">
      <c r="E177" s="196"/>
      <c r="F177" s="205"/>
      <c r="G177" s="205"/>
      <c r="H177" s="210"/>
      <c r="I177" s="185"/>
      <c r="J177" s="213"/>
      <c r="K177" s="185"/>
      <c r="L177" s="185"/>
      <c r="M177" s="246"/>
      <c r="N177" s="186"/>
      <c r="O177"/>
    </row>
    <row r="178" spans="4:15" ht="15.75" customHeight="1" x14ac:dyDescent="0.25">
      <c r="E178" s="196"/>
      <c r="F178" s="205"/>
      <c r="G178" s="205"/>
      <c r="H178" s="214"/>
      <c r="I178" s="185"/>
      <c r="J178" s="223" t="s">
        <v>752</v>
      </c>
      <c r="K178" s="224"/>
      <c r="L178" s="224"/>
      <c r="M178" s="248">
        <v>60</v>
      </c>
      <c r="N178" s="225">
        <f>TIME(12,30,0)</f>
        <v>0.52083333333333337</v>
      </c>
      <c r="O178"/>
    </row>
    <row r="179" spans="4:15" ht="15.75" customHeight="1" x14ac:dyDescent="0.25">
      <c r="E179" s="196"/>
      <c r="F179" s="205"/>
      <c r="G179" s="205"/>
      <c r="H179" s="214"/>
      <c r="I179" s="185"/>
      <c r="J179" s="205"/>
      <c r="K179" s="213"/>
      <c r="L179" s="213"/>
      <c r="M179" s="249"/>
      <c r="N179" s="197"/>
      <c r="O179"/>
    </row>
    <row r="180" spans="4:15" ht="15.75" customHeight="1" x14ac:dyDescent="0.25">
      <c r="E180" s="202"/>
      <c r="F180" s="169"/>
      <c r="G180" s="169"/>
      <c r="H180" s="211"/>
      <c r="I180" s="171"/>
      <c r="J180" s="226" t="s">
        <v>156</v>
      </c>
      <c r="K180" s="227"/>
      <c r="L180" s="227"/>
      <c r="M180" s="250"/>
      <c r="N180" s="222">
        <f>N178+TIME(0,M178,0)</f>
        <v>0.5625</v>
      </c>
      <c r="O180"/>
    </row>
    <row r="181" spans="4:15" ht="15.75" customHeight="1" x14ac:dyDescent="0.25">
      <c r="E181" s="205"/>
      <c r="F181" s="205"/>
      <c r="G181" s="205"/>
      <c r="H181" s="153"/>
      <c r="I181" s="152"/>
      <c r="J181" s="151"/>
      <c r="K181" s="158"/>
      <c r="L181" s="213"/>
      <c r="M181" s="251"/>
      <c r="N181" s="178"/>
      <c r="O181"/>
    </row>
    <row r="182" spans="4:15" ht="15.75" customHeight="1" x14ac:dyDescent="0.25">
      <c r="E182" s="205"/>
      <c r="F182" s="205"/>
      <c r="G182" s="205"/>
      <c r="H182" s="153"/>
      <c r="I182" s="152"/>
      <c r="J182" s="151"/>
      <c r="K182" s="158"/>
      <c r="L182" s="213"/>
      <c r="M182" s="251"/>
      <c r="N182" s="178"/>
      <c r="O182"/>
    </row>
    <row r="183" spans="4:15" ht="15.75" customHeight="1" x14ac:dyDescent="0.3">
      <c r="E183" s="157"/>
      <c r="F183" s="157"/>
      <c r="G183" s="157"/>
      <c r="H183"/>
      <c r="I183"/>
      <c r="J183"/>
      <c r="K183"/>
      <c r="L183" s="361"/>
      <c r="M183" s="148"/>
      <c r="N183" s="361"/>
      <c r="O183"/>
    </row>
    <row r="184" spans="4:15" ht="15.75" customHeight="1" x14ac:dyDescent="0.25">
      <c r="E184" s="336"/>
      <c r="F184" s="336"/>
      <c r="G184" s="336"/>
      <c r="H184" s="18"/>
      <c r="I184" s="19"/>
      <c r="J184" s="20"/>
      <c r="K184" s="97"/>
      <c r="L184" s="486"/>
      <c r="M184" s="238"/>
      <c r="N184" s="355"/>
      <c r="O184"/>
    </row>
    <row r="185" spans="4:15" ht="15.75" customHeight="1" x14ac:dyDescent="0.25">
      <c r="D185" s="574"/>
      <c r="E185" s="1560"/>
      <c r="F185" s="1561"/>
      <c r="G185" s="1561"/>
      <c r="H185" s="1561"/>
      <c r="I185" s="1561"/>
      <c r="J185" s="1561"/>
      <c r="K185" s="1561"/>
      <c r="L185" s="1561"/>
      <c r="M185" s="1561"/>
      <c r="N185" s="1562"/>
      <c r="O185"/>
    </row>
    <row r="186" spans="4:15" ht="15.75" customHeight="1" x14ac:dyDescent="0.25">
      <c r="E186" s="1522" t="str">
        <f>'802.11 Cover'!$E$2</f>
        <v>136th IEEE 802.11 WIRELESS LOCAL AREA NETWORKS SESSION</v>
      </c>
      <c r="F186" s="1523"/>
      <c r="G186" s="1523"/>
      <c r="H186" s="1524"/>
      <c r="I186" s="1524"/>
      <c r="J186" s="1524"/>
      <c r="K186" s="1524"/>
      <c r="L186" s="1524"/>
      <c r="M186" s="1524"/>
      <c r="N186" s="1525"/>
      <c r="O186"/>
    </row>
    <row r="187" spans="4:15" ht="15.75" customHeight="1" x14ac:dyDescent="0.25">
      <c r="E187" s="1526" t="str">
        <f>'802.11 Cover'!$E$5</f>
        <v xml:space="preserve">Grand Hyatt San Antonio, San Antonio, TX USA
</v>
      </c>
      <c r="F187" s="1527"/>
      <c r="G187" s="1527"/>
      <c r="H187" s="1527"/>
      <c r="I187" s="1527"/>
      <c r="J187" s="1527"/>
      <c r="K187" s="1527"/>
      <c r="L187" s="1527"/>
      <c r="M187" s="1527"/>
      <c r="N187" s="1528"/>
      <c r="O187"/>
    </row>
    <row r="188" spans="4:15" ht="15.75" customHeight="1" x14ac:dyDescent="0.25">
      <c r="D188" s="573"/>
      <c r="E188" s="1529" t="str">
        <f>'802.11 Cover'!$E$7</f>
        <v>November 11-16, 2012</v>
      </c>
      <c r="F188" s="1530"/>
      <c r="G188" s="1530"/>
      <c r="H188" s="1530"/>
      <c r="I188" s="1530"/>
      <c r="J188" s="1530"/>
      <c r="K188" s="1530"/>
      <c r="L188" s="1530"/>
      <c r="M188" s="1530"/>
      <c r="N188" s="1531"/>
      <c r="O188"/>
    </row>
    <row r="189" spans="4:15" ht="15.75" customHeight="1" x14ac:dyDescent="0.25">
      <c r="D189" s="573"/>
      <c r="E189" s="340"/>
      <c r="F189" s="341"/>
      <c r="G189" s="341"/>
      <c r="H189" s="38"/>
      <c r="I189" s="38"/>
      <c r="J189" s="38"/>
      <c r="K189" s="38"/>
      <c r="L189" s="487"/>
      <c r="M189" s="252"/>
      <c r="N189" s="362"/>
      <c r="O189"/>
    </row>
    <row r="190" spans="4:15" ht="15.75" customHeight="1" x14ac:dyDescent="0.25">
      <c r="E190" s="1536" t="s">
        <v>743</v>
      </c>
      <c r="F190" s="1537"/>
      <c r="G190" s="1537"/>
      <c r="H190" s="1538"/>
      <c r="I190" s="1538"/>
      <c r="J190" s="1538"/>
      <c r="K190" s="1538"/>
      <c r="L190" s="1538"/>
      <c r="M190" s="1538"/>
      <c r="N190" s="1539"/>
      <c r="O190"/>
    </row>
    <row r="191" spans="4:15" ht="15.75" customHeight="1" x14ac:dyDescent="0.25">
      <c r="E191" s="1547" t="str">
        <f>E9</f>
        <v>WG CHAIR - Bruce Kraemer (Marvell)</v>
      </c>
      <c r="F191" s="1548"/>
      <c r="G191" s="1548"/>
      <c r="H191" s="1548"/>
      <c r="I191" s="1548"/>
      <c r="J191" s="1548"/>
      <c r="K191" s="1548"/>
      <c r="L191" s="1548"/>
      <c r="M191" s="1548"/>
      <c r="N191" s="1549"/>
      <c r="O191"/>
    </row>
    <row r="192" spans="4:15" ht="15.75" customHeight="1" x14ac:dyDescent="0.25">
      <c r="E192" s="1547" t="str">
        <f>E10</f>
        <v>WG  VICE-CHAIR - Jon Rosdahl (CSR) -- WG  VICE-CHAIR - Adrian Stephens (Intel)</v>
      </c>
      <c r="F192" s="1548"/>
      <c r="G192" s="1548"/>
      <c r="H192" s="1548"/>
      <c r="I192" s="1548"/>
      <c r="J192" s="1548"/>
      <c r="K192" s="1548"/>
      <c r="L192" s="1548"/>
      <c r="M192" s="1548"/>
      <c r="N192" s="1549"/>
      <c r="O192"/>
    </row>
    <row r="193" spans="5:15" ht="15.75" customHeight="1" x14ac:dyDescent="0.25">
      <c r="E193" s="1547" t="str">
        <f>E11</f>
        <v>WG SECRETARY - STEPHEN MCCANN (RIM)</v>
      </c>
      <c r="F193" s="1548"/>
      <c r="G193" s="1548"/>
      <c r="H193" s="1548"/>
      <c r="I193" s="1548"/>
      <c r="J193" s="1548"/>
      <c r="K193" s="1548"/>
      <c r="L193" s="1548"/>
      <c r="M193" s="1548"/>
      <c r="N193" s="1549"/>
      <c r="O193"/>
    </row>
    <row r="194" spans="5:15" ht="15.75" customHeight="1" x14ac:dyDescent="0.25">
      <c r="E194" s="339"/>
      <c r="F194" s="339"/>
      <c r="G194" s="339"/>
      <c r="H194" s="36"/>
      <c r="I194" s="36"/>
      <c r="J194" s="1566" t="str">
        <f>Title!$B$4</f>
        <v>R2</v>
      </c>
      <c r="K194" s="36"/>
      <c r="L194" s="339"/>
      <c r="M194" s="242"/>
      <c r="N194" s="360"/>
      <c r="O194"/>
    </row>
    <row r="195" spans="5:15" ht="15.75" customHeight="1" x14ac:dyDescent="0.25">
      <c r="E195" s="339"/>
      <c r="F195" s="339"/>
      <c r="G195" s="339"/>
      <c r="H195" s="36"/>
      <c r="I195" s="36"/>
      <c r="J195" s="1567"/>
      <c r="K195" s="36"/>
      <c r="L195" s="339"/>
      <c r="M195" s="1571" t="s">
        <v>130</v>
      </c>
      <c r="N195" s="1571"/>
      <c r="O195"/>
    </row>
    <row r="196" spans="5:15" ht="15.75" customHeight="1" x14ac:dyDescent="0.3">
      <c r="E196" s="157"/>
      <c r="F196" s="157"/>
      <c r="G196" s="157"/>
      <c r="H196" s="27"/>
      <c r="I196" s="28"/>
      <c r="J196" s="154"/>
      <c r="K196" s="154"/>
      <c r="L196" s="28"/>
      <c r="M196" s="1572"/>
      <c r="N196" s="1572"/>
      <c r="O196"/>
    </row>
    <row r="197" spans="5:15" ht="15.75" customHeight="1" x14ac:dyDescent="0.3">
      <c r="E197" s="157">
        <v>1</v>
      </c>
      <c r="F197" s="157"/>
      <c r="G197" s="157"/>
      <c r="H197" s="155"/>
      <c r="I197" s="155"/>
      <c r="J197" s="530" t="s">
        <v>126</v>
      </c>
      <c r="K197" s="156" t="s">
        <v>173</v>
      </c>
      <c r="L197" s="446" t="s">
        <v>572</v>
      </c>
      <c r="M197" s="253"/>
      <c r="N197" s="363">
        <f>TIME(8,0,0)</f>
        <v>0.33333333333333331</v>
      </c>
      <c r="O197"/>
    </row>
    <row r="198" spans="5:15" ht="15.75" customHeight="1" x14ac:dyDescent="0.3">
      <c r="E198" s="157"/>
      <c r="F198" s="342">
        <v>1.1000000000000001</v>
      </c>
      <c r="G198" s="157"/>
      <c r="H198" s="155"/>
      <c r="I198" s="155" t="s">
        <v>67</v>
      </c>
      <c r="J198" s="157" t="s">
        <v>153</v>
      </c>
      <c r="K198" s="156" t="s">
        <v>173</v>
      </c>
      <c r="L198" s="446" t="s">
        <v>572</v>
      </c>
      <c r="M198" s="253">
        <v>3</v>
      </c>
      <c r="N198" s="363">
        <f>N197+TIME(0,M197,0)</f>
        <v>0.33333333333333331</v>
      </c>
      <c r="O198"/>
    </row>
    <row r="199" spans="5:15" ht="15.75" customHeight="1" x14ac:dyDescent="0.3">
      <c r="E199" s="157"/>
      <c r="F199" s="157"/>
      <c r="G199" s="157"/>
      <c r="H199" s="155"/>
      <c r="I199" s="155"/>
      <c r="J199" s="157"/>
      <c r="K199" s="156"/>
      <c r="L199" s="446"/>
      <c r="M199" s="253"/>
      <c r="N199" s="363"/>
      <c r="O199"/>
    </row>
    <row r="200" spans="5:15" ht="15.75" customHeight="1" x14ac:dyDescent="0.3">
      <c r="E200" s="157">
        <v>2</v>
      </c>
      <c r="F200" s="157"/>
      <c r="G200" s="157"/>
      <c r="H200" s="155"/>
      <c r="I200" s="155" t="s">
        <v>68</v>
      </c>
      <c r="J200" s="530" t="s">
        <v>182</v>
      </c>
      <c r="K200" s="156"/>
      <c r="L200" s="446" t="s">
        <v>572</v>
      </c>
      <c r="M200" s="253">
        <v>3</v>
      </c>
      <c r="N200" s="363">
        <f>N198+TIME(0,M198,0)</f>
        <v>0.33541666666666664</v>
      </c>
      <c r="O200"/>
    </row>
    <row r="201" spans="5:15" ht="15.75" customHeight="1" x14ac:dyDescent="0.3">
      <c r="E201" s="157"/>
      <c r="F201" s="455">
        <f>E200+0.01</f>
        <v>2.0099999999999998</v>
      </c>
      <c r="G201" s="157"/>
      <c r="H201" s="155"/>
      <c r="I201" s="155" t="s">
        <v>68</v>
      </c>
      <c r="J201" s="1030" t="s">
        <v>276</v>
      </c>
      <c r="K201" s="156" t="s">
        <v>173</v>
      </c>
      <c r="L201" s="446" t="s">
        <v>572</v>
      </c>
      <c r="M201" s="253"/>
      <c r="N201" s="363"/>
      <c r="O201"/>
    </row>
    <row r="202" spans="5:15" ht="19.5" customHeight="1" x14ac:dyDescent="0.3">
      <c r="E202" s="157"/>
      <c r="F202" s="455">
        <f>F201+0.01</f>
        <v>2.0199999999999996</v>
      </c>
      <c r="G202" s="157"/>
      <c r="H202" s="155"/>
      <c r="I202" s="155" t="s">
        <v>68</v>
      </c>
      <c r="J202" s="446" t="s">
        <v>112</v>
      </c>
      <c r="K202" s="156" t="s">
        <v>173</v>
      </c>
      <c r="L202" s="446" t="s">
        <v>249</v>
      </c>
      <c r="M202" s="1582" t="s">
        <v>140</v>
      </c>
      <c r="N202" s="1583"/>
      <c r="O202"/>
    </row>
    <row r="203" spans="5:15" ht="15.75" customHeight="1" x14ac:dyDescent="0.3">
      <c r="E203" s="157"/>
      <c r="F203" s="455">
        <f t="shared" ref="F203:F213" si="16">F202+0.01</f>
        <v>2.0299999999999994</v>
      </c>
      <c r="G203" s="157"/>
      <c r="H203" s="155"/>
      <c r="I203" s="155" t="s">
        <v>68</v>
      </c>
      <c r="J203" s="446" t="s">
        <v>165</v>
      </c>
      <c r="K203" s="156" t="s">
        <v>173</v>
      </c>
      <c r="L203" s="446" t="s">
        <v>175</v>
      </c>
      <c r="M203" s="1582"/>
      <c r="N203" s="1583"/>
      <c r="O203"/>
    </row>
    <row r="204" spans="5:15" ht="15.75" customHeight="1" x14ac:dyDescent="0.3">
      <c r="E204" s="157"/>
      <c r="F204" s="455">
        <f t="shared" si="16"/>
        <v>2.0399999999999991</v>
      </c>
      <c r="G204" s="157"/>
      <c r="H204" s="155"/>
      <c r="I204" s="155" t="s">
        <v>68</v>
      </c>
      <c r="J204" s="446" t="s">
        <v>164</v>
      </c>
      <c r="K204" s="156" t="s">
        <v>173</v>
      </c>
      <c r="L204" s="446" t="s">
        <v>175</v>
      </c>
      <c r="M204" s="1582"/>
      <c r="N204" s="1583"/>
      <c r="O204"/>
    </row>
    <row r="205" spans="5:15" ht="15.75" customHeight="1" x14ac:dyDescent="0.3">
      <c r="E205" s="157"/>
      <c r="F205" s="455">
        <f t="shared" si="16"/>
        <v>2.0499999999999989</v>
      </c>
      <c r="G205" s="157"/>
      <c r="H205" s="155"/>
      <c r="I205" s="155" t="s">
        <v>68</v>
      </c>
      <c r="J205" s="446" t="s">
        <v>159</v>
      </c>
      <c r="K205" s="156" t="s">
        <v>173</v>
      </c>
      <c r="L205" s="446" t="s">
        <v>163</v>
      </c>
      <c r="M205" s="1582"/>
      <c r="N205" s="1583"/>
      <c r="O205"/>
    </row>
    <row r="206" spans="5:15" ht="15.75" customHeight="1" x14ac:dyDescent="0.3">
      <c r="E206" s="157"/>
      <c r="F206" s="455">
        <f t="shared" si="16"/>
        <v>2.0599999999999987</v>
      </c>
      <c r="G206" s="157"/>
      <c r="H206" s="155"/>
      <c r="I206" s="155" t="s">
        <v>68</v>
      </c>
      <c r="J206" s="446" t="s">
        <v>162</v>
      </c>
      <c r="K206" s="156" t="s">
        <v>173</v>
      </c>
      <c r="L206" s="446" t="s">
        <v>175</v>
      </c>
      <c r="M206" s="1582"/>
      <c r="N206" s="1584"/>
      <c r="O206"/>
    </row>
    <row r="207" spans="5:15" ht="15.75" customHeight="1" x14ac:dyDescent="0.3">
      <c r="E207" s="157"/>
      <c r="F207" s="455">
        <f t="shared" si="16"/>
        <v>2.0699999999999985</v>
      </c>
      <c r="G207" s="157"/>
      <c r="H207" s="155"/>
      <c r="I207" s="155" t="s">
        <v>68</v>
      </c>
      <c r="J207" s="446" t="s">
        <v>373</v>
      </c>
      <c r="K207" s="156" t="s">
        <v>173</v>
      </c>
      <c r="L207" s="446" t="s">
        <v>573</v>
      </c>
      <c r="M207" s="253"/>
      <c r="N207" s="363"/>
      <c r="O207"/>
    </row>
    <row r="208" spans="5:15" ht="15.75" customHeight="1" x14ac:dyDescent="0.3">
      <c r="E208" s="157"/>
      <c r="F208" s="455">
        <f t="shared" si="16"/>
        <v>2.0799999999999983</v>
      </c>
      <c r="G208" s="157"/>
      <c r="H208" s="155"/>
      <c r="I208" s="155" t="s">
        <v>68</v>
      </c>
      <c r="J208" s="460" t="s">
        <v>747</v>
      </c>
      <c r="K208" s="156" t="s">
        <v>173</v>
      </c>
      <c r="L208" s="446" t="s">
        <v>572</v>
      </c>
      <c r="M208" s="253">
        <v>2</v>
      </c>
      <c r="N208" s="363">
        <f>N200+TIME(0,M200,0)</f>
        <v>0.33749999999999997</v>
      </c>
      <c r="O208"/>
    </row>
    <row r="209" spans="4:15" ht="15.75" customHeight="1" x14ac:dyDescent="0.3">
      <c r="E209" s="157"/>
      <c r="F209" s="455">
        <f t="shared" si="16"/>
        <v>2.0899999999999981</v>
      </c>
      <c r="G209" s="157"/>
      <c r="H209" s="155"/>
      <c r="I209" s="155" t="s">
        <v>68</v>
      </c>
      <c r="J209" s="460" t="s">
        <v>748</v>
      </c>
      <c r="K209" s="156" t="s">
        <v>173</v>
      </c>
      <c r="L209" s="446" t="s">
        <v>572</v>
      </c>
      <c r="M209" s="253">
        <v>5</v>
      </c>
      <c r="N209" s="363">
        <f>N208+TIME(0,M208,0)</f>
        <v>0.33888888888888885</v>
      </c>
      <c r="O209"/>
    </row>
    <row r="210" spans="4:15" ht="15.75" customHeight="1" x14ac:dyDescent="0.3">
      <c r="E210" s="157"/>
      <c r="F210" s="455">
        <f t="shared" si="16"/>
        <v>2.0999999999999979</v>
      </c>
      <c r="G210" s="157"/>
      <c r="H210" s="155"/>
      <c r="I210" s="155" t="s">
        <v>68</v>
      </c>
      <c r="J210" s="578" t="s">
        <v>749</v>
      </c>
      <c r="K210" s="156" t="s">
        <v>173</v>
      </c>
      <c r="L210" s="446" t="s">
        <v>572</v>
      </c>
      <c r="M210" s="253">
        <v>3</v>
      </c>
      <c r="N210" s="363">
        <f>N209+TIME(0,M209,0)</f>
        <v>0.34236111111111106</v>
      </c>
      <c r="O210"/>
    </row>
    <row r="211" spans="4:15" ht="15.75" customHeight="1" x14ac:dyDescent="0.3">
      <c r="E211" s="157"/>
      <c r="F211" s="455">
        <f t="shared" si="16"/>
        <v>2.1099999999999977</v>
      </c>
      <c r="G211" s="157"/>
      <c r="H211" s="155"/>
      <c r="I211" s="155" t="s">
        <v>68</v>
      </c>
      <c r="J211" s="460"/>
      <c r="K211" s="528" t="s">
        <v>173</v>
      </c>
      <c r="L211" s="446"/>
      <c r="M211" s="253"/>
      <c r="N211" s="363">
        <f>N210+TIME(0,M210,0)</f>
        <v>0.34444444444444439</v>
      </c>
      <c r="O211"/>
    </row>
    <row r="212" spans="4:15" ht="15.75" customHeight="1" x14ac:dyDescent="0.3">
      <c r="E212" s="157"/>
      <c r="F212" s="455">
        <f t="shared" si="16"/>
        <v>2.1199999999999974</v>
      </c>
      <c r="G212" s="157"/>
      <c r="H212" s="155"/>
      <c r="I212" s="155" t="s">
        <v>68</v>
      </c>
      <c r="J212" s="846"/>
      <c r="K212" s="843" t="s">
        <v>173</v>
      </c>
      <c r="L212" s="844"/>
      <c r="M212" s="845"/>
      <c r="N212" s="363">
        <f>N211+TIME(0,M211,0)</f>
        <v>0.34444444444444439</v>
      </c>
      <c r="O212"/>
    </row>
    <row r="213" spans="4:15" ht="15.75" customHeight="1" x14ac:dyDescent="0.3">
      <c r="D213" s="574"/>
      <c r="E213" s="157"/>
      <c r="F213" s="455">
        <f t="shared" si="16"/>
        <v>2.1299999999999972</v>
      </c>
      <c r="G213" s="157"/>
      <c r="H213" s="155"/>
      <c r="I213" s="155" t="s">
        <v>68</v>
      </c>
      <c r="J213" s="291"/>
      <c r="K213" s="156"/>
      <c r="L213" s="446"/>
      <c r="M213" s="253"/>
      <c r="N213" s="363">
        <f>N212+TIME(0,M212,0)</f>
        <v>0.34444444444444439</v>
      </c>
      <c r="O213"/>
    </row>
    <row r="214" spans="4:15" ht="15.75" customHeight="1" x14ac:dyDescent="0.3">
      <c r="D214" s="574"/>
      <c r="E214" s="157">
        <v>3</v>
      </c>
      <c r="F214" s="157"/>
      <c r="G214" s="157"/>
      <c r="H214" s="155"/>
      <c r="I214" s="155"/>
      <c r="J214" s="530" t="s">
        <v>166</v>
      </c>
      <c r="K214" s="156"/>
      <c r="L214" s="446"/>
      <c r="M214" s="253"/>
      <c r="N214" s="363"/>
      <c r="O214" s="122"/>
    </row>
    <row r="215" spans="4:15" ht="15.75" customHeight="1" x14ac:dyDescent="0.3">
      <c r="E215" s="157"/>
      <c r="F215" s="342"/>
      <c r="G215" s="157"/>
      <c r="H215" s="155"/>
      <c r="I215" s="155"/>
      <c r="J215" s="157"/>
      <c r="K215" s="156"/>
      <c r="L215" s="446"/>
      <c r="M215" s="253"/>
      <c r="N215" s="363"/>
      <c r="O215" s="122"/>
    </row>
    <row r="216" spans="4:15" ht="15.75" customHeight="1" x14ac:dyDescent="0.3">
      <c r="E216" s="157"/>
      <c r="F216" s="342">
        <v>3.1</v>
      </c>
      <c r="G216" s="157"/>
      <c r="H216" s="155"/>
      <c r="I216" s="155"/>
      <c r="J216" s="292" t="s">
        <v>203</v>
      </c>
      <c r="K216" s="156"/>
      <c r="L216" s="446"/>
      <c r="M216" s="253"/>
      <c r="N216" s="363"/>
      <c r="O216" s="84"/>
    </row>
    <row r="217" spans="4:15" ht="15.75" customHeight="1" x14ac:dyDescent="0.3">
      <c r="E217" s="157"/>
      <c r="F217" s="342">
        <v>3.1</v>
      </c>
      <c r="G217" s="157">
        <v>1</v>
      </c>
      <c r="H217" s="155"/>
      <c r="I217" s="155" t="s">
        <v>36</v>
      </c>
      <c r="J217" s="157" t="s">
        <v>142</v>
      </c>
      <c r="K217" s="156" t="s">
        <v>173</v>
      </c>
      <c r="L217" s="446" t="s">
        <v>572</v>
      </c>
      <c r="M217" s="253">
        <v>1</v>
      </c>
      <c r="N217" s="363">
        <f>N213+TIME(0,M213,0)</f>
        <v>0.34444444444444439</v>
      </c>
      <c r="O217" s="84"/>
    </row>
    <row r="218" spans="4:15" ht="15.75" customHeight="1" x14ac:dyDescent="0.3">
      <c r="E218" s="157"/>
      <c r="F218" s="342">
        <v>3.1</v>
      </c>
      <c r="G218" s="157">
        <f>G217+1</f>
        <v>2</v>
      </c>
      <c r="H218" s="155"/>
      <c r="I218" s="155" t="s">
        <v>179</v>
      </c>
      <c r="J218" s="157" t="s">
        <v>273</v>
      </c>
      <c r="K218" s="156" t="s">
        <v>174</v>
      </c>
      <c r="L218" s="446" t="s">
        <v>133</v>
      </c>
      <c r="M218" s="253">
        <v>3</v>
      </c>
      <c r="N218" s="363">
        <f>N217+TIME(0,M217,0)</f>
        <v>0.34513888888888883</v>
      </c>
      <c r="O218" s="122"/>
    </row>
    <row r="219" spans="4:15" ht="15.75" customHeight="1" x14ac:dyDescent="0.3">
      <c r="E219" s="157"/>
      <c r="F219" s="342">
        <v>3.1</v>
      </c>
      <c r="G219" s="157">
        <f>G218+1</f>
        <v>3</v>
      </c>
      <c r="H219" s="155"/>
      <c r="I219" s="155" t="s">
        <v>179</v>
      </c>
      <c r="J219" s="157" t="s">
        <v>272</v>
      </c>
      <c r="K219" s="156" t="s">
        <v>173</v>
      </c>
      <c r="L219" s="446" t="s">
        <v>108</v>
      </c>
      <c r="M219" s="253">
        <v>0</v>
      </c>
      <c r="N219" s="363">
        <f>N218+TIME(0,M218,0)</f>
        <v>0.34722222222222215</v>
      </c>
      <c r="O219" s="122"/>
    </row>
    <row r="220" spans="4:15" ht="15.75" customHeight="1" x14ac:dyDescent="0.3">
      <c r="E220" s="157"/>
      <c r="F220" s="342">
        <v>3.1</v>
      </c>
      <c r="G220" s="157">
        <f>G219+1</f>
        <v>4</v>
      </c>
      <c r="H220" s="155"/>
      <c r="I220" s="155" t="s">
        <v>179</v>
      </c>
      <c r="J220" s="567" t="s">
        <v>141</v>
      </c>
      <c r="K220" s="568" t="s">
        <v>173</v>
      </c>
      <c r="L220" s="569" t="s">
        <v>108</v>
      </c>
      <c r="M220" s="253">
        <v>3</v>
      </c>
      <c r="N220" s="363">
        <f t="shared" ref="N220:N224" si="17">N219+TIME(0,M219,0)</f>
        <v>0.34722222222222215</v>
      </c>
      <c r="O220" s="84"/>
    </row>
    <row r="221" spans="4:15" ht="15.75" customHeight="1" x14ac:dyDescent="0.3">
      <c r="E221" s="157"/>
      <c r="F221" s="342">
        <v>3.1</v>
      </c>
      <c r="G221" s="157">
        <f t="shared" ref="G221:G228" si="18">G220+1</f>
        <v>5</v>
      </c>
      <c r="H221" s="155"/>
      <c r="I221" s="155" t="s">
        <v>179</v>
      </c>
      <c r="J221" s="974"/>
      <c r="K221" s="568" t="s">
        <v>173</v>
      </c>
      <c r="L221" s="569"/>
      <c r="M221" s="253"/>
      <c r="N221" s="363">
        <f t="shared" si="17"/>
        <v>0.34930555555555548</v>
      </c>
      <c r="O221" s="122"/>
    </row>
    <row r="222" spans="4:15" ht="15.75" customHeight="1" x14ac:dyDescent="0.3">
      <c r="E222" s="157"/>
      <c r="F222" s="342">
        <v>3.1</v>
      </c>
      <c r="G222" s="157">
        <f t="shared" si="18"/>
        <v>6</v>
      </c>
      <c r="H222" s="155"/>
      <c r="I222" s="155" t="s">
        <v>179</v>
      </c>
      <c r="N222" s="363">
        <f t="shared" si="17"/>
        <v>0.34930555555555548</v>
      </c>
      <c r="O222" s="81"/>
    </row>
    <row r="223" spans="4:15" ht="15.75" customHeight="1" x14ac:dyDescent="0.3">
      <c r="E223" s="157"/>
      <c r="F223" s="342">
        <v>3.1</v>
      </c>
      <c r="G223" s="157">
        <f t="shared" si="18"/>
        <v>7</v>
      </c>
      <c r="H223" s="155"/>
      <c r="I223" s="155" t="s">
        <v>179</v>
      </c>
      <c r="J223" s="157" t="s">
        <v>439</v>
      </c>
      <c r="K223" s="156" t="s">
        <v>173</v>
      </c>
      <c r="L223" s="446" t="s">
        <v>440</v>
      </c>
      <c r="M223" s="253">
        <v>3</v>
      </c>
      <c r="N223" s="363">
        <f t="shared" si="17"/>
        <v>0.34930555555555548</v>
      </c>
      <c r="O223" s="81"/>
    </row>
    <row r="224" spans="4:15" ht="15.75" customHeight="1" x14ac:dyDescent="0.3">
      <c r="E224" s="157"/>
      <c r="F224" s="342">
        <v>3.1</v>
      </c>
      <c r="G224" s="157">
        <f t="shared" si="18"/>
        <v>8</v>
      </c>
      <c r="H224" s="155"/>
      <c r="I224" s="155" t="s">
        <v>179</v>
      </c>
      <c r="N224" s="363">
        <f t="shared" si="17"/>
        <v>0.35138888888888881</v>
      </c>
      <c r="O224" s="81"/>
    </row>
    <row r="225" spans="5:15" ht="15.75" customHeight="1" x14ac:dyDescent="0.3">
      <c r="E225" s="157"/>
      <c r="F225" s="342">
        <v>3.1</v>
      </c>
      <c r="G225" s="157">
        <f t="shared" si="18"/>
        <v>9</v>
      </c>
      <c r="H225" s="155"/>
      <c r="I225" s="155" t="s">
        <v>179</v>
      </c>
      <c r="N225" s="363">
        <f t="shared" ref="N225:N226" si="19">N224+TIME(0,M224,0)</f>
        <v>0.35138888888888881</v>
      </c>
      <c r="O225" s="81"/>
    </row>
    <row r="226" spans="5:15" ht="15.75" customHeight="1" x14ac:dyDescent="0.3">
      <c r="E226" s="157"/>
      <c r="F226" s="342">
        <v>3.1</v>
      </c>
      <c r="G226" s="157">
        <f t="shared" si="18"/>
        <v>10</v>
      </c>
      <c r="H226" s="155"/>
      <c r="I226" s="155" t="s">
        <v>36</v>
      </c>
      <c r="J226" s="291"/>
      <c r="K226" s="156" t="s">
        <v>173</v>
      </c>
      <c r="L226" s="446"/>
      <c r="M226" s="253"/>
      <c r="N226" s="363">
        <f t="shared" si="19"/>
        <v>0.35138888888888881</v>
      </c>
      <c r="O226" s="81"/>
    </row>
    <row r="227" spans="5:15" ht="15.75" customHeight="1" x14ac:dyDescent="0.3">
      <c r="E227" s="157"/>
      <c r="F227" s="342">
        <v>3.1</v>
      </c>
      <c r="G227" s="157">
        <f t="shared" si="18"/>
        <v>11</v>
      </c>
      <c r="H227" s="155"/>
      <c r="I227" s="155" t="s">
        <v>36</v>
      </c>
      <c r="J227" s="157" t="s">
        <v>271</v>
      </c>
      <c r="K227" s="156" t="s">
        <v>173</v>
      </c>
      <c r="L227" s="446" t="s">
        <v>366</v>
      </c>
      <c r="M227" s="253">
        <v>3</v>
      </c>
      <c r="N227" s="363">
        <f>N226+TIME(0,M226,0)</f>
        <v>0.35138888888888881</v>
      </c>
      <c r="O227" s="122"/>
    </row>
    <row r="228" spans="5:15" ht="15.75" customHeight="1" x14ac:dyDescent="0.3">
      <c r="E228" s="157"/>
      <c r="F228" s="342">
        <v>3.1</v>
      </c>
      <c r="G228" s="157">
        <f t="shared" si="18"/>
        <v>12</v>
      </c>
      <c r="H228" s="155"/>
      <c r="I228" s="155" t="s">
        <v>36</v>
      </c>
      <c r="J228" s="291"/>
      <c r="K228" s="156" t="s">
        <v>173</v>
      </c>
      <c r="L228" s="446"/>
      <c r="M228" s="253"/>
      <c r="N228" s="363">
        <f>N227+TIME(0,M227,0)</f>
        <v>0.35347222222222213</v>
      </c>
      <c r="O228" s="122"/>
    </row>
    <row r="229" spans="5:15" ht="15.75" customHeight="1" x14ac:dyDescent="0.3">
      <c r="E229" s="157"/>
      <c r="F229" s="342"/>
      <c r="G229" s="157"/>
      <c r="H229" s="155"/>
      <c r="I229" s="155"/>
      <c r="J229" s="291"/>
      <c r="K229" s="156"/>
      <c r="L229" s="446"/>
      <c r="M229" s="253"/>
      <c r="N229" s="363"/>
      <c r="O229" s="122"/>
    </row>
    <row r="230" spans="5:15" ht="15.75" customHeight="1" x14ac:dyDescent="0.3">
      <c r="E230" s="157"/>
      <c r="F230" s="342">
        <v>3.2</v>
      </c>
      <c r="G230" s="157"/>
      <c r="H230" s="155"/>
      <c r="I230" s="155"/>
      <c r="J230" s="292" t="s">
        <v>361</v>
      </c>
      <c r="K230" s="156"/>
      <c r="L230" s="446"/>
      <c r="M230" s="253"/>
      <c r="N230" s="363">
        <f>N228+TIME(0,M228,0)</f>
        <v>0.35347222222222213</v>
      </c>
      <c r="O230" s="122"/>
    </row>
    <row r="231" spans="5:15" ht="15.75" customHeight="1" x14ac:dyDescent="0.3">
      <c r="E231" s="157"/>
      <c r="F231" s="342">
        <v>3.2</v>
      </c>
      <c r="G231" s="157">
        <v>1</v>
      </c>
      <c r="H231" s="155"/>
      <c r="I231" s="155" t="s">
        <v>179</v>
      </c>
      <c r="J231" s="157" t="s">
        <v>258</v>
      </c>
      <c r="K231" s="156" t="s">
        <v>173</v>
      </c>
      <c r="L231" s="446" t="s">
        <v>230</v>
      </c>
      <c r="M231" s="253">
        <v>3</v>
      </c>
      <c r="N231" s="363">
        <f>N230+TIME(0,M230,0)</f>
        <v>0.35347222222222213</v>
      </c>
      <c r="O231" s="122"/>
    </row>
    <row r="232" spans="5:15" ht="15.75" customHeight="1" x14ac:dyDescent="0.3">
      <c r="E232" s="157"/>
      <c r="F232" s="342">
        <v>3.2</v>
      </c>
      <c r="G232" s="157">
        <f>G231+1</f>
        <v>2</v>
      </c>
      <c r="H232" s="155"/>
      <c r="I232" s="155" t="s">
        <v>179</v>
      </c>
      <c r="J232" s="157" t="s">
        <v>247</v>
      </c>
      <c r="K232" s="156" t="s">
        <v>173</v>
      </c>
      <c r="L232" s="185" t="s">
        <v>438</v>
      </c>
      <c r="M232" s="253">
        <v>3</v>
      </c>
      <c r="N232" s="363">
        <f>N231+TIME(0,M231,0)</f>
        <v>0.35555555555555546</v>
      </c>
      <c r="O232" s="122"/>
    </row>
    <row r="233" spans="5:15" ht="15.75" customHeight="1" x14ac:dyDescent="0.3">
      <c r="E233" s="157"/>
      <c r="F233" s="342">
        <v>3.2</v>
      </c>
      <c r="G233" s="157">
        <f>G232+1</f>
        <v>3</v>
      </c>
      <c r="H233" s="155"/>
      <c r="I233" s="155" t="s">
        <v>36</v>
      </c>
      <c r="J233" s="216" t="s">
        <v>283</v>
      </c>
      <c r="K233" s="216" t="s">
        <v>173</v>
      </c>
      <c r="L233" s="185" t="s">
        <v>147</v>
      </c>
      <c r="M233" s="253">
        <v>3</v>
      </c>
      <c r="N233" s="363">
        <f t="shared" ref="N233:N240" si="20">N232+TIME(0,M232,0)</f>
        <v>0.35763888888888878</v>
      </c>
      <c r="O233" s="122"/>
    </row>
    <row r="234" spans="5:15" ht="15.75" customHeight="1" x14ac:dyDescent="0.3">
      <c r="E234" s="157"/>
      <c r="F234" s="342">
        <v>3.2</v>
      </c>
      <c r="G234" s="157">
        <f>G233+1</f>
        <v>4</v>
      </c>
      <c r="H234" s="155"/>
      <c r="I234" s="155" t="s">
        <v>36</v>
      </c>
      <c r="J234" s="216" t="s">
        <v>74</v>
      </c>
      <c r="K234" s="216" t="s">
        <v>173</v>
      </c>
      <c r="L234" s="185" t="s">
        <v>114</v>
      </c>
      <c r="M234" s="253">
        <v>3</v>
      </c>
      <c r="N234" s="363">
        <f t="shared" si="20"/>
        <v>0.35972222222222211</v>
      </c>
      <c r="O234" s="122"/>
    </row>
    <row r="235" spans="5:15" ht="15.75" customHeight="1" x14ac:dyDescent="0.3">
      <c r="E235" s="157"/>
      <c r="F235" s="342">
        <v>3.2</v>
      </c>
      <c r="G235" s="157">
        <f>G234+1</f>
        <v>5</v>
      </c>
      <c r="H235" s="155"/>
      <c r="I235" s="155" t="s">
        <v>36</v>
      </c>
      <c r="J235" s="216"/>
      <c r="K235" s="216" t="s">
        <v>173</v>
      </c>
      <c r="L235" s="185"/>
      <c r="M235" s="253"/>
      <c r="N235" s="363">
        <f t="shared" si="20"/>
        <v>0.36180555555555544</v>
      </c>
      <c r="O235" s="122"/>
    </row>
    <row r="236" spans="5:15" ht="15.75" customHeight="1" x14ac:dyDescent="0.3">
      <c r="E236" s="157"/>
      <c r="F236" s="342"/>
      <c r="G236" s="157"/>
      <c r="H236" s="155"/>
      <c r="I236" s="155"/>
      <c r="J236" s="575"/>
      <c r="K236" s="576"/>
      <c r="L236" s="577"/>
      <c r="M236" s="607"/>
      <c r="N236" s="363">
        <f t="shared" si="20"/>
        <v>0.36180555555555544</v>
      </c>
      <c r="O236" s="122"/>
    </row>
    <row r="237" spans="5:15" ht="15.75" customHeight="1" x14ac:dyDescent="0.3">
      <c r="E237" s="157"/>
      <c r="F237" s="342"/>
      <c r="G237" s="157"/>
      <c r="H237" s="155"/>
      <c r="I237" s="155"/>
      <c r="J237" s="157"/>
      <c r="K237" s="156"/>
      <c r="L237" s="446"/>
      <c r="M237" s="253"/>
      <c r="N237" s="363">
        <f t="shared" si="20"/>
        <v>0.36180555555555544</v>
      </c>
      <c r="O237" s="122"/>
    </row>
    <row r="238" spans="5:15" ht="15.75" customHeight="1" x14ac:dyDescent="0.3">
      <c r="E238" s="157"/>
      <c r="F238" s="342">
        <v>3.3</v>
      </c>
      <c r="G238" s="157"/>
      <c r="H238" s="155"/>
      <c r="I238" s="155"/>
      <c r="J238" s="529" t="s">
        <v>202</v>
      </c>
      <c r="K238" s="216"/>
      <c r="L238" s="216"/>
      <c r="M238" s="253"/>
      <c r="N238" s="363">
        <f>N237+TIME(0,M237,0)</f>
        <v>0.36180555555555544</v>
      </c>
      <c r="O238" s="155"/>
    </row>
    <row r="239" spans="5:15" ht="15.75" customHeight="1" x14ac:dyDescent="0.3">
      <c r="E239" s="157"/>
      <c r="F239" s="342">
        <v>3.2</v>
      </c>
      <c r="G239" s="157">
        <v>1</v>
      </c>
      <c r="H239" s="155"/>
      <c r="I239" s="155" t="s">
        <v>179</v>
      </c>
      <c r="J239" s="216" t="s">
        <v>469</v>
      </c>
      <c r="K239" s="216" t="s">
        <v>6</v>
      </c>
      <c r="L239" s="185" t="s">
        <v>145</v>
      </c>
      <c r="M239" s="253">
        <v>3</v>
      </c>
      <c r="N239" s="363">
        <f t="shared" si="20"/>
        <v>0.36180555555555544</v>
      </c>
      <c r="O239" s="155"/>
    </row>
    <row r="240" spans="5:15" ht="15.75" customHeight="1" x14ac:dyDescent="0.3">
      <c r="E240" s="157"/>
      <c r="F240" s="342">
        <v>3.2</v>
      </c>
      <c r="G240" s="157">
        <f t="shared" ref="G240:G242" si="21">G239+1</f>
        <v>2</v>
      </c>
      <c r="H240" s="155"/>
      <c r="I240" s="155" t="s">
        <v>179</v>
      </c>
      <c r="J240" s="216" t="s">
        <v>335</v>
      </c>
      <c r="K240" s="216" t="s">
        <v>173</v>
      </c>
      <c r="L240" s="185" t="s">
        <v>339</v>
      </c>
      <c r="M240" s="253">
        <v>3</v>
      </c>
      <c r="N240" s="363">
        <f t="shared" si="20"/>
        <v>0.36388888888888876</v>
      </c>
      <c r="O240" s="155"/>
    </row>
    <row r="241" spans="1:15" ht="15.75" customHeight="1" x14ac:dyDescent="0.3">
      <c r="E241" s="157"/>
      <c r="F241" s="342">
        <v>3.2</v>
      </c>
      <c r="G241" s="157">
        <f t="shared" si="21"/>
        <v>3</v>
      </c>
      <c r="H241" s="155"/>
      <c r="I241" s="155" t="s">
        <v>179</v>
      </c>
      <c r="J241" s="216" t="s">
        <v>345</v>
      </c>
      <c r="K241" s="216" t="s">
        <v>173</v>
      </c>
      <c r="L241" s="185" t="s">
        <v>150</v>
      </c>
      <c r="M241" s="253">
        <v>0</v>
      </c>
      <c r="N241" s="363">
        <f t="shared" ref="N241:N250" si="22">N240+TIME(0,M240,0)</f>
        <v>0.36597222222222209</v>
      </c>
      <c r="O241" s="155"/>
    </row>
    <row r="242" spans="1:15" ht="15.75" customHeight="1" x14ac:dyDescent="0.3">
      <c r="E242" s="157"/>
      <c r="F242" s="342">
        <v>3.2</v>
      </c>
      <c r="G242" s="157">
        <f t="shared" si="21"/>
        <v>4</v>
      </c>
      <c r="H242" s="155"/>
      <c r="I242" s="155" t="s">
        <v>179</v>
      </c>
      <c r="J242" s="216" t="s">
        <v>351</v>
      </c>
      <c r="K242" s="216" t="s">
        <v>173</v>
      </c>
      <c r="L242" s="185" t="s">
        <v>114</v>
      </c>
      <c r="M242" s="253">
        <v>3</v>
      </c>
      <c r="N242" s="363">
        <f t="shared" si="22"/>
        <v>0.36597222222222209</v>
      </c>
      <c r="O242" s="155"/>
    </row>
    <row r="243" spans="1:15" ht="15.75" customHeight="1" x14ac:dyDescent="0.3">
      <c r="E243" s="157"/>
      <c r="F243" s="342">
        <v>3.2</v>
      </c>
      <c r="G243" s="157">
        <f>G242+1</f>
        <v>5</v>
      </c>
      <c r="H243" s="155"/>
      <c r="I243" s="155" t="s">
        <v>179</v>
      </c>
      <c r="J243" s="216" t="s">
        <v>374</v>
      </c>
      <c r="K243" s="216" t="s">
        <v>173</v>
      </c>
      <c r="L243" s="185" t="s">
        <v>43</v>
      </c>
      <c r="M243" s="253">
        <v>3</v>
      </c>
      <c r="N243" s="363">
        <f t="shared" si="22"/>
        <v>0.36805555555555541</v>
      </c>
      <c r="O243" s="155"/>
    </row>
    <row r="244" spans="1:15" ht="15.75" customHeight="1" x14ac:dyDescent="0.3">
      <c r="E244" s="157"/>
      <c r="F244" s="342">
        <v>3.2</v>
      </c>
      <c r="G244" s="157">
        <f>G243+1</f>
        <v>6</v>
      </c>
      <c r="H244" s="155"/>
      <c r="I244" s="155" t="s">
        <v>48</v>
      </c>
      <c r="J244" s="216" t="s">
        <v>18</v>
      </c>
      <c r="K244" s="216" t="s">
        <v>173</v>
      </c>
      <c r="L244" s="185" t="s">
        <v>368</v>
      </c>
      <c r="M244" s="253">
        <v>3</v>
      </c>
      <c r="N244" s="363">
        <f>N243+TIME(0,M243,0)</f>
        <v>0.37013888888888874</v>
      </c>
      <c r="O244" s="155"/>
    </row>
    <row r="245" spans="1:15" ht="15.75" customHeight="1" x14ac:dyDescent="0.3">
      <c r="E245" s="157"/>
      <c r="F245" s="342">
        <v>3.2</v>
      </c>
      <c r="G245" s="157">
        <f>G244+1</f>
        <v>7</v>
      </c>
      <c r="H245" s="155"/>
      <c r="I245" s="155" t="s">
        <v>36</v>
      </c>
      <c r="J245" s="1154" t="s">
        <v>541</v>
      </c>
      <c r="K245" s="1031" t="s">
        <v>6</v>
      </c>
      <c r="L245" s="1154" t="s">
        <v>532</v>
      </c>
      <c r="M245" s="253">
        <v>0</v>
      </c>
      <c r="N245" s="363">
        <f>N244+TIME(0,M244,0)</f>
        <v>0.37222222222222207</v>
      </c>
      <c r="O245" s="155"/>
    </row>
    <row r="246" spans="1:15" ht="15.75" customHeight="1" x14ac:dyDescent="0.3">
      <c r="E246" s="157"/>
      <c r="F246" s="342"/>
      <c r="G246" s="157"/>
      <c r="H246" s="155"/>
      <c r="I246" s="155"/>
      <c r="J246" s="278"/>
      <c r="K246" s="216"/>
      <c r="L246" s="185"/>
      <c r="M246" s="279"/>
      <c r="N246" s="363">
        <f>N245+TIME(0,M245,0)</f>
        <v>0.37222222222222207</v>
      </c>
      <c r="O246" s="155"/>
    </row>
    <row r="247" spans="1:15" ht="15.75" customHeight="1" x14ac:dyDescent="0.3">
      <c r="E247" s="157"/>
      <c r="F247" s="342"/>
      <c r="G247" s="199"/>
      <c r="H247" s="272"/>
      <c r="I247" s="199"/>
      <c r="J247" s="278"/>
      <c r="K247" s="216"/>
      <c r="L247" s="185"/>
      <c r="M247" s="253"/>
      <c r="N247" s="363">
        <f>N246+TIME(0,M246,0)</f>
        <v>0.37222222222222207</v>
      </c>
      <c r="O247" s="155"/>
    </row>
    <row r="248" spans="1:15" ht="15.75" customHeight="1" x14ac:dyDescent="0.3">
      <c r="E248" s="157"/>
      <c r="F248" s="342">
        <v>3.4</v>
      </c>
      <c r="G248" s="489"/>
      <c r="H248" s="272"/>
      <c r="I248" s="175"/>
      <c r="J248" s="529" t="s">
        <v>128</v>
      </c>
      <c r="K248" s="216"/>
      <c r="L248" s="216"/>
      <c r="M248" s="253"/>
      <c r="N248" s="363">
        <f>N247+TIME(0,M247,0)</f>
        <v>0.37222222222222207</v>
      </c>
      <c r="O248" s="155"/>
    </row>
    <row r="249" spans="1:15" ht="15.75" customHeight="1" x14ac:dyDescent="0.3">
      <c r="E249" s="157"/>
      <c r="F249" s="342">
        <v>3.4</v>
      </c>
      <c r="G249" s="489">
        <f>G248+1</f>
        <v>1</v>
      </c>
      <c r="H249" s="272"/>
      <c r="I249" s="175" t="s">
        <v>179</v>
      </c>
      <c r="J249" s="979" t="s">
        <v>543</v>
      </c>
      <c r="K249" s="834" t="s">
        <v>173</v>
      </c>
      <c r="L249" s="185" t="s">
        <v>108</v>
      </c>
      <c r="M249" s="991">
        <v>3</v>
      </c>
      <c r="N249" s="363">
        <f t="shared" si="22"/>
        <v>0.37222222222222207</v>
      </c>
      <c r="O249" s="155"/>
    </row>
    <row r="250" spans="1:15" ht="15.75" customHeight="1" x14ac:dyDescent="0.3">
      <c r="E250" s="157"/>
      <c r="F250" s="342">
        <v>3.4</v>
      </c>
      <c r="G250" s="489">
        <f>G249+1</f>
        <v>2</v>
      </c>
      <c r="H250" s="272"/>
      <c r="I250" s="175" t="s">
        <v>179</v>
      </c>
      <c r="J250" s="979" t="s">
        <v>533</v>
      </c>
      <c r="K250" s="834" t="s">
        <v>173</v>
      </c>
      <c r="L250" s="185" t="s">
        <v>534</v>
      </c>
      <c r="M250" s="991">
        <v>3</v>
      </c>
      <c r="N250" s="363">
        <f t="shared" si="22"/>
        <v>0.37430555555555539</v>
      </c>
      <c r="O250" s="155"/>
    </row>
    <row r="251" spans="1:15" s="1027" customFormat="1" ht="15.75" customHeight="1" x14ac:dyDescent="0.3">
      <c r="A251" s="1162"/>
      <c r="B251" s="1162"/>
      <c r="C251" s="1162"/>
      <c r="D251" s="570"/>
      <c r="E251" s="157"/>
      <c r="F251" s="342"/>
      <c r="G251" s="489"/>
      <c r="H251" s="272"/>
      <c r="I251" s="175"/>
      <c r="J251" s="979"/>
      <c r="K251" s="834"/>
      <c r="L251" s="185"/>
      <c r="M251" s="991"/>
      <c r="N251" s="363"/>
      <c r="O251" s="155"/>
    </row>
    <row r="252" spans="1:15" ht="15.75" customHeight="1" x14ac:dyDescent="0.3">
      <c r="E252" s="157"/>
      <c r="F252" s="342"/>
      <c r="G252" s="490"/>
      <c r="H252" s="155"/>
      <c r="I252" s="175"/>
      <c r="J252" s="281"/>
      <c r="K252" s="172"/>
      <c r="L252" s="171"/>
      <c r="M252" s="253"/>
      <c r="N252" s="363"/>
      <c r="O252" s="155"/>
    </row>
    <row r="253" spans="1:15" ht="15.75" customHeight="1" x14ac:dyDescent="0.3">
      <c r="E253" s="157"/>
      <c r="F253" s="342"/>
      <c r="G253" s="490"/>
      <c r="H253" s="155"/>
      <c r="I253" s="155"/>
      <c r="J253" s="278"/>
      <c r="K253" s="216"/>
      <c r="L253" s="185"/>
      <c r="M253" s="253"/>
      <c r="N253" s="363"/>
      <c r="O253" s="155"/>
    </row>
    <row r="254" spans="1:15" ht="15.75" customHeight="1" x14ac:dyDescent="0.3">
      <c r="E254" s="157"/>
      <c r="F254" s="342">
        <v>3.6</v>
      </c>
      <c r="G254" s="489"/>
      <c r="H254" s="272"/>
      <c r="I254" s="175"/>
      <c r="J254" s="529" t="s">
        <v>356</v>
      </c>
      <c r="K254" s="216"/>
      <c r="L254" s="185"/>
      <c r="M254" s="253"/>
      <c r="N254" s="363">
        <f>N250+TIME(0,M250,0)</f>
        <v>0.37638888888888872</v>
      </c>
      <c r="O254" s="155"/>
    </row>
    <row r="255" spans="1:15" ht="15.75" customHeight="1" x14ac:dyDescent="0.3">
      <c r="E255" s="157"/>
      <c r="F255" s="342"/>
      <c r="G255" s="253">
        <v>1</v>
      </c>
      <c r="H255" s="155"/>
      <c r="I255" s="175" t="s">
        <v>179</v>
      </c>
      <c r="J255" s="460" t="s">
        <v>75</v>
      </c>
      <c r="K255" s="156" t="s">
        <v>173</v>
      </c>
      <c r="L255" s="446" t="s">
        <v>230</v>
      </c>
      <c r="M255" s="253">
        <v>5</v>
      </c>
      <c r="N255" s="363">
        <f>N254+TIME(0,M254,0)</f>
        <v>0.37638888888888872</v>
      </c>
      <c r="O255" s="155"/>
    </row>
    <row r="256" spans="1:15" ht="15.75" customHeight="1" x14ac:dyDescent="0.3">
      <c r="E256" s="157"/>
      <c r="F256" s="342"/>
      <c r="G256" s="253">
        <v>3</v>
      </c>
      <c r="H256" s="155"/>
      <c r="I256" s="175" t="s">
        <v>179</v>
      </c>
      <c r="J256" s="460" t="s">
        <v>396</v>
      </c>
      <c r="K256" s="156" t="s">
        <v>173</v>
      </c>
      <c r="L256" s="446" t="s">
        <v>230</v>
      </c>
      <c r="M256" s="253">
        <v>5</v>
      </c>
      <c r="N256" s="363">
        <f>N255+TIME(0,M255,0)</f>
        <v>0.37986111111111093</v>
      </c>
      <c r="O256" s="155"/>
    </row>
    <row r="257" spans="5:16" ht="15.75" customHeight="1" x14ac:dyDescent="0.3">
      <c r="E257" s="157"/>
      <c r="F257" s="342"/>
      <c r="G257" s="253">
        <v>4</v>
      </c>
      <c r="H257" s="155"/>
      <c r="I257" s="175" t="s">
        <v>179</v>
      </c>
      <c r="J257" s="674" t="s">
        <v>550</v>
      </c>
      <c r="K257" s="580" t="s">
        <v>39</v>
      </c>
      <c r="L257" s="99" t="s">
        <v>114</v>
      </c>
      <c r="M257" s="246">
        <v>5</v>
      </c>
      <c r="N257" s="363">
        <f t="shared" ref="N257:N259" si="23">N256+TIME(0,M256,0)</f>
        <v>0.38333333333333314</v>
      </c>
      <c r="O257" s="155"/>
    </row>
    <row r="258" spans="5:16" ht="15.75" customHeight="1" x14ac:dyDescent="0.3">
      <c r="E258" s="157"/>
      <c r="F258" s="342"/>
      <c r="G258" s="253">
        <v>5</v>
      </c>
      <c r="H258" s="155"/>
      <c r="I258" s="175" t="s">
        <v>36</v>
      </c>
      <c r="J258" s="563"/>
      <c r="K258" s="564"/>
      <c r="L258" s="565"/>
      <c r="M258" s="253"/>
      <c r="N258" s="363">
        <f t="shared" si="23"/>
        <v>0.38680555555555535</v>
      </c>
      <c r="O258" s="155"/>
    </row>
    <row r="259" spans="5:16" ht="15.75" customHeight="1" x14ac:dyDescent="0.3">
      <c r="E259" s="157"/>
      <c r="F259" s="157"/>
      <c r="G259" s="253">
        <v>6</v>
      </c>
      <c r="H259" s="155"/>
      <c r="I259" s="155"/>
      <c r="J259" s="460"/>
      <c r="K259" s="156"/>
      <c r="L259" s="446"/>
      <c r="M259" s="253"/>
      <c r="N259" s="363">
        <f t="shared" si="23"/>
        <v>0.38680555555555535</v>
      </c>
      <c r="O259" s="155"/>
    </row>
    <row r="260" spans="5:16" ht="15.75" customHeight="1" x14ac:dyDescent="0.3">
      <c r="E260" s="157"/>
      <c r="F260" s="157"/>
      <c r="G260" s="157"/>
      <c r="H260" s="155"/>
      <c r="I260" s="155"/>
      <c r="J260" s="157" t="s">
        <v>180</v>
      </c>
      <c r="K260" s="156"/>
      <c r="L260" s="446"/>
      <c r="M260" s="253">
        <v>14</v>
      </c>
      <c r="N260" s="363">
        <f t="shared" ref="N257:N260" si="24">N259+TIME(0,M259,0)</f>
        <v>0.38680555555555535</v>
      </c>
      <c r="O260" s="155"/>
    </row>
    <row r="261" spans="5:16" ht="15.75" customHeight="1" x14ac:dyDescent="0.3">
      <c r="E261" s="157"/>
      <c r="F261" s="157"/>
      <c r="G261" s="157"/>
      <c r="H261" s="155"/>
      <c r="I261" s="155"/>
      <c r="J261" s="157"/>
      <c r="K261" s="156"/>
      <c r="L261" s="446"/>
      <c r="M261" s="253"/>
      <c r="N261" s="363"/>
      <c r="O261" s="155"/>
    </row>
    <row r="262" spans="5:16" ht="15.75" customHeight="1" x14ac:dyDescent="0.3">
      <c r="E262" s="157"/>
      <c r="F262" s="157"/>
      <c r="G262" s="157"/>
      <c r="H262" s="155"/>
      <c r="I262" s="155"/>
      <c r="J262" s="157" t="s">
        <v>144</v>
      </c>
      <c r="K262" s="156"/>
      <c r="L262" s="446"/>
      <c r="M262" s="253"/>
      <c r="N262" s="363"/>
      <c r="O262" s="155"/>
    </row>
    <row r="263" spans="5:16" ht="15.75" customHeight="1" x14ac:dyDescent="0.3">
      <c r="E263" s="157">
        <v>4</v>
      </c>
      <c r="F263" s="157"/>
      <c r="G263" s="157"/>
      <c r="H263" s="155">
        <v>4</v>
      </c>
      <c r="I263" s="155"/>
      <c r="J263" s="530" t="s">
        <v>296</v>
      </c>
      <c r="K263" s="156"/>
      <c r="L263" s="446"/>
      <c r="M263" s="253"/>
      <c r="N263" s="363">
        <f>N260+TIME(0,M260,0)</f>
        <v>0.39652777777777759</v>
      </c>
      <c r="O263" s="155"/>
    </row>
    <row r="264" spans="5:16" ht="15.75" customHeight="1" x14ac:dyDescent="0.3">
      <c r="E264" s="157"/>
      <c r="F264" s="157"/>
      <c r="G264" s="157"/>
      <c r="H264" s="155"/>
      <c r="I264" s="447"/>
      <c r="J264" s="443"/>
      <c r="K264" s="458"/>
      <c r="L264" s="488"/>
      <c r="M264" s="253"/>
      <c r="N264" s="363"/>
      <c r="O264" s="155"/>
    </row>
    <row r="265" spans="5:16" ht="15.75" customHeight="1" x14ac:dyDescent="0.3">
      <c r="E265" s="157"/>
      <c r="F265" s="342"/>
      <c r="G265" s="157"/>
      <c r="H265" s="155"/>
      <c r="I265" s="155"/>
      <c r="J265" s="157"/>
      <c r="K265" s="156"/>
      <c r="L265" s="446"/>
      <c r="M265" s="253"/>
      <c r="N265" s="363"/>
      <c r="O265" s="155"/>
    </row>
    <row r="266" spans="5:16" ht="15.75" customHeight="1" x14ac:dyDescent="0.3">
      <c r="E266" s="157"/>
      <c r="F266" s="342">
        <v>4.0999999999999996</v>
      </c>
      <c r="G266" s="157"/>
      <c r="H266" s="155"/>
      <c r="I266" s="155"/>
      <c r="J266" s="292" t="s">
        <v>204</v>
      </c>
      <c r="K266" s="156"/>
      <c r="L266" s="446"/>
      <c r="M266" s="253"/>
      <c r="N266" s="363">
        <f>N263+TIME(0,M263,0)</f>
        <v>0.39652777777777759</v>
      </c>
      <c r="O266" s="155"/>
    </row>
    <row r="267" spans="5:16" ht="15.75" customHeight="1" x14ac:dyDescent="0.3">
      <c r="E267" s="157"/>
      <c r="F267" s="342">
        <v>4.0999999999999996</v>
      </c>
      <c r="G267" s="157">
        <v>1</v>
      </c>
      <c r="H267" s="155"/>
      <c r="I267" s="155" t="s">
        <v>67</v>
      </c>
      <c r="J267" s="157" t="s">
        <v>765</v>
      </c>
      <c r="K267" s="156" t="s">
        <v>173</v>
      </c>
      <c r="L267" s="446" t="s">
        <v>763</v>
      </c>
      <c r="M267" s="253">
        <v>5</v>
      </c>
      <c r="N267" s="363">
        <f t="shared" ref="N267:N275" si="25">N266+TIME(0,M266,0)</f>
        <v>0.39652777777777759</v>
      </c>
      <c r="O267" s="155"/>
    </row>
    <row r="268" spans="5:16" ht="15.75" customHeight="1" x14ac:dyDescent="0.3">
      <c r="E268" s="157"/>
      <c r="F268" s="342">
        <v>4.0999999999999996</v>
      </c>
      <c r="G268" s="157">
        <f t="shared" ref="G268:G272" si="26">G267+1</f>
        <v>2</v>
      </c>
      <c r="H268" s="155"/>
      <c r="I268" s="155" t="s">
        <v>67</v>
      </c>
      <c r="J268" s="974" t="s">
        <v>161</v>
      </c>
      <c r="K268" s="981" t="s">
        <v>173</v>
      </c>
      <c r="L268" s="976" t="s">
        <v>133</v>
      </c>
      <c r="M268" s="977">
        <v>5</v>
      </c>
      <c r="N268" s="363">
        <f t="shared" si="25"/>
        <v>0.3999999999999998</v>
      </c>
      <c r="O268" s="155">
        <v>1</v>
      </c>
    </row>
    <row r="269" spans="5:16" ht="15.75" customHeight="1" x14ac:dyDescent="0.3">
      <c r="E269" s="157"/>
      <c r="F269" s="342">
        <v>4.0999999999999996</v>
      </c>
      <c r="G269" s="157">
        <f t="shared" si="26"/>
        <v>3</v>
      </c>
      <c r="H269" s="155"/>
      <c r="I269" s="155" t="s">
        <v>67</v>
      </c>
      <c r="J269" s="157" t="s">
        <v>478</v>
      </c>
      <c r="K269" s="156" t="s">
        <v>173</v>
      </c>
      <c r="L269" s="446" t="s">
        <v>44</v>
      </c>
      <c r="M269" s="253"/>
      <c r="N269" s="363">
        <f t="shared" si="25"/>
        <v>0.40347222222222201</v>
      </c>
      <c r="O269" s="155"/>
      <c r="P269" s="988"/>
    </row>
    <row r="270" spans="5:16" ht="15.75" customHeight="1" x14ac:dyDescent="0.3">
      <c r="E270" s="157"/>
      <c r="F270" s="342">
        <v>4.0999999999999996</v>
      </c>
      <c r="G270" s="157">
        <f t="shared" si="26"/>
        <v>4</v>
      </c>
      <c r="H270" s="155"/>
      <c r="I270" s="155" t="s">
        <v>67</v>
      </c>
      <c r="J270" s="157" t="s">
        <v>277</v>
      </c>
      <c r="K270" s="156" t="s">
        <v>173</v>
      </c>
      <c r="L270" s="446" t="s">
        <v>44</v>
      </c>
      <c r="M270" s="253"/>
      <c r="N270" s="363">
        <f t="shared" si="25"/>
        <v>0.40347222222222201</v>
      </c>
      <c r="O270" s="155"/>
      <c r="P270" s="988"/>
    </row>
    <row r="271" spans="5:16" ht="15.75" customHeight="1" x14ac:dyDescent="0.3">
      <c r="E271" s="157"/>
      <c r="F271" s="342">
        <v>4.0999999999999996</v>
      </c>
      <c r="G271" s="157">
        <f t="shared" si="26"/>
        <v>5</v>
      </c>
      <c r="H271" s="155"/>
      <c r="I271" s="155" t="s">
        <v>67</v>
      </c>
      <c r="J271" s="537"/>
      <c r="K271" s="156" t="s">
        <v>173</v>
      </c>
      <c r="L271" s="446"/>
      <c r="M271" s="845"/>
      <c r="N271" s="363">
        <f t="shared" si="25"/>
        <v>0.40347222222222201</v>
      </c>
      <c r="O271" s="155"/>
      <c r="P271" s="988"/>
    </row>
    <row r="272" spans="5:16" ht="15.75" customHeight="1" x14ac:dyDescent="0.3">
      <c r="E272" s="157"/>
      <c r="F272" s="342">
        <v>4.0999999999999996</v>
      </c>
      <c r="G272" s="157">
        <f t="shared" si="26"/>
        <v>6</v>
      </c>
      <c r="H272" s="155"/>
      <c r="I272" s="155" t="s">
        <v>67</v>
      </c>
      <c r="J272" s="157"/>
      <c r="K272" s="156" t="s">
        <v>173</v>
      </c>
      <c r="L272" s="446"/>
      <c r="M272" s="253"/>
      <c r="N272" s="363">
        <f t="shared" si="25"/>
        <v>0.40347222222222201</v>
      </c>
      <c r="O272" s="155"/>
      <c r="P272" s="988"/>
    </row>
    <row r="273" spans="5:16" ht="15.75" customHeight="1" x14ac:dyDescent="0.3">
      <c r="E273" s="157"/>
      <c r="F273" s="157"/>
      <c r="G273" s="157"/>
      <c r="H273" s="155"/>
      <c r="I273" s="155"/>
      <c r="J273" s="157"/>
      <c r="K273" s="156"/>
      <c r="L273" s="446"/>
      <c r="M273" s="253"/>
      <c r="N273" s="363"/>
      <c r="O273" s="155"/>
      <c r="P273" s="988"/>
    </row>
    <row r="274" spans="5:16" ht="15.75" customHeight="1" x14ac:dyDescent="0.3">
      <c r="E274" s="157"/>
      <c r="F274" s="342">
        <v>4.2</v>
      </c>
      <c r="G274" s="157"/>
      <c r="H274" s="155"/>
      <c r="I274" s="155"/>
      <c r="J274" s="292" t="s">
        <v>362</v>
      </c>
      <c r="K274" s="156"/>
      <c r="L274" s="446"/>
      <c r="M274" s="253"/>
      <c r="N274" s="363">
        <f>N272+TIME(0,M272,0)</f>
        <v>0.40347222222222201</v>
      </c>
      <c r="O274" s="155"/>
      <c r="P274" s="988"/>
    </row>
    <row r="275" spans="5:16" ht="15.75" customHeight="1" x14ac:dyDescent="0.3">
      <c r="E275" s="157"/>
      <c r="F275" s="342">
        <v>4.2</v>
      </c>
      <c r="G275" s="157">
        <v>1</v>
      </c>
      <c r="H275" s="155"/>
      <c r="I275" s="155" t="s">
        <v>67</v>
      </c>
      <c r="J275" s="157" t="s">
        <v>207</v>
      </c>
      <c r="K275" s="156" t="s">
        <v>173</v>
      </c>
      <c r="L275" s="446" t="s">
        <v>230</v>
      </c>
      <c r="M275" s="253"/>
      <c r="N275" s="363">
        <f t="shared" si="25"/>
        <v>0.40347222222222201</v>
      </c>
      <c r="O275" s="155"/>
      <c r="P275" s="988"/>
    </row>
    <row r="276" spans="5:16" ht="15.75" customHeight="1" x14ac:dyDescent="0.3">
      <c r="E276" s="157"/>
      <c r="F276" s="157"/>
      <c r="G276" s="157">
        <f>G275+1</f>
        <v>2</v>
      </c>
      <c r="H276" s="155"/>
      <c r="I276" s="155" t="s">
        <v>67</v>
      </c>
      <c r="J276" s="157" t="s">
        <v>472</v>
      </c>
      <c r="K276" s="156" t="s">
        <v>173</v>
      </c>
      <c r="L276" s="185" t="s">
        <v>438</v>
      </c>
      <c r="M276" s="253"/>
      <c r="N276" s="363">
        <f t="shared" ref="N276:N320" si="27">N275+TIME(0,M275,0)</f>
        <v>0.40347222222222201</v>
      </c>
      <c r="O276" s="155"/>
      <c r="P276" s="988"/>
    </row>
    <row r="277" spans="5:16" ht="15.75" customHeight="1" x14ac:dyDescent="0.3">
      <c r="E277" s="157"/>
      <c r="F277" s="157"/>
      <c r="G277" s="157">
        <f>G276+1</f>
        <v>3</v>
      </c>
      <c r="H277" s="155"/>
      <c r="I277" s="155" t="s">
        <v>2</v>
      </c>
      <c r="J277" s="216" t="s">
        <v>542</v>
      </c>
      <c r="K277" s="216" t="s">
        <v>173</v>
      </c>
      <c r="L277" s="185" t="s">
        <v>147</v>
      </c>
      <c r="M277" s="253"/>
      <c r="N277" s="363">
        <f t="shared" si="27"/>
        <v>0.40347222222222201</v>
      </c>
      <c r="O277" s="155"/>
      <c r="P277" s="988"/>
    </row>
    <row r="278" spans="5:16" ht="15.75" customHeight="1" x14ac:dyDescent="0.3">
      <c r="E278" s="157"/>
      <c r="F278" s="157"/>
      <c r="G278" s="157">
        <f>G277+1</f>
        <v>4</v>
      </c>
      <c r="H278" s="155"/>
      <c r="I278" s="155" t="s">
        <v>2</v>
      </c>
      <c r="J278" s="216" t="s">
        <v>471</v>
      </c>
      <c r="K278" s="216" t="s">
        <v>173</v>
      </c>
      <c r="L278" s="185" t="s">
        <v>114</v>
      </c>
      <c r="M278" s="253"/>
      <c r="N278" s="363">
        <f t="shared" si="27"/>
        <v>0.40347222222222201</v>
      </c>
      <c r="O278" s="155"/>
      <c r="P278" s="988"/>
    </row>
    <row r="279" spans="5:16" ht="15.75" customHeight="1" x14ac:dyDescent="0.3">
      <c r="E279" s="157"/>
      <c r="F279" s="157"/>
      <c r="G279" s="157"/>
      <c r="H279" s="155"/>
      <c r="I279" s="155"/>
      <c r="J279" s="575"/>
      <c r="K279" s="576"/>
      <c r="L279" s="577"/>
      <c r="M279" s="253"/>
      <c r="N279" s="363">
        <f t="shared" si="27"/>
        <v>0.40347222222222201</v>
      </c>
      <c r="O279" s="155"/>
      <c r="P279" s="988"/>
    </row>
    <row r="280" spans="5:16" ht="15.75" customHeight="1" x14ac:dyDescent="0.3">
      <c r="E280" s="157"/>
      <c r="F280" s="342">
        <v>4.3</v>
      </c>
      <c r="G280" s="157"/>
      <c r="H280" s="155"/>
      <c r="I280" s="155"/>
      <c r="J280" s="292" t="s">
        <v>209</v>
      </c>
      <c r="K280" s="156"/>
      <c r="L280" s="446"/>
      <c r="M280" s="253"/>
      <c r="N280" s="363">
        <f t="shared" si="27"/>
        <v>0.40347222222222201</v>
      </c>
      <c r="O280" s="155"/>
      <c r="P280" s="988"/>
    </row>
    <row r="281" spans="5:16" ht="15.75" customHeight="1" x14ac:dyDescent="0.3">
      <c r="E281" s="157"/>
      <c r="F281" s="342">
        <v>4.3</v>
      </c>
      <c r="G281" s="157">
        <v>1</v>
      </c>
      <c r="H281" s="155"/>
      <c r="I281" s="155" t="s">
        <v>67</v>
      </c>
      <c r="J281" s="157" t="s">
        <v>470</v>
      </c>
      <c r="K281" s="156" t="s">
        <v>6</v>
      </c>
      <c r="L281" s="185" t="s">
        <v>145</v>
      </c>
      <c r="M281" s="253"/>
      <c r="N281" s="363">
        <f t="shared" si="27"/>
        <v>0.40347222222222201</v>
      </c>
      <c r="O281" s="155">
        <v>0</v>
      </c>
      <c r="P281" s="988"/>
    </row>
    <row r="282" spans="5:16" ht="15.75" customHeight="1" x14ac:dyDescent="0.3">
      <c r="E282" s="157"/>
      <c r="F282" s="342">
        <v>4.3</v>
      </c>
      <c r="G282" s="157">
        <f t="shared" ref="G282:G287" si="28">G281+1</f>
        <v>2</v>
      </c>
      <c r="H282" s="155"/>
      <c r="I282" s="155" t="s">
        <v>67</v>
      </c>
      <c r="J282" s="974" t="s">
        <v>337</v>
      </c>
      <c r="K282" s="981" t="s">
        <v>173</v>
      </c>
      <c r="L282" s="976" t="s">
        <v>336</v>
      </c>
      <c r="M282" s="845"/>
      <c r="N282" s="363">
        <f t="shared" si="27"/>
        <v>0.40347222222222201</v>
      </c>
      <c r="O282" s="155">
        <v>2</v>
      </c>
      <c r="P282" s="988"/>
    </row>
    <row r="283" spans="5:16" ht="15.75" customHeight="1" x14ac:dyDescent="0.3">
      <c r="E283" s="157"/>
      <c r="F283" s="342">
        <v>4.3</v>
      </c>
      <c r="G283" s="157">
        <f t="shared" si="28"/>
        <v>3</v>
      </c>
      <c r="H283" s="155"/>
      <c r="I283" s="155" t="s">
        <v>67</v>
      </c>
      <c r="J283" s="157" t="s">
        <v>338</v>
      </c>
      <c r="K283" s="156" t="s">
        <v>173</v>
      </c>
      <c r="L283" s="446" t="s">
        <v>150</v>
      </c>
      <c r="M283" s="253"/>
      <c r="N283" s="363">
        <f t="shared" si="27"/>
        <v>0.40347222222222201</v>
      </c>
      <c r="O283" s="155"/>
      <c r="P283" s="988"/>
    </row>
    <row r="284" spans="5:16" ht="15.75" customHeight="1" x14ac:dyDescent="0.3">
      <c r="E284" s="157"/>
      <c r="F284" s="342">
        <v>4.3</v>
      </c>
      <c r="G284" s="157">
        <f t="shared" si="28"/>
        <v>4</v>
      </c>
      <c r="H284" s="155"/>
      <c r="I284" s="155" t="s">
        <v>67</v>
      </c>
      <c r="J284" s="157" t="s">
        <v>474</v>
      </c>
      <c r="K284" s="216" t="s">
        <v>173</v>
      </c>
      <c r="L284" s="185" t="s">
        <v>114</v>
      </c>
      <c r="M284" s="253"/>
      <c r="N284" s="363">
        <f>N283+TIME(0,M282,0)</f>
        <v>0.40347222222222201</v>
      </c>
      <c r="O284" s="155">
        <v>0</v>
      </c>
      <c r="P284" s="988"/>
    </row>
    <row r="285" spans="5:16" ht="15.75" customHeight="1" x14ac:dyDescent="0.3">
      <c r="E285" s="157"/>
      <c r="F285" s="342">
        <v>4.3</v>
      </c>
      <c r="G285" s="157">
        <f t="shared" si="28"/>
        <v>5</v>
      </c>
      <c r="H285" s="155"/>
      <c r="I285" s="155" t="s">
        <v>47</v>
      </c>
      <c r="J285" s="216" t="s">
        <v>25</v>
      </c>
      <c r="K285" s="216" t="s">
        <v>173</v>
      </c>
      <c r="L285" s="185" t="s">
        <v>43</v>
      </c>
      <c r="M285" s="279"/>
      <c r="N285" s="363">
        <f>N284+TIME(0,M283,0)</f>
        <v>0.40347222222222201</v>
      </c>
      <c r="O285" s="155">
        <v>0</v>
      </c>
      <c r="P285" s="988"/>
    </row>
    <row r="286" spans="5:16" ht="15.75" customHeight="1" x14ac:dyDescent="0.3">
      <c r="E286" s="157"/>
      <c r="F286" s="342">
        <v>4.3</v>
      </c>
      <c r="G286" s="157">
        <f t="shared" si="28"/>
        <v>6</v>
      </c>
      <c r="H286" s="155"/>
      <c r="I286" s="155" t="s">
        <v>47</v>
      </c>
      <c r="J286" s="216" t="s">
        <v>475</v>
      </c>
      <c r="K286" s="216" t="s">
        <v>173</v>
      </c>
      <c r="L286" s="185" t="s">
        <v>368</v>
      </c>
      <c r="M286" s="253"/>
      <c r="N286" s="363">
        <f>N285+TIME(0,M284,0)</f>
        <v>0.40347222222222201</v>
      </c>
      <c r="O286" s="155"/>
      <c r="P286" s="988"/>
    </row>
    <row r="287" spans="5:16" ht="15.75" customHeight="1" x14ac:dyDescent="0.3">
      <c r="E287" s="157"/>
      <c r="F287" s="342">
        <v>4.3</v>
      </c>
      <c r="G287" s="157">
        <f t="shared" si="28"/>
        <v>7</v>
      </c>
      <c r="H287" s="155"/>
      <c r="I287" s="155" t="s">
        <v>47</v>
      </c>
      <c r="J287" s="216" t="s">
        <v>476</v>
      </c>
      <c r="K287" s="216" t="s">
        <v>173</v>
      </c>
      <c r="L287" s="185" t="s">
        <v>411</v>
      </c>
      <c r="M287" s="253"/>
      <c r="N287" s="363">
        <f>N286+TIME(0,M285,0)</f>
        <v>0.40347222222222201</v>
      </c>
      <c r="O287" s="155"/>
      <c r="P287" s="988"/>
    </row>
    <row r="288" spans="5:16" ht="15.75" customHeight="1" x14ac:dyDescent="0.3">
      <c r="E288" s="157"/>
      <c r="F288" s="342"/>
      <c r="G288" s="157"/>
      <c r="H288" s="155"/>
      <c r="I288" s="155"/>
      <c r="J288" s="157"/>
      <c r="K288" s="156"/>
      <c r="L288" s="446"/>
      <c r="M288" s="253"/>
      <c r="N288" s="363">
        <f>N287+TIME(0,M286,0)</f>
        <v>0.40347222222222201</v>
      </c>
      <c r="O288" s="155"/>
      <c r="P288" s="988"/>
    </row>
    <row r="289" spans="1:16" ht="15.75" customHeight="1" x14ac:dyDescent="0.3">
      <c r="E289" s="157"/>
      <c r="F289" s="342">
        <v>4.4000000000000004</v>
      </c>
      <c r="G289" s="199"/>
      <c r="H289" s="272"/>
      <c r="I289" s="155"/>
      <c r="J289" s="529" t="s">
        <v>355</v>
      </c>
      <c r="K289" s="216"/>
      <c r="L289" s="216"/>
      <c r="M289" s="253"/>
      <c r="N289" s="363">
        <f t="shared" ref="N289:N290" si="29">N288+TIME(0,M287,0)</f>
        <v>0.40347222222222201</v>
      </c>
      <c r="O289" s="155"/>
      <c r="P289" s="988"/>
    </row>
    <row r="290" spans="1:16" ht="15.75" customHeight="1" x14ac:dyDescent="0.3">
      <c r="E290" s="157"/>
      <c r="F290" s="342"/>
      <c r="G290" s="489">
        <v>1</v>
      </c>
      <c r="H290" s="272"/>
      <c r="I290" s="155" t="s">
        <v>67</v>
      </c>
      <c r="J290" s="979" t="s">
        <v>544</v>
      </c>
      <c r="K290" s="979" t="s">
        <v>173</v>
      </c>
      <c r="L290" s="978" t="s">
        <v>108</v>
      </c>
      <c r="M290" s="980">
        <v>15</v>
      </c>
      <c r="N290" s="363">
        <f t="shared" si="29"/>
        <v>0.40347222222222201</v>
      </c>
      <c r="O290" s="155">
        <v>2</v>
      </c>
      <c r="P290" s="988"/>
    </row>
    <row r="291" spans="1:16" s="1150" customFormat="1" ht="15.75" customHeight="1" x14ac:dyDescent="0.3">
      <c r="A291" s="1162"/>
      <c r="B291" s="1162"/>
      <c r="C291" s="1162"/>
      <c r="D291" s="570"/>
      <c r="E291" s="157"/>
      <c r="F291" s="342"/>
      <c r="G291" s="489">
        <v>1</v>
      </c>
      <c r="H291" s="272"/>
      <c r="I291" s="155" t="s">
        <v>2</v>
      </c>
      <c r="J291" s="979" t="s">
        <v>545</v>
      </c>
      <c r="K291" s="979" t="s">
        <v>173</v>
      </c>
      <c r="L291" s="978" t="s">
        <v>534</v>
      </c>
      <c r="M291" s="980">
        <v>10</v>
      </c>
      <c r="N291" s="363">
        <f t="shared" ref="N291" si="30">N290+TIME(0,M289,0)</f>
        <v>0.40347222222222201</v>
      </c>
      <c r="O291" s="155">
        <v>2</v>
      </c>
    </row>
    <row r="292" spans="1:16" ht="15.75" customHeight="1" x14ac:dyDescent="0.3">
      <c r="E292" s="157"/>
      <c r="F292" s="342"/>
      <c r="G292" s="157"/>
      <c r="H292" s="155"/>
      <c r="I292" s="155"/>
      <c r="J292" s="157"/>
      <c r="K292" s="156"/>
      <c r="L292" s="446"/>
      <c r="M292" s="253"/>
      <c r="N292" s="363"/>
      <c r="O292" s="155"/>
      <c r="P292" s="988"/>
    </row>
    <row r="293" spans="1:16" ht="15.75" customHeight="1" x14ac:dyDescent="0.3">
      <c r="E293" s="157"/>
      <c r="F293" s="342">
        <v>4.5999999999999996</v>
      </c>
      <c r="G293" s="157"/>
      <c r="H293" s="155"/>
      <c r="I293" s="155"/>
      <c r="J293" s="292" t="s">
        <v>143</v>
      </c>
      <c r="K293" s="156"/>
      <c r="L293" s="446"/>
      <c r="M293" s="253"/>
      <c r="N293" s="363">
        <f>N291+TIME(0,M291,0)</f>
        <v>0.41041666666666643</v>
      </c>
      <c r="O293" s="155">
        <v>0</v>
      </c>
      <c r="P293" s="988"/>
    </row>
    <row r="294" spans="1:16" ht="15.75" customHeight="1" x14ac:dyDescent="0.3">
      <c r="E294" s="157"/>
      <c r="F294" s="342">
        <v>4.5999999999999996</v>
      </c>
      <c r="G294" s="157">
        <v>1</v>
      </c>
      <c r="H294" s="155"/>
      <c r="I294" s="155" t="s">
        <v>67</v>
      </c>
      <c r="J294" s="537"/>
      <c r="K294" s="511"/>
      <c r="L294" s="538"/>
      <c r="M294" s="539"/>
      <c r="N294" s="363">
        <f t="shared" si="27"/>
        <v>0.41041666666666643</v>
      </c>
      <c r="O294" s="155">
        <v>0</v>
      </c>
      <c r="P294" s="988"/>
    </row>
    <row r="295" spans="1:16" ht="15.75" customHeight="1" x14ac:dyDescent="0.3">
      <c r="E295" s="157"/>
      <c r="F295" s="157"/>
      <c r="G295" s="157">
        <f>G294+1</f>
        <v>2</v>
      </c>
      <c r="H295" s="155"/>
      <c r="I295" s="155" t="s">
        <v>178</v>
      </c>
      <c r="N295" s="363">
        <f t="shared" si="27"/>
        <v>0.41041666666666643</v>
      </c>
      <c r="O295" s="155">
        <v>0</v>
      </c>
      <c r="P295" s="988"/>
    </row>
    <row r="296" spans="1:16" ht="15.75" customHeight="1" x14ac:dyDescent="0.3">
      <c r="E296" s="157"/>
      <c r="F296" s="157"/>
      <c r="G296" s="157"/>
      <c r="H296" s="155"/>
      <c r="I296" s="155"/>
      <c r="J296" s="157"/>
      <c r="K296" s="156"/>
      <c r="L296" s="446"/>
      <c r="M296" s="253"/>
      <c r="N296" s="363">
        <f t="shared" si="27"/>
        <v>0.41041666666666643</v>
      </c>
      <c r="O296" s="155">
        <v>0</v>
      </c>
      <c r="P296" s="988"/>
    </row>
    <row r="297" spans="1:16" ht="15.75" customHeight="1" x14ac:dyDescent="0.3">
      <c r="E297" s="157">
        <v>5</v>
      </c>
      <c r="F297" s="157"/>
      <c r="G297" s="157"/>
      <c r="H297" s="155">
        <v>5</v>
      </c>
      <c r="I297" s="155"/>
      <c r="J297" s="530" t="s">
        <v>181</v>
      </c>
      <c r="K297" s="156"/>
      <c r="L297" s="446"/>
      <c r="M297" s="253"/>
      <c r="N297" s="363">
        <f t="shared" si="27"/>
        <v>0.41041666666666643</v>
      </c>
      <c r="O297" s="155">
        <v>0</v>
      </c>
      <c r="P297" s="988"/>
    </row>
    <row r="298" spans="1:16" ht="15.75" customHeight="1" x14ac:dyDescent="0.3">
      <c r="E298" s="157"/>
      <c r="F298" s="157"/>
      <c r="G298" s="157"/>
      <c r="H298" s="155"/>
      <c r="I298" s="155"/>
      <c r="J298" s="157"/>
      <c r="K298" s="156"/>
      <c r="L298" s="446"/>
      <c r="M298" s="253"/>
      <c r="N298" s="363">
        <f t="shared" si="27"/>
        <v>0.41041666666666643</v>
      </c>
      <c r="O298" s="155">
        <v>0</v>
      </c>
      <c r="P298" s="988"/>
    </row>
    <row r="299" spans="1:16" ht="15.75" customHeight="1" x14ac:dyDescent="0.3">
      <c r="E299" s="157"/>
      <c r="F299" s="157">
        <v>5.0999999999999996</v>
      </c>
      <c r="G299" s="157"/>
      <c r="H299" s="155"/>
      <c r="I299" s="155"/>
      <c r="J299" s="292" t="s">
        <v>204</v>
      </c>
      <c r="K299" s="156"/>
      <c r="L299" s="446"/>
      <c r="M299" s="253"/>
      <c r="N299" s="363">
        <f t="shared" si="27"/>
        <v>0.41041666666666643</v>
      </c>
      <c r="O299" s="155">
        <v>0</v>
      </c>
      <c r="P299" s="988"/>
    </row>
    <row r="300" spans="1:16" ht="15.75" customHeight="1" x14ac:dyDescent="0.3">
      <c r="E300" s="157"/>
      <c r="F300" s="157"/>
      <c r="G300" s="157">
        <v>1</v>
      </c>
      <c r="H300" s="155"/>
      <c r="I300" s="155" t="s">
        <v>67</v>
      </c>
      <c r="J300" s="157" t="s">
        <v>205</v>
      </c>
      <c r="K300" s="156" t="s">
        <v>173</v>
      </c>
      <c r="L300" s="446" t="s">
        <v>133</v>
      </c>
      <c r="M300" s="253"/>
      <c r="N300" s="363">
        <f t="shared" si="27"/>
        <v>0.41041666666666643</v>
      </c>
      <c r="O300" s="155">
        <v>0</v>
      </c>
      <c r="P300" s="988"/>
    </row>
    <row r="301" spans="1:16" ht="15.75" customHeight="1" x14ac:dyDescent="0.3">
      <c r="E301" s="157"/>
      <c r="F301" s="157"/>
      <c r="G301" s="157">
        <f>G300+1</f>
        <v>2</v>
      </c>
      <c r="H301" s="155"/>
      <c r="I301" s="155" t="s">
        <v>67</v>
      </c>
      <c r="J301" s="157" t="s">
        <v>151</v>
      </c>
      <c r="K301" s="156" t="s">
        <v>173</v>
      </c>
      <c r="L301" s="446" t="s">
        <v>108</v>
      </c>
      <c r="M301" s="253"/>
      <c r="N301" s="363">
        <f t="shared" si="27"/>
        <v>0.41041666666666643</v>
      </c>
      <c r="O301" s="155">
        <v>0</v>
      </c>
      <c r="P301" s="988"/>
    </row>
    <row r="302" spans="1:16" ht="15.75" customHeight="1" x14ac:dyDescent="0.3">
      <c r="E302" s="157"/>
      <c r="F302" s="157"/>
      <c r="G302" s="157">
        <f>G301+1</f>
        <v>3</v>
      </c>
      <c r="H302" s="155"/>
      <c r="I302" s="155" t="s">
        <v>67</v>
      </c>
      <c r="J302" s="157" t="s">
        <v>206</v>
      </c>
      <c r="K302" s="156" t="s">
        <v>173</v>
      </c>
      <c r="L302" s="446" t="s">
        <v>44</v>
      </c>
      <c r="M302" s="253"/>
      <c r="N302" s="363">
        <f t="shared" si="27"/>
        <v>0.41041666666666643</v>
      </c>
      <c r="O302" s="155">
        <v>0</v>
      </c>
      <c r="P302" s="988"/>
    </row>
    <row r="303" spans="1:16" ht="15.75" customHeight="1" x14ac:dyDescent="0.3">
      <c r="E303" s="157"/>
      <c r="F303" s="157"/>
      <c r="G303" s="157">
        <f>G302+1</f>
        <v>4</v>
      </c>
      <c r="H303" s="155"/>
      <c r="I303" s="155" t="s">
        <v>67</v>
      </c>
      <c r="J303" s="157" t="s">
        <v>277</v>
      </c>
      <c r="K303" s="156" t="s">
        <v>173</v>
      </c>
      <c r="L303" s="446" t="s">
        <v>44</v>
      </c>
      <c r="M303" s="253"/>
      <c r="N303" s="363">
        <f t="shared" si="27"/>
        <v>0.41041666666666643</v>
      </c>
      <c r="O303" s="155">
        <v>0</v>
      </c>
      <c r="P303" s="988"/>
    </row>
    <row r="304" spans="1:16" ht="15.75" customHeight="1" x14ac:dyDescent="0.3">
      <c r="E304" s="157"/>
      <c r="F304" s="157"/>
      <c r="G304" s="157">
        <f>G303+1</f>
        <v>5</v>
      </c>
      <c r="H304" s="155"/>
      <c r="I304" s="155" t="s">
        <v>2</v>
      </c>
      <c r="J304" s="157"/>
      <c r="K304" s="216" t="s">
        <v>173</v>
      </c>
      <c r="L304" s="185"/>
      <c r="M304" s="253"/>
      <c r="N304" s="363">
        <f t="shared" si="27"/>
        <v>0.41041666666666643</v>
      </c>
      <c r="O304" s="155">
        <v>0</v>
      </c>
      <c r="P304" s="988"/>
    </row>
    <row r="305" spans="1:16" s="1027" customFormat="1" ht="15.75" customHeight="1" x14ac:dyDescent="0.3">
      <c r="A305" s="1162"/>
      <c r="B305" s="1162"/>
      <c r="C305" s="1162"/>
      <c r="D305" s="570"/>
      <c r="E305" s="157"/>
      <c r="F305" s="157"/>
      <c r="G305" s="157"/>
      <c r="H305" s="155"/>
      <c r="I305" s="155"/>
      <c r="J305" s="157"/>
      <c r="K305" s="216"/>
      <c r="L305" s="185"/>
      <c r="M305" s="253"/>
      <c r="N305" s="363"/>
      <c r="O305" s="155"/>
    </row>
    <row r="306" spans="1:16" ht="15.75" customHeight="1" x14ac:dyDescent="0.3">
      <c r="E306" s="157"/>
      <c r="F306" s="157">
        <v>5.2</v>
      </c>
      <c r="G306" s="157"/>
      <c r="H306" s="155"/>
      <c r="I306" s="155"/>
      <c r="J306" s="292" t="s">
        <v>362</v>
      </c>
      <c r="K306" s="156"/>
      <c r="L306" s="446"/>
      <c r="M306" s="253"/>
      <c r="N306" s="363">
        <f>N304+TIME(0,M304,0)</f>
        <v>0.41041666666666643</v>
      </c>
      <c r="O306" s="155">
        <v>0</v>
      </c>
      <c r="P306" s="988"/>
    </row>
    <row r="307" spans="1:16" ht="15.75" customHeight="1" x14ac:dyDescent="0.3">
      <c r="E307" s="157"/>
      <c r="F307" s="157"/>
      <c r="G307" s="157">
        <v>1</v>
      </c>
      <c r="H307" s="155"/>
      <c r="I307" s="155" t="s">
        <v>67</v>
      </c>
      <c r="J307" s="157" t="s">
        <v>207</v>
      </c>
      <c r="K307" s="156" t="s">
        <v>173</v>
      </c>
      <c r="L307" s="446" t="s">
        <v>230</v>
      </c>
      <c r="M307" s="253"/>
      <c r="N307" s="363">
        <f t="shared" si="27"/>
        <v>0.41041666666666643</v>
      </c>
      <c r="O307" s="155">
        <v>0</v>
      </c>
      <c r="P307" s="988"/>
    </row>
    <row r="308" spans="1:16" ht="15.75" customHeight="1" x14ac:dyDescent="0.3">
      <c r="E308" s="157"/>
      <c r="F308" s="157"/>
      <c r="G308" s="157">
        <f>G307+1</f>
        <v>2</v>
      </c>
      <c r="H308" s="155"/>
      <c r="I308" s="155" t="s">
        <v>67</v>
      </c>
      <c r="J308" s="157" t="s">
        <v>472</v>
      </c>
      <c r="K308" s="156" t="s">
        <v>173</v>
      </c>
      <c r="L308" s="185" t="s">
        <v>438</v>
      </c>
      <c r="M308" s="556"/>
      <c r="N308" s="557">
        <f t="shared" si="27"/>
        <v>0.41041666666666643</v>
      </c>
      <c r="O308" s="155">
        <v>0</v>
      </c>
      <c r="P308" s="988"/>
    </row>
    <row r="309" spans="1:16" ht="15.75" customHeight="1" x14ac:dyDescent="0.3">
      <c r="E309" s="157"/>
      <c r="F309" s="157"/>
      <c r="G309" s="157">
        <f>G308+1</f>
        <v>3</v>
      </c>
      <c r="H309" s="155"/>
      <c r="I309" s="155" t="s">
        <v>2</v>
      </c>
      <c r="J309" s="216" t="s">
        <v>283</v>
      </c>
      <c r="K309" s="216" t="s">
        <v>173</v>
      </c>
      <c r="L309" s="185" t="s">
        <v>147</v>
      </c>
      <c r="M309" s="253"/>
      <c r="N309" s="557">
        <f t="shared" ref="N309:N316" si="31">N308+TIME(0,M308,0)</f>
        <v>0.41041666666666643</v>
      </c>
      <c r="O309" s="155">
        <v>0</v>
      </c>
      <c r="P309" s="988"/>
    </row>
    <row r="310" spans="1:16" ht="15.75" customHeight="1" x14ac:dyDescent="0.3">
      <c r="E310" s="157"/>
      <c r="F310" s="157"/>
      <c r="G310" s="157">
        <f>G309+1</f>
        <v>4</v>
      </c>
      <c r="H310" s="155"/>
      <c r="I310" s="155" t="s">
        <v>2</v>
      </c>
      <c r="J310" s="216" t="s">
        <v>471</v>
      </c>
      <c r="K310" s="216" t="s">
        <v>173</v>
      </c>
      <c r="L310" s="185" t="s">
        <v>114</v>
      </c>
      <c r="M310" s="977"/>
      <c r="N310" s="557">
        <f t="shared" si="31"/>
        <v>0.41041666666666643</v>
      </c>
      <c r="O310" s="155">
        <v>0</v>
      </c>
      <c r="P310" s="988"/>
    </row>
    <row r="311" spans="1:16" ht="15.75" customHeight="1" x14ac:dyDescent="0.3">
      <c r="E311" s="157"/>
      <c r="F311" s="157"/>
      <c r="G311" s="157">
        <f>G310+1</f>
        <v>5</v>
      </c>
      <c r="H311" s="155"/>
      <c r="I311" s="155"/>
      <c r="J311" s="216"/>
      <c r="K311" s="216" t="s">
        <v>173</v>
      </c>
      <c r="L311" s="185"/>
      <c r="M311" s="253"/>
      <c r="N311" s="557">
        <f t="shared" si="31"/>
        <v>0.41041666666666643</v>
      </c>
      <c r="O311" s="155">
        <v>0</v>
      </c>
      <c r="P311" s="988"/>
    </row>
    <row r="312" spans="1:16" ht="15.75" customHeight="1" x14ac:dyDescent="0.3">
      <c r="E312" s="157"/>
      <c r="F312" s="157"/>
      <c r="G312" s="157"/>
      <c r="H312" s="155"/>
      <c r="I312" s="155"/>
      <c r="J312" s="157"/>
      <c r="K312" s="156"/>
      <c r="L312" s="446"/>
      <c r="M312" s="253"/>
      <c r="N312" s="557">
        <f t="shared" si="31"/>
        <v>0.41041666666666643</v>
      </c>
      <c r="O312" s="155">
        <v>0</v>
      </c>
      <c r="P312" s="988"/>
    </row>
    <row r="313" spans="1:16" ht="15.75" customHeight="1" x14ac:dyDescent="0.3">
      <c r="E313" s="157"/>
      <c r="F313" s="157">
        <v>5.3</v>
      </c>
      <c r="G313" s="157"/>
      <c r="H313" s="155"/>
      <c r="I313" s="155"/>
      <c r="J313" s="292" t="s">
        <v>209</v>
      </c>
      <c r="K313" s="156"/>
      <c r="L313" s="446"/>
      <c r="M313" s="253"/>
      <c r="N313" s="557">
        <f t="shared" si="31"/>
        <v>0.41041666666666643</v>
      </c>
      <c r="O313" s="155">
        <v>0</v>
      </c>
      <c r="P313" s="988"/>
    </row>
    <row r="314" spans="1:16" ht="15.75" customHeight="1" x14ac:dyDescent="0.3">
      <c r="E314" s="157"/>
      <c r="F314" s="157"/>
      <c r="G314" s="157">
        <v>1</v>
      </c>
      <c r="H314" s="155"/>
      <c r="I314" s="155" t="s">
        <v>67</v>
      </c>
      <c r="J314" s="157" t="s">
        <v>473</v>
      </c>
      <c r="K314" s="156"/>
      <c r="L314" s="185" t="s">
        <v>145</v>
      </c>
      <c r="M314" s="253"/>
      <c r="N314" s="557">
        <f t="shared" si="31"/>
        <v>0.41041666666666643</v>
      </c>
      <c r="O314" s="155">
        <v>0</v>
      </c>
      <c r="P314" s="988"/>
    </row>
    <row r="315" spans="1:16" ht="15.75" customHeight="1" x14ac:dyDescent="0.3">
      <c r="E315" s="157"/>
      <c r="F315" s="157"/>
      <c r="G315" s="157">
        <f t="shared" ref="G315:G320" si="32">G314+1</f>
        <v>2</v>
      </c>
      <c r="H315" s="155"/>
      <c r="I315" s="155" t="s">
        <v>67</v>
      </c>
      <c r="J315" s="157" t="s">
        <v>337</v>
      </c>
      <c r="K315" s="156" t="s">
        <v>173</v>
      </c>
      <c r="L315" s="446" t="s">
        <v>336</v>
      </c>
      <c r="M315" s="253"/>
      <c r="N315" s="557">
        <f t="shared" si="31"/>
        <v>0.41041666666666643</v>
      </c>
      <c r="O315" s="155">
        <v>0</v>
      </c>
      <c r="P315" s="988"/>
    </row>
    <row r="316" spans="1:16" ht="15.75" customHeight="1" x14ac:dyDescent="0.3">
      <c r="E316" s="157"/>
      <c r="F316" s="157"/>
      <c r="G316" s="157">
        <f t="shared" si="32"/>
        <v>3</v>
      </c>
      <c r="H316" s="155"/>
      <c r="I316" s="155" t="s">
        <v>67</v>
      </c>
      <c r="J316" s="157" t="s">
        <v>338</v>
      </c>
      <c r="K316" s="156" t="s">
        <v>173</v>
      </c>
      <c r="L316" s="446" t="s">
        <v>150</v>
      </c>
      <c r="M316" s="253"/>
      <c r="N316" s="557">
        <f t="shared" si="31"/>
        <v>0.41041666666666643</v>
      </c>
      <c r="O316" s="155">
        <v>0</v>
      </c>
      <c r="P316" s="988"/>
    </row>
    <row r="317" spans="1:16" ht="15.75" customHeight="1" x14ac:dyDescent="0.3">
      <c r="E317" s="157"/>
      <c r="F317" s="157"/>
      <c r="G317" s="157">
        <f t="shared" si="32"/>
        <v>4</v>
      </c>
      <c r="H317" s="155"/>
      <c r="I317" s="155" t="s">
        <v>67</v>
      </c>
      <c r="J317" s="974" t="s">
        <v>354</v>
      </c>
      <c r="K317" s="975" t="s">
        <v>173</v>
      </c>
      <c r="L317" s="978" t="s">
        <v>114</v>
      </c>
      <c r="M317" s="253"/>
      <c r="N317" s="363">
        <f t="shared" si="27"/>
        <v>0.41041666666666643</v>
      </c>
      <c r="O317" s="155">
        <v>0</v>
      </c>
      <c r="P317" s="988"/>
    </row>
    <row r="318" spans="1:16" ht="15.75" customHeight="1" x14ac:dyDescent="0.3">
      <c r="E318" s="157"/>
      <c r="F318" s="157"/>
      <c r="G318" s="157">
        <f t="shared" si="32"/>
        <v>5</v>
      </c>
      <c r="H318" s="157">
        <f>H317+1</f>
        <v>1</v>
      </c>
      <c r="I318" s="155" t="s">
        <v>67</v>
      </c>
      <c r="J318" s="216" t="s">
        <v>26</v>
      </c>
      <c r="K318" s="216" t="s">
        <v>173</v>
      </c>
      <c r="L318" s="185" t="s">
        <v>43</v>
      </c>
      <c r="N318" s="363">
        <f t="shared" si="27"/>
        <v>0.41041666666666643</v>
      </c>
      <c r="O318" s="155">
        <v>0</v>
      </c>
      <c r="P318" s="988"/>
    </row>
    <row r="319" spans="1:16" ht="15.75" customHeight="1" x14ac:dyDescent="0.3">
      <c r="E319" s="157"/>
      <c r="F319" s="157"/>
      <c r="G319" s="157">
        <f t="shared" si="32"/>
        <v>6</v>
      </c>
      <c r="H319" s="157">
        <f>H318+1</f>
        <v>2</v>
      </c>
      <c r="I319" s="155" t="s">
        <v>67</v>
      </c>
      <c r="J319" s="216" t="s">
        <v>475</v>
      </c>
      <c r="K319" s="216" t="s">
        <v>173</v>
      </c>
      <c r="L319" s="185" t="s">
        <v>368</v>
      </c>
      <c r="M319" s="279"/>
      <c r="N319" s="363">
        <f t="shared" si="27"/>
        <v>0.41041666666666643</v>
      </c>
      <c r="O319" s="155">
        <v>0</v>
      </c>
      <c r="P319" s="988"/>
    </row>
    <row r="320" spans="1:16" ht="15.75" customHeight="1" x14ac:dyDescent="0.3">
      <c r="E320" s="157"/>
      <c r="F320" s="157"/>
      <c r="G320" s="157">
        <f t="shared" si="32"/>
        <v>7</v>
      </c>
      <c r="H320" s="157">
        <f>H319+1</f>
        <v>3</v>
      </c>
      <c r="I320" s="155" t="s">
        <v>67</v>
      </c>
      <c r="J320" s="216" t="s">
        <v>476</v>
      </c>
      <c r="K320" s="216" t="s">
        <v>173</v>
      </c>
      <c r="L320" s="185" t="s">
        <v>411</v>
      </c>
      <c r="M320" s="253"/>
      <c r="N320" s="363">
        <f t="shared" si="27"/>
        <v>0.41041666666666643</v>
      </c>
      <c r="O320" s="155">
        <v>0</v>
      </c>
      <c r="P320" s="988"/>
    </row>
    <row r="321" spans="1:16" ht="15.75" customHeight="1" x14ac:dyDescent="0.3">
      <c r="E321" s="157"/>
      <c r="F321" s="157"/>
      <c r="G321" s="157"/>
      <c r="H321" s="157"/>
      <c r="I321" s="155"/>
      <c r="J321" s="157"/>
      <c r="K321" s="156"/>
      <c r="L321" s="446"/>
      <c r="M321" s="253"/>
      <c r="N321" s="363"/>
      <c r="O321" s="155"/>
      <c r="P321" s="988"/>
    </row>
    <row r="322" spans="1:16" ht="15.75" customHeight="1" x14ac:dyDescent="0.3">
      <c r="E322" s="157"/>
      <c r="F322" s="157">
        <v>5.4</v>
      </c>
      <c r="G322" s="199"/>
      <c r="H322" s="272"/>
      <c r="I322" s="155"/>
      <c r="J322" s="529" t="s">
        <v>355</v>
      </c>
      <c r="K322" s="216"/>
      <c r="L322" s="216"/>
      <c r="M322" s="253"/>
      <c r="N322" s="363">
        <f>N320+TIME(0,M320,0)</f>
        <v>0.41041666666666643</v>
      </c>
      <c r="O322" s="155">
        <v>0</v>
      </c>
      <c r="P322" s="988"/>
    </row>
    <row r="323" spans="1:16" ht="15.75" customHeight="1" x14ac:dyDescent="0.3">
      <c r="E323" s="157"/>
      <c r="F323" s="157"/>
      <c r="G323" s="214">
        <v>1</v>
      </c>
      <c r="H323" s="272"/>
      <c r="I323" s="155" t="s">
        <v>67</v>
      </c>
      <c r="J323" s="834" t="s">
        <v>535</v>
      </c>
      <c r="K323" s="834" t="s">
        <v>173</v>
      </c>
      <c r="L323" s="185"/>
      <c r="M323" s="835"/>
      <c r="N323" s="363">
        <f t="shared" ref="N323:N330" si="33">N322+TIME(0,M322,0)</f>
        <v>0.41041666666666643</v>
      </c>
      <c r="O323" s="155">
        <v>0</v>
      </c>
      <c r="P323" s="988"/>
    </row>
    <row r="324" spans="1:16" ht="15.75" customHeight="1" x14ac:dyDescent="0.3">
      <c r="E324" s="157"/>
      <c r="F324" s="157"/>
      <c r="G324" s="214">
        <f>G323+1</f>
        <v>2</v>
      </c>
      <c r="H324" s="272"/>
      <c r="I324" s="155" t="s">
        <v>67</v>
      </c>
      <c r="J324" s="834" t="s">
        <v>536</v>
      </c>
      <c r="K324" s="834" t="s">
        <v>173</v>
      </c>
      <c r="L324" s="185"/>
      <c r="M324" s="835"/>
      <c r="N324" s="363">
        <f t="shared" si="33"/>
        <v>0.41041666666666643</v>
      </c>
      <c r="O324" s="155">
        <v>0</v>
      </c>
      <c r="P324" s="988"/>
    </row>
    <row r="325" spans="1:16" s="1027" customFormat="1" ht="15.75" customHeight="1" x14ac:dyDescent="0.3">
      <c r="A325" s="1162"/>
      <c r="B325" s="1162"/>
      <c r="C325" s="1162"/>
      <c r="D325" s="570"/>
      <c r="E325" s="157"/>
      <c r="F325" s="157"/>
      <c r="G325" s="214"/>
      <c r="H325" s="272"/>
      <c r="I325" s="155"/>
      <c r="J325" s="834"/>
      <c r="K325" s="834"/>
      <c r="L325" s="185"/>
      <c r="M325" s="835"/>
      <c r="N325" s="363"/>
      <c r="O325" s="155"/>
    </row>
    <row r="326" spans="1:16" s="1027" customFormat="1" ht="15.75" customHeight="1" x14ac:dyDescent="0.3">
      <c r="A326" s="1162"/>
      <c r="B326" s="1162"/>
      <c r="C326" s="1162"/>
      <c r="D326" s="570"/>
      <c r="E326" s="157"/>
      <c r="F326" s="157"/>
      <c r="G326" s="253"/>
      <c r="H326" s="155"/>
      <c r="I326" s="155"/>
      <c r="J326" s="278"/>
      <c r="K326" s="216"/>
      <c r="L326" s="185"/>
      <c r="M326" s="253"/>
      <c r="N326" s="363"/>
      <c r="O326" s="155"/>
    </row>
    <row r="327" spans="1:16" ht="15.75" customHeight="1" x14ac:dyDescent="0.3">
      <c r="E327" s="157"/>
      <c r="F327" s="157">
        <v>5.6</v>
      </c>
      <c r="G327" s="199"/>
      <c r="H327" s="272"/>
      <c r="I327" s="155"/>
      <c r="J327" s="529" t="s">
        <v>365</v>
      </c>
      <c r="K327" s="216"/>
      <c r="L327" s="216"/>
      <c r="M327" s="253"/>
      <c r="N327" s="363">
        <f>N324+TIME(0,N324,0)</f>
        <v>0.41041666666666643</v>
      </c>
      <c r="O327" s="155"/>
      <c r="P327" s="988"/>
    </row>
    <row r="328" spans="1:16" ht="15.75" customHeight="1" x14ac:dyDescent="0.3">
      <c r="E328" s="157"/>
      <c r="F328" s="157"/>
      <c r="G328" s="489">
        <v>1</v>
      </c>
      <c r="H328" s="272"/>
      <c r="I328" s="155" t="s">
        <v>316</v>
      </c>
      <c r="J328" s="990"/>
      <c r="K328" s="834"/>
      <c r="L328" s="185"/>
      <c r="M328" s="539"/>
      <c r="N328" s="444">
        <f t="shared" si="33"/>
        <v>0.41041666666666643</v>
      </c>
      <c r="O328" s="155"/>
      <c r="P328" s="988"/>
    </row>
    <row r="329" spans="1:16" ht="15.75" customHeight="1" x14ac:dyDescent="0.3">
      <c r="E329" s="157"/>
      <c r="G329" s="489">
        <f>G328+1</f>
        <v>2</v>
      </c>
      <c r="H329" s="272"/>
      <c r="I329" s="155" t="s">
        <v>316</v>
      </c>
      <c r="J329" s="990"/>
      <c r="K329" s="834"/>
      <c r="L329" s="185"/>
      <c r="M329" s="253"/>
      <c r="N329" s="444">
        <f t="shared" si="33"/>
        <v>0.41041666666666643</v>
      </c>
      <c r="O329" s="155">
        <v>0</v>
      </c>
      <c r="P329" s="988"/>
    </row>
    <row r="330" spans="1:16" ht="15.75" customHeight="1" x14ac:dyDescent="0.3">
      <c r="E330" s="157"/>
      <c r="F330" s="157"/>
      <c r="G330" s="489">
        <f>G329+1</f>
        <v>3</v>
      </c>
      <c r="H330" s="272"/>
      <c r="I330" s="155" t="s">
        <v>316</v>
      </c>
      <c r="J330" s="990"/>
      <c r="K330" s="834"/>
      <c r="L330" s="185"/>
      <c r="M330" s="253"/>
      <c r="N330" s="444">
        <f t="shared" si="33"/>
        <v>0.41041666666666643</v>
      </c>
      <c r="O330" s="155">
        <v>0</v>
      </c>
      <c r="P330" s="988"/>
    </row>
    <row r="331" spans="1:16" s="988" customFormat="1" ht="15.75" customHeight="1" x14ac:dyDescent="0.3">
      <c r="A331" s="1162"/>
      <c r="B331" s="1162"/>
      <c r="C331" s="1162"/>
      <c r="D331" s="570"/>
      <c r="E331" s="157"/>
      <c r="F331" s="157"/>
      <c r="G331" s="489">
        <f t="shared" ref="G331:G333" si="34">G330+1</f>
        <v>4</v>
      </c>
      <c r="H331" s="272"/>
      <c r="I331" s="155" t="s">
        <v>316</v>
      </c>
      <c r="J331" s="990"/>
      <c r="K331" s="834"/>
      <c r="L331" s="185"/>
      <c r="M331" s="253"/>
      <c r="N331" s="444">
        <f t="shared" ref="N331:N333" si="35">N330+TIME(0,M330,0)</f>
        <v>0.41041666666666643</v>
      </c>
      <c r="O331" s="155">
        <v>0</v>
      </c>
    </row>
    <row r="332" spans="1:16" s="988" customFormat="1" ht="15.75" customHeight="1" x14ac:dyDescent="0.3">
      <c r="A332" s="1162"/>
      <c r="B332" s="1162"/>
      <c r="C332" s="1162"/>
      <c r="D332" s="570"/>
      <c r="E332" s="157"/>
      <c r="F332" s="157"/>
      <c r="G332" s="489">
        <f t="shared" si="34"/>
        <v>5</v>
      </c>
      <c r="H332" s="272"/>
      <c r="I332" s="155" t="s">
        <v>316</v>
      </c>
      <c r="J332" s="990"/>
      <c r="K332" s="834"/>
      <c r="L332" s="185"/>
      <c r="M332" s="253"/>
      <c r="N332" s="444">
        <f t="shared" si="35"/>
        <v>0.41041666666666643</v>
      </c>
      <c r="O332" s="155">
        <v>0</v>
      </c>
    </row>
    <row r="333" spans="1:16" ht="15.75" customHeight="1" x14ac:dyDescent="0.3">
      <c r="E333" s="157"/>
      <c r="F333" s="157"/>
      <c r="G333" s="489">
        <f t="shared" si="34"/>
        <v>6</v>
      </c>
      <c r="H333" s="272"/>
      <c r="I333" s="155" t="s">
        <v>316</v>
      </c>
      <c r="N333" s="444">
        <f t="shared" si="35"/>
        <v>0.41041666666666643</v>
      </c>
      <c r="O333" s="155">
        <v>0</v>
      </c>
      <c r="P333" s="988"/>
    </row>
    <row r="334" spans="1:16" s="1027" customFormat="1" ht="15.75" customHeight="1" x14ac:dyDescent="0.3">
      <c r="A334" s="1162"/>
      <c r="B334" s="1162"/>
      <c r="C334" s="1162"/>
      <c r="D334" s="570"/>
      <c r="E334" s="157"/>
      <c r="F334" s="157"/>
      <c r="G334" s="489"/>
      <c r="H334" s="272"/>
      <c r="I334" s="155"/>
      <c r="J334" s="109"/>
      <c r="K334" s="109"/>
      <c r="L334" s="480"/>
      <c r="M334" s="228"/>
      <c r="N334" s="444"/>
      <c r="O334" s="155"/>
    </row>
    <row r="335" spans="1:16" ht="15.75" customHeight="1" x14ac:dyDescent="0.3">
      <c r="E335" s="157">
        <v>6</v>
      </c>
      <c r="F335" s="157"/>
      <c r="G335" s="157"/>
      <c r="H335" s="155"/>
      <c r="I335" s="155"/>
      <c r="J335" s="530" t="s">
        <v>201</v>
      </c>
      <c r="K335" s="156" t="s">
        <v>173</v>
      </c>
      <c r="L335" s="446" t="s">
        <v>573</v>
      </c>
      <c r="M335" s="253"/>
      <c r="N335" s="444">
        <f>N333+TIME(0,M333,0)</f>
        <v>0.41041666666666643</v>
      </c>
      <c r="O335" s="155"/>
      <c r="P335" s="988"/>
    </row>
    <row r="336" spans="1:16" ht="15.75" customHeight="1" x14ac:dyDescent="0.3">
      <c r="E336" s="157"/>
      <c r="F336" s="157">
        <v>6.1</v>
      </c>
      <c r="G336" s="157"/>
      <c r="H336" s="155"/>
      <c r="I336" s="155" t="s">
        <v>33</v>
      </c>
      <c r="J336" s="537" t="s">
        <v>552</v>
      </c>
      <c r="K336" s="843"/>
      <c r="L336" s="844" t="s">
        <v>553</v>
      </c>
      <c r="M336" s="845">
        <v>10</v>
      </c>
      <c r="N336" s="444">
        <f>N335+TIME(0,M335,0)</f>
        <v>0.41041666666666643</v>
      </c>
      <c r="O336" s="155"/>
      <c r="P336" s="988"/>
    </row>
    <row r="337" spans="1:16" ht="15.75" customHeight="1" x14ac:dyDescent="0.3">
      <c r="E337" s="157"/>
      <c r="F337" s="157">
        <f>F336+0.1</f>
        <v>6.1999999999999993</v>
      </c>
      <c r="G337" s="157"/>
      <c r="H337" s="155"/>
      <c r="I337" s="155" t="s">
        <v>178</v>
      </c>
      <c r="J337" s="537"/>
      <c r="K337" s="843"/>
      <c r="L337" s="844"/>
      <c r="M337" s="845"/>
      <c r="N337" s="444">
        <f t="shared" ref="N337:N344" si="36">N336+TIME(0,M336,0)</f>
        <v>0.41736111111111085</v>
      </c>
      <c r="O337" s="155"/>
      <c r="P337" s="988"/>
    </row>
    <row r="338" spans="1:16" ht="15.75" customHeight="1" x14ac:dyDescent="0.3">
      <c r="E338" s="157"/>
      <c r="F338" s="157">
        <f>F337+0.1</f>
        <v>6.2999999999999989</v>
      </c>
      <c r="G338" s="157"/>
      <c r="H338" s="155"/>
      <c r="I338" s="155" t="s">
        <v>178</v>
      </c>
      <c r="J338" s="974" t="s">
        <v>391</v>
      </c>
      <c r="K338" s="975" t="s">
        <v>173</v>
      </c>
      <c r="L338" s="976" t="s">
        <v>573</v>
      </c>
      <c r="M338" s="977">
        <v>3</v>
      </c>
      <c r="N338" s="444">
        <f t="shared" si="36"/>
        <v>0.41736111111111085</v>
      </c>
      <c r="O338" s="155"/>
      <c r="P338" s="988"/>
    </row>
    <row r="339" spans="1:16" ht="15.75" customHeight="1" x14ac:dyDescent="0.3">
      <c r="E339" s="157"/>
      <c r="F339" s="157">
        <f>F338+0.1</f>
        <v>6.3999999999999986</v>
      </c>
      <c r="G339" s="157"/>
      <c r="H339" s="155"/>
      <c r="I339" s="155" t="s">
        <v>178</v>
      </c>
      <c r="J339" s="527"/>
      <c r="K339" s="201"/>
      <c r="L339" s="446"/>
      <c r="M339" s="539"/>
      <c r="N339" s="444">
        <f t="shared" si="36"/>
        <v>0.41944444444444418</v>
      </c>
      <c r="O339" s="155"/>
      <c r="P339" s="988"/>
    </row>
    <row r="340" spans="1:16" ht="15.75" customHeight="1" x14ac:dyDescent="0.3">
      <c r="E340" s="157"/>
      <c r="F340" s="157"/>
      <c r="G340" s="157"/>
      <c r="H340" s="155"/>
      <c r="I340" s="155" t="s">
        <v>178</v>
      </c>
      <c r="J340" s="527"/>
      <c r="K340" s="201"/>
      <c r="L340" s="446"/>
      <c r="M340" s="539"/>
      <c r="N340" s="444">
        <f t="shared" si="36"/>
        <v>0.41944444444444418</v>
      </c>
      <c r="O340" s="155"/>
      <c r="P340" s="988"/>
    </row>
    <row r="341" spans="1:16" s="1027" customFormat="1" ht="15.75" customHeight="1" x14ac:dyDescent="0.3">
      <c r="A341" s="1162"/>
      <c r="B341" s="1162"/>
      <c r="C341" s="1162"/>
      <c r="D341" s="570"/>
      <c r="E341" s="157">
        <v>7</v>
      </c>
      <c r="F341" s="157"/>
      <c r="G341" s="157"/>
      <c r="H341" s="155"/>
      <c r="I341" s="155" t="s">
        <v>36</v>
      </c>
      <c r="J341" s="530" t="s">
        <v>477</v>
      </c>
      <c r="K341" s="156" t="s">
        <v>173</v>
      </c>
      <c r="L341" s="446" t="s">
        <v>572</v>
      </c>
      <c r="M341" s="253">
        <v>2</v>
      </c>
      <c r="N341" s="444">
        <f t="shared" si="36"/>
        <v>0.41944444444444418</v>
      </c>
      <c r="O341" s="155"/>
    </row>
    <row r="342" spans="1:16" s="1027" customFormat="1" ht="15.75" customHeight="1" x14ac:dyDescent="0.3">
      <c r="A342" s="1162"/>
      <c r="B342" s="1162"/>
      <c r="C342" s="1162"/>
      <c r="D342" s="570"/>
      <c r="E342" s="157"/>
      <c r="F342" s="157"/>
      <c r="G342" s="157"/>
      <c r="H342" s="155"/>
      <c r="I342" s="155"/>
      <c r="K342" s="156"/>
      <c r="L342" s="446"/>
      <c r="M342" s="253"/>
      <c r="N342" s="444">
        <f t="shared" si="36"/>
        <v>0.42083333333333306</v>
      </c>
      <c r="O342" s="155"/>
    </row>
    <row r="343" spans="1:16" ht="15.75" customHeight="1" x14ac:dyDescent="0.3">
      <c r="E343" s="157">
        <v>7</v>
      </c>
      <c r="F343" s="157"/>
      <c r="G343" s="157"/>
      <c r="H343" s="155"/>
      <c r="I343" s="155" t="s">
        <v>179</v>
      </c>
      <c r="J343" s="1032" t="s">
        <v>745</v>
      </c>
      <c r="K343" s="156"/>
      <c r="L343" s="446"/>
      <c r="M343" s="253"/>
      <c r="N343" s="444">
        <f t="shared" si="36"/>
        <v>0.42083333333333306</v>
      </c>
      <c r="O343" s="155"/>
      <c r="P343" s="988"/>
    </row>
    <row r="344" spans="1:16" ht="15.75" customHeight="1" x14ac:dyDescent="0.3">
      <c r="E344" s="157"/>
      <c r="F344" s="157"/>
      <c r="G344" s="157"/>
      <c r="H344" s="155"/>
      <c r="I344" s="155"/>
      <c r="J344" s="1032" t="s">
        <v>746</v>
      </c>
      <c r="K344" s="156"/>
      <c r="L344" s="446"/>
      <c r="M344" s="253"/>
      <c r="N344" s="444">
        <f t="shared" si="36"/>
        <v>0.42083333333333306</v>
      </c>
      <c r="O344" s="155"/>
      <c r="P344" s="988"/>
    </row>
    <row r="345" spans="1:16" ht="15.75" customHeight="1" x14ac:dyDescent="0.3">
      <c r="E345" s="157">
        <v>8</v>
      </c>
      <c r="F345" s="157"/>
      <c r="G345" s="157"/>
      <c r="H345" s="155"/>
      <c r="I345" s="155" t="s">
        <v>67</v>
      </c>
      <c r="J345" s="530" t="s">
        <v>111</v>
      </c>
      <c r="K345" s="156" t="s">
        <v>173</v>
      </c>
      <c r="L345" s="446" t="s">
        <v>572</v>
      </c>
      <c r="M345" s="253">
        <v>1</v>
      </c>
      <c r="N345" s="444">
        <f t="shared" ref="N345" si="37">N343+TIME(0,M343,0)</f>
        <v>0.42083333333333306</v>
      </c>
      <c r="O345" s="155"/>
      <c r="P345" s="988"/>
    </row>
    <row r="346" spans="1:16" ht="15.75" customHeight="1" x14ac:dyDescent="0.3">
      <c r="E346" s="157"/>
      <c r="F346" s="157"/>
      <c r="G346" s="157"/>
      <c r="H346" s="155"/>
      <c r="I346" s="155"/>
      <c r="J346" s="282" t="s">
        <v>353</v>
      </c>
      <c r="K346" s="216"/>
      <c r="L346" s="199"/>
      <c r="M346" s="246"/>
      <c r="N346" s="1033">
        <f>N347-N345</f>
        <v>7.9166666666666941E-2</v>
      </c>
      <c r="O346" s="155"/>
      <c r="P346" s="988"/>
    </row>
    <row r="347" spans="1:16" ht="15.75" customHeight="1" x14ac:dyDescent="0.3">
      <c r="E347" s="157"/>
      <c r="F347" s="157"/>
      <c r="G347" s="157"/>
      <c r="H347" s="155"/>
      <c r="I347" s="155"/>
      <c r="J347" s="157"/>
      <c r="K347" s="156"/>
      <c r="L347" s="446" t="s">
        <v>184</v>
      </c>
      <c r="M347" s="253"/>
      <c r="N347" s="364">
        <f>TIME(12,0,0)</f>
        <v>0.5</v>
      </c>
      <c r="O347" s="155"/>
      <c r="P347" s="988"/>
    </row>
    <row r="348" spans="1:16" ht="15.75" customHeight="1" x14ac:dyDescent="0.25">
      <c r="E348" s="1585" t="s">
        <v>211</v>
      </c>
      <c r="F348" s="1586"/>
      <c r="G348" s="1586"/>
      <c r="H348" s="1586"/>
      <c r="I348" s="1586"/>
      <c r="J348" s="1586"/>
      <c r="K348" s="1586"/>
      <c r="L348" s="1586"/>
      <c r="M348" s="1586"/>
      <c r="N348" s="1587"/>
      <c r="O348" s="155"/>
    </row>
    <row r="349" spans="1:16" ht="15.75" customHeight="1" x14ac:dyDescent="0.25">
      <c r="E349" s="1588"/>
      <c r="F349" s="1589"/>
      <c r="G349" s="1589"/>
      <c r="H349" s="1589"/>
      <c r="I349" s="1589"/>
      <c r="J349" s="1589"/>
      <c r="K349" s="1589"/>
      <c r="L349" s="1589"/>
      <c r="M349" s="1589"/>
      <c r="N349" s="1590"/>
      <c r="O349" s="155"/>
    </row>
    <row r="350" spans="1:16" ht="15.75" customHeight="1" x14ac:dyDescent="0.25">
      <c r="E350" s="1579" t="s">
        <v>125</v>
      </c>
      <c r="F350" s="1580"/>
      <c r="G350" s="1580"/>
      <c r="H350" s="1580"/>
      <c r="I350" s="1580"/>
      <c r="J350" s="1580"/>
      <c r="K350" s="1580"/>
      <c r="L350" s="1580"/>
      <c r="M350" s="1580"/>
      <c r="N350" s="1581"/>
      <c r="O350" s="155"/>
    </row>
    <row r="351" spans="1:16" ht="15.75" customHeight="1" x14ac:dyDescent="0.25">
      <c r="E351" s="301"/>
      <c r="F351" s="302"/>
      <c r="G351" s="302"/>
      <c r="H351" s="366"/>
      <c r="I351" s="367"/>
      <c r="J351" s="302"/>
      <c r="K351" s="367"/>
      <c r="L351" s="302"/>
      <c r="M351" s="368"/>
      <c r="N351" s="365"/>
      <c r="O351" s="155"/>
    </row>
    <row r="352" spans="1:16" ht="15.75" customHeight="1" x14ac:dyDescent="0.25">
      <c r="E352" s="1573" t="s">
        <v>158</v>
      </c>
      <c r="F352" s="1574"/>
      <c r="G352" s="1574"/>
      <c r="H352" s="1574"/>
      <c r="I352" s="1574"/>
      <c r="J352" s="1574"/>
      <c r="K352" s="1574"/>
      <c r="L352" s="1574"/>
      <c r="M352" s="1574"/>
      <c r="N352" s="1575"/>
      <c r="O352" s="155"/>
    </row>
    <row r="353" spans="4:16" ht="15.75" customHeight="1" x14ac:dyDescent="0.25">
      <c r="E353" s="303"/>
      <c r="F353" s="304"/>
      <c r="G353" s="304"/>
      <c r="H353" s="5"/>
      <c r="I353" s="5"/>
      <c r="J353" s="5"/>
      <c r="K353" s="5"/>
      <c r="L353" s="5"/>
      <c r="M353" s="254"/>
      <c r="N353" s="67"/>
      <c r="O353" s="155"/>
    </row>
    <row r="354" spans="4:16" ht="15.75" customHeight="1" x14ac:dyDescent="0.25">
      <c r="E354" s="1576" t="s">
        <v>266</v>
      </c>
      <c r="F354" s="1577"/>
      <c r="G354" s="1577"/>
      <c r="H354" s="1577"/>
      <c r="I354" s="1577"/>
      <c r="J354" s="1577"/>
      <c r="K354" s="1577"/>
      <c r="L354" s="1577"/>
      <c r="M354" s="1577"/>
      <c r="N354" s="1578"/>
      <c r="O354" s="155"/>
    </row>
    <row r="355" spans="4:16" ht="15.75" customHeight="1" x14ac:dyDescent="0.25">
      <c r="E355" s="305"/>
      <c r="F355" s="306"/>
      <c r="G355" s="306"/>
      <c r="H355" s="8"/>
      <c r="I355" s="8"/>
      <c r="J355" s="8"/>
      <c r="K355" s="8"/>
      <c r="L355" s="8"/>
      <c r="M355" s="255"/>
      <c r="N355" s="68"/>
      <c r="O355" s="155"/>
    </row>
    <row r="356" spans="4:16" ht="15.75" customHeight="1" x14ac:dyDescent="0.25">
      <c r="E356" s="1568" t="s">
        <v>101</v>
      </c>
      <c r="F356" s="1569"/>
      <c r="G356" s="1569"/>
      <c r="H356" s="1569"/>
      <c r="I356" s="1569"/>
      <c r="J356" s="1569"/>
      <c r="K356" s="1569"/>
      <c r="L356" s="1569"/>
      <c r="M356" s="1569"/>
      <c r="N356" s="1570"/>
      <c r="O356" s="155"/>
    </row>
    <row r="357" spans="4:16" ht="15.75" customHeight="1" x14ac:dyDescent="0.25">
      <c r="E357" s="305"/>
      <c r="F357" s="306"/>
      <c r="G357" s="306"/>
      <c r="H357" s="8"/>
      <c r="I357" s="8"/>
      <c r="J357" s="8"/>
      <c r="K357" s="8"/>
      <c r="L357" s="8"/>
      <c r="M357" s="255"/>
      <c r="N357" s="68"/>
      <c r="O357" s="155"/>
    </row>
    <row r="358" spans="4:16" ht="15.75" customHeight="1" x14ac:dyDescent="0.25">
      <c r="D358"/>
      <c r="E358"/>
      <c r="F358"/>
      <c r="G358"/>
      <c r="H358"/>
      <c r="I358"/>
      <c r="J358"/>
      <c r="K358"/>
      <c r="L358" s="361"/>
      <c r="M358"/>
      <c r="N358"/>
      <c r="O358"/>
    </row>
    <row r="359" spans="4:16" ht="15.75" customHeight="1" x14ac:dyDescent="0.25">
      <c r="D359"/>
      <c r="E359"/>
      <c r="F359"/>
      <c r="G359"/>
      <c r="H359"/>
      <c r="I359"/>
      <c r="J359"/>
      <c r="K359"/>
      <c r="L359"/>
      <c r="M359"/>
      <c r="N359"/>
      <c r="O359" s="558">
        <f>SUM(O185:O347)</f>
        <v>7</v>
      </c>
      <c r="P359" s="1149" t="s">
        <v>525</v>
      </c>
    </row>
    <row r="360" spans="4:16" ht="15.75" customHeight="1" x14ac:dyDescent="0.25">
      <c r="D360"/>
      <c r="E360"/>
      <c r="F360"/>
      <c r="G360"/>
      <c r="H360"/>
      <c r="I360"/>
      <c r="J360"/>
      <c r="K360"/>
      <c r="L360"/>
      <c r="M360"/>
      <c r="N360"/>
      <c r="O360"/>
    </row>
    <row r="361" spans="4:16" ht="15.75" customHeight="1" x14ac:dyDescent="0.25">
      <c r="D361"/>
      <c r="E361"/>
      <c r="F361"/>
      <c r="G361"/>
      <c r="H361"/>
      <c r="I361"/>
      <c r="J361"/>
      <c r="K361"/>
      <c r="L361"/>
      <c r="M361"/>
      <c r="N361"/>
      <c r="O361"/>
    </row>
    <row r="362" spans="4:16" ht="15.75" customHeight="1" x14ac:dyDescent="0.25">
      <c r="D362"/>
      <c r="E362"/>
      <c r="F362"/>
      <c r="J362" s="1251"/>
    </row>
    <row r="363" spans="4:16" ht="15.75" customHeight="1" x14ac:dyDescent="0.25">
      <c r="D363"/>
      <c r="E363"/>
      <c r="F363"/>
      <c r="J363" s="1251"/>
    </row>
    <row r="364" spans="4:16" ht="15.75" customHeight="1" x14ac:dyDescent="0.25">
      <c r="D364"/>
      <c r="E364"/>
      <c r="F364"/>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spans="4:6" ht="15.75" customHeight="1" x14ac:dyDescent="0.25">
      <c r="D369"/>
      <c r="E369"/>
      <c r="F369"/>
    </row>
    <row r="370" spans="4:6" ht="15.75" customHeight="1" x14ac:dyDescent="0.25">
      <c r="D370"/>
      <c r="E370"/>
      <c r="F370"/>
    </row>
    <row r="371" spans="4:6" ht="15.75" customHeight="1" x14ac:dyDescent="0.25">
      <c r="D371"/>
      <c r="E371"/>
      <c r="F371"/>
    </row>
    <row r="372" spans="4:6" ht="15.75" customHeight="1" x14ac:dyDescent="0.25">
      <c r="D372"/>
      <c r="E372"/>
      <c r="F372"/>
    </row>
    <row r="373" spans="4:6" ht="15.75" customHeight="1" x14ac:dyDescent="0.25">
      <c r="D373"/>
      <c r="E373"/>
      <c r="F373"/>
    </row>
    <row r="374" spans="4:6" ht="15.75" customHeight="1" x14ac:dyDescent="0.25">
      <c r="D374"/>
      <c r="E374"/>
      <c r="F374"/>
    </row>
    <row r="375" spans="4:6" ht="15.75" customHeight="1" x14ac:dyDescent="0.25">
      <c r="D375"/>
      <c r="E375"/>
      <c r="F375"/>
    </row>
    <row r="376" spans="4:6" ht="15.75" customHeight="1" x14ac:dyDescent="0.25">
      <c r="D376"/>
      <c r="E376"/>
      <c r="F376"/>
    </row>
    <row r="377" spans="4:6" ht="15.75" customHeight="1" x14ac:dyDescent="0.25">
      <c r="D377"/>
      <c r="E377"/>
      <c r="F377"/>
    </row>
    <row r="378" spans="4:6" ht="15.75" customHeight="1" x14ac:dyDescent="0.25">
      <c r="D378"/>
      <c r="E378"/>
      <c r="F378"/>
    </row>
    <row r="379" spans="4:6" ht="15.75" customHeight="1" x14ac:dyDescent="0.25">
      <c r="D379"/>
      <c r="E379"/>
      <c r="F379"/>
    </row>
    <row r="380" spans="4:6" ht="15.75" customHeight="1" x14ac:dyDescent="0.25">
      <c r="D380"/>
      <c r="E380"/>
      <c r="F380"/>
    </row>
    <row r="381" spans="4:6" ht="15.75" customHeight="1" x14ac:dyDescent="0.25">
      <c r="D381"/>
      <c r="E381"/>
      <c r="F381"/>
    </row>
    <row r="382" spans="4:6" ht="15.75" customHeight="1" x14ac:dyDescent="0.25">
      <c r="D382"/>
      <c r="E382"/>
      <c r="F382"/>
    </row>
    <row r="383" spans="4:6" ht="15.75" customHeight="1" x14ac:dyDescent="0.25">
      <c r="D383"/>
      <c r="E383"/>
      <c r="F383"/>
    </row>
    <row r="384" spans="4:6" ht="15.75" customHeight="1" x14ac:dyDescent="0.25">
      <c r="D384"/>
      <c r="E384"/>
      <c r="F384"/>
    </row>
    <row r="385" spans="4:6" ht="15.75" customHeight="1" x14ac:dyDescent="0.25">
      <c r="D385"/>
      <c r="E385"/>
      <c r="F385"/>
    </row>
    <row r="386" spans="4:6" ht="15.75" customHeight="1" x14ac:dyDescent="0.25">
      <c r="D386"/>
      <c r="E386"/>
      <c r="F386"/>
    </row>
    <row r="387" spans="4:6" ht="15.75" customHeight="1" x14ac:dyDescent="0.25">
      <c r="D387"/>
      <c r="E387"/>
      <c r="F387"/>
    </row>
    <row r="388" spans="4:6" ht="15.75" customHeight="1" x14ac:dyDescent="0.25">
      <c r="D388"/>
      <c r="E388"/>
      <c r="F388"/>
    </row>
    <row r="389" spans="4:6" ht="15.75" customHeight="1" x14ac:dyDescent="0.25">
      <c r="D389"/>
      <c r="E389"/>
      <c r="F389"/>
    </row>
    <row r="390" spans="4:6" ht="15.75" customHeight="1" x14ac:dyDescent="0.25">
      <c r="D390"/>
      <c r="E390"/>
      <c r="F390"/>
    </row>
    <row r="391" spans="4:6" ht="15.75" customHeight="1" x14ac:dyDescent="0.25">
      <c r="D391"/>
      <c r="E391"/>
      <c r="F391"/>
    </row>
    <row r="392" spans="4:6" ht="15.75" customHeight="1" x14ac:dyDescent="0.25">
      <c r="D392"/>
      <c r="E392"/>
      <c r="F392"/>
    </row>
    <row r="393" spans="4:6" ht="15.75" customHeight="1" x14ac:dyDescent="0.25">
      <c r="D393"/>
      <c r="E393"/>
      <c r="F393"/>
    </row>
    <row r="394" spans="4:6" ht="15.75" customHeight="1" x14ac:dyDescent="0.25">
      <c r="D394"/>
      <c r="E394"/>
      <c r="F394"/>
    </row>
    <row r="395" spans="4:6" ht="15.75" customHeight="1" x14ac:dyDescent="0.25">
      <c r="D395"/>
      <c r="E395"/>
      <c r="F395"/>
    </row>
    <row r="396" spans="4:6" ht="15.75" customHeight="1" x14ac:dyDescent="0.25">
      <c r="D396"/>
      <c r="E396"/>
      <c r="F396"/>
    </row>
    <row r="397" spans="4:6" ht="15.75" customHeight="1" x14ac:dyDescent="0.25">
      <c r="D397"/>
      <c r="E397"/>
      <c r="F397"/>
    </row>
    <row r="398" spans="4:6" ht="15.75" customHeight="1" x14ac:dyDescent="0.25">
      <c r="D398"/>
      <c r="E398"/>
      <c r="F398"/>
    </row>
    <row r="399" spans="4:6" ht="15.75" customHeight="1" x14ac:dyDescent="0.25">
      <c r="D399"/>
      <c r="E399"/>
      <c r="F399"/>
    </row>
    <row r="400" spans="4:6" ht="15.75" customHeight="1" x14ac:dyDescent="0.25">
      <c r="D400"/>
      <c r="E400"/>
      <c r="F400"/>
    </row>
    <row r="401" spans="4:6" ht="15.75" customHeight="1" x14ac:dyDescent="0.25">
      <c r="D401"/>
      <c r="E401"/>
      <c r="F401"/>
    </row>
    <row r="402" spans="4:6" ht="15.75" customHeight="1" x14ac:dyDescent="0.25">
      <c r="D402"/>
      <c r="E402"/>
      <c r="F402"/>
    </row>
    <row r="403" spans="4:6" ht="15.75" customHeight="1" x14ac:dyDescent="0.25">
      <c r="D403"/>
      <c r="E403"/>
      <c r="F403"/>
    </row>
    <row r="404" spans="4:6" ht="15.75" customHeight="1" x14ac:dyDescent="0.25">
      <c r="D404"/>
      <c r="E404"/>
      <c r="F404"/>
    </row>
    <row r="405" spans="4:6" ht="15.75" customHeight="1" x14ac:dyDescent="0.25">
      <c r="D405"/>
      <c r="E405"/>
      <c r="F405"/>
    </row>
    <row r="406" spans="4:6" ht="15.75" customHeight="1" x14ac:dyDescent="0.25">
      <c r="D406"/>
      <c r="E406"/>
      <c r="F406"/>
    </row>
    <row r="407" spans="4:6" ht="15.75" customHeight="1" x14ac:dyDescent="0.25">
      <c r="D407"/>
      <c r="E407"/>
      <c r="F407"/>
    </row>
    <row r="408" spans="4:6" ht="15.75" customHeight="1" x14ac:dyDescent="0.25">
      <c r="D408"/>
      <c r="E408"/>
      <c r="F408"/>
    </row>
    <row r="409" spans="4:6" ht="15.75" customHeight="1" x14ac:dyDescent="0.25">
      <c r="D409"/>
      <c r="E409"/>
      <c r="F409"/>
    </row>
    <row r="410" spans="4:6" ht="15.75" customHeight="1" x14ac:dyDescent="0.25">
      <c r="D410"/>
      <c r="E410"/>
      <c r="F410"/>
    </row>
    <row r="411" spans="4:6" ht="15.75" customHeight="1" x14ac:dyDescent="0.25">
      <c r="D411"/>
      <c r="E411"/>
      <c r="F411"/>
    </row>
    <row r="412" spans="4:6" ht="15.75" customHeight="1" x14ac:dyDescent="0.25">
      <c r="D412"/>
      <c r="E412"/>
      <c r="F412"/>
    </row>
    <row r="413" spans="4:6" ht="15.75" customHeight="1" x14ac:dyDescent="0.25">
      <c r="D413"/>
      <c r="E413"/>
      <c r="F413"/>
    </row>
    <row r="414" spans="4:6" ht="15.75" customHeight="1" x14ac:dyDescent="0.25">
      <c r="D414"/>
      <c r="E414"/>
      <c r="F414"/>
    </row>
    <row r="415" spans="4:6" ht="15.75" customHeight="1" x14ac:dyDescent="0.25">
      <c r="D415"/>
      <c r="E415"/>
      <c r="F415"/>
    </row>
    <row r="416" spans="4:6" ht="15.75" customHeight="1" x14ac:dyDescent="0.25">
      <c r="D416"/>
      <c r="E416"/>
      <c r="F416"/>
    </row>
    <row r="417" spans="4:6" ht="15.75" customHeight="1" x14ac:dyDescent="0.25">
      <c r="D417"/>
      <c r="E417"/>
      <c r="F417"/>
    </row>
    <row r="418" spans="4:6" ht="15.75" customHeight="1" x14ac:dyDescent="0.25">
      <c r="D418"/>
      <c r="E418"/>
      <c r="F418"/>
    </row>
    <row r="419" spans="4:6" ht="15.75" customHeight="1" x14ac:dyDescent="0.25">
      <c r="D419"/>
      <c r="E419"/>
      <c r="F419"/>
    </row>
    <row r="420" spans="4:6" ht="15.75" customHeight="1" x14ac:dyDescent="0.25">
      <c r="D420"/>
      <c r="E420"/>
      <c r="F420"/>
    </row>
    <row r="421" spans="4:6" ht="15.75" customHeight="1" x14ac:dyDescent="0.25">
      <c r="D421"/>
      <c r="E421"/>
      <c r="F421"/>
    </row>
    <row r="422" spans="4:6" ht="15.75" customHeight="1" x14ac:dyDescent="0.25">
      <c r="D422"/>
      <c r="E422"/>
      <c r="F422"/>
    </row>
    <row r="423" spans="4:6" ht="15.75" customHeight="1" x14ac:dyDescent="0.25">
      <c r="D423"/>
      <c r="E423"/>
      <c r="F423"/>
    </row>
    <row r="424" spans="4:6" ht="15.75" customHeight="1" x14ac:dyDescent="0.25">
      <c r="D424"/>
      <c r="E424"/>
      <c r="F424"/>
    </row>
    <row r="425" spans="4:6" ht="15.75" customHeight="1" x14ac:dyDescent="0.25">
      <c r="D425"/>
      <c r="E425"/>
      <c r="F425"/>
    </row>
    <row r="426" spans="4:6" ht="15.75" customHeight="1" x14ac:dyDescent="0.25">
      <c r="D426"/>
      <c r="E426"/>
      <c r="F426"/>
    </row>
    <row r="427" spans="4:6" ht="15.75" customHeight="1" x14ac:dyDescent="0.25">
      <c r="D427"/>
      <c r="E427"/>
      <c r="F427"/>
    </row>
    <row r="428" spans="4:6" ht="15.75" customHeight="1" x14ac:dyDescent="0.25">
      <c r="D428"/>
      <c r="E428"/>
      <c r="F428"/>
    </row>
    <row r="429" spans="4:6" ht="15.75" customHeight="1" x14ac:dyDescent="0.25">
      <c r="D429"/>
      <c r="E429"/>
      <c r="F429"/>
    </row>
    <row r="430" spans="4:6" ht="15.75" customHeight="1" x14ac:dyDescent="0.25">
      <c r="D430"/>
      <c r="E430"/>
      <c r="F430"/>
    </row>
    <row r="431" spans="4:6" ht="15.75" customHeight="1" x14ac:dyDescent="0.25">
      <c r="D431"/>
      <c r="E431"/>
      <c r="F431"/>
    </row>
    <row r="432" spans="4:6" ht="15.75" customHeight="1" x14ac:dyDescent="0.25">
      <c r="D432"/>
      <c r="E432"/>
      <c r="F432"/>
    </row>
    <row r="433" spans="4:6" ht="15.75" customHeight="1" x14ac:dyDescent="0.25">
      <c r="D433"/>
      <c r="E433"/>
      <c r="F433"/>
    </row>
    <row r="434" spans="4:6" ht="15.75" customHeight="1" x14ac:dyDescent="0.25">
      <c r="D434"/>
      <c r="E434"/>
      <c r="F434"/>
    </row>
    <row r="435" spans="4:6" ht="15.75" customHeight="1" x14ac:dyDescent="0.25">
      <c r="D435"/>
      <c r="E435"/>
      <c r="F435"/>
    </row>
    <row r="436" spans="4:6" ht="15.75" customHeight="1" x14ac:dyDescent="0.25">
      <c r="D436"/>
      <c r="E436"/>
      <c r="F436"/>
    </row>
    <row r="437" spans="4:6" ht="15.75" customHeight="1" x14ac:dyDescent="0.25">
      <c r="D437"/>
      <c r="E437"/>
      <c r="F437"/>
    </row>
    <row r="438" spans="4:6" ht="15.75" customHeight="1" x14ac:dyDescent="0.25">
      <c r="D438"/>
      <c r="E438"/>
      <c r="F438"/>
    </row>
    <row r="439" spans="4:6" ht="15.75" customHeight="1" x14ac:dyDescent="0.25">
      <c r="D439"/>
      <c r="E439"/>
      <c r="F439"/>
    </row>
    <row r="440" spans="4:6" ht="15.75" customHeight="1" x14ac:dyDescent="0.25">
      <c r="D440"/>
      <c r="E440"/>
      <c r="F440"/>
    </row>
    <row r="441" spans="4:6" ht="15.75" customHeight="1" x14ac:dyDescent="0.25">
      <c r="D441"/>
      <c r="E441"/>
      <c r="F441"/>
    </row>
    <row r="442" spans="4:6" ht="15.75" customHeight="1" x14ac:dyDescent="0.25">
      <c r="D442"/>
      <c r="E442"/>
      <c r="F442"/>
    </row>
    <row r="443" spans="4:6" ht="15.75" customHeight="1" x14ac:dyDescent="0.25">
      <c r="D443"/>
      <c r="E443"/>
      <c r="F443"/>
    </row>
    <row r="444" spans="4:6" ht="15.75" customHeight="1" x14ac:dyDescent="0.25">
      <c r="D444"/>
      <c r="E444"/>
      <c r="F444"/>
    </row>
    <row r="445" spans="4:6" ht="15.75" customHeight="1" x14ac:dyDescent="0.25">
      <c r="D445"/>
      <c r="E445"/>
      <c r="F445"/>
    </row>
    <row r="446" spans="4:6" ht="15.75" customHeight="1" x14ac:dyDescent="0.25">
      <c r="D446"/>
      <c r="E446"/>
      <c r="F446"/>
    </row>
    <row r="447" spans="4:6" ht="15.75" customHeight="1" x14ac:dyDescent="0.25">
      <c r="D447"/>
      <c r="E447"/>
      <c r="F447"/>
    </row>
    <row r="448" spans="4:6" ht="15.75" customHeight="1" x14ac:dyDescent="0.25">
      <c r="D448"/>
      <c r="E448"/>
      <c r="F448"/>
    </row>
    <row r="449" spans="4:6" ht="15.75" customHeight="1" x14ac:dyDescent="0.25">
      <c r="D449"/>
      <c r="E449"/>
      <c r="F449"/>
    </row>
    <row r="450" spans="4:6" ht="15.75" customHeight="1" x14ac:dyDescent="0.25">
      <c r="D450"/>
      <c r="E450"/>
      <c r="F450"/>
    </row>
    <row r="451" spans="4:6" ht="15.75" customHeight="1" x14ac:dyDescent="0.25">
      <c r="D451"/>
      <c r="E451"/>
      <c r="F451"/>
    </row>
    <row r="452" spans="4:6" ht="15.75" customHeight="1" x14ac:dyDescent="0.25">
      <c r="D452"/>
      <c r="E452"/>
      <c r="F452"/>
    </row>
    <row r="453" spans="4:6" ht="15.75" customHeight="1" x14ac:dyDescent="0.25">
      <c r="D453"/>
      <c r="E453"/>
      <c r="F453"/>
    </row>
    <row r="454" spans="4:6" ht="15.75" customHeight="1" x14ac:dyDescent="0.25">
      <c r="D454"/>
      <c r="E454"/>
      <c r="F454"/>
    </row>
    <row r="455" spans="4:6" ht="15.75" customHeight="1" x14ac:dyDescent="0.25">
      <c r="D455"/>
      <c r="E455"/>
      <c r="F455"/>
    </row>
    <row r="456" spans="4:6" ht="15.75" customHeight="1" x14ac:dyDescent="0.25">
      <c r="D456"/>
      <c r="E456"/>
      <c r="F456"/>
    </row>
    <row r="457" spans="4:6" ht="15.75" customHeight="1" x14ac:dyDescent="0.25">
      <c r="D457"/>
      <c r="E457"/>
      <c r="F457"/>
    </row>
    <row r="458" spans="4:6" ht="15.75" customHeight="1" x14ac:dyDescent="0.25">
      <c r="D458"/>
      <c r="E458"/>
      <c r="F458"/>
    </row>
    <row r="459" spans="4:6" ht="15.75" customHeight="1" x14ac:dyDescent="0.25">
      <c r="D459"/>
      <c r="E459"/>
      <c r="F459"/>
    </row>
    <row r="460" spans="4:6" ht="15.75" customHeight="1" x14ac:dyDescent="0.25">
      <c r="D460"/>
      <c r="E460"/>
      <c r="F460"/>
    </row>
    <row r="461" spans="4:6" ht="15.75" customHeight="1" x14ac:dyDescent="0.25">
      <c r="D461"/>
      <c r="E461"/>
      <c r="F461"/>
    </row>
    <row r="462" spans="4:6" ht="15.75" customHeight="1" x14ac:dyDescent="0.25">
      <c r="D462"/>
      <c r="E462"/>
      <c r="F462"/>
    </row>
    <row r="463" spans="4:6" ht="15.75" customHeight="1" x14ac:dyDescent="0.25">
      <c r="D463"/>
      <c r="E463"/>
      <c r="F463"/>
    </row>
    <row r="464" spans="4:6" ht="15.75" customHeight="1" x14ac:dyDescent="0.25">
      <c r="D464"/>
      <c r="E464"/>
      <c r="F464"/>
    </row>
    <row r="465" spans="4:6" ht="15.75" customHeight="1" x14ac:dyDescent="0.25">
      <c r="D465"/>
      <c r="E465"/>
      <c r="F465"/>
    </row>
    <row r="466" spans="4:6" ht="15.75" customHeight="1" x14ac:dyDescent="0.25">
      <c r="D466"/>
      <c r="E466"/>
      <c r="F466"/>
    </row>
    <row r="467" spans="4:6" ht="15.75" customHeight="1" x14ac:dyDescent="0.25">
      <c r="D467"/>
      <c r="E467"/>
      <c r="F467"/>
    </row>
    <row r="468" spans="4:6" ht="15.75" customHeight="1" x14ac:dyDescent="0.25">
      <c r="D468"/>
      <c r="E468"/>
      <c r="F468"/>
    </row>
    <row r="469" spans="4:6" ht="15.75" customHeight="1" x14ac:dyDescent="0.25">
      <c r="D469"/>
      <c r="E469"/>
      <c r="F469"/>
    </row>
    <row r="470" spans="4:6" ht="15.75" customHeight="1" x14ac:dyDescent="0.25">
      <c r="D470"/>
      <c r="E470"/>
      <c r="F470"/>
    </row>
    <row r="471" spans="4:6" ht="15.75" customHeight="1" x14ac:dyDescent="0.25">
      <c r="D471"/>
      <c r="E471"/>
      <c r="F471"/>
    </row>
    <row r="472" spans="4:6" ht="15.75" customHeight="1" x14ac:dyDescent="0.25">
      <c r="D472"/>
      <c r="E472"/>
      <c r="F472"/>
    </row>
    <row r="473" spans="4:6" ht="15.75" customHeight="1" x14ac:dyDescent="0.25">
      <c r="D473"/>
      <c r="E473"/>
      <c r="F473"/>
    </row>
    <row r="474" spans="4:6" ht="15.75" customHeight="1" x14ac:dyDescent="0.25">
      <c r="D474"/>
      <c r="E474"/>
      <c r="F474"/>
    </row>
    <row r="475" spans="4:6" ht="15.75" customHeight="1" x14ac:dyDescent="0.25">
      <c r="D475"/>
      <c r="E475"/>
      <c r="F475"/>
    </row>
    <row r="476" spans="4:6" ht="15.75" customHeight="1" x14ac:dyDescent="0.25">
      <c r="D476"/>
      <c r="E476"/>
      <c r="F476"/>
    </row>
    <row r="477" spans="4:6" ht="15.75" customHeight="1" x14ac:dyDescent="0.25">
      <c r="D477"/>
      <c r="E477"/>
      <c r="F477"/>
    </row>
    <row r="478" spans="4:6" ht="15.75" customHeight="1" x14ac:dyDescent="0.25">
      <c r="D478"/>
      <c r="E478"/>
      <c r="F478"/>
    </row>
    <row r="479" spans="4:6" ht="15.75" customHeight="1" x14ac:dyDescent="0.25">
      <c r="D479"/>
      <c r="E479"/>
      <c r="F479"/>
    </row>
    <row r="480" spans="4:6" ht="15.75" customHeight="1" x14ac:dyDescent="0.25">
      <c r="D480"/>
      <c r="E480"/>
      <c r="F480"/>
    </row>
    <row r="481" spans="4:6" ht="15.75" customHeight="1" x14ac:dyDescent="0.25">
      <c r="D481"/>
      <c r="E481"/>
      <c r="F481"/>
    </row>
    <row r="482" spans="4:6" ht="15.75" customHeight="1" x14ac:dyDescent="0.25">
      <c r="D482"/>
      <c r="E482"/>
      <c r="F482"/>
    </row>
    <row r="483" spans="4:6" ht="15.75" customHeight="1" x14ac:dyDescent="0.25">
      <c r="D483"/>
      <c r="E483"/>
      <c r="F483"/>
    </row>
    <row r="484" spans="4:6" ht="15.75" customHeight="1" x14ac:dyDescent="0.25">
      <c r="D484"/>
      <c r="E484"/>
      <c r="F484"/>
    </row>
    <row r="485" spans="4:6" ht="15.75" customHeight="1" x14ac:dyDescent="0.25">
      <c r="D485"/>
      <c r="E485"/>
      <c r="F485"/>
    </row>
    <row r="486" spans="4:6" ht="15.75" customHeight="1" x14ac:dyDescent="0.25">
      <c r="D486"/>
      <c r="E486"/>
      <c r="F486"/>
    </row>
    <row r="487" spans="4:6" ht="15.75" customHeight="1" x14ac:dyDescent="0.25">
      <c r="D487"/>
      <c r="E487"/>
      <c r="F487"/>
    </row>
    <row r="488" spans="4:6" ht="15.75" customHeight="1" x14ac:dyDescent="0.25">
      <c r="D488"/>
      <c r="E488"/>
      <c r="F488"/>
    </row>
    <row r="489" spans="4:6" ht="15.75" customHeight="1" x14ac:dyDescent="0.25">
      <c r="D489"/>
      <c r="E489"/>
      <c r="F489"/>
    </row>
    <row r="490" spans="4:6" ht="15.75" customHeight="1" x14ac:dyDescent="0.25">
      <c r="D490"/>
      <c r="E490"/>
      <c r="F490"/>
    </row>
    <row r="491" spans="4:6" ht="15.75" customHeight="1" x14ac:dyDescent="0.25">
      <c r="D491"/>
      <c r="E491"/>
      <c r="F491"/>
    </row>
    <row r="492" spans="4:6" ht="15.75" customHeight="1" x14ac:dyDescent="0.25">
      <c r="D492"/>
      <c r="E492"/>
      <c r="F492"/>
    </row>
    <row r="493" spans="4:6" ht="15.75" customHeight="1" x14ac:dyDescent="0.25">
      <c r="D493"/>
      <c r="E493"/>
      <c r="F493"/>
    </row>
    <row r="494" spans="4:6" ht="15.75" customHeight="1" x14ac:dyDescent="0.25">
      <c r="D494"/>
      <c r="E494"/>
      <c r="F494"/>
    </row>
    <row r="495" spans="4:6" ht="15.75" customHeight="1" x14ac:dyDescent="0.25">
      <c r="D495"/>
      <c r="E495"/>
      <c r="F495"/>
    </row>
    <row r="496" spans="4:6" ht="15.75" customHeight="1" x14ac:dyDescent="0.25">
      <c r="D496"/>
      <c r="E496"/>
      <c r="F496"/>
    </row>
    <row r="497" spans="4:6" ht="15.75" customHeight="1" x14ac:dyDescent="0.25">
      <c r="D497"/>
      <c r="E497"/>
      <c r="F497"/>
    </row>
    <row r="498" spans="4:6" ht="15.75" customHeight="1" x14ac:dyDescent="0.25">
      <c r="D498"/>
      <c r="E498"/>
      <c r="F498"/>
    </row>
    <row r="499" spans="4:6" ht="15.75" customHeight="1" x14ac:dyDescent="0.25">
      <c r="D499"/>
      <c r="E499"/>
      <c r="F499"/>
    </row>
    <row r="500" spans="4:6" ht="15.75" customHeight="1" x14ac:dyDescent="0.25">
      <c r="D500"/>
      <c r="E500"/>
      <c r="F500"/>
    </row>
    <row r="501" spans="4:6" ht="15.75" customHeight="1" x14ac:dyDescent="0.25">
      <c r="D501"/>
      <c r="E501"/>
      <c r="F501"/>
    </row>
    <row r="502" spans="4:6" ht="15.75" customHeight="1" x14ac:dyDescent="0.25">
      <c r="D502"/>
      <c r="E502"/>
      <c r="F502"/>
    </row>
    <row r="503" spans="4:6" ht="15.75" customHeight="1" x14ac:dyDescent="0.25">
      <c r="D503"/>
      <c r="E503"/>
      <c r="F503"/>
    </row>
    <row r="504" spans="4:6" ht="15.75" customHeight="1" x14ac:dyDescent="0.25">
      <c r="D504"/>
      <c r="E504"/>
      <c r="F504"/>
    </row>
    <row r="505" spans="4:6" ht="15.75" customHeight="1" x14ac:dyDescent="0.25">
      <c r="D505"/>
      <c r="E505"/>
      <c r="F505"/>
    </row>
    <row r="506" spans="4:6" ht="15.75" customHeight="1" x14ac:dyDescent="0.25">
      <c r="D506"/>
      <c r="E506"/>
      <c r="F506"/>
    </row>
    <row r="507" spans="4:6" ht="15.75" customHeight="1" x14ac:dyDescent="0.25">
      <c r="D507"/>
      <c r="E507"/>
      <c r="F507"/>
    </row>
    <row r="508" spans="4:6" ht="15.75" customHeight="1" x14ac:dyDescent="0.25">
      <c r="D508"/>
      <c r="E508"/>
      <c r="F508"/>
    </row>
    <row r="509" spans="4:6" ht="15.75" customHeight="1" x14ac:dyDescent="0.25">
      <c r="D509"/>
      <c r="E509"/>
      <c r="F509"/>
    </row>
    <row r="510" spans="4:6" ht="15.75" customHeight="1" x14ac:dyDescent="0.25">
      <c r="D510"/>
      <c r="E510"/>
      <c r="F510"/>
    </row>
    <row r="511" spans="4:6" ht="15.75" customHeight="1" x14ac:dyDescent="0.25">
      <c r="D511"/>
      <c r="E511"/>
      <c r="F511"/>
    </row>
    <row r="512" spans="4:6" ht="15.75" customHeight="1" x14ac:dyDescent="0.25">
      <c r="D512"/>
      <c r="E512"/>
      <c r="F512"/>
    </row>
    <row r="513" spans="4:6" ht="15.75" customHeight="1" x14ac:dyDescent="0.25">
      <c r="D513"/>
      <c r="E513"/>
      <c r="F513"/>
    </row>
    <row r="514" spans="4:6" ht="15.75" customHeight="1" x14ac:dyDescent="0.25">
      <c r="D514"/>
      <c r="E514"/>
      <c r="F514"/>
    </row>
    <row r="515" spans="4:6" ht="15.75" customHeight="1" x14ac:dyDescent="0.25">
      <c r="D515"/>
      <c r="E515"/>
      <c r="F515"/>
    </row>
    <row r="516" spans="4:6" ht="15.75" customHeight="1" x14ac:dyDescent="0.25">
      <c r="D516"/>
      <c r="E516"/>
      <c r="F516"/>
    </row>
    <row r="517" spans="4:6" ht="15.75" customHeight="1" x14ac:dyDescent="0.25">
      <c r="D517"/>
      <c r="E517"/>
      <c r="F517"/>
    </row>
    <row r="518" spans="4:6" ht="15.75" customHeight="1" x14ac:dyDescent="0.25">
      <c r="D518"/>
      <c r="E518"/>
      <c r="F518"/>
    </row>
    <row r="519" spans="4:6" ht="15.75" customHeight="1" x14ac:dyDescent="0.25">
      <c r="D519"/>
      <c r="E519"/>
      <c r="F519"/>
    </row>
    <row r="520" spans="4:6" ht="15.75" customHeight="1" x14ac:dyDescent="0.25">
      <c r="D520"/>
      <c r="E520"/>
      <c r="F520"/>
    </row>
    <row r="521" spans="4:6" ht="15.75" customHeight="1" x14ac:dyDescent="0.25">
      <c r="D521"/>
      <c r="E521"/>
      <c r="F521"/>
    </row>
    <row r="522" spans="4:6" ht="15.75" customHeight="1" x14ac:dyDescent="0.25">
      <c r="D522"/>
      <c r="E522"/>
      <c r="F522"/>
    </row>
    <row r="523" spans="4:6" ht="15.75" customHeight="1" x14ac:dyDescent="0.25">
      <c r="D523"/>
      <c r="E523"/>
      <c r="F523"/>
    </row>
    <row r="524" spans="4:6" ht="15.75" customHeight="1" x14ac:dyDescent="0.25">
      <c r="D524"/>
      <c r="E524"/>
      <c r="F524"/>
    </row>
    <row r="525" spans="4:6" ht="15.75" customHeight="1" x14ac:dyDescent="0.25">
      <c r="D525"/>
      <c r="E525"/>
      <c r="F525"/>
    </row>
    <row r="526" spans="4:6" ht="15.75" customHeight="1" x14ac:dyDescent="0.25">
      <c r="D526"/>
      <c r="E526"/>
      <c r="F526"/>
    </row>
    <row r="527" spans="4:6" ht="15.75" customHeight="1" x14ac:dyDescent="0.25">
      <c r="D527"/>
      <c r="E527"/>
      <c r="F527"/>
    </row>
    <row r="528" spans="4:6" ht="15.75" customHeight="1" x14ac:dyDescent="0.25">
      <c r="D528"/>
      <c r="E528"/>
      <c r="F528"/>
    </row>
    <row r="529" spans="4:6" ht="15.75" customHeight="1" x14ac:dyDescent="0.25">
      <c r="D529"/>
      <c r="E529"/>
      <c r="F529"/>
    </row>
    <row r="530" spans="4:6" ht="15.75" customHeight="1" x14ac:dyDescent="0.25">
      <c r="D530"/>
      <c r="E530"/>
      <c r="F530"/>
    </row>
    <row r="531" spans="4:6" ht="15.75" customHeight="1" x14ac:dyDescent="0.25">
      <c r="D531"/>
      <c r="E531"/>
      <c r="F531"/>
    </row>
    <row r="532" spans="4:6" ht="15.75" customHeight="1" x14ac:dyDescent="0.25">
      <c r="D532"/>
      <c r="E532"/>
      <c r="F532"/>
    </row>
    <row r="533" spans="4:6" ht="15.75" customHeight="1" x14ac:dyDescent="0.25">
      <c r="D533"/>
      <c r="E533"/>
      <c r="F533"/>
    </row>
    <row r="534" spans="4:6" ht="15.75" customHeight="1" x14ac:dyDescent="0.25">
      <c r="D534"/>
      <c r="E534"/>
      <c r="F534"/>
    </row>
    <row r="535" spans="4:6" ht="15.75" customHeight="1" x14ac:dyDescent="0.25">
      <c r="D535"/>
      <c r="E535"/>
      <c r="F535"/>
    </row>
    <row r="536" spans="4:6" ht="15.75" customHeight="1" x14ac:dyDescent="0.25">
      <c r="D536"/>
      <c r="E536"/>
      <c r="F536"/>
    </row>
    <row r="537" spans="4:6" ht="15.75" customHeight="1" x14ac:dyDescent="0.25">
      <c r="D537"/>
      <c r="E537"/>
      <c r="F537"/>
    </row>
    <row r="538" spans="4:6" ht="15.75" customHeight="1" x14ac:dyDescent="0.25">
      <c r="D538"/>
      <c r="E538"/>
      <c r="F538"/>
    </row>
    <row r="539" spans="4:6" ht="15.75" customHeight="1" x14ac:dyDescent="0.25">
      <c r="D539"/>
      <c r="E539"/>
      <c r="F539"/>
    </row>
    <row r="540" spans="4:6" ht="15.75" customHeight="1" x14ac:dyDescent="0.25">
      <c r="D540"/>
      <c r="E540"/>
      <c r="F540"/>
    </row>
    <row r="541" spans="4:6" ht="15.75" customHeight="1" x14ac:dyDescent="0.25">
      <c r="D541"/>
      <c r="E541"/>
      <c r="F541"/>
    </row>
    <row r="542" spans="4:6" ht="15.75" customHeight="1" x14ac:dyDescent="0.25">
      <c r="D542"/>
      <c r="E542"/>
      <c r="F542"/>
    </row>
    <row r="543" spans="4:6" ht="15.75" customHeight="1" x14ac:dyDescent="0.25">
      <c r="D543"/>
      <c r="E543"/>
      <c r="F543"/>
    </row>
    <row r="544" spans="4:6" ht="15.75" customHeight="1" x14ac:dyDescent="0.25">
      <c r="D544"/>
      <c r="E544"/>
      <c r="F544"/>
    </row>
    <row r="545" spans="4:6" ht="15.75" customHeight="1" x14ac:dyDescent="0.25">
      <c r="D545"/>
      <c r="E545"/>
      <c r="F545"/>
    </row>
    <row r="546" spans="4:6" ht="15.75" customHeight="1" x14ac:dyDescent="0.25">
      <c r="D546"/>
      <c r="E546"/>
      <c r="F546"/>
    </row>
    <row r="547" spans="4:6" ht="15.75" customHeight="1" x14ac:dyDescent="0.25">
      <c r="D547"/>
      <c r="E547"/>
      <c r="F547"/>
    </row>
    <row r="548" spans="4:6" ht="15.75" customHeight="1" x14ac:dyDescent="0.25">
      <c r="D548"/>
      <c r="E548"/>
      <c r="F548"/>
    </row>
    <row r="549" spans="4:6" ht="15.75" customHeight="1" x14ac:dyDescent="0.25">
      <c r="D549"/>
      <c r="E549"/>
      <c r="F549"/>
    </row>
    <row r="550" spans="4:6" ht="15.75" customHeight="1" x14ac:dyDescent="0.25">
      <c r="D550"/>
      <c r="E550"/>
      <c r="F550"/>
    </row>
    <row r="551" spans="4:6" ht="15.75" customHeight="1" x14ac:dyDescent="0.25">
      <c r="D551"/>
      <c r="E551"/>
      <c r="F551"/>
    </row>
    <row r="552" spans="4:6" ht="15.75" customHeight="1" x14ac:dyDescent="0.25">
      <c r="D552"/>
      <c r="E552"/>
      <c r="F552"/>
    </row>
    <row r="553" spans="4:6" ht="15.75" customHeight="1" x14ac:dyDescent="0.25">
      <c r="D553"/>
      <c r="E553"/>
      <c r="F553"/>
    </row>
    <row r="554" spans="4:6" ht="15.75" customHeight="1" x14ac:dyDescent="0.25">
      <c r="D554"/>
      <c r="E554"/>
      <c r="F554"/>
    </row>
    <row r="555" spans="4:6" ht="15.75" customHeight="1" x14ac:dyDescent="0.25">
      <c r="D555"/>
      <c r="E555"/>
      <c r="F555"/>
    </row>
    <row r="556" spans="4:6" ht="15.75" customHeight="1" x14ac:dyDescent="0.25">
      <c r="D556"/>
      <c r="E556"/>
      <c r="F556"/>
    </row>
    <row r="557" spans="4:6" ht="15.75" customHeight="1" x14ac:dyDescent="0.25">
      <c r="D557"/>
      <c r="E557"/>
      <c r="F557"/>
    </row>
    <row r="558" spans="4:6" ht="15.75" customHeight="1" x14ac:dyDescent="0.25">
      <c r="D558"/>
      <c r="E558"/>
      <c r="F558"/>
    </row>
    <row r="559" spans="4:6" ht="15.75" customHeight="1" x14ac:dyDescent="0.25">
      <c r="D559"/>
      <c r="E559"/>
      <c r="F559"/>
    </row>
    <row r="560" spans="4:6" ht="15.75" customHeight="1" x14ac:dyDescent="0.25">
      <c r="D560"/>
      <c r="E560"/>
      <c r="F560"/>
    </row>
    <row r="561" spans="4:6" ht="15.75" customHeight="1" x14ac:dyDescent="0.25">
      <c r="D561"/>
      <c r="E561"/>
      <c r="F561"/>
    </row>
    <row r="562" spans="4:6" ht="15.75" customHeight="1" x14ac:dyDescent="0.25">
      <c r="D562"/>
      <c r="E562"/>
      <c r="F562"/>
    </row>
    <row r="563" spans="4:6" ht="15.75" customHeight="1" x14ac:dyDescent="0.25">
      <c r="D563"/>
      <c r="E563"/>
      <c r="F563"/>
    </row>
    <row r="564" spans="4:6" ht="15.75" customHeight="1" x14ac:dyDescent="0.25">
      <c r="D564"/>
      <c r="E564"/>
      <c r="F564"/>
    </row>
    <row r="565" spans="4:6" ht="15.75" customHeight="1" x14ac:dyDescent="0.25">
      <c r="D565"/>
      <c r="E565"/>
      <c r="F565"/>
    </row>
    <row r="566" spans="4:6" ht="15.75" customHeight="1" x14ac:dyDescent="0.25">
      <c r="D566"/>
      <c r="E566"/>
      <c r="F566"/>
    </row>
    <row r="567" spans="4:6" ht="15.75" customHeight="1" x14ac:dyDescent="0.25">
      <c r="D567"/>
      <c r="E567"/>
      <c r="F567"/>
    </row>
    <row r="568" spans="4:6" ht="15.75" customHeight="1" x14ac:dyDescent="0.25">
      <c r="D568"/>
      <c r="E568"/>
      <c r="F568"/>
    </row>
    <row r="569" spans="4:6" ht="15.75" customHeight="1" x14ac:dyDescent="0.25">
      <c r="D569"/>
      <c r="E569"/>
      <c r="F569"/>
    </row>
    <row r="570" spans="4:6" ht="15.75" customHeight="1" x14ac:dyDescent="0.25">
      <c r="D570"/>
      <c r="E570"/>
      <c r="F570"/>
    </row>
    <row r="571" spans="4:6" ht="15.75" customHeight="1" x14ac:dyDescent="0.25">
      <c r="D571"/>
      <c r="E571"/>
      <c r="F571"/>
    </row>
    <row r="572" spans="4:6" ht="15.75" customHeight="1" x14ac:dyDescent="0.25">
      <c r="D572"/>
      <c r="E572"/>
      <c r="F572"/>
    </row>
    <row r="573" spans="4:6" ht="15.75" customHeight="1" x14ac:dyDescent="0.25">
      <c r="D573"/>
      <c r="E573"/>
      <c r="F573"/>
    </row>
    <row r="574" spans="4:6" ht="15.75" customHeight="1" x14ac:dyDescent="0.25">
      <c r="D574"/>
      <c r="E574"/>
      <c r="F574"/>
    </row>
    <row r="575" spans="4:6" ht="15.75" customHeight="1" x14ac:dyDescent="0.25">
      <c r="D575"/>
      <c r="E575"/>
      <c r="F575"/>
    </row>
    <row r="576" spans="4:6" ht="15.75" customHeight="1" x14ac:dyDescent="0.25">
      <c r="D576"/>
      <c r="E576"/>
      <c r="F576"/>
    </row>
    <row r="577" spans="4:6" ht="15.75" customHeight="1" x14ac:dyDescent="0.25">
      <c r="D577"/>
      <c r="E577"/>
      <c r="F577"/>
    </row>
    <row r="578" spans="4:6" ht="15.75" customHeight="1" x14ac:dyDescent="0.25">
      <c r="D578"/>
      <c r="E578"/>
      <c r="F578"/>
    </row>
    <row r="579" spans="4:6" ht="15.75" customHeight="1" x14ac:dyDescent="0.25">
      <c r="D579"/>
      <c r="E579"/>
      <c r="F579"/>
    </row>
    <row r="580" spans="4:6" ht="15.75" customHeight="1" x14ac:dyDescent="0.25">
      <c r="D580"/>
      <c r="E580"/>
      <c r="F580"/>
    </row>
    <row r="581" spans="4:6" ht="15.75" customHeight="1" x14ac:dyDescent="0.25">
      <c r="D581"/>
      <c r="E581"/>
      <c r="F581"/>
    </row>
    <row r="582" spans="4:6" ht="15.75" customHeight="1" x14ac:dyDescent="0.25">
      <c r="D582"/>
      <c r="E582"/>
      <c r="F582"/>
    </row>
    <row r="583" spans="4:6" ht="15.75" customHeight="1" x14ac:dyDescent="0.25">
      <c r="D583"/>
      <c r="E583"/>
      <c r="F583"/>
    </row>
    <row r="584" spans="4:6" ht="15.75" customHeight="1" x14ac:dyDescent="0.25">
      <c r="D584"/>
      <c r="E584"/>
      <c r="F584"/>
    </row>
    <row r="585" spans="4:6" ht="15.75" customHeight="1" x14ac:dyDescent="0.25">
      <c r="D585"/>
      <c r="E585"/>
      <c r="F585"/>
    </row>
    <row r="586" spans="4:6" ht="15.75" customHeight="1" x14ac:dyDescent="0.25">
      <c r="D586"/>
      <c r="E586"/>
      <c r="F586"/>
    </row>
    <row r="587" spans="4:6" ht="15.75" customHeight="1" x14ac:dyDescent="0.25">
      <c r="D587"/>
      <c r="E587"/>
      <c r="F587"/>
    </row>
    <row r="588" spans="4:6" ht="15.75" customHeight="1" x14ac:dyDescent="0.25">
      <c r="D588"/>
      <c r="E588"/>
      <c r="F588"/>
    </row>
    <row r="589" spans="4:6" ht="15.75" customHeight="1" x14ac:dyDescent="0.25">
      <c r="D589"/>
      <c r="E589"/>
      <c r="F589"/>
    </row>
    <row r="590" spans="4:6" ht="15.75" customHeight="1" x14ac:dyDescent="0.25">
      <c r="D590"/>
      <c r="E590"/>
      <c r="F590"/>
    </row>
    <row r="591" spans="4:6" ht="15.75" customHeight="1" x14ac:dyDescent="0.25">
      <c r="D591"/>
      <c r="E591"/>
      <c r="F591"/>
    </row>
    <row r="592" spans="4:6" ht="15.75" customHeight="1" x14ac:dyDescent="0.25">
      <c r="D592"/>
      <c r="E592"/>
      <c r="F592"/>
    </row>
    <row r="593" spans="4:6" ht="15.75" customHeight="1" x14ac:dyDescent="0.25">
      <c r="D593"/>
      <c r="E593"/>
      <c r="F593"/>
    </row>
    <row r="594" spans="4:6" ht="15.75" customHeight="1" x14ac:dyDescent="0.25">
      <c r="D594"/>
      <c r="E594"/>
      <c r="F594"/>
    </row>
    <row r="595" spans="4:6" ht="15.75" customHeight="1" x14ac:dyDescent="0.25">
      <c r="D595"/>
      <c r="E595"/>
      <c r="F595"/>
    </row>
    <row r="596" spans="4:6" ht="15.75" customHeight="1" x14ac:dyDescent="0.25">
      <c r="D596"/>
      <c r="E596"/>
      <c r="F596"/>
    </row>
    <row r="597" spans="4:6" ht="15.75" customHeight="1" x14ac:dyDescent="0.25">
      <c r="D597"/>
      <c r="E597"/>
      <c r="F597"/>
    </row>
    <row r="598" spans="4:6" ht="15.75" customHeight="1" x14ac:dyDescent="0.25">
      <c r="D598"/>
      <c r="E598"/>
      <c r="F598"/>
    </row>
    <row r="599" spans="4:6" ht="15.75" customHeight="1" x14ac:dyDescent="0.25">
      <c r="D599"/>
      <c r="E599"/>
      <c r="F599"/>
    </row>
    <row r="600" spans="4:6" ht="15.75" customHeight="1" x14ac:dyDescent="0.25">
      <c r="D600"/>
      <c r="E600"/>
      <c r="F600"/>
    </row>
    <row r="601" spans="4:6" ht="15.75" customHeight="1" x14ac:dyDescent="0.25">
      <c r="D601"/>
      <c r="E601"/>
      <c r="F601"/>
    </row>
    <row r="602" spans="4:6" ht="15.75" customHeight="1" x14ac:dyDescent="0.25">
      <c r="D602"/>
      <c r="E602"/>
      <c r="F602"/>
    </row>
    <row r="603" spans="4:6" ht="15.75" customHeight="1" x14ac:dyDescent="0.25">
      <c r="D603"/>
      <c r="E603"/>
      <c r="F603"/>
    </row>
    <row r="604" spans="4:6" ht="15.75" customHeight="1" x14ac:dyDescent="0.25">
      <c r="D604"/>
      <c r="E604"/>
      <c r="F604"/>
    </row>
    <row r="605" spans="4:6" ht="15.75" customHeight="1" x14ac:dyDescent="0.25">
      <c r="D605"/>
      <c r="E605"/>
      <c r="F605"/>
    </row>
    <row r="606" spans="4:6" ht="15.75" customHeight="1" x14ac:dyDescent="0.25">
      <c r="D606"/>
      <c r="E606"/>
      <c r="F606"/>
    </row>
    <row r="607" spans="4:6" ht="15.75" customHeight="1" x14ac:dyDescent="0.25">
      <c r="D607"/>
      <c r="E607"/>
      <c r="F607"/>
    </row>
    <row r="608" spans="4:6" ht="15.75" customHeight="1" x14ac:dyDescent="0.25">
      <c r="D608"/>
      <c r="E608"/>
      <c r="F608"/>
    </row>
    <row r="609" spans="4:6" ht="15.75" customHeight="1" x14ac:dyDescent="0.25">
      <c r="D609"/>
      <c r="E609"/>
      <c r="F609"/>
    </row>
    <row r="610" spans="4:6" ht="15.75" customHeight="1" x14ac:dyDescent="0.25">
      <c r="D610"/>
      <c r="E610"/>
      <c r="F610"/>
    </row>
    <row r="611" spans="4:6" ht="15.75" customHeight="1" x14ac:dyDescent="0.25">
      <c r="D611"/>
      <c r="E611"/>
      <c r="F611"/>
    </row>
    <row r="612" spans="4:6" ht="15.75" customHeight="1" x14ac:dyDescent="0.25">
      <c r="D612"/>
      <c r="E612"/>
      <c r="F612"/>
    </row>
    <row r="613" spans="4:6" ht="15.75" customHeight="1" x14ac:dyDescent="0.25">
      <c r="D613"/>
      <c r="E613"/>
      <c r="F613"/>
    </row>
    <row r="614" spans="4:6" ht="15.75" customHeight="1" x14ac:dyDescent="0.25">
      <c r="D614"/>
      <c r="E614"/>
      <c r="F614"/>
    </row>
    <row r="615" spans="4:6" ht="15.75" customHeight="1" x14ac:dyDescent="0.25">
      <c r="D615"/>
      <c r="E615"/>
      <c r="F615"/>
    </row>
    <row r="616" spans="4:6" ht="15.75" customHeight="1" x14ac:dyDescent="0.25">
      <c r="D616"/>
      <c r="E616"/>
      <c r="F616"/>
    </row>
    <row r="617" spans="4:6" ht="15.75" customHeight="1" x14ac:dyDescent="0.25">
      <c r="D617"/>
      <c r="E617"/>
      <c r="F617"/>
    </row>
    <row r="618" spans="4:6" ht="15.75" customHeight="1" x14ac:dyDescent="0.25">
      <c r="D618"/>
      <c r="E618"/>
      <c r="F618"/>
    </row>
    <row r="619" spans="4:6" ht="15.75" customHeight="1" x14ac:dyDescent="0.25">
      <c r="D619"/>
      <c r="E619"/>
      <c r="F619"/>
    </row>
    <row r="620" spans="4:6" ht="15.75" customHeight="1" x14ac:dyDescent="0.25">
      <c r="D620"/>
      <c r="E620"/>
      <c r="F620"/>
    </row>
    <row r="621" spans="4:6" ht="15.75" customHeight="1" x14ac:dyDescent="0.25">
      <c r="D621"/>
      <c r="E621"/>
      <c r="F621"/>
    </row>
    <row r="622" spans="4:6" ht="15.75" customHeight="1" x14ac:dyDescent="0.25">
      <c r="D622"/>
      <c r="E622"/>
      <c r="F622"/>
    </row>
    <row r="623" spans="4:6" ht="15.75" customHeight="1" x14ac:dyDescent="0.25">
      <c r="D623"/>
      <c r="E623"/>
      <c r="F623"/>
    </row>
    <row r="624" spans="4:6" ht="15.75" customHeight="1" x14ac:dyDescent="0.25">
      <c r="D624"/>
      <c r="E624"/>
      <c r="F624"/>
    </row>
    <row r="625" spans="4:6" ht="15.75" customHeight="1" x14ac:dyDescent="0.25">
      <c r="D625"/>
      <c r="E625"/>
      <c r="F625"/>
    </row>
    <row r="626" spans="4:6" ht="15.75" customHeight="1" x14ac:dyDescent="0.25">
      <c r="D626"/>
      <c r="E626"/>
      <c r="F626"/>
    </row>
    <row r="627" spans="4:6" ht="15.75" customHeight="1" x14ac:dyDescent="0.25">
      <c r="D627"/>
      <c r="E627"/>
      <c r="F627"/>
    </row>
    <row r="628" spans="4:6" ht="15.75" customHeight="1" x14ac:dyDescent="0.25">
      <c r="D628"/>
      <c r="E628"/>
      <c r="F628"/>
    </row>
    <row r="629" spans="4:6" ht="15.75" customHeight="1" x14ac:dyDescent="0.25">
      <c r="D629"/>
      <c r="E629"/>
      <c r="F629"/>
    </row>
    <row r="630" spans="4:6" ht="15.75" customHeight="1" x14ac:dyDescent="0.25">
      <c r="D630"/>
      <c r="E630"/>
      <c r="F630"/>
    </row>
    <row r="631" spans="4:6" ht="15.75" customHeight="1" x14ac:dyDescent="0.25">
      <c r="D631"/>
      <c r="E631"/>
      <c r="F631"/>
    </row>
    <row r="632" spans="4:6" ht="15.75" customHeight="1" x14ac:dyDescent="0.25">
      <c r="D632"/>
      <c r="E632"/>
      <c r="F632"/>
    </row>
    <row r="633" spans="4:6" ht="15.75" customHeight="1" x14ac:dyDescent="0.25">
      <c r="D633"/>
      <c r="E633"/>
      <c r="F633"/>
    </row>
    <row r="634" spans="4:6" ht="15.75" customHeight="1" x14ac:dyDescent="0.25">
      <c r="D634"/>
      <c r="E634"/>
      <c r="F634"/>
    </row>
    <row r="635" spans="4:6" ht="15.75" customHeight="1" x14ac:dyDescent="0.25">
      <c r="D635"/>
      <c r="E635"/>
      <c r="F635"/>
    </row>
    <row r="636" spans="4:6" ht="15.75" customHeight="1" x14ac:dyDescent="0.25">
      <c r="D636"/>
      <c r="E636"/>
      <c r="F636"/>
    </row>
    <row r="637" spans="4:6" ht="15.75" customHeight="1" x14ac:dyDescent="0.25">
      <c r="D637"/>
      <c r="E637"/>
      <c r="F637"/>
    </row>
    <row r="638" spans="4:6" ht="15.75" customHeight="1" x14ac:dyDescent="0.25">
      <c r="D638"/>
      <c r="E638"/>
      <c r="F638"/>
    </row>
    <row r="639" spans="4:6" ht="15.75" customHeight="1" x14ac:dyDescent="0.25">
      <c r="D639"/>
      <c r="E639"/>
      <c r="F639"/>
    </row>
    <row r="640" spans="4:6" ht="15.75" customHeight="1" x14ac:dyDescent="0.25">
      <c r="D640"/>
      <c r="E640"/>
      <c r="F640"/>
    </row>
    <row r="641" spans="4:6" ht="15.75" customHeight="1" x14ac:dyDescent="0.25">
      <c r="D641"/>
      <c r="E641"/>
      <c r="F641"/>
    </row>
    <row r="642" spans="4:6" ht="15.75" customHeight="1" x14ac:dyDescent="0.25">
      <c r="D642"/>
      <c r="E642"/>
      <c r="F642"/>
    </row>
    <row r="643" spans="4:6" ht="15.75" customHeight="1" x14ac:dyDescent="0.25">
      <c r="D643"/>
      <c r="E643"/>
      <c r="F643"/>
    </row>
    <row r="644" spans="4:6" ht="15.75" customHeight="1" x14ac:dyDescent="0.25">
      <c r="D644"/>
      <c r="E644"/>
      <c r="F644"/>
    </row>
    <row r="645" spans="4:6" ht="15.75" customHeight="1" x14ac:dyDescent="0.25">
      <c r="D645"/>
      <c r="E645"/>
      <c r="F645"/>
    </row>
    <row r="646" spans="4:6" ht="15.75" customHeight="1" x14ac:dyDescent="0.25">
      <c r="D646"/>
      <c r="E646"/>
      <c r="F646"/>
    </row>
    <row r="647" spans="4:6" ht="15.75" customHeight="1" x14ac:dyDescent="0.25">
      <c r="D647"/>
      <c r="E647"/>
      <c r="F647"/>
    </row>
    <row r="648" spans="4:6" ht="15.75" customHeight="1" x14ac:dyDescent="0.25">
      <c r="D648"/>
      <c r="E648"/>
      <c r="F648"/>
    </row>
    <row r="649" spans="4:6" ht="15.75" customHeight="1" x14ac:dyDescent="0.25">
      <c r="D649"/>
      <c r="E649"/>
      <c r="F649"/>
    </row>
    <row r="650" spans="4:6" ht="15.75" customHeight="1" x14ac:dyDescent="0.25">
      <c r="D650"/>
      <c r="E650"/>
      <c r="F650"/>
    </row>
    <row r="651" spans="4:6" ht="15.75" customHeight="1" x14ac:dyDescent="0.25">
      <c r="D651"/>
      <c r="E651"/>
      <c r="F651"/>
    </row>
    <row r="652" spans="4:6" ht="15.75" customHeight="1" x14ac:dyDescent="0.25">
      <c r="D652"/>
      <c r="E652"/>
      <c r="F652"/>
    </row>
    <row r="653" spans="4:6" ht="15.75" customHeight="1" x14ac:dyDescent="0.25">
      <c r="D653"/>
      <c r="E653"/>
      <c r="F653"/>
    </row>
    <row r="654" spans="4:6" ht="15.75" customHeight="1" x14ac:dyDescent="0.25">
      <c r="D654"/>
      <c r="E654"/>
      <c r="F654"/>
    </row>
    <row r="655" spans="4:6" ht="15.75" customHeight="1" x14ac:dyDescent="0.25">
      <c r="D655"/>
      <c r="E655"/>
      <c r="F655"/>
    </row>
    <row r="656" spans="4:6" ht="15.75" customHeight="1" x14ac:dyDescent="0.25">
      <c r="D656"/>
      <c r="E656"/>
      <c r="F656"/>
    </row>
    <row r="657" spans="4:6" ht="15.75" customHeight="1" x14ac:dyDescent="0.25">
      <c r="D657"/>
      <c r="E657"/>
      <c r="F657"/>
    </row>
    <row r="658" spans="4:6" ht="15.75" customHeight="1" x14ac:dyDescent="0.25">
      <c r="D658"/>
      <c r="E658"/>
      <c r="F658"/>
    </row>
    <row r="659" spans="4:6" ht="15.75" customHeight="1" x14ac:dyDescent="0.25">
      <c r="D659"/>
      <c r="E659"/>
      <c r="F659"/>
    </row>
    <row r="660" spans="4:6" ht="15.75" customHeight="1" x14ac:dyDescent="0.25">
      <c r="D660"/>
      <c r="E660"/>
      <c r="F660"/>
    </row>
    <row r="661" spans="4:6" ht="15.75" customHeight="1" x14ac:dyDescent="0.25">
      <c r="D661"/>
      <c r="E661"/>
      <c r="F661"/>
    </row>
    <row r="662" spans="4:6" ht="15.75" customHeight="1" x14ac:dyDescent="0.25">
      <c r="D662"/>
      <c r="E662"/>
      <c r="F662"/>
    </row>
    <row r="663" spans="4:6" ht="15.75" customHeight="1" x14ac:dyDescent="0.25">
      <c r="D663"/>
      <c r="E663"/>
      <c r="F663"/>
    </row>
    <row r="664" spans="4:6" ht="15.75" customHeight="1" x14ac:dyDescent="0.25">
      <c r="D664"/>
      <c r="E664"/>
      <c r="F664"/>
    </row>
    <row r="665" spans="4:6" ht="15.75" customHeight="1" x14ac:dyDescent="0.25">
      <c r="D665"/>
      <c r="E665"/>
      <c r="F665"/>
    </row>
    <row r="666" spans="4:6" ht="15.75" customHeight="1" x14ac:dyDescent="0.25">
      <c r="D666"/>
      <c r="E666"/>
      <c r="F666"/>
    </row>
    <row r="667" spans="4:6" ht="15.75" customHeight="1" x14ac:dyDescent="0.25">
      <c r="D667"/>
      <c r="E667"/>
      <c r="F667"/>
    </row>
    <row r="668" spans="4:6" ht="15.75" customHeight="1" x14ac:dyDescent="0.25">
      <c r="D668"/>
      <c r="E668"/>
      <c r="F668"/>
    </row>
    <row r="669" spans="4:6" ht="15.75" customHeight="1" x14ac:dyDescent="0.25">
      <c r="D669"/>
      <c r="E669"/>
      <c r="F669"/>
    </row>
    <row r="670" spans="4:6" ht="15.75" customHeight="1" x14ac:dyDescent="0.25">
      <c r="D670"/>
      <c r="E670"/>
      <c r="F670"/>
    </row>
    <row r="671" spans="4:6" ht="15.75" customHeight="1" x14ac:dyDescent="0.25">
      <c r="D671"/>
      <c r="E671"/>
      <c r="F671"/>
    </row>
    <row r="672" spans="4:6" ht="15.75" customHeight="1" x14ac:dyDescent="0.25">
      <c r="D672"/>
      <c r="E672"/>
      <c r="F672"/>
    </row>
    <row r="673" spans="4:6" ht="15.75" customHeight="1" x14ac:dyDescent="0.25">
      <c r="D673"/>
      <c r="E673"/>
      <c r="F673"/>
    </row>
    <row r="674" spans="4:6" ht="15.75" customHeight="1" x14ac:dyDescent="0.25">
      <c r="D674"/>
      <c r="E674"/>
      <c r="F674"/>
    </row>
    <row r="675" spans="4:6" ht="15.75" customHeight="1" x14ac:dyDescent="0.25">
      <c r="D675"/>
      <c r="E675"/>
      <c r="F675"/>
    </row>
    <row r="676" spans="4:6" ht="15.75" customHeight="1" x14ac:dyDescent="0.25">
      <c r="D676"/>
      <c r="E676"/>
      <c r="F676"/>
    </row>
    <row r="677" spans="4:6" ht="15.75" customHeight="1" x14ac:dyDescent="0.25">
      <c r="D677"/>
      <c r="E677"/>
      <c r="F677"/>
    </row>
    <row r="678" spans="4:6" ht="15.75" customHeight="1" x14ac:dyDescent="0.25">
      <c r="D678"/>
      <c r="E678"/>
      <c r="F678"/>
    </row>
    <row r="679" spans="4:6" ht="15.75" customHeight="1" x14ac:dyDescent="0.25">
      <c r="D679"/>
      <c r="E679"/>
      <c r="F679"/>
    </row>
    <row r="680" spans="4:6" ht="15.75" customHeight="1" x14ac:dyDescent="0.25">
      <c r="D680"/>
      <c r="E680"/>
      <c r="F680"/>
    </row>
    <row r="681" spans="4:6" ht="15.75" customHeight="1" x14ac:dyDescent="0.25">
      <c r="D681"/>
      <c r="E681"/>
      <c r="F681"/>
    </row>
    <row r="682" spans="4:6" ht="15.75" customHeight="1" x14ac:dyDescent="0.25">
      <c r="D682"/>
      <c r="E682"/>
      <c r="F682"/>
    </row>
    <row r="683" spans="4:6" ht="15.75" customHeight="1" x14ac:dyDescent="0.25">
      <c r="D683"/>
      <c r="E683"/>
      <c r="F683"/>
    </row>
    <row r="684" spans="4:6" ht="15.75" customHeight="1" x14ac:dyDescent="0.25">
      <c r="D684"/>
      <c r="E684"/>
      <c r="F684"/>
    </row>
    <row r="685" spans="4:6" ht="15.75" customHeight="1" x14ac:dyDescent="0.25">
      <c r="D685"/>
      <c r="E685"/>
      <c r="F685"/>
    </row>
    <row r="686" spans="4:6" ht="15.75" customHeight="1" x14ac:dyDescent="0.25">
      <c r="D686"/>
      <c r="E686"/>
      <c r="F686"/>
    </row>
    <row r="687" spans="4:6" ht="15.75" customHeight="1" x14ac:dyDescent="0.25">
      <c r="D687"/>
      <c r="E687"/>
      <c r="F687"/>
    </row>
    <row r="688" spans="4:6" ht="15.75" customHeight="1" x14ac:dyDescent="0.25">
      <c r="D688"/>
      <c r="E688"/>
      <c r="F688"/>
    </row>
    <row r="689" spans="4:6" ht="15.75" customHeight="1" x14ac:dyDescent="0.25">
      <c r="D689"/>
      <c r="E689"/>
      <c r="F689"/>
    </row>
    <row r="690" spans="4:6" ht="15.75" customHeight="1" x14ac:dyDescent="0.25">
      <c r="D690"/>
      <c r="E690"/>
      <c r="F690"/>
    </row>
    <row r="691" spans="4:6" ht="15.75" customHeight="1" x14ac:dyDescent="0.25">
      <c r="D691"/>
      <c r="E691"/>
      <c r="F691"/>
    </row>
    <row r="692" spans="4:6" ht="15.75" customHeight="1" x14ac:dyDescent="0.25">
      <c r="D692"/>
      <c r="E692"/>
      <c r="F692"/>
    </row>
    <row r="693" spans="4:6" ht="15.75" customHeight="1" x14ac:dyDescent="0.25">
      <c r="D693"/>
      <c r="E693"/>
      <c r="F693"/>
    </row>
    <row r="694" spans="4:6" ht="15.75" customHeight="1" x14ac:dyDescent="0.25">
      <c r="D694"/>
      <c r="E694"/>
      <c r="F694"/>
    </row>
    <row r="695" spans="4:6" ht="15.75" customHeight="1" x14ac:dyDescent="0.25">
      <c r="D695"/>
      <c r="E695"/>
      <c r="F695"/>
    </row>
    <row r="696" spans="4:6" ht="15.75" customHeight="1" x14ac:dyDescent="0.25">
      <c r="D696"/>
      <c r="E696"/>
      <c r="F696"/>
    </row>
    <row r="697" spans="4:6" ht="15.75" customHeight="1" x14ac:dyDescent="0.25">
      <c r="D697"/>
      <c r="E697"/>
      <c r="F697"/>
    </row>
    <row r="698" spans="4:6" ht="15.75" customHeight="1" x14ac:dyDescent="0.25">
      <c r="D698"/>
      <c r="E698"/>
      <c r="F698"/>
    </row>
    <row r="699" spans="4:6" ht="15.75" customHeight="1" x14ac:dyDescent="0.25">
      <c r="D699"/>
      <c r="E699"/>
      <c r="F699"/>
    </row>
    <row r="700" spans="4:6" ht="15.75" customHeight="1" x14ac:dyDescent="0.25">
      <c r="D700"/>
      <c r="E700"/>
      <c r="F700"/>
    </row>
    <row r="701" spans="4:6" ht="15.75" customHeight="1" x14ac:dyDescent="0.25">
      <c r="D701"/>
      <c r="E701"/>
      <c r="F701"/>
    </row>
    <row r="702" spans="4:6" ht="15.75" customHeight="1" x14ac:dyDescent="0.25">
      <c r="D702"/>
      <c r="E702"/>
      <c r="F702"/>
    </row>
    <row r="703" spans="4:6" ht="15.75" customHeight="1" x14ac:dyDescent="0.25">
      <c r="D703"/>
      <c r="E703"/>
      <c r="F703"/>
    </row>
    <row r="704" spans="4:6" ht="15.75" customHeight="1" x14ac:dyDescent="0.25">
      <c r="D704"/>
      <c r="E704"/>
      <c r="F704"/>
    </row>
    <row r="705" spans="4:6" ht="15.75" customHeight="1" x14ac:dyDescent="0.25">
      <c r="D705"/>
      <c r="E705"/>
      <c r="F705"/>
    </row>
    <row r="706" spans="4:6" ht="15.75" customHeight="1" x14ac:dyDescent="0.25">
      <c r="D706"/>
      <c r="E706"/>
      <c r="F706"/>
    </row>
    <row r="707" spans="4:6" ht="15.75" customHeight="1" x14ac:dyDescent="0.25">
      <c r="D707"/>
      <c r="E707"/>
      <c r="F707"/>
    </row>
    <row r="708" spans="4:6" ht="15.75" customHeight="1" x14ac:dyDescent="0.25">
      <c r="D708"/>
      <c r="E708"/>
      <c r="F708"/>
    </row>
    <row r="709" spans="4:6" ht="15.75" customHeight="1" x14ac:dyDescent="0.25">
      <c r="D709"/>
      <c r="E709"/>
      <c r="F709"/>
    </row>
    <row r="710" spans="4:6" ht="15.75" customHeight="1" x14ac:dyDescent="0.25">
      <c r="D710"/>
      <c r="E710"/>
      <c r="F710"/>
    </row>
    <row r="711" spans="4:6" ht="15.75" customHeight="1" x14ac:dyDescent="0.25">
      <c r="D711"/>
      <c r="E711"/>
      <c r="F711"/>
    </row>
    <row r="712" spans="4:6" ht="15.75" customHeight="1" x14ac:dyDescent="0.25">
      <c r="D712"/>
      <c r="E712"/>
      <c r="F712"/>
    </row>
    <row r="713" spans="4:6" ht="15.75" customHeight="1" x14ac:dyDescent="0.25">
      <c r="D713"/>
      <c r="E713"/>
      <c r="F713"/>
    </row>
    <row r="714" spans="4:6" ht="15.75" customHeight="1" x14ac:dyDescent="0.25">
      <c r="D714"/>
      <c r="E714"/>
      <c r="F714"/>
    </row>
    <row r="715" spans="4:6" ht="15.75" customHeight="1" x14ac:dyDescent="0.25">
      <c r="D715"/>
      <c r="E715"/>
      <c r="F715"/>
    </row>
    <row r="716" spans="4:6" ht="15.75" customHeight="1" x14ac:dyDescent="0.25">
      <c r="D716"/>
      <c r="E716"/>
      <c r="F716"/>
    </row>
    <row r="717" spans="4:6" ht="15.75" customHeight="1" x14ac:dyDescent="0.25">
      <c r="D717"/>
      <c r="E717"/>
      <c r="F717"/>
    </row>
    <row r="718" spans="4:6" ht="15.75" customHeight="1" x14ac:dyDescent="0.25">
      <c r="D718"/>
      <c r="E718"/>
      <c r="F718"/>
    </row>
    <row r="719" spans="4:6" ht="15.75" customHeight="1" x14ac:dyDescent="0.25">
      <c r="D719"/>
      <c r="E719"/>
      <c r="F719"/>
    </row>
    <row r="720" spans="4:6" ht="15.75" customHeight="1" x14ac:dyDescent="0.25">
      <c r="D720"/>
      <c r="E720"/>
      <c r="F720"/>
    </row>
    <row r="721" spans="4:6" ht="15.75" customHeight="1" x14ac:dyDescent="0.25">
      <c r="D721"/>
      <c r="E721"/>
      <c r="F721"/>
    </row>
    <row r="722" spans="4:6" ht="15.75" customHeight="1" x14ac:dyDescent="0.25">
      <c r="D722"/>
      <c r="E722"/>
      <c r="F722"/>
    </row>
    <row r="723" spans="4:6" ht="15.75" customHeight="1" x14ac:dyDescent="0.25">
      <c r="D723"/>
      <c r="E723"/>
      <c r="F723"/>
    </row>
    <row r="724" spans="4:6" ht="15.75" customHeight="1" x14ac:dyDescent="0.25">
      <c r="D724"/>
      <c r="E724"/>
      <c r="F724"/>
    </row>
    <row r="725" spans="4:6" ht="15.75" customHeight="1" x14ac:dyDescent="0.25">
      <c r="D725"/>
      <c r="E725"/>
      <c r="F725"/>
    </row>
    <row r="726" spans="4:6" ht="15.75" customHeight="1" x14ac:dyDescent="0.25">
      <c r="D726"/>
      <c r="E726"/>
      <c r="F726"/>
    </row>
    <row r="727" spans="4:6" ht="15.75" customHeight="1" x14ac:dyDescent="0.25">
      <c r="D727"/>
      <c r="E727"/>
      <c r="F727"/>
    </row>
    <row r="728" spans="4:6" ht="15.75" customHeight="1" x14ac:dyDescent="0.25">
      <c r="D728"/>
      <c r="E728"/>
      <c r="F728"/>
    </row>
    <row r="729" spans="4:6" ht="15.75" customHeight="1" x14ac:dyDescent="0.25">
      <c r="D729"/>
      <c r="E729"/>
      <c r="F729"/>
    </row>
    <row r="730" spans="4:6" ht="15.75" customHeight="1" x14ac:dyDescent="0.25">
      <c r="D730"/>
      <c r="E730"/>
      <c r="F730"/>
    </row>
    <row r="731" spans="4:6" ht="15.75" customHeight="1" x14ac:dyDescent="0.25">
      <c r="D731"/>
      <c r="E731"/>
      <c r="F731"/>
    </row>
    <row r="732" spans="4:6" ht="15.75" customHeight="1" x14ac:dyDescent="0.25">
      <c r="D732"/>
      <c r="E732"/>
      <c r="F732"/>
    </row>
    <row r="733" spans="4:6" ht="15.75" customHeight="1" x14ac:dyDescent="0.25">
      <c r="D733"/>
      <c r="E733"/>
      <c r="F733"/>
    </row>
    <row r="734" spans="4:6" ht="15.75" customHeight="1" x14ac:dyDescent="0.25">
      <c r="D734"/>
      <c r="E734"/>
      <c r="F734"/>
    </row>
    <row r="735" spans="4:6" ht="15.75" customHeight="1" x14ac:dyDescent="0.25">
      <c r="D735"/>
      <c r="E735"/>
      <c r="F735"/>
    </row>
    <row r="736" spans="4:6" ht="15.75" customHeight="1" x14ac:dyDescent="0.25">
      <c r="D736"/>
      <c r="E736"/>
      <c r="F736"/>
    </row>
    <row r="737" spans="4:6" ht="15.75" customHeight="1" x14ac:dyDescent="0.25">
      <c r="D737"/>
      <c r="E737"/>
      <c r="F737"/>
    </row>
    <row r="738" spans="4:6" ht="15.75" customHeight="1" x14ac:dyDescent="0.25">
      <c r="D738"/>
      <c r="E738"/>
      <c r="F738"/>
    </row>
    <row r="739" spans="4:6" ht="15.75" customHeight="1" x14ac:dyDescent="0.25">
      <c r="D739"/>
      <c r="E739"/>
      <c r="F739"/>
    </row>
    <row r="740" spans="4:6" ht="15.75" customHeight="1" x14ac:dyDescent="0.25">
      <c r="D740"/>
      <c r="E740"/>
      <c r="F740"/>
    </row>
    <row r="741" spans="4:6" ht="15.75" customHeight="1" x14ac:dyDescent="0.25">
      <c r="D741"/>
      <c r="E741"/>
      <c r="F741"/>
    </row>
    <row r="742" spans="4:6" ht="15.75" customHeight="1" x14ac:dyDescent="0.25">
      <c r="D742"/>
      <c r="E742"/>
      <c r="F742"/>
    </row>
    <row r="743" spans="4:6" ht="15.75" customHeight="1" x14ac:dyDescent="0.25">
      <c r="D743"/>
      <c r="E743"/>
      <c r="F743"/>
    </row>
    <row r="744" spans="4:6" ht="15.75" customHeight="1" x14ac:dyDescent="0.25">
      <c r="D744"/>
      <c r="E744"/>
      <c r="F744"/>
    </row>
    <row r="745" spans="4:6" ht="15.75" customHeight="1" x14ac:dyDescent="0.25">
      <c r="D745"/>
      <c r="E745"/>
      <c r="F745"/>
    </row>
    <row r="746" spans="4:6" ht="15.75" customHeight="1" x14ac:dyDescent="0.25">
      <c r="D746"/>
      <c r="E746"/>
      <c r="F746"/>
    </row>
    <row r="747" spans="4:6" ht="15.75" customHeight="1" x14ac:dyDescent="0.25">
      <c r="D747"/>
      <c r="E747"/>
      <c r="F747"/>
    </row>
    <row r="748" spans="4:6" ht="15.75" customHeight="1" x14ac:dyDescent="0.25">
      <c r="D748"/>
      <c r="E748"/>
      <c r="F748"/>
    </row>
    <row r="749" spans="4:6" ht="15.75" customHeight="1" x14ac:dyDescent="0.25">
      <c r="D749"/>
      <c r="E749"/>
      <c r="F749"/>
    </row>
    <row r="750" spans="4:6" ht="15.75" customHeight="1" x14ac:dyDescent="0.25">
      <c r="D750"/>
      <c r="E750"/>
      <c r="F750"/>
    </row>
    <row r="751" spans="4:6" ht="15.75" customHeight="1" x14ac:dyDescent="0.25">
      <c r="D751"/>
      <c r="E751"/>
      <c r="F751"/>
    </row>
    <row r="752" spans="4:6" ht="15.75" customHeight="1" x14ac:dyDescent="0.25">
      <c r="D752"/>
      <c r="E752"/>
      <c r="F752"/>
    </row>
    <row r="753" spans="4:6" ht="15.75" customHeight="1" x14ac:dyDescent="0.25">
      <c r="D753"/>
      <c r="E753"/>
      <c r="F753"/>
    </row>
    <row r="754" spans="4:6" ht="15.75" customHeight="1" x14ac:dyDescent="0.25">
      <c r="D754"/>
      <c r="E754"/>
      <c r="F754"/>
    </row>
    <row r="755" spans="4:6" ht="15.75" customHeight="1" x14ac:dyDescent="0.25">
      <c r="D755"/>
      <c r="E755"/>
      <c r="F755"/>
    </row>
    <row r="756" spans="4:6" ht="15.75" customHeight="1" x14ac:dyDescent="0.25">
      <c r="D756"/>
      <c r="E756"/>
      <c r="F756"/>
    </row>
    <row r="757" spans="4:6" ht="15.75" customHeight="1" x14ac:dyDescent="0.25">
      <c r="D757"/>
      <c r="E757"/>
      <c r="F757"/>
    </row>
    <row r="758" spans="4:6" ht="15.75" customHeight="1" x14ac:dyDescent="0.25">
      <c r="D758"/>
      <c r="E758"/>
      <c r="F758"/>
    </row>
    <row r="759" spans="4:6" ht="15.75" customHeight="1" x14ac:dyDescent="0.25">
      <c r="D759"/>
      <c r="E759"/>
      <c r="F759"/>
    </row>
    <row r="760" spans="4:6" ht="15.75" customHeight="1" x14ac:dyDescent="0.25">
      <c r="D760"/>
      <c r="E760"/>
      <c r="F760"/>
    </row>
    <row r="761" spans="4:6" ht="15.75" customHeight="1" x14ac:dyDescent="0.25">
      <c r="D761"/>
      <c r="E761"/>
      <c r="F761"/>
    </row>
    <row r="762" spans="4:6" ht="15.75" customHeight="1" x14ac:dyDescent="0.25">
      <c r="D762"/>
      <c r="E762"/>
      <c r="F762"/>
    </row>
    <row r="763" spans="4:6" ht="15.75" customHeight="1" x14ac:dyDescent="0.25">
      <c r="D763"/>
      <c r="E763"/>
      <c r="F763"/>
    </row>
    <row r="764" spans="4:6" ht="15.75" customHeight="1" x14ac:dyDescent="0.25">
      <c r="D764"/>
      <c r="E764"/>
      <c r="F764"/>
    </row>
    <row r="765" spans="4:6" ht="15.75" customHeight="1" x14ac:dyDescent="0.25">
      <c r="D765"/>
      <c r="E765"/>
      <c r="F765"/>
    </row>
    <row r="766" spans="4:6" ht="15.75" customHeight="1" x14ac:dyDescent="0.25">
      <c r="D766"/>
      <c r="E766"/>
      <c r="F766"/>
    </row>
    <row r="767" spans="4:6" ht="15.75" customHeight="1" x14ac:dyDescent="0.25">
      <c r="D767"/>
      <c r="E767"/>
      <c r="F767"/>
    </row>
    <row r="768" spans="4:6" ht="15.75" customHeight="1" x14ac:dyDescent="0.25">
      <c r="D768"/>
      <c r="E768"/>
      <c r="F768"/>
    </row>
    <row r="769" spans="4:6" ht="15.75" customHeight="1" x14ac:dyDescent="0.25">
      <c r="D769"/>
      <c r="E769"/>
      <c r="F769"/>
    </row>
    <row r="770" spans="4:6" ht="15.75" customHeight="1" x14ac:dyDescent="0.25">
      <c r="D770"/>
      <c r="E770"/>
      <c r="F770"/>
    </row>
    <row r="771" spans="4:6" ht="15.75" customHeight="1" x14ac:dyDescent="0.25">
      <c r="D771"/>
      <c r="E771"/>
      <c r="F771"/>
    </row>
    <row r="772" spans="4:6" ht="15.75" customHeight="1" x14ac:dyDescent="0.25">
      <c r="D772"/>
      <c r="E772"/>
      <c r="F772"/>
    </row>
    <row r="773" spans="4:6" ht="15.75" customHeight="1" x14ac:dyDescent="0.25">
      <c r="D773"/>
      <c r="E773"/>
      <c r="F773"/>
    </row>
    <row r="774" spans="4:6" ht="15.75" customHeight="1" x14ac:dyDescent="0.25">
      <c r="D774"/>
      <c r="E774"/>
      <c r="F774"/>
    </row>
    <row r="775" spans="4:6" ht="15.75" customHeight="1" x14ac:dyDescent="0.25">
      <c r="D775"/>
      <c r="E775"/>
      <c r="F775"/>
    </row>
    <row r="776" spans="4:6" ht="15.75" customHeight="1" x14ac:dyDescent="0.25">
      <c r="D776"/>
      <c r="E776"/>
      <c r="F776"/>
    </row>
    <row r="777" spans="4:6" ht="15.75" customHeight="1" x14ac:dyDescent="0.25">
      <c r="D777"/>
      <c r="E777"/>
      <c r="F777"/>
    </row>
    <row r="778" spans="4:6" ht="15.75" customHeight="1" x14ac:dyDescent="0.25">
      <c r="D778"/>
      <c r="E778"/>
      <c r="F778"/>
    </row>
    <row r="779" spans="4:6" ht="15.75" customHeight="1" x14ac:dyDescent="0.25">
      <c r="D779"/>
      <c r="E779"/>
      <c r="F779"/>
    </row>
    <row r="780" spans="4:6" ht="15.75" customHeight="1" x14ac:dyDescent="0.25">
      <c r="D780"/>
      <c r="E780"/>
      <c r="F780"/>
    </row>
    <row r="781" spans="4:6" ht="15.75" customHeight="1" x14ac:dyDescent="0.25">
      <c r="D781"/>
      <c r="E781"/>
      <c r="F781"/>
    </row>
    <row r="782" spans="4:6" ht="15.75" customHeight="1" x14ac:dyDescent="0.25">
      <c r="D782"/>
      <c r="E782"/>
      <c r="F782"/>
    </row>
    <row r="783" spans="4:6" ht="15.75" customHeight="1" x14ac:dyDescent="0.25">
      <c r="D783"/>
      <c r="E783"/>
      <c r="F783"/>
    </row>
    <row r="784" spans="4:6" ht="15.75" customHeight="1" x14ac:dyDescent="0.25">
      <c r="D784"/>
      <c r="E784"/>
      <c r="F784"/>
    </row>
    <row r="785" spans="4:6" ht="15.75" customHeight="1" x14ac:dyDescent="0.25">
      <c r="D785"/>
      <c r="E785"/>
      <c r="F785"/>
    </row>
    <row r="786" spans="4:6" ht="15.75" customHeight="1" x14ac:dyDescent="0.25">
      <c r="D786"/>
      <c r="E786"/>
      <c r="F786"/>
    </row>
    <row r="787" spans="4:6" ht="15.75" customHeight="1" x14ac:dyDescent="0.25">
      <c r="D787"/>
      <c r="E787"/>
      <c r="F787"/>
    </row>
    <row r="788" spans="4:6" ht="15.75" customHeight="1" x14ac:dyDescent="0.25">
      <c r="D788"/>
      <c r="E788"/>
      <c r="F788"/>
    </row>
    <row r="789" spans="4:6" ht="15.75" customHeight="1" x14ac:dyDescent="0.25">
      <c r="D789"/>
      <c r="E789"/>
      <c r="F789"/>
    </row>
    <row r="790" spans="4:6" ht="15.75" customHeight="1" x14ac:dyDescent="0.25">
      <c r="D790"/>
      <c r="E790"/>
      <c r="F790"/>
    </row>
    <row r="791" spans="4:6" ht="15.75" customHeight="1" x14ac:dyDescent="0.25">
      <c r="D791"/>
      <c r="E791"/>
      <c r="F791"/>
    </row>
    <row r="792" spans="4:6" ht="15.75" customHeight="1" x14ac:dyDescent="0.25">
      <c r="D792"/>
      <c r="E792"/>
      <c r="F792"/>
    </row>
    <row r="793" spans="4:6" ht="15.75" customHeight="1" x14ac:dyDescent="0.25">
      <c r="D793"/>
      <c r="E793"/>
      <c r="F793"/>
    </row>
    <row r="794" spans="4:6" ht="15.75" customHeight="1" x14ac:dyDescent="0.25">
      <c r="D794"/>
      <c r="E794"/>
      <c r="F794"/>
    </row>
    <row r="795" spans="4:6" ht="15.75" customHeight="1" x14ac:dyDescent="0.25">
      <c r="D795"/>
      <c r="E795"/>
      <c r="F795"/>
    </row>
    <row r="796" spans="4:6" ht="15.75" customHeight="1" x14ac:dyDescent="0.25">
      <c r="D796"/>
      <c r="E796"/>
      <c r="F796"/>
    </row>
    <row r="797" spans="4:6" ht="15.75" customHeight="1" x14ac:dyDescent="0.25">
      <c r="D797"/>
      <c r="E797"/>
      <c r="F797"/>
    </row>
    <row r="798" spans="4:6" ht="15.75" customHeight="1" x14ac:dyDescent="0.25">
      <c r="D798"/>
      <c r="E798"/>
      <c r="F798"/>
    </row>
    <row r="799" spans="4:6" ht="15.75" customHeight="1" x14ac:dyDescent="0.25">
      <c r="D799"/>
      <c r="E799"/>
      <c r="F799"/>
    </row>
    <row r="800" spans="4:6" ht="15.75" customHeight="1" x14ac:dyDescent="0.25">
      <c r="D800"/>
      <c r="E800"/>
      <c r="F800"/>
    </row>
    <row r="801" spans="4:6" ht="15.75" customHeight="1" x14ac:dyDescent="0.25">
      <c r="D801"/>
      <c r="E801"/>
      <c r="F801"/>
    </row>
    <row r="802" spans="4:6" ht="15.75" customHeight="1" x14ac:dyDescent="0.25">
      <c r="D802"/>
      <c r="E802"/>
      <c r="F802"/>
    </row>
    <row r="803" spans="4:6" ht="15.75" customHeight="1" x14ac:dyDescent="0.25">
      <c r="D803"/>
      <c r="E803"/>
      <c r="F803"/>
    </row>
    <row r="804" spans="4:6" ht="15.75" customHeight="1" x14ac:dyDescent="0.25">
      <c r="D804"/>
      <c r="E804"/>
      <c r="F804"/>
    </row>
    <row r="805" spans="4:6" ht="15.75" customHeight="1" x14ac:dyDescent="0.25">
      <c r="D805"/>
      <c r="E805"/>
      <c r="F805"/>
    </row>
    <row r="806" spans="4:6" ht="15.75" customHeight="1" x14ac:dyDescent="0.25">
      <c r="D806"/>
      <c r="E806"/>
      <c r="F806"/>
    </row>
    <row r="807" spans="4:6" ht="15.75" customHeight="1" x14ac:dyDescent="0.25">
      <c r="D807"/>
      <c r="E807"/>
      <c r="F807"/>
    </row>
    <row r="808" spans="4:6" ht="15.75" customHeight="1" x14ac:dyDescent="0.25">
      <c r="D808"/>
      <c r="E808"/>
      <c r="F808"/>
    </row>
    <row r="809" spans="4:6" ht="15.75" customHeight="1" x14ac:dyDescent="0.25">
      <c r="D809"/>
      <c r="E809"/>
      <c r="F809"/>
    </row>
    <row r="810" spans="4:6" ht="15.75" customHeight="1" x14ac:dyDescent="0.25">
      <c r="D810"/>
      <c r="E810"/>
      <c r="F810"/>
    </row>
    <row r="811" spans="4:6" ht="15.75" customHeight="1" x14ac:dyDescent="0.25">
      <c r="D811"/>
      <c r="E811"/>
      <c r="F811"/>
    </row>
    <row r="812" spans="4:6" ht="15.75" customHeight="1" x14ac:dyDescent="0.25">
      <c r="D812"/>
      <c r="E812"/>
      <c r="F812"/>
    </row>
    <row r="813" spans="4:6" ht="15.75" customHeight="1" x14ac:dyDescent="0.25">
      <c r="D813"/>
      <c r="E813"/>
      <c r="F813"/>
    </row>
    <row r="814" spans="4:6" ht="15.75" customHeight="1" x14ac:dyDescent="0.25">
      <c r="D814"/>
      <c r="E814"/>
      <c r="F814"/>
    </row>
    <row r="815" spans="4:6" ht="15.75" customHeight="1" x14ac:dyDescent="0.25">
      <c r="D815"/>
      <c r="E815"/>
      <c r="F815"/>
    </row>
    <row r="816" spans="4:6" ht="15.75" customHeight="1" x14ac:dyDescent="0.25">
      <c r="D816"/>
      <c r="E816"/>
      <c r="F816"/>
    </row>
    <row r="817" spans="4:6" ht="15.75" customHeight="1" x14ac:dyDescent="0.25">
      <c r="D817"/>
      <c r="E817"/>
      <c r="F817"/>
    </row>
    <row r="818" spans="4:6" ht="15.75" customHeight="1" x14ac:dyDescent="0.25">
      <c r="D818"/>
      <c r="E818"/>
      <c r="F818"/>
    </row>
    <row r="819" spans="4:6" ht="15.75" customHeight="1" x14ac:dyDescent="0.25">
      <c r="D819"/>
      <c r="E819"/>
      <c r="F819"/>
    </row>
    <row r="820" spans="4:6" ht="15.75" customHeight="1" x14ac:dyDescent="0.25">
      <c r="D820"/>
      <c r="E820"/>
      <c r="F820"/>
    </row>
    <row r="821" spans="4:6" ht="15.75" customHeight="1" x14ac:dyDescent="0.25">
      <c r="D821"/>
      <c r="E821"/>
      <c r="F821"/>
    </row>
    <row r="822" spans="4:6" ht="15.75" customHeight="1" x14ac:dyDescent="0.25">
      <c r="D822"/>
      <c r="E822"/>
      <c r="F822"/>
    </row>
    <row r="823" spans="4:6" ht="15.75" customHeight="1" x14ac:dyDescent="0.25">
      <c r="D823"/>
      <c r="E823"/>
      <c r="F823"/>
    </row>
    <row r="824" spans="4:6" ht="15.75" customHeight="1" x14ac:dyDescent="0.25">
      <c r="D824"/>
      <c r="E824"/>
      <c r="F824"/>
    </row>
    <row r="825" spans="4:6" ht="15.75" customHeight="1" x14ac:dyDescent="0.25">
      <c r="D825"/>
      <c r="E825"/>
      <c r="F825"/>
    </row>
    <row r="826" spans="4:6" ht="15.75" customHeight="1" x14ac:dyDescent="0.25">
      <c r="D826"/>
      <c r="E826"/>
      <c r="F826"/>
    </row>
    <row r="827" spans="4:6" ht="15.75" customHeight="1" x14ac:dyDescent="0.25">
      <c r="D827"/>
      <c r="E827"/>
      <c r="F827"/>
    </row>
    <row r="828" spans="4:6" ht="15.75" customHeight="1" x14ac:dyDescent="0.25">
      <c r="D828"/>
      <c r="E828"/>
      <c r="F828"/>
    </row>
    <row r="829" spans="4:6" ht="15.75" customHeight="1" x14ac:dyDescent="0.25">
      <c r="D829"/>
      <c r="E829"/>
      <c r="F829"/>
    </row>
    <row r="830" spans="4:6" ht="15.75" customHeight="1" x14ac:dyDescent="0.25">
      <c r="D830"/>
      <c r="E830"/>
      <c r="F830"/>
    </row>
    <row r="831" spans="4:6" ht="15.75" customHeight="1" x14ac:dyDescent="0.25">
      <c r="D831"/>
      <c r="E831"/>
      <c r="F831"/>
    </row>
    <row r="832" spans="4:6" ht="15.75" customHeight="1" x14ac:dyDescent="0.25">
      <c r="D832"/>
      <c r="E832"/>
      <c r="F832"/>
    </row>
    <row r="833" spans="4:6" ht="15.75" customHeight="1" x14ac:dyDescent="0.25">
      <c r="D833"/>
      <c r="E833"/>
      <c r="F833"/>
    </row>
    <row r="834" spans="4:6" ht="15.75" customHeight="1" x14ac:dyDescent="0.25">
      <c r="D834"/>
      <c r="E834"/>
      <c r="F834"/>
    </row>
    <row r="835" spans="4:6" ht="15.75" customHeight="1" x14ac:dyDescent="0.25">
      <c r="D835"/>
      <c r="E835"/>
      <c r="F835"/>
    </row>
    <row r="836" spans="4:6" ht="15.75" customHeight="1" x14ac:dyDescent="0.25">
      <c r="D836"/>
      <c r="E836"/>
      <c r="F836"/>
    </row>
    <row r="837" spans="4:6" ht="15.75" customHeight="1" x14ac:dyDescent="0.25">
      <c r="D837"/>
      <c r="E837"/>
      <c r="F837"/>
    </row>
    <row r="838" spans="4:6" ht="15.75" customHeight="1" x14ac:dyDescent="0.25">
      <c r="D838"/>
      <c r="E838"/>
      <c r="F838"/>
    </row>
    <row r="839" spans="4:6" ht="15.75" customHeight="1" x14ac:dyDescent="0.25">
      <c r="D839"/>
      <c r="E839"/>
      <c r="F839"/>
    </row>
    <row r="840" spans="4:6" ht="15.75" customHeight="1" x14ac:dyDescent="0.25">
      <c r="D840"/>
      <c r="E840"/>
      <c r="F840"/>
    </row>
    <row r="841" spans="4:6" ht="15.75" customHeight="1" x14ac:dyDescent="0.25">
      <c r="D841"/>
      <c r="E841"/>
      <c r="F841"/>
    </row>
    <row r="842" spans="4:6" ht="15.75" customHeight="1" x14ac:dyDescent="0.25">
      <c r="D842"/>
      <c r="E842"/>
      <c r="F842"/>
    </row>
    <row r="843" spans="4:6" ht="15.75" customHeight="1" x14ac:dyDescent="0.25">
      <c r="D843"/>
      <c r="E843"/>
      <c r="F843"/>
    </row>
    <row r="844" spans="4:6" ht="15.75" customHeight="1" x14ac:dyDescent="0.25">
      <c r="D844"/>
      <c r="E844"/>
      <c r="F844"/>
    </row>
    <row r="845" spans="4:6" ht="15.75" customHeight="1" x14ac:dyDescent="0.25">
      <c r="D845"/>
      <c r="E845"/>
      <c r="F845"/>
    </row>
    <row r="846" spans="4:6" ht="15.75" customHeight="1" x14ac:dyDescent="0.25">
      <c r="D846"/>
      <c r="E846"/>
      <c r="F846"/>
    </row>
    <row r="847" spans="4:6" ht="15.75" customHeight="1" x14ac:dyDescent="0.25">
      <c r="D847"/>
      <c r="E847"/>
      <c r="F847"/>
    </row>
    <row r="848" spans="4:6" ht="15.75" customHeight="1" x14ac:dyDescent="0.25">
      <c r="D848"/>
      <c r="E848"/>
      <c r="F848"/>
    </row>
    <row r="849" spans="4:6" ht="15.75" customHeight="1" x14ac:dyDescent="0.25">
      <c r="D849"/>
      <c r="E849"/>
      <c r="F849"/>
    </row>
    <row r="850" spans="4:6" ht="15.75" customHeight="1" x14ac:dyDescent="0.25">
      <c r="D850"/>
      <c r="E850"/>
      <c r="F850"/>
    </row>
    <row r="851" spans="4:6" ht="15.75" customHeight="1" x14ac:dyDescent="0.25">
      <c r="D851"/>
      <c r="E851"/>
      <c r="F851"/>
    </row>
    <row r="852" spans="4:6" ht="15.75" customHeight="1" x14ac:dyDescent="0.25">
      <c r="D852"/>
      <c r="E852"/>
      <c r="F852"/>
    </row>
    <row r="853" spans="4:6" ht="15.75" customHeight="1" x14ac:dyDescent="0.25">
      <c r="D853"/>
      <c r="E853"/>
      <c r="F853"/>
    </row>
    <row r="854" spans="4:6" ht="15.75" customHeight="1" x14ac:dyDescent="0.25">
      <c r="D854"/>
      <c r="E854"/>
      <c r="F854"/>
    </row>
    <row r="855" spans="4:6" ht="15.75" customHeight="1" x14ac:dyDescent="0.25">
      <c r="D855"/>
      <c r="E855"/>
      <c r="F855"/>
    </row>
    <row r="856" spans="4:6" ht="15.75" customHeight="1" x14ac:dyDescent="0.25">
      <c r="D856"/>
      <c r="E856"/>
      <c r="F856"/>
    </row>
    <row r="857" spans="4:6" ht="15.75" customHeight="1" x14ac:dyDescent="0.25">
      <c r="D857"/>
      <c r="E857"/>
      <c r="F857"/>
    </row>
    <row r="858" spans="4:6" ht="15.75" customHeight="1" x14ac:dyDescent="0.25">
      <c r="D858"/>
      <c r="E858"/>
      <c r="F858"/>
    </row>
    <row r="859" spans="4:6" ht="15.75" customHeight="1" x14ac:dyDescent="0.25">
      <c r="D859"/>
      <c r="E859"/>
      <c r="F859"/>
    </row>
    <row r="860" spans="4:6" ht="15.75" customHeight="1" x14ac:dyDescent="0.25">
      <c r="D860"/>
      <c r="E860"/>
      <c r="F860"/>
    </row>
    <row r="861" spans="4:6" ht="15.75" customHeight="1" x14ac:dyDescent="0.25">
      <c r="D861"/>
      <c r="E861"/>
      <c r="F861"/>
    </row>
    <row r="862" spans="4:6" ht="15.75" customHeight="1" x14ac:dyDescent="0.25">
      <c r="D862"/>
      <c r="E862"/>
      <c r="F862"/>
    </row>
    <row r="863" spans="4:6" ht="15.75" customHeight="1" x14ac:dyDescent="0.25">
      <c r="D863"/>
      <c r="E863"/>
      <c r="F863"/>
    </row>
    <row r="864" spans="4:6" ht="15.75" customHeight="1" x14ac:dyDescent="0.25">
      <c r="D864"/>
      <c r="E864"/>
      <c r="F864"/>
    </row>
    <row r="865" spans="4:6" ht="15.75" customHeight="1" x14ac:dyDescent="0.25">
      <c r="D865"/>
      <c r="E865"/>
      <c r="F865"/>
    </row>
    <row r="866" spans="4:6" ht="15.75" customHeight="1" x14ac:dyDescent="0.25">
      <c r="D866"/>
      <c r="E866"/>
      <c r="F866"/>
    </row>
    <row r="867" spans="4:6" ht="15.75" customHeight="1" x14ac:dyDescent="0.25">
      <c r="D867"/>
      <c r="E867"/>
      <c r="F867"/>
    </row>
    <row r="868" spans="4:6" ht="15.75" customHeight="1" x14ac:dyDescent="0.25">
      <c r="D868"/>
      <c r="E868"/>
      <c r="F868"/>
    </row>
    <row r="869" spans="4:6" ht="15.75" customHeight="1" x14ac:dyDescent="0.25">
      <c r="D869"/>
      <c r="E869"/>
      <c r="F869"/>
    </row>
    <row r="870" spans="4:6" ht="15.75" customHeight="1" x14ac:dyDescent="0.25">
      <c r="D870"/>
      <c r="E870"/>
      <c r="F870"/>
    </row>
    <row r="871" spans="4:6" ht="15.75" customHeight="1" x14ac:dyDescent="0.25">
      <c r="D871"/>
      <c r="E871"/>
      <c r="F871"/>
    </row>
    <row r="872" spans="4:6" ht="15.75" customHeight="1" x14ac:dyDescent="0.25">
      <c r="D872"/>
      <c r="E872"/>
      <c r="F872"/>
    </row>
    <row r="873" spans="4:6" ht="15.75" customHeight="1" x14ac:dyDescent="0.25">
      <c r="D873"/>
      <c r="E873"/>
      <c r="F873"/>
    </row>
    <row r="874" spans="4:6" ht="15.75" customHeight="1" x14ac:dyDescent="0.25">
      <c r="D874"/>
      <c r="E874"/>
      <c r="F874"/>
    </row>
    <row r="875" spans="4:6" ht="15.75" customHeight="1" x14ac:dyDescent="0.25">
      <c r="D875"/>
      <c r="E875"/>
      <c r="F875"/>
    </row>
    <row r="876" spans="4:6" ht="15.75" customHeight="1" x14ac:dyDescent="0.25">
      <c r="D876"/>
      <c r="E876"/>
      <c r="F876"/>
    </row>
    <row r="877" spans="4:6" ht="15.75" customHeight="1" x14ac:dyDescent="0.25">
      <c r="D877"/>
      <c r="E877"/>
      <c r="F877"/>
    </row>
    <row r="878" spans="4:6" ht="15.75" customHeight="1" x14ac:dyDescent="0.25">
      <c r="D878"/>
      <c r="E878"/>
      <c r="F878"/>
    </row>
    <row r="879" spans="4:6" ht="15.75" customHeight="1" x14ac:dyDescent="0.25">
      <c r="D879"/>
      <c r="E879"/>
      <c r="F879"/>
    </row>
    <row r="880" spans="4:6" ht="15.75" customHeight="1" x14ac:dyDescent="0.25">
      <c r="D880"/>
      <c r="E880"/>
      <c r="F880"/>
    </row>
    <row r="881" spans="4:6" ht="15.75" customHeight="1" x14ac:dyDescent="0.25">
      <c r="D881"/>
      <c r="E881"/>
      <c r="F881"/>
    </row>
    <row r="882" spans="4:6" ht="15.75" customHeight="1" x14ac:dyDescent="0.25">
      <c r="D882"/>
      <c r="E882"/>
      <c r="F882"/>
    </row>
    <row r="883" spans="4:6" ht="15.75" customHeight="1" x14ac:dyDescent="0.25">
      <c r="D883"/>
      <c r="E883"/>
      <c r="F883"/>
    </row>
    <row r="884" spans="4:6" ht="15.75" customHeight="1" x14ac:dyDescent="0.25">
      <c r="D884"/>
      <c r="E884"/>
      <c r="F884"/>
    </row>
    <row r="885" spans="4:6" ht="15.75" customHeight="1" x14ac:dyDescent="0.25">
      <c r="D885"/>
      <c r="E885"/>
      <c r="F885"/>
    </row>
    <row r="886" spans="4:6" ht="15.75" customHeight="1" x14ac:dyDescent="0.25">
      <c r="D886"/>
      <c r="E886"/>
      <c r="F886"/>
    </row>
    <row r="887" spans="4:6" ht="15.75" customHeight="1" x14ac:dyDescent="0.25">
      <c r="D887"/>
      <c r="E887"/>
      <c r="F887"/>
    </row>
    <row r="888" spans="4:6" ht="15.75" customHeight="1" x14ac:dyDescent="0.25">
      <c r="D888"/>
      <c r="E888"/>
      <c r="F888"/>
    </row>
    <row r="889" spans="4:6" ht="15.75" customHeight="1" x14ac:dyDescent="0.25">
      <c r="D889"/>
      <c r="E889"/>
      <c r="F889"/>
    </row>
    <row r="890" spans="4:6" ht="15.75" customHeight="1" x14ac:dyDescent="0.25">
      <c r="D890"/>
      <c r="E890"/>
      <c r="F890"/>
    </row>
    <row r="891" spans="4:6" ht="15.75" customHeight="1" x14ac:dyDescent="0.25">
      <c r="D891"/>
      <c r="E891"/>
      <c r="F891"/>
    </row>
    <row r="892" spans="4:6" ht="15.75" customHeight="1" x14ac:dyDescent="0.25">
      <c r="D892"/>
      <c r="E892"/>
      <c r="F892"/>
    </row>
    <row r="893" spans="4:6" ht="15.75" customHeight="1" x14ac:dyDescent="0.25">
      <c r="D893"/>
      <c r="E893"/>
      <c r="F893"/>
    </row>
    <row r="894" spans="4:6" ht="15.75" customHeight="1" x14ac:dyDescent="0.25">
      <c r="D894"/>
      <c r="E894"/>
      <c r="F894"/>
    </row>
    <row r="895" spans="4:6" ht="15.75" customHeight="1" x14ac:dyDescent="0.25">
      <c r="D895"/>
      <c r="E895"/>
      <c r="F895"/>
    </row>
    <row r="896" spans="4:6" ht="15.75" customHeight="1" x14ac:dyDescent="0.25">
      <c r="D896"/>
      <c r="E896"/>
      <c r="F896"/>
    </row>
    <row r="897" spans="4:6" ht="15.75" customHeight="1" x14ac:dyDescent="0.25">
      <c r="D897"/>
      <c r="E897"/>
      <c r="F897"/>
    </row>
    <row r="898" spans="4:6" ht="15.75" customHeight="1" x14ac:dyDescent="0.25">
      <c r="D898"/>
      <c r="E898"/>
      <c r="F898"/>
    </row>
    <row r="899" spans="4:6" ht="15.75" customHeight="1" x14ac:dyDescent="0.25">
      <c r="D899"/>
      <c r="E899"/>
      <c r="F899"/>
    </row>
    <row r="900" spans="4:6" ht="15.75" customHeight="1" x14ac:dyDescent="0.25">
      <c r="D900"/>
      <c r="E900"/>
      <c r="F900"/>
    </row>
    <row r="901" spans="4:6" ht="15.75" customHeight="1" x14ac:dyDescent="0.25">
      <c r="D901"/>
      <c r="E901"/>
      <c r="F901"/>
    </row>
    <row r="902" spans="4:6" ht="15.75" customHeight="1" x14ac:dyDescent="0.25">
      <c r="D902"/>
      <c r="E902"/>
      <c r="F902"/>
    </row>
    <row r="903" spans="4:6" ht="15.75" customHeight="1" x14ac:dyDescent="0.25">
      <c r="D903"/>
      <c r="E903"/>
      <c r="F903"/>
    </row>
    <row r="904" spans="4:6" ht="15.75" customHeight="1" x14ac:dyDescent="0.25">
      <c r="D904"/>
      <c r="E904"/>
      <c r="F904"/>
    </row>
    <row r="905" spans="4:6" ht="15.75" customHeight="1" x14ac:dyDescent="0.25">
      <c r="D905"/>
      <c r="E905"/>
      <c r="F905"/>
    </row>
    <row r="906" spans="4:6" ht="15.75" customHeight="1" x14ac:dyDescent="0.25">
      <c r="D906"/>
      <c r="E906"/>
      <c r="F906"/>
    </row>
    <row r="907" spans="4:6" ht="15.75" customHeight="1" x14ac:dyDescent="0.25">
      <c r="D907"/>
      <c r="E907"/>
      <c r="F907"/>
    </row>
    <row r="908" spans="4:6" ht="15.75" customHeight="1" x14ac:dyDescent="0.25">
      <c r="D908"/>
      <c r="E908"/>
      <c r="F908"/>
    </row>
    <row r="909" spans="4:6" ht="15.75" customHeight="1" x14ac:dyDescent="0.25">
      <c r="D909"/>
      <c r="E909"/>
      <c r="F909"/>
    </row>
    <row r="910" spans="4:6" ht="15.75" customHeight="1" x14ac:dyDescent="0.25">
      <c r="D910"/>
      <c r="E910"/>
      <c r="F910"/>
    </row>
    <row r="911" spans="4:6" ht="15.75" customHeight="1" x14ac:dyDescent="0.25">
      <c r="D911"/>
      <c r="E911"/>
      <c r="F911"/>
    </row>
    <row r="912" spans="4:6" ht="15.75" customHeight="1" x14ac:dyDescent="0.25">
      <c r="D912"/>
      <c r="E912"/>
      <c r="F912"/>
    </row>
    <row r="913" spans="4:6" ht="15.75" customHeight="1" x14ac:dyDescent="0.25">
      <c r="D913"/>
      <c r="E913"/>
      <c r="F913"/>
    </row>
    <row r="914" spans="4:6" ht="15.75" customHeight="1" x14ac:dyDescent="0.25">
      <c r="D914"/>
      <c r="E914"/>
      <c r="F914"/>
    </row>
    <row r="915" spans="4:6" ht="15.75" customHeight="1" x14ac:dyDescent="0.25">
      <c r="D915"/>
      <c r="E915"/>
      <c r="F915"/>
    </row>
    <row r="916" spans="4:6" ht="15.75" customHeight="1" x14ac:dyDescent="0.25">
      <c r="D916"/>
      <c r="E916"/>
      <c r="F916"/>
    </row>
    <row r="917" spans="4:6" ht="15.75" customHeight="1" x14ac:dyDescent="0.25">
      <c r="D917"/>
      <c r="E917"/>
      <c r="F917"/>
    </row>
    <row r="918" spans="4:6" ht="15.75" customHeight="1" x14ac:dyDescent="0.25">
      <c r="D918"/>
      <c r="E918"/>
      <c r="F918"/>
    </row>
    <row r="919" spans="4:6" ht="15.75" customHeight="1" x14ac:dyDescent="0.25">
      <c r="D919"/>
      <c r="E919"/>
      <c r="F919"/>
    </row>
    <row r="920" spans="4:6" ht="15.75" customHeight="1" x14ac:dyDescent="0.25">
      <c r="D920"/>
      <c r="E920"/>
      <c r="F920"/>
    </row>
    <row r="921" spans="4:6" ht="15.75" customHeight="1" x14ac:dyDescent="0.25">
      <c r="D921"/>
      <c r="E921"/>
      <c r="F921"/>
    </row>
    <row r="922" spans="4:6" ht="15.75" customHeight="1" x14ac:dyDescent="0.25">
      <c r="D922"/>
      <c r="E922"/>
      <c r="F922"/>
    </row>
    <row r="923" spans="4:6" ht="15.75" customHeight="1" x14ac:dyDescent="0.25">
      <c r="D923"/>
      <c r="E923"/>
      <c r="F923"/>
    </row>
    <row r="924" spans="4:6" ht="15.75" customHeight="1" x14ac:dyDescent="0.25">
      <c r="D924"/>
      <c r="E924"/>
      <c r="F924"/>
    </row>
    <row r="925" spans="4:6" ht="15.75" customHeight="1" x14ac:dyDescent="0.25">
      <c r="D925"/>
      <c r="E925"/>
      <c r="F925"/>
    </row>
    <row r="926" spans="4:6" ht="15.75" customHeight="1" x14ac:dyDescent="0.25">
      <c r="D926"/>
      <c r="E926"/>
      <c r="F926"/>
    </row>
    <row r="927" spans="4:6" ht="15.75" customHeight="1" x14ac:dyDescent="0.25">
      <c r="D927"/>
      <c r="E927"/>
      <c r="F927"/>
    </row>
    <row r="928" spans="4:6" ht="15.75" customHeight="1" x14ac:dyDescent="0.25">
      <c r="D928"/>
      <c r="E928"/>
      <c r="F928"/>
    </row>
    <row r="929" spans="4:6" ht="15.75" customHeight="1" x14ac:dyDescent="0.25">
      <c r="D929"/>
      <c r="E929"/>
      <c r="F929"/>
    </row>
    <row r="930" spans="4:6" ht="15.75" customHeight="1" x14ac:dyDescent="0.25">
      <c r="D930"/>
      <c r="E930"/>
      <c r="F930"/>
    </row>
    <row r="931" spans="4:6" ht="15.75" customHeight="1" x14ac:dyDescent="0.25">
      <c r="D931"/>
      <c r="E931"/>
      <c r="F931"/>
    </row>
    <row r="932" spans="4:6" ht="15.75" customHeight="1" x14ac:dyDescent="0.25">
      <c r="D932"/>
      <c r="E932"/>
      <c r="F932"/>
    </row>
    <row r="933" spans="4:6" ht="15.75" customHeight="1" x14ac:dyDescent="0.25">
      <c r="D933"/>
      <c r="E933"/>
      <c r="F933"/>
    </row>
    <row r="934" spans="4:6" ht="15.75" customHeight="1" x14ac:dyDescent="0.25">
      <c r="D934"/>
      <c r="E934"/>
      <c r="F934"/>
    </row>
    <row r="935" spans="4:6" ht="15.75" customHeight="1" x14ac:dyDescent="0.25">
      <c r="D935"/>
      <c r="E935"/>
      <c r="F935"/>
    </row>
    <row r="936" spans="4:6" ht="15.75" customHeight="1" x14ac:dyDescent="0.25">
      <c r="D936"/>
      <c r="E936"/>
      <c r="F936"/>
    </row>
    <row r="937" spans="4:6" ht="15.75" customHeight="1" x14ac:dyDescent="0.25">
      <c r="D937"/>
      <c r="E937"/>
      <c r="F937"/>
    </row>
    <row r="938" spans="4:6" ht="15.75" customHeight="1" x14ac:dyDescent="0.25">
      <c r="D938"/>
      <c r="E938"/>
      <c r="F938"/>
    </row>
    <row r="939" spans="4:6" ht="15.75" customHeight="1" x14ac:dyDescent="0.25">
      <c r="D939"/>
      <c r="E939"/>
      <c r="F939"/>
    </row>
    <row r="940" spans="4:6" ht="15.75" customHeight="1" x14ac:dyDescent="0.25">
      <c r="D940"/>
      <c r="E940"/>
      <c r="F940"/>
    </row>
    <row r="941" spans="4:6" ht="15.75" customHeight="1" x14ac:dyDescent="0.25">
      <c r="D941"/>
      <c r="E941"/>
      <c r="F941"/>
    </row>
    <row r="942" spans="4:6" ht="15.75" customHeight="1" x14ac:dyDescent="0.25">
      <c r="D942"/>
      <c r="E942"/>
      <c r="F942"/>
    </row>
    <row r="943" spans="4:6" ht="15.75" customHeight="1" x14ac:dyDescent="0.25">
      <c r="D943"/>
      <c r="E943"/>
      <c r="F943"/>
    </row>
    <row r="944" spans="4:6" ht="15.75" customHeight="1" x14ac:dyDescent="0.25">
      <c r="D944"/>
      <c r="E944"/>
      <c r="F944"/>
    </row>
    <row r="945" spans="4:6" ht="15.75" customHeight="1" x14ac:dyDescent="0.25">
      <c r="D945"/>
      <c r="E945"/>
      <c r="F945"/>
    </row>
    <row r="946" spans="4:6" ht="15.75" customHeight="1" x14ac:dyDescent="0.25">
      <c r="D946"/>
      <c r="E946"/>
      <c r="F946"/>
    </row>
    <row r="947" spans="4:6" ht="15.75" customHeight="1" x14ac:dyDescent="0.25">
      <c r="D947"/>
      <c r="E947"/>
      <c r="F947"/>
    </row>
    <row r="948" spans="4:6" ht="15.75" customHeight="1" x14ac:dyDescent="0.25">
      <c r="D948"/>
      <c r="E948"/>
      <c r="F948"/>
    </row>
    <row r="949" spans="4:6" ht="15.75" customHeight="1" x14ac:dyDescent="0.25">
      <c r="D949"/>
      <c r="E949"/>
      <c r="F949"/>
    </row>
    <row r="950" spans="4:6" ht="15.75" customHeight="1" x14ac:dyDescent="0.25">
      <c r="D950"/>
      <c r="E950"/>
      <c r="F950"/>
    </row>
    <row r="951" spans="4:6" ht="15.75" customHeight="1" x14ac:dyDescent="0.25">
      <c r="D951"/>
      <c r="E951"/>
      <c r="F951"/>
    </row>
    <row r="952" spans="4:6" ht="15.75" customHeight="1" x14ac:dyDescent="0.25">
      <c r="D952"/>
      <c r="E952"/>
      <c r="F952"/>
    </row>
    <row r="953" spans="4:6" ht="15.75" customHeight="1" x14ac:dyDescent="0.25">
      <c r="D953"/>
      <c r="E953"/>
      <c r="F953"/>
    </row>
    <row r="954" spans="4:6" ht="15.75" customHeight="1" x14ac:dyDescent="0.25">
      <c r="D954"/>
      <c r="E954"/>
      <c r="F954"/>
    </row>
    <row r="955" spans="4:6" ht="15.75" customHeight="1" x14ac:dyDescent="0.25">
      <c r="D955"/>
      <c r="E955"/>
      <c r="F955"/>
    </row>
    <row r="956" spans="4:6" ht="15.75" customHeight="1" x14ac:dyDescent="0.25">
      <c r="D956"/>
      <c r="E956"/>
      <c r="F956"/>
    </row>
    <row r="957" spans="4:6" ht="15.75" customHeight="1" x14ac:dyDescent="0.25">
      <c r="D957"/>
      <c r="E957"/>
      <c r="F957"/>
    </row>
    <row r="958" spans="4:6" ht="15.75" customHeight="1" x14ac:dyDescent="0.25">
      <c r="D958"/>
      <c r="E958"/>
      <c r="F958"/>
    </row>
    <row r="959" spans="4:6" ht="15.75" customHeight="1" x14ac:dyDescent="0.25">
      <c r="D959"/>
      <c r="E959"/>
      <c r="F959"/>
    </row>
    <row r="960" spans="4:6" ht="15.75" customHeight="1" x14ac:dyDescent="0.25">
      <c r="D960"/>
      <c r="E960"/>
      <c r="F960"/>
    </row>
    <row r="961" spans="4:6" ht="15.75" customHeight="1" x14ac:dyDescent="0.25">
      <c r="D961"/>
      <c r="E961"/>
      <c r="F961"/>
    </row>
    <row r="962" spans="4:6" ht="15.75" customHeight="1" x14ac:dyDescent="0.25">
      <c r="D962"/>
      <c r="E962"/>
      <c r="F962"/>
    </row>
    <row r="963" spans="4:6" ht="15.75" customHeight="1" x14ac:dyDescent="0.25">
      <c r="D963"/>
      <c r="E963"/>
      <c r="F963"/>
    </row>
    <row r="964" spans="4:6" ht="15.75" customHeight="1" x14ac:dyDescent="0.25">
      <c r="D964"/>
      <c r="E964"/>
      <c r="F964"/>
    </row>
    <row r="965" spans="4:6" ht="15.75" customHeight="1" x14ac:dyDescent="0.25">
      <c r="D965"/>
      <c r="E965"/>
      <c r="F965"/>
    </row>
    <row r="966" spans="4:6" ht="15.75" customHeight="1" x14ac:dyDescent="0.25">
      <c r="D966"/>
      <c r="E966"/>
      <c r="F966"/>
    </row>
    <row r="967" spans="4:6" ht="15.75" customHeight="1" x14ac:dyDescent="0.25">
      <c r="D967"/>
      <c r="E967"/>
      <c r="F967"/>
    </row>
    <row r="968" spans="4:6" ht="15.75" customHeight="1" x14ac:dyDescent="0.25">
      <c r="D968"/>
      <c r="E968"/>
      <c r="F968"/>
    </row>
    <row r="969" spans="4:6" ht="15.75" customHeight="1" x14ac:dyDescent="0.25">
      <c r="D969"/>
      <c r="E969"/>
      <c r="F969"/>
    </row>
    <row r="970" spans="4:6" ht="15.75" customHeight="1" x14ac:dyDescent="0.25">
      <c r="D970"/>
      <c r="E970"/>
      <c r="F970"/>
    </row>
    <row r="971" spans="4:6" ht="15.75" customHeight="1" x14ac:dyDescent="0.25">
      <c r="D971"/>
      <c r="E971"/>
      <c r="F971"/>
    </row>
    <row r="972" spans="4:6" ht="15.75" customHeight="1" x14ac:dyDescent="0.25">
      <c r="D972"/>
      <c r="E972"/>
      <c r="F972"/>
    </row>
    <row r="973" spans="4:6" ht="15.75" customHeight="1" x14ac:dyDescent="0.25">
      <c r="D973"/>
      <c r="E973"/>
      <c r="F973"/>
    </row>
    <row r="974" spans="4:6" ht="15.75" customHeight="1" x14ac:dyDescent="0.25">
      <c r="D974"/>
      <c r="E974"/>
      <c r="F974"/>
    </row>
    <row r="975" spans="4:6" ht="15.75" customHeight="1" x14ac:dyDescent="0.25">
      <c r="D975"/>
      <c r="E975"/>
      <c r="F975"/>
    </row>
    <row r="976" spans="4:6" ht="15.75" customHeight="1" x14ac:dyDescent="0.25">
      <c r="D976"/>
      <c r="E976"/>
      <c r="F976"/>
    </row>
    <row r="977" spans="4:6" ht="15.75" customHeight="1" x14ac:dyDescent="0.25">
      <c r="D977"/>
      <c r="E977"/>
      <c r="F977"/>
    </row>
    <row r="978" spans="4:6" ht="15.75" customHeight="1" x14ac:dyDescent="0.25">
      <c r="D978"/>
      <c r="E978"/>
      <c r="F978"/>
    </row>
    <row r="979" spans="4:6" ht="15.75" customHeight="1" x14ac:dyDescent="0.25">
      <c r="D979"/>
      <c r="E979"/>
      <c r="F979"/>
    </row>
    <row r="980" spans="4:6" ht="15.75" customHeight="1" x14ac:dyDescent="0.25">
      <c r="D980"/>
      <c r="E980"/>
      <c r="F980"/>
    </row>
    <row r="981" spans="4:6" ht="15.75" customHeight="1" x14ac:dyDescent="0.25">
      <c r="D981"/>
      <c r="E981"/>
      <c r="F981"/>
    </row>
    <row r="982" spans="4:6" ht="15.75" customHeight="1" x14ac:dyDescent="0.25">
      <c r="D982"/>
      <c r="E982"/>
      <c r="F982"/>
    </row>
    <row r="983" spans="4:6" ht="15.75" customHeight="1" x14ac:dyDescent="0.25">
      <c r="D983"/>
      <c r="E983"/>
      <c r="F983"/>
    </row>
    <row r="984" spans="4:6" ht="15.75" customHeight="1" x14ac:dyDescent="0.25">
      <c r="D984"/>
      <c r="E984"/>
      <c r="F984"/>
    </row>
    <row r="985" spans="4:6" ht="15.75" customHeight="1" x14ac:dyDescent="0.25">
      <c r="D985"/>
      <c r="E985"/>
      <c r="F985"/>
    </row>
    <row r="986" spans="4:6" ht="15.75" customHeight="1" x14ac:dyDescent="0.25">
      <c r="D986"/>
      <c r="E986"/>
      <c r="F986"/>
    </row>
    <row r="987" spans="4:6" ht="15.75" customHeight="1" x14ac:dyDescent="0.25">
      <c r="D987"/>
      <c r="E987"/>
      <c r="F987"/>
    </row>
    <row r="988" spans="4:6" ht="15.75" customHeight="1" x14ac:dyDescent="0.25">
      <c r="D988"/>
      <c r="E988"/>
      <c r="F988"/>
    </row>
    <row r="989" spans="4:6" ht="15.75" customHeight="1" x14ac:dyDescent="0.25">
      <c r="D989"/>
      <c r="E989"/>
      <c r="F989"/>
    </row>
    <row r="990" spans="4:6" ht="15.75" customHeight="1" x14ac:dyDescent="0.25">
      <c r="D990"/>
      <c r="E990"/>
      <c r="F990"/>
    </row>
    <row r="991" spans="4:6" ht="15.75" customHeight="1" x14ac:dyDescent="0.25">
      <c r="D991"/>
      <c r="E991"/>
      <c r="F991"/>
    </row>
    <row r="992" spans="4:6" ht="15.75" customHeight="1" x14ac:dyDescent="0.25">
      <c r="D992"/>
      <c r="E992"/>
      <c r="F992"/>
    </row>
    <row r="993" spans="4:6" ht="15.75" customHeight="1" x14ac:dyDescent="0.25">
      <c r="D993"/>
      <c r="E993"/>
      <c r="F993"/>
    </row>
    <row r="994" spans="4:6" ht="15.75" customHeight="1" x14ac:dyDescent="0.25">
      <c r="D994"/>
      <c r="E994"/>
      <c r="F994"/>
    </row>
    <row r="995" spans="4:6" ht="15.75" customHeight="1" x14ac:dyDescent="0.25">
      <c r="D995"/>
      <c r="E995"/>
      <c r="F995"/>
    </row>
    <row r="996" spans="4:6" ht="15.75" customHeight="1" x14ac:dyDescent="0.25">
      <c r="D996"/>
      <c r="E996"/>
      <c r="F996"/>
    </row>
    <row r="997" spans="4:6" ht="15.75" customHeight="1" x14ac:dyDescent="0.25">
      <c r="D997"/>
      <c r="E997"/>
      <c r="F997"/>
    </row>
    <row r="998" spans="4:6" ht="15.75" customHeight="1" x14ac:dyDescent="0.25">
      <c r="D998"/>
      <c r="E998"/>
      <c r="F998"/>
    </row>
    <row r="999" spans="4:6" ht="15.75" customHeight="1" x14ac:dyDescent="0.25">
      <c r="D999"/>
      <c r="E999"/>
      <c r="F999"/>
    </row>
    <row r="1000" spans="4:6" ht="15.75" customHeight="1" x14ac:dyDescent="0.25">
      <c r="D1000"/>
      <c r="E1000"/>
      <c r="F1000"/>
    </row>
    <row r="1001" spans="4:6" ht="15.75" customHeight="1" x14ac:dyDescent="0.25">
      <c r="D1001"/>
      <c r="E1001"/>
      <c r="F1001"/>
    </row>
    <row r="1002" spans="4:6" ht="15.75" customHeight="1" x14ac:dyDescent="0.25">
      <c r="D1002"/>
      <c r="E1002"/>
      <c r="F1002"/>
    </row>
    <row r="1003" spans="4:6" ht="15.75" customHeight="1" x14ac:dyDescent="0.25">
      <c r="D1003"/>
      <c r="E1003"/>
      <c r="F1003"/>
    </row>
    <row r="1004" spans="4:6" ht="15.75" customHeight="1" x14ac:dyDescent="0.25">
      <c r="D1004"/>
      <c r="E1004"/>
      <c r="F1004"/>
    </row>
    <row r="1005" spans="4:6" ht="15.75" customHeight="1" x14ac:dyDescent="0.25">
      <c r="D1005"/>
      <c r="E1005"/>
      <c r="F1005"/>
    </row>
    <row r="1006" spans="4:6" ht="15.75" customHeight="1" x14ac:dyDescent="0.25">
      <c r="D1006"/>
      <c r="E1006"/>
      <c r="F1006"/>
    </row>
    <row r="1007" spans="4:6" ht="15.75" customHeight="1" x14ac:dyDescent="0.25">
      <c r="D1007"/>
      <c r="E1007"/>
      <c r="F1007"/>
    </row>
    <row r="1008" spans="4:6" ht="15.75" customHeight="1" x14ac:dyDescent="0.25">
      <c r="D1008"/>
      <c r="E1008"/>
      <c r="F1008"/>
    </row>
    <row r="1009" spans="4:6" ht="15.75" customHeight="1" x14ac:dyDescent="0.25">
      <c r="D1009"/>
      <c r="E1009"/>
      <c r="F1009"/>
    </row>
    <row r="1010" spans="4:6" ht="15.75" customHeight="1" x14ac:dyDescent="0.25">
      <c r="D1010"/>
      <c r="E1010"/>
      <c r="F1010"/>
    </row>
    <row r="1011" spans="4:6" ht="15.75" customHeight="1" x14ac:dyDescent="0.25">
      <c r="D1011"/>
      <c r="E1011"/>
      <c r="F1011"/>
    </row>
    <row r="1012" spans="4:6" ht="15.75" customHeight="1" x14ac:dyDescent="0.25">
      <c r="D1012"/>
      <c r="E1012"/>
      <c r="F1012"/>
    </row>
    <row r="1013" spans="4:6" ht="15.75" customHeight="1" x14ac:dyDescent="0.25">
      <c r="D1013"/>
      <c r="E1013"/>
      <c r="F1013"/>
    </row>
    <row r="1014" spans="4:6" ht="15.75" customHeight="1" x14ac:dyDescent="0.25">
      <c r="D1014"/>
      <c r="E1014"/>
      <c r="F1014"/>
    </row>
    <row r="1015" spans="4:6" ht="15.75" customHeight="1" x14ac:dyDescent="0.25">
      <c r="D1015"/>
      <c r="E1015"/>
      <c r="F1015"/>
    </row>
    <row r="1016" spans="4:6" ht="15.75" customHeight="1" x14ac:dyDescent="0.25">
      <c r="D1016"/>
      <c r="E1016"/>
      <c r="F1016"/>
    </row>
    <row r="1017" spans="4:6" ht="15.75" customHeight="1" x14ac:dyDescent="0.25">
      <c r="D1017"/>
      <c r="E1017"/>
      <c r="F1017"/>
    </row>
    <row r="1018" spans="4:6" ht="15.75" customHeight="1" x14ac:dyDescent="0.25">
      <c r="D1018"/>
      <c r="E1018"/>
      <c r="F1018"/>
    </row>
    <row r="1019" spans="4:6" ht="15.75" customHeight="1" x14ac:dyDescent="0.25">
      <c r="D1019"/>
      <c r="E1019"/>
      <c r="F1019"/>
    </row>
    <row r="1020" spans="4:6" ht="15.75" customHeight="1" x14ac:dyDescent="0.25">
      <c r="D1020"/>
      <c r="E1020"/>
      <c r="F1020"/>
    </row>
    <row r="1021" spans="4:6" ht="15.75" customHeight="1" x14ac:dyDescent="0.25">
      <c r="D1021"/>
      <c r="E1021"/>
      <c r="F1021"/>
    </row>
    <row r="1022" spans="4:6" ht="15.75" customHeight="1" x14ac:dyDescent="0.25">
      <c r="D1022"/>
      <c r="E1022"/>
      <c r="F1022"/>
    </row>
    <row r="1023" spans="4:6" ht="15.75" customHeight="1" x14ac:dyDescent="0.25">
      <c r="D1023"/>
      <c r="E1023"/>
      <c r="F1023"/>
    </row>
    <row r="1024" spans="4:6" ht="15.75" customHeight="1" x14ac:dyDescent="0.25">
      <c r="D1024"/>
      <c r="E1024"/>
      <c r="F1024"/>
    </row>
    <row r="1025" spans="4:6" ht="15.75" customHeight="1" x14ac:dyDescent="0.25">
      <c r="D1025"/>
      <c r="E1025"/>
      <c r="F1025"/>
    </row>
    <row r="1026" spans="4:6" ht="15.75" customHeight="1" x14ac:dyDescent="0.25">
      <c r="D1026"/>
      <c r="E1026"/>
      <c r="F1026"/>
    </row>
    <row r="1027" spans="4:6" ht="15.75" customHeight="1" x14ac:dyDescent="0.25">
      <c r="D1027"/>
      <c r="E1027"/>
      <c r="F1027"/>
    </row>
    <row r="1028" spans="4:6" ht="15.75" customHeight="1" x14ac:dyDescent="0.25">
      <c r="D1028"/>
      <c r="E1028"/>
      <c r="F1028"/>
    </row>
    <row r="1029" spans="4:6" ht="15.75" customHeight="1" x14ac:dyDescent="0.25">
      <c r="D1029"/>
      <c r="E1029"/>
      <c r="F1029"/>
    </row>
    <row r="1030" spans="4:6" ht="15.75" customHeight="1" x14ac:dyDescent="0.25">
      <c r="D1030"/>
      <c r="E1030"/>
      <c r="F1030"/>
    </row>
    <row r="1031" spans="4:6" ht="15.75" customHeight="1" x14ac:dyDescent="0.25">
      <c r="D1031"/>
      <c r="E1031"/>
      <c r="F1031"/>
    </row>
    <row r="1032" spans="4:6" ht="15.75" customHeight="1" x14ac:dyDescent="0.25">
      <c r="D1032"/>
      <c r="E1032"/>
      <c r="F1032"/>
    </row>
    <row r="1033" spans="4:6" ht="15.75" customHeight="1" x14ac:dyDescent="0.25">
      <c r="D1033"/>
      <c r="E1033"/>
      <c r="F1033"/>
    </row>
    <row r="1034" spans="4:6" ht="15.75" customHeight="1" x14ac:dyDescent="0.25">
      <c r="D1034"/>
      <c r="E1034"/>
      <c r="F1034"/>
    </row>
    <row r="1035" spans="4:6" ht="15.75" customHeight="1" x14ac:dyDescent="0.25">
      <c r="D1035"/>
      <c r="E1035"/>
      <c r="F1035"/>
    </row>
    <row r="1036" spans="4:6" ht="15.75" customHeight="1" x14ac:dyDescent="0.25">
      <c r="D1036"/>
      <c r="E1036"/>
      <c r="F1036"/>
    </row>
    <row r="1037" spans="4:6" ht="15.75" customHeight="1" x14ac:dyDescent="0.25">
      <c r="D1037"/>
      <c r="E1037"/>
      <c r="F1037"/>
    </row>
    <row r="1038" spans="4:6" ht="15.75" customHeight="1" x14ac:dyDescent="0.25">
      <c r="D1038"/>
      <c r="E1038"/>
      <c r="F1038"/>
    </row>
    <row r="1039" spans="4:6" ht="15.75" customHeight="1" x14ac:dyDescent="0.25">
      <c r="D1039"/>
      <c r="E1039"/>
      <c r="F1039"/>
    </row>
    <row r="1040" spans="4:6" ht="15.75" customHeight="1" x14ac:dyDescent="0.25">
      <c r="D1040"/>
      <c r="E1040"/>
      <c r="F1040"/>
    </row>
    <row r="1041" spans="4:6" ht="15.75" customHeight="1" x14ac:dyDescent="0.25">
      <c r="D1041"/>
      <c r="E1041"/>
      <c r="F1041"/>
    </row>
    <row r="1042" spans="4:6" ht="15.75" customHeight="1" x14ac:dyDescent="0.25">
      <c r="D1042"/>
      <c r="E1042"/>
      <c r="F1042"/>
    </row>
    <row r="1043" spans="4:6" ht="15.75" customHeight="1" x14ac:dyDescent="0.25">
      <c r="D1043"/>
      <c r="E1043"/>
      <c r="F1043"/>
    </row>
    <row r="1044" spans="4:6" ht="15.75" customHeight="1" x14ac:dyDescent="0.25">
      <c r="D1044"/>
      <c r="E1044"/>
      <c r="F1044"/>
    </row>
    <row r="1045" spans="4:6" ht="15.75" customHeight="1" x14ac:dyDescent="0.25">
      <c r="D1045"/>
      <c r="E1045"/>
      <c r="F1045"/>
    </row>
    <row r="1046" spans="4:6" ht="15.75" customHeight="1" x14ac:dyDescent="0.25">
      <c r="D1046"/>
      <c r="E1046"/>
      <c r="F1046"/>
    </row>
    <row r="1047" spans="4:6" ht="15.75" customHeight="1" x14ac:dyDescent="0.25">
      <c r="D1047"/>
      <c r="E1047"/>
      <c r="F1047"/>
    </row>
    <row r="1048" spans="4:6" ht="15.75" customHeight="1" x14ac:dyDescent="0.25">
      <c r="D1048"/>
      <c r="E1048"/>
      <c r="F1048"/>
    </row>
    <row r="1049" spans="4:6" ht="15.75" customHeight="1" x14ac:dyDescent="0.25">
      <c r="D1049"/>
      <c r="E1049"/>
      <c r="F1049"/>
    </row>
    <row r="1050" spans="4:6" ht="15.75" customHeight="1" x14ac:dyDescent="0.25">
      <c r="D1050"/>
      <c r="E1050"/>
      <c r="F1050"/>
    </row>
    <row r="1051" spans="4:6" ht="15.75" customHeight="1" x14ac:dyDescent="0.25">
      <c r="D1051"/>
      <c r="E1051"/>
      <c r="F1051"/>
    </row>
    <row r="1052" spans="4:6" ht="15.75" customHeight="1" x14ac:dyDescent="0.25">
      <c r="D1052"/>
      <c r="E1052"/>
      <c r="F1052"/>
    </row>
    <row r="1053" spans="4:6" ht="15.75" customHeight="1" x14ac:dyDescent="0.25">
      <c r="D1053"/>
      <c r="E1053"/>
      <c r="F1053"/>
    </row>
    <row r="1054" spans="4:6" ht="15.75" customHeight="1" x14ac:dyDescent="0.25">
      <c r="D1054"/>
      <c r="E1054"/>
      <c r="F1054"/>
    </row>
    <row r="1055" spans="4:6" ht="15.75" customHeight="1" x14ac:dyDescent="0.25">
      <c r="D1055"/>
      <c r="E1055"/>
      <c r="F1055"/>
    </row>
    <row r="1056" spans="4:6" ht="15.75" customHeight="1" x14ac:dyDescent="0.25">
      <c r="D1056"/>
      <c r="E1056"/>
      <c r="F1056"/>
    </row>
    <row r="1057" spans="4:6" ht="15.75" customHeight="1" x14ac:dyDescent="0.25">
      <c r="D1057"/>
      <c r="E1057"/>
      <c r="F1057"/>
    </row>
    <row r="1058" spans="4:6" ht="15.75" customHeight="1" x14ac:dyDescent="0.25">
      <c r="D1058"/>
      <c r="E1058"/>
      <c r="F1058"/>
    </row>
    <row r="1059" spans="4:6" ht="15.75" customHeight="1" x14ac:dyDescent="0.25">
      <c r="D1059"/>
      <c r="E1059"/>
      <c r="F1059"/>
    </row>
    <row r="1060" spans="4:6" ht="15.75" customHeight="1" x14ac:dyDescent="0.25">
      <c r="D1060"/>
      <c r="E1060"/>
      <c r="F1060"/>
    </row>
    <row r="1061" spans="4:6" ht="15.75" customHeight="1" x14ac:dyDescent="0.25">
      <c r="D1061"/>
      <c r="E1061"/>
      <c r="F1061"/>
    </row>
    <row r="1062" spans="4:6" ht="15.75" customHeight="1" x14ac:dyDescent="0.25">
      <c r="D1062"/>
      <c r="E1062"/>
      <c r="F1062"/>
    </row>
    <row r="1063" spans="4:6" ht="15.75" customHeight="1" x14ac:dyDescent="0.25">
      <c r="D1063"/>
      <c r="E1063"/>
      <c r="F1063"/>
    </row>
    <row r="1064" spans="4:6" ht="15.75" customHeight="1" x14ac:dyDescent="0.25">
      <c r="D1064"/>
      <c r="E1064"/>
      <c r="F1064"/>
    </row>
    <row r="1065" spans="4:6" ht="15.75" customHeight="1" x14ac:dyDescent="0.25">
      <c r="D1065"/>
      <c r="E1065"/>
      <c r="F1065"/>
    </row>
    <row r="1066" spans="4:6" ht="15.75" customHeight="1" x14ac:dyDescent="0.25">
      <c r="D1066"/>
      <c r="E1066"/>
      <c r="F1066"/>
    </row>
    <row r="1067" spans="4:6" ht="15.75" customHeight="1" x14ac:dyDescent="0.25">
      <c r="D1067"/>
      <c r="E1067"/>
      <c r="F1067"/>
    </row>
    <row r="1068" spans="4:6" ht="15.75" customHeight="1" x14ac:dyDescent="0.25">
      <c r="D1068"/>
      <c r="E1068"/>
      <c r="F1068"/>
    </row>
    <row r="1069" spans="4:6" ht="15.75" customHeight="1" x14ac:dyDescent="0.25">
      <c r="D1069"/>
      <c r="E1069"/>
      <c r="F1069"/>
    </row>
    <row r="1070" spans="4:6" ht="15.75" customHeight="1" x14ac:dyDescent="0.25">
      <c r="D1070"/>
      <c r="E1070"/>
      <c r="F1070"/>
    </row>
    <row r="1071" spans="4:6" ht="15.75" customHeight="1" x14ac:dyDescent="0.25">
      <c r="D1071"/>
      <c r="E1071"/>
      <c r="F1071"/>
    </row>
    <row r="1072" spans="4:6" ht="15.75" customHeight="1" x14ac:dyDescent="0.25">
      <c r="D1072"/>
      <c r="E1072"/>
      <c r="F1072"/>
    </row>
    <row r="1073" spans="4:6" ht="15.75" customHeight="1" x14ac:dyDescent="0.25">
      <c r="D1073"/>
      <c r="E1073"/>
      <c r="F1073"/>
    </row>
    <row r="1074" spans="4:6" ht="15.75" customHeight="1" x14ac:dyDescent="0.25">
      <c r="D1074"/>
      <c r="E1074"/>
      <c r="F1074"/>
    </row>
    <row r="1075" spans="4:6" ht="15.75" customHeight="1" x14ac:dyDescent="0.25">
      <c r="D1075"/>
      <c r="E1075"/>
      <c r="F1075"/>
    </row>
    <row r="1076" spans="4:6" ht="15.75" customHeight="1" x14ac:dyDescent="0.25">
      <c r="D1076"/>
      <c r="E1076"/>
      <c r="F1076"/>
    </row>
    <row r="1077" spans="4:6" ht="15.75" customHeight="1" x14ac:dyDescent="0.25">
      <c r="D1077"/>
      <c r="E1077"/>
      <c r="F1077"/>
    </row>
    <row r="1078" spans="4:6" ht="15.75" customHeight="1" x14ac:dyDescent="0.25">
      <c r="D1078"/>
      <c r="E1078"/>
      <c r="F1078"/>
    </row>
    <row r="1079" spans="4:6" ht="15.75" customHeight="1" x14ac:dyDescent="0.25">
      <c r="D1079"/>
      <c r="E1079"/>
      <c r="F1079"/>
    </row>
    <row r="1080" spans="4:6" ht="15.75" customHeight="1" x14ac:dyDescent="0.25">
      <c r="D1080"/>
      <c r="E1080"/>
      <c r="F1080"/>
    </row>
    <row r="1081" spans="4:6" ht="15.75" customHeight="1" x14ac:dyDescent="0.25">
      <c r="D1081"/>
      <c r="E1081"/>
      <c r="F1081"/>
    </row>
    <row r="1082" spans="4:6" ht="15.75" customHeight="1" x14ac:dyDescent="0.25">
      <c r="D1082"/>
      <c r="E1082"/>
      <c r="F1082"/>
    </row>
    <row r="1083" spans="4:6" ht="15.75" customHeight="1" x14ac:dyDescent="0.25">
      <c r="D1083"/>
      <c r="E1083"/>
      <c r="F1083"/>
    </row>
    <row r="1084" spans="4:6" ht="15.75" customHeight="1" x14ac:dyDescent="0.25">
      <c r="D1084"/>
      <c r="E1084"/>
      <c r="F1084"/>
    </row>
    <row r="1085" spans="4:6" ht="15.75" customHeight="1" x14ac:dyDescent="0.25">
      <c r="D1085"/>
      <c r="E1085"/>
      <c r="F1085"/>
    </row>
    <row r="1086" spans="4:6" ht="15.75" customHeight="1" x14ac:dyDescent="0.25">
      <c r="D1086"/>
      <c r="E1086"/>
      <c r="F1086"/>
    </row>
    <row r="1087" spans="4:6" ht="15.75" customHeight="1" x14ac:dyDescent="0.25">
      <c r="D1087"/>
      <c r="E1087"/>
      <c r="F1087"/>
    </row>
  </sheetData>
  <dataConsolidate/>
  <mergeCells count="37">
    <mergeCell ref="J194:J195"/>
    <mergeCell ref="E356:N356"/>
    <mergeCell ref="M195:N196"/>
    <mergeCell ref="E352:N352"/>
    <mergeCell ref="E354:N354"/>
    <mergeCell ref="E350:N350"/>
    <mergeCell ref="M202:N206"/>
    <mergeCell ref="E348:N349"/>
    <mergeCell ref="E192:N192"/>
    <mergeCell ref="E193:N193"/>
    <mergeCell ref="E122:N122"/>
    <mergeCell ref="E119:N119"/>
    <mergeCell ref="E186:N186"/>
    <mergeCell ref="E191:N191"/>
    <mergeCell ref="E187:N187"/>
    <mergeCell ref="E185:N185"/>
    <mergeCell ref="E121:N121"/>
    <mergeCell ref="B4:B6"/>
    <mergeCell ref="E115:N115"/>
    <mergeCell ref="E116:N116"/>
    <mergeCell ref="E120:N120"/>
    <mergeCell ref="I63:N63"/>
    <mergeCell ref="E9:N9"/>
    <mergeCell ref="J12:J13"/>
    <mergeCell ref="E10:N10"/>
    <mergeCell ref="E11:N11"/>
    <mergeCell ref="E113:N113"/>
    <mergeCell ref="N12:N13"/>
    <mergeCell ref="E114:N114"/>
    <mergeCell ref="B36:B37"/>
    <mergeCell ref="E3:N3"/>
    <mergeCell ref="E4:N4"/>
    <mergeCell ref="E5:N5"/>
    <mergeCell ref="E8:N8"/>
    <mergeCell ref="E190:N190"/>
    <mergeCell ref="E188:N188"/>
    <mergeCell ref="J123:J124"/>
  </mergeCells>
  <phoneticPr fontId="72" type="noConversion"/>
  <hyperlinks>
    <hyperlink ref="M202:N206" r:id="rId1" tooltip="Go to the WG Admin Calendar for meeting dates" display="ALL CHAIRS SEE WG ADMIN CALENDAR"/>
    <hyperlink ref="J130"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5" location="'Courtesy Notice'!A1" tooltip="Courtesy Notice for Session Attendees" display="Notice"/>
    <hyperlink ref="B47" location="Title!Print_Area" tooltip="Document Title" display="Title"/>
    <hyperlink ref="B50" r:id="rId14" tooltip="Code of Ethics"/>
    <hyperlink ref="B55" location="References!A1" tooltip="802.11 WG Communication References" display="Reference"/>
    <hyperlink ref="B44" location="'802.11 Cover'!A1" tooltip="Cover Page" display="Cover"/>
    <hyperlink ref="B49" r:id="rId15" tooltip="Antitrust and Competition Policy"/>
    <hyperlink ref="B52" r:id="rId16" tooltip="IEEE-SA PatCom"/>
    <hyperlink ref="B46" r:id="rId17" tooltip="WG Officers and Contact Details"/>
    <hyperlink ref="B53" r:id="rId18" tooltip="Patent Policy"/>
    <hyperlink ref="B54" r:id="rId19" tooltip="Patent FAQ"/>
    <hyperlink ref="B48" r:id="rId20" tooltip="Affiliation FAQ"/>
    <hyperlink ref="B51" r:id="rId21" tooltip="IEEE-SA Letter of Assurance Form"/>
    <hyperlink ref="B14" location="'ARC SC'!A1" tooltip="Architecture Standing Committee Agenda" display="ARC"/>
    <hyperlink ref="B43" r:id="rId22" tooltip="Teleconference Calendar"/>
    <hyperlink ref="B42"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1" max="16383" man="1"/>
    <brk id="1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8"/>
  <sheetViews>
    <sheetView showGridLines="0"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1164"/>
      <c r="B1" s="1165" t="s">
        <v>575</v>
      </c>
      <c r="C1" s="1166"/>
      <c r="E1" s="382"/>
      <c r="F1" s="382"/>
      <c r="G1" s="382"/>
      <c r="H1" s="382"/>
      <c r="I1" s="382"/>
      <c r="J1" s="382"/>
      <c r="K1" s="382"/>
      <c r="L1" s="382"/>
      <c r="M1" s="383"/>
      <c r="N1" s="382"/>
    </row>
    <row r="2" spans="1:14" ht="18" thickBot="1" x14ac:dyDescent="0.3">
      <c r="A2" s="614"/>
      <c r="B2" s="867"/>
      <c r="C2" s="53"/>
      <c r="E2" s="520"/>
      <c r="F2" s="1593" t="s">
        <v>306</v>
      </c>
      <c r="G2" s="1593"/>
      <c r="H2" s="1593"/>
      <c r="I2" s="1593"/>
      <c r="J2" s="1593"/>
      <c r="K2" s="1593"/>
      <c r="L2" s="1593"/>
      <c r="M2" s="1593"/>
      <c r="N2" s="1593"/>
    </row>
    <row r="3" spans="1:14" ht="18" thickBot="1" x14ac:dyDescent="0.3">
      <c r="A3" s="614"/>
      <c r="B3" s="370" t="str">
        <f>Title!B3</f>
        <v>Interim</v>
      </c>
      <c r="C3" s="53"/>
      <c r="E3" s="384"/>
      <c r="F3" s="1591"/>
      <c r="G3" s="1591"/>
      <c r="H3" s="1591"/>
      <c r="I3" s="1591"/>
      <c r="J3" s="1591"/>
      <c r="K3" s="1591"/>
      <c r="L3" s="1591"/>
      <c r="M3" s="1591"/>
      <c r="N3" s="384"/>
    </row>
    <row r="4" spans="1:14" ht="15.6" customHeight="1" x14ac:dyDescent="0.25">
      <c r="A4" s="614"/>
      <c r="B4" s="1255" t="str">
        <f>Title!B4</f>
        <v>R2</v>
      </c>
      <c r="C4" s="53"/>
      <c r="E4" s="385"/>
      <c r="F4" s="1592" t="s">
        <v>349</v>
      </c>
      <c r="G4" s="1592"/>
      <c r="H4" s="1592"/>
      <c r="I4" s="1592"/>
      <c r="J4" s="1592"/>
      <c r="K4" s="1592"/>
      <c r="L4" s="1592"/>
      <c r="M4" s="1592"/>
      <c r="N4" s="1054"/>
    </row>
    <row r="5" spans="1:14" ht="15.6" x14ac:dyDescent="0.25">
      <c r="A5" s="614"/>
      <c r="B5" s="1256"/>
      <c r="C5" s="53"/>
      <c r="E5" s="712"/>
      <c r="F5" s="1206" t="s">
        <v>6</v>
      </c>
      <c r="G5" s="1183" t="s">
        <v>328</v>
      </c>
      <c r="H5" s="713"/>
      <c r="I5" s="714"/>
      <c r="J5" s="714"/>
      <c r="K5" s="714"/>
      <c r="L5" s="714"/>
      <c r="M5" s="715"/>
    </row>
    <row r="6" spans="1:14" ht="16.2" thickBot="1" x14ac:dyDescent="0.3">
      <c r="A6" s="614"/>
      <c r="B6" s="1257"/>
      <c r="C6" s="53"/>
      <c r="E6" s="712"/>
      <c r="F6" s="1206" t="s">
        <v>6</v>
      </c>
      <c r="G6" s="1183" t="s">
        <v>328</v>
      </c>
      <c r="H6" s="714"/>
      <c r="I6" s="714"/>
      <c r="J6" s="714"/>
      <c r="K6" s="714"/>
      <c r="L6" s="714"/>
      <c r="M6" s="715"/>
    </row>
    <row r="7" spans="1:14" ht="16.2" thickBot="1" x14ac:dyDescent="0.3">
      <c r="A7" s="614"/>
      <c r="B7" s="54"/>
      <c r="C7" s="543"/>
      <c r="E7" s="712"/>
      <c r="F7" s="1206" t="s">
        <v>6</v>
      </c>
      <c r="G7" s="1183" t="s">
        <v>665</v>
      </c>
      <c r="H7" s="714"/>
      <c r="I7" s="714"/>
      <c r="J7" s="714"/>
      <c r="K7" s="714"/>
      <c r="L7" s="714"/>
      <c r="M7" s="715"/>
    </row>
    <row r="8" spans="1:14" ht="17.399999999999999" x14ac:dyDescent="0.25">
      <c r="A8" s="614"/>
      <c r="B8" s="1014" t="s">
        <v>103</v>
      </c>
      <c r="C8" s="497"/>
      <c r="E8" s="1594" t="s">
        <v>666</v>
      </c>
      <c r="F8" s="1594"/>
      <c r="G8" s="1594"/>
      <c r="H8" s="1594"/>
      <c r="I8" s="1594"/>
      <c r="J8" s="1594"/>
      <c r="K8" s="1594"/>
      <c r="L8" s="1594"/>
      <c r="M8" s="1594"/>
    </row>
    <row r="9" spans="1:14" ht="15.6" x14ac:dyDescent="0.25">
      <c r="A9" s="614"/>
      <c r="B9" s="676" t="s">
        <v>131</v>
      </c>
      <c r="C9" s="497"/>
      <c r="E9" s="1594"/>
      <c r="F9" s="1594"/>
      <c r="G9" s="1594"/>
      <c r="H9" s="1594"/>
      <c r="I9" s="1594"/>
      <c r="J9" s="1594"/>
      <c r="K9" s="1594"/>
      <c r="L9" s="1594"/>
      <c r="M9" s="1594"/>
    </row>
    <row r="10" spans="1:14" ht="17.399999999999999" x14ac:dyDescent="0.25">
      <c r="A10" s="614"/>
      <c r="B10" s="677"/>
      <c r="C10" s="678"/>
      <c r="E10" s="719"/>
      <c r="F10" s="720"/>
      <c r="G10" s="721"/>
      <c r="H10" s="721"/>
      <c r="I10" s="721"/>
      <c r="J10" s="721"/>
      <c r="K10" s="721"/>
      <c r="L10" s="721"/>
      <c r="M10" s="722"/>
    </row>
    <row r="11" spans="1:14" ht="15.6" x14ac:dyDescent="0.25">
      <c r="A11" s="614"/>
      <c r="B11" s="679" t="s">
        <v>397</v>
      </c>
      <c r="C11" s="497"/>
      <c r="E11" s="1217"/>
      <c r="F11" s="1217"/>
      <c r="G11" s="723">
        <v>1</v>
      </c>
      <c r="H11" s="894" t="s">
        <v>0</v>
      </c>
      <c r="I11" s="895" t="s">
        <v>61</v>
      </c>
      <c r="J11" s="895" t="s">
        <v>173</v>
      </c>
      <c r="K11" s="895" t="s">
        <v>62</v>
      </c>
      <c r="L11" s="896">
        <v>1</v>
      </c>
      <c r="M11" s="897">
        <v>0.33333333333333331</v>
      </c>
    </row>
    <row r="12" spans="1:14" ht="15.6" x14ac:dyDescent="0.25">
      <c r="A12" s="52"/>
      <c r="B12" s="680" t="s">
        <v>398</v>
      </c>
      <c r="C12" s="53"/>
      <c r="E12" s="1218"/>
      <c r="F12" s="1218"/>
      <c r="G12" s="724">
        <v>2</v>
      </c>
      <c r="H12" s="898" t="s">
        <v>0</v>
      </c>
      <c r="I12" s="898" t="s">
        <v>307</v>
      </c>
      <c r="J12" s="899" t="s">
        <v>173</v>
      </c>
      <c r="K12" s="899" t="s">
        <v>62</v>
      </c>
      <c r="L12" s="900">
        <v>1</v>
      </c>
      <c r="M12" s="901">
        <f t="shared" ref="M12:M22" si="0">M11+TIME(0,L11,0)</f>
        <v>0.33402777777777776</v>
      </c>
    </row>
    <row r="13" spans="1:14" ht="15.6" x14ac:dyDescent="0.25">
      <c r="A13" s="614"/>
      <c r="B13" s="681" t="s">
        <v>157</v>
      </c>
      <c r="C13" s="497"/>
      <c r="E13" s="739"/>
      <c r="F13" s="739"/>
      <c r="G13" s="725">
        <v>3</v>
      </c>
      <c r="H13" s="902" t="s">
        <v>0</v>
      </c>
      <c r="I13" s="903" t="s">
        <v>308</v>
      </c>
      <c r="J13" s="904" t="s">
        <v>173</v>
      </c>
      <c r="K13" s="904" t="s">
        <v>62</v>
      </c>
      <c r="L13" s="905">
        <v>1</v>
      </c>
      <c r="M13" s="906">
        <f t="shared" si="0"/>
        <v>0.3347222222222222</v>
      </c>
    </row>
    <row r="14" spans="1:14" ht="15.6" x14ac:dyDescent="0.25">
      <c r="A14" s="52"/>
      <c r="B14" s="682" t="s">
        <v>256</v>
      </c>
      <c r="C14" s="497"/>
      <c r="E14" s="1218"/>
      <c r="F14" s="1218"/>
      <c r="G14" s="907">
        <v>3.1</v>
      </c>
      <c r="H14" s="898" t="s">
        <v>0</v>
      </c>
      <c r="I14" s="908" t="s">
        <v>309</v>
      </c>
      <c r="J14" s="899" t="s">
        <v>173</v>
      </c>
      <c r="K14" s="899" t="s">
        <v>62</v>
      </c>
      <c r="L14" s="900">
        <v>1</v>
      </c>
      <c r="M14" s="901">
        <f t="shared" si="0"/>
        <v>0.33541666666666664</v>
      </c>
    </row>
    <row r="15" spans="1:14" ht="15.6" x14ac:dyDescent="0.25">
      <c r="A15" s="52"/>
      <c r="B15" s="498" t="s">
        <v>283</v>
      </c>
      <c r="C15" s="497"/>
      <c r="E15" s="739"/>
      <c r="F15" s="739"/>
      <c r="G15" s="725">
        <v>4</v>
      </c>
      <c r="H15" s="902" t="s">
        <v>0</v>
      </c>
      <c r="I15" s="909" t="s">
        <v>310</v>
      </c>
      <c r="J15" s="904" t="s">
        <v>173</v>
      </c>
      <c r="K15" s="904" t="s">
        <v>62</v>
      </c>
      <c r="L15" s="905">
        <v>1</v>
      </c>
      <c r="M15" s="906">
        <f t="shared" si="0"/>
        <v>0.33611111111111108</v>
      </c>
    </row>
    <row r="16" spans="1:14" ht="15.6" x14ac:dyDescent="0.25">
      <c r="A16" s="52"/>
      <c r="B16" s="499" t="s">
        <v>347</v>
      </c>
      <c r="C16" s="500"/>
      <c r="E16" s="1218"/>
      <c r="F16" s="1218"/>
      <c r="G16" s="910">
        <v>5</v>
      </c>
      <c r="H16" s="899" t="s">
        <v>36</v>
      </c>
      <c r="I16" s="899" t="s">
        <v>479</v>
      </c>
      <c r="J16" s="899" t="s">
        <v>173</v>
      </c>
      <c r="K16" s="899" t="s">
        <v>62</v>
      </c>
      <c r="L16" s="900">
        <v>1</v>
      </c>
      <c r="M16" s="901">
        <f t="shared" si="0"/>
        <v>0.33680555555555552</v>
      </c>
    </row>
    <row r="17" spans="1:13" ht="15.6" x14ac:dyDescent="0.25">
      <c r="A17" s="52"/>
      <c r="B17" s="54"/>
      <c r="C17" s="459"/>
      <c r="E17" s="739"/>
      <c r="F17" s="739"/>
      <c r="G17" s="911">
        <v>5.0999999999999996</v>
      </c>
      <c r="H17" s="904" t="s">
        <v>36</v>
      </c>
      <c r="I17" s="903" t="s">
        <v>480</v>
      </c>
      <c r="J17" s="904" t="s">
        <v>173</v>
      </c>
      <c r="K17" s="904" t="s">
        <v>62</v>
      </c>
      <c r="L17" s="905">
        <v>1</v>
      </c>
      <c r="M17" s="906">
        <f t="shared" si="0"/>
        <v>0.33749999999999997</v>
      </c>
    </row>
    <row r="18" spans="1:13" ht="15.6" x14ac:dyDescent="0.25">
      <c r="A18" s="52"/>
      <c r="B18" s="54"/>
      <c r="C18" s="53"/>
      <c r="E18" s="1218"/>
      <c r="F18" s="1218"/>
      <c r="G18" s="910">
        <v>5.2</v>
      </c>
      <c r="H18" s="899" t="s">
        <v>36</v>
      </c>
      <c r="I18" s="908" t="s">
        <v>311</v>
      </c>
      <c r="J18" s="899" t="s">
        <v>173</v>
      </c>
      <c r="K18" s="899" t="s">
        <v>62</v>
      </c>
      <c r="L18" s="900">
        <v>0</v>
      </c>
      <c r="M18" s="901">
        <f t="shared" si="0"/>
        <v>0.33819444444444441</v>
      </c>
    </row>
    <row r="19" spans="1:13" ht="15.6" x14ac:dyDescent="0.25">
      <c r="A19" s="614"/>
      <c r="B19" s="971" t="s">
        <v>399</v>
      </c>
      <c r="C19" s="497"/>
      <c r="E19" s="739"/>
      <c r="F19" s="739"/>
      <c r="G19" s="911">
        <v>6</v>
      </c>
      <c r="H19" s="904" t="s">
        <v>46</v>
      </c>
      <c r="I19" s="904" t="s">
        <v>312</v>
      </c>
      <c r="J19" s="904" t="s">
        <v>173</v>
      </c>
      <c r="K19" s="904" t="s">
        <v>62</v>
      </c>
      <c r="L19" s="905">
        <v>1</v>
      </c>
      <c r="M19" s="906">
        <f t="shared" si="0"/>
        <v>0.33819444444444441</v>
      </c>
    </row>
    <row r="20" spans="1:13" ht="15.6" x14ac:dyDescent="0.25">
      <c r="A20" s="52"/>
      <c r="B20" s="680" t="s">
        <v>400</v>
      </c>
      <c r="C20" s="53"/>
      <c r="E20" s="1218"/>
      <c r="F20" s="1218"/>
      <c r="G20" s="910">
        <v>7</v>
      </c>
      <c r="H20" s="899" t="s">
        <v>46</v>
      </c>
      <c r="I20" s="899" t="s">
        <v>313</v>
      </c>
      <c r="J20" s="899" t="s">
        <v>173</v>
      </c>
      <c r="K20" s="899"/>
      <c r="L20" s="900">
        <v>30</v>
      </c>
      <c r="M20" s="901">
        <f t="shared" si="0"/>
        <v>0.33888888888888885</v>
      </c>
    </row>
    <row r="21" spans="1:13" ht="15.6" x14ac:dyDescent="0.25">
      <c r="A21" s="614"/>
      <c r="B21" s="1015" t="s">
        <v>456</v>
      </c>
      <c r="C21" s="497"/>
      <c r="E21" s="739"/>
      <c r="F21" s="739"/>
      <c r="G21" s="911">
        <v>8</v>
      </c>
      <c r="H21" s="904" t="s">
        <v>46</v>
      </c>
      <c r="I21" s="904" t="s">
        <v>313</v>
      </c>
      <c r="J21" s="904" t="s">
        <v>6</v>
      </c>
      <c r="K21" s="904"/>
      <c r="L21" s="905">
        <v>82</v>
      </c>
      <c r="M21" s="906">
        <f t="shared" si="0"/>
        <v>0.35972222222222217</v>
      </c>
    </row>
    <row r="22" spans="1:13" ht="15.6" x14ac:dyDescent="0.3">
      <c r="A22" s="52"/>
      <c r="B22" s="972" t="s">
        <v>298</v>
      </c>
      <c r="C22" s="497"/>
      <c r="D22" s="992"/>
      <c r="E22" s="1218"/>
      <c r="F22" s="1218"/>
      <c r="G22" s="730">
        <v>11</v>
      </c>
      <c r="H22" s="731" t="s">
        <v>0</v>
      </c>
      <c r="I22" s="779" t="s">
        <v>176</v>
      </c>
      <c r="J22" s="731" t="s">
        <v>173</v>
      </c>
      <c r="K22" s="899" t="s">
        <v>62</v>
      </c>
      <c r="L22" s="732"/>
      <c r="M22" s="901">
        <f t="shared" si="0"/>
        <v>0.41666666666666663</v>
      </c>
    </row>
    <row r="23" spans="1:13" ht="15.6" x14ac:dyDescent="0.3">
      <c r="A23" s="52"/>
      <c r="B23" s="1016" t="s">
        <v>297</v>
      </c>
      <c r="C23" s="497"/>
      <c r="D23" s="992"/>
      <c r="E23" s="1218"/>
      <c r="F23" s="1218"/>
      <c r="G23" s="730"/>
      <c r="H23" s="731"/>
      <c r="I23" s="779"/>
      <c r="J23" s="731"/>
      <c r="K23" s="731"/>
      <c r="L23" s="732"/>
      <c r="M23" s="733"/>
    </row>
    <row r="24" spans="1:13" ht="21" x14ac:dyDescent="0.3">
      <c r="A24" s="52"/>
      <c r="B24" s="973" t="s">
        <v>348</v>
      </c>
      <c r="C24" s="497"/>
      <c r="E24" s="726"/>
      <c r="F24" s="726"/>
      <c r="G24" s="726"/>
      <c r="H24" s="726"/>
      <c r="I24" s="726"/>
      <c r="J24" s="726"/>
      <c r="K24" s="726"/>
      <c r="L24" s="727"/>
      <c r="M24" s="728"/>
    </row>
    <row r="25" spans="1:13" ht="15.6" x14ac:dyDescent="0.25">
      <c r="A25" s="52"/>
      <c r="B25" s="1017" t="s">
        <v>24</v>
      </c>
      <c r="C25" s="497"/>
      <c r="E25" s="740"/>
      <c r="F25" s="740"/>
      <c r="G25" s="740"/>
      <c r="H25" s="740"/>
      <c r="I25" s="740"/>
      <c r="J25" s="740"/>
      <c r="K25" s="740"/>
      <c r="L25" s="740"/>
      <c r="M25" s="729"/>
    </row>
    <row r="26" spans="1:13" ht="15.6" x14ac:dyDescent="0.25">
      <c r="A26" s="52"/>
      <c r="B26" s="1018" t="s">
        <v>19</v>
      </c>
      <c r="C26" s="497"/>
      <c r="E26" s="1159"/>
      <c r="F26" s="1159"/>
      <c r="G26" s="1159"/>
      <c r="H26" s="1159"/>
      <c r="I26" s="1159"/>
      <c r="J26" s="1159"/>
      <c r="K26" s="1159"/>
      <c r="L26" s="1159"/>
      <c r="M26" s="1159"/>
    </row>
    <row r="27" spans="1:13" ht="15.6" x14ac:dyDescent="0.25">
      <c r="A27" s="52"/>
      <c r="B27" s="1019" t="s">
        <v>458</v>
      </c>
      <c r="C27" s="497"/>
      <c r="E27" s="1159"/>
      <c r="F27" s="1159"/>
      <c r="G27" s="1159"/>
      <c r="H27" s="1159"/>
      <c r="I27" s="1159"/>
      <c r="J27" s="1159"/>
      <c r="K27" s="1159"/>
      <c r="L27" s="1159"/>
      <c r="M27" s="1159"/>
    </row>
    <row r="28" spans="1:13" ht="15.6" x14ac:dyDescent="0.25">
      <c r="A28" s="52"/>
      <c r="B28" s="54"/>
      <c r="C28" s="497"/>
      <c r="E28" s="1159"/>
      <c r="F28" s="1159"/>
      <c r="G28" s="1159"/>
      <c r="H28" s="1159"/>
      <c r="I28" s="1159"/>
      <c r="J28" s="1159"/>
      <c r="K28" s="1159"/>
      <c r="L28" s="1159"/>
      <c r="M28" s="1159"/>
    </row>
    <row r="29" spans="1:13" x14ac:dyDescent="0.25">
      <c r="A29" s="52"/>
      <c r="B29" s="54"/>
      <c r="C29" s="53"/>
      <c r="E29" s="1159"/>
      <c r="F29" s="1159"/>
      <c r="G29" s="1159"/>
      <c r="H29" s="1159"/>
      <c r="I29" s="1159"/>
      <c r="J29" s="1159"/>
      <c r="K29" s="1159"/>
      <c r="L29" s="1159"/>
      <c r="M29" s="1159"/>
    </row>
    <row r="30" spans="1:13" ht="15.6" x14ac:dyDescent="0.25">
      <c r="A30" s="52"/>
      <c r="B30" s="679" t="s">
        <v>401</v>
      </c>
      <c r="C30" s="53"/>
      <c r="E30" s="1159"/>
      <c r="F30" s="1159"/>
      <c r="G30" s="1159"/>
      <c r="H30" s="1159"/>
      <c r="I30" s="1159"/>
      <c r="J30" s="1159"/>
      <c r="K30" s="1159"/>
      <c r="L30" s="1159"/>
      <c r="M30" s="1159"/>
    </row>
    <row r="31" spans="1:13" ht="15.6" x14ac:dyDescent="0.25">
      <c r="A31" s="52"/>
      <c r="B31" s="680" t="s">
        <v>402</v>
      </c>
      <c r="C31" s="53"/>
      <c r="E31" s="1159"/>
      <c r="F31" s="1159"/>
      <c r="G31" s="1159"/>
      <c r="H31" s="1159"/>
      <c r="I31" s="1159"/>
      <c r="J31" s="1159"/>
      <c r="K31" s="1159"/>
      <c r="L31" s="1159"/>
      <c r="M31" s="1159"/>
    </row>
    <row r="32" spans="1:13" ht="15.6" x14ac:dyDescent="0.25">
      <c r="A32" s="52"/>
      <c r="B32" s="1022" t="s">
        <v>446</v>
      </c>
      <c r="C32" s="53"/>
      <c r="E32" s="1159"/>
      <c r="F32" s="1159"/>
      <c r="G32" s="1159"/>
      <c r="H32" s="1159"/>
      <c r="I32" s="1159"/>
      <c r="J32" s="1159"/>
      <c r="K32" s="1159"/>
      <c r="L32" s="1159"/>
      <c r="M32" s="1159"/>
    </row>
    <row r="33" spans="1:13" ht="15.6" x14ac:dyDescent="0.25">
      <c r="A33" s="614"/>
      <c r="B33" s="1023" t="s">
        <v>457</v>
      </c>
      <c r="C33" s="497"/>
      <c r="E33" s="1159"/>
      <c r="F33" s="1159"/>
      <c r="G33" s="1159"/>
      <c r="H33" s="1159"/>
      <c r="I33" s="1159"/>
      <c r="J33" s="1159"/>
      <c r="K33" s="1159"/>
      <c r="L33" s="1159"/>
      <c r="M33" s="1159"/>
    </row>
    <row r="34" spans="1:13" x14ac:dyDescent="0.25">
      <c r="A34" s="52"/>
      <c r="B34" s="54"/>
      <c r="C34" s="53"/>
      <c r="E34" s="1159"/>
      <c r="F34" s="1159"/>
      <c r="G34" s="1159"/>
      <c r="H34" s="1159"/>
      <c r="I34" s="1159"/>
      <c r="J34" s="1159"/>
      <c r="K34" s="1159"/>
      <c r="L34" s="1159"/>
      <c r="M34" s="1159"/>
    </row>
    <row r="35" spans="1:13" ht="15.6" x14ac:dyDescent="0.25">
      <c r="A35" s="52"/>
      <c r="B35" s="54"/>
      <c r="C35" s="497"/>
      <c r="E35" s="1159"/>
      <c r="F35" s="1159"/>
      <c r="G35" s="1159"/>
      <c r="H35" s="1159"/>
      <c r="I35" s="1159"/>
      <c r="J35" s="1159"/>
      <c r="K35" s="1159"/>
      <c r="L35" s="1159"/>
      <c r="M35" s="1159"/>
    </row>
    <row r="36" spans="1:13" ht="15.6" customHeight="1" x14ac:dyDescent="0.25">
      <c r="A36" s="52"/>
      <c r="B36" s="1260" t="s">
        <v>419</v>
      </c>
      <c r="C36" s="497"/>
      <c r="E36" s="1159"/>
      <c r="F36" s="1159"/>
      <c r="G36" s="1159"/>
      <c r="H36" s="1159"/>
      <c r="I36" s="1159"/>
      <c r="J36" s="1159"/>
      <c r="K36" s="1159"/>
      <c r="L36" s="1159"/>
      <c r="M36" s="1159"/>
    </row>
    <row r="37" spans="1:13" ht="13.2" customHeight="1" x14ac:dyDescent="0.25">
      <c r="A37" s="54"/>
      <c r="B37" s="1261"/>
      <c r="C37" s="54"/>
      <c r="E37" s="1159"/>
      <c r="F37" s="1159"/>
      <c r="G37" s="1159"/>
      <c r="H37" s="1159"/>
      <c r="I37" s="1159"/>
      <c r="J37" s="1159"/>
      <c r="K37" s="1159"/>
      <c r="L37" s="1159"/>
      <c r="M37" s="1159"/>
    </row>
    <row r="38" spans="1:13" ht="17.399999999999999" x14ac:dyDescent="0.25">
      <c r="A38" s="54"/>
      <c r="B38" s="852" t="s">
        <v>415</v>
      </c>
      <c r="C38" s="54"/>
      <c r="E38" s="1159"/>
      <c r="F38" s="1159"/>
      <c r="G38" s="1159"/>
      <c r="H38" s="1159"/>
      <c r="I38" s="1159"/>
      <c r="J38" s="1159"/>
      <c r="K38" s="1159"/>
      <c r="L38" s="1159"/>
      <c r="M38" s="1159"/>
    </row>
    <row r="39" spans="1:13" ht="15.6" x14ac:dyDescent="0.25">
      <c r="A39" s="54"/>
      <c r="B39" s="1026" t="s">
        <v>363</v>
      </c>
      <c r="C39" s="54"/>
      <c r="E39" s="1159"/>
      <c r="F39" s="1159"/>
      <c r="G39" s="1159"/>
      <c r="H39" s="1159"/>
      <c r="I39" s="1159"/>
      <c r="J39" s="1159"/>
      <c r="K39" s="1159"/>
      <c r="L39" s="1159"/>
      <c r="M39" s="1159"/>
    </row>
    <row r="40" spans="1:13" ht="13.8" thickBot="1" x14ac:dyDescent="0.3">
      <c r="A40" s="54"/>
      <c r="B40" s="54"/>
      <c r="C40" s="54"/>
      <c r="E40" s="1159"/>
      <c r="F40" s="1159"/>
      <c r="G40" s="1159"/>
      <c r="H40" s="1159"/>
      <c r="I40" s="1159"/>
      <c r="J40" s="1159"/>
      <c r="K40" s="1159"/>
      <c r="L40" s="1159"/>
      <c r="M40" s="1159"/>
    </row>
    <row r="41" spans="1:13" ht="13.8" x14ac:dyDescent="0.25">
      <c r="A41" s="52"/>
      <c r="B41" s="599" t="s">
        <v>301</v>
      </c>
      <c r="C41" s="53"/>
      <c r="E41" s="1159"/>
      <c r="F41" s="1159"/>
      <c r="G41" s="1159"/>
      <c r="H41" s="1159"/>
      <c r="I41" s="1159"/>
      <c r="J41" s="1159"/>
      <c r="K41" s="1159"/>
      <c r="L41" s="1159"/>
      <c r="M41" s="1159"/>
    </row>
    <row r="42" spans="1:13" ht="13.8" x14ac:dyDescent="0.25">
      <c r="A42" s="52"/>
      <c r="B42" s="600" t="s">
        <v>263</v>
      </c>
      <c r="C42" s="53"/>
      <c r="E42" s="1159"/>
      <c r="F42" s="1159"/>
      <c r="G42" s="1159"/>
      <c r="H42" s="1159"/>
      <c r="I42" s="1159"/>
      <c r="J42" s="1159"/>
      <c r="K42" s="1159"/>
      <c r="L42" s="1159"/>
      <c r="M42" s="1159"/>
    </row>
    <row r="43" spans="1:13" ht="13.8" x14ac:dyDescent="0.25">
      <c r="A43" s="52"/>
      <c r="B43" s="502" t="s">
        <v>250</v>
      </c>
      <c r="C43" s="501"/>
      <c r="E43" s="1159"/>
      <c r="F43" s="1159"/>
      <c r="G43" s="1159"/>
      <c r="H43" s="1159"/>
      <c r="I43" s="1159"/>
      <c r="J43" s="1159"/>
      <c r="K43" s="1159"/>
      <c r="L43" s="1159"/>
      <c r="M43" s="1159"/>
    </row>
    <row r="44" spans="1:13" ht="13.8" x14ac:dyDescent="0.25">
      <c r="A44" s="52"/>
      <c r="B44" s="503" t="s">
        <v>104</v>
      </c>
      <c r="C44" s="501"/>
      <c r="E44" s="1159"/>
      <c r="F44" s="1159"/>
      <c r="G44" s="1159"/>
      <c r="H44" s="1159"/>
      <c r="I44" s="1159"/>
      <c r="J44" s="1159"/>
      <c r="K44" s="1159"/>
      <c r="L44" s="1159"/>
      <c r="M44" s="1159"/>
    </row>
    <row r="45" spans="1:13" ht="13.8" x14ac:dyDescent="0.25">
      <c r="A45" s="52"/>
      <c r="B45" s="504" t="s">
        <v>105</v>
      </c>
      <c r="C45" s="501"/>
      <c r="E45" s="1159"/>
      <c r="F45" s="1159"/>
      <c r="G45" s="1159"/>
      <c r="H45" s="1159"/>
      <c r="I45" s="1159"/>
      <c r="J45" s="1159"/>
      <c r="K45" s="1159"/>
      <c r="L45" s="1159"/>
      <c r="M45" s="1159"/>
    </row>
    <row r="46" spans="1:13" ht="15.6" x14ac:dyDescent="0.25">
      <c r="A46" s="52"/>
      <c r="B46" s="1024" t="s">
        <v>102</v>
      </c>
      <c r="C46" s="501"/>
      <c r="E46" s="1159"/>
      <c r="F46" s="1159"/>
      <c r="G46" s="1159"/>
      <c r="H46" s="1159"/>
      <c r="I46" s="1159"/>
      <c r="J46" s="1159"/>
      <c r="K46" s="1159"/>
      <c r="L46" s="1159"/>
      <c r="M46" s="1159"/>
    </row>
    <row r="47" spans="1:13" ht="13.8" x14ac:dyDescent="0.25">
      <c r="A47" s="52"/>
      <c r="B47" s="505" t="s">
        <v>259</v>
      </c>
      <c r="C47" s="501"/>
      <c r="E47" s="1159"/>
      <c r="F47" s="1159"/>
      <c r="G47" s="1159"/>
      <c r="H47" s="1159"/>
      <c r="I47" s="1159"/>
      <c r="J47" s="1159"/>
      <c r="K47" s="1159"/>
      <c r="L47" s="1159"/>
      <c r="M47" s="1159"/>
    </row>
    <row r="48" spans="1:13" ht="13.8" x14ac:dyDescent="0.25">
      <c r="A48" s="52"/>
      <c r="B48" s="505" t="s">
        <v>260</v>
      </c>
      <c r="C48" s="501"/>
      <c r="E48" s="1159"/>
      <c r="F48" s="1159"/>
      <c r="G48" s="1159"/>
      <c r="H48" s="1159"/>
      <c r="I48" s="1159"/>
      <c r="J48" s="1159"/>
      <c r="K48" s="1159"/>
      <c r="L48" s="1159"/>
      <c r="M48" s="1159"/>
    </row>
    <row r="49" spans="1:13" ht="13.8" x14ac:dyDescent="0.25">
      <c r="A49" s="52"/>
      <c r="B49" s="505" t="s">
        <v>135</v>
      </c>
      <c r="C49" s="501"/>
      <c r="E49" s="1159"/>
      <c r="F49" s="1159"/>
      <c r="G49" s="1159"/>
      <c r="H49" s="1159"/>
      <c r="I49" s="1159"/>
      <c r="J49" s="1159"/>
      <c r="K49" s="1159"/>
      <c r="L49" s="1159"/>
      <c r="M49" s="1159"/>
    </row>
    <row r="50" spans="1:13" ht="13.8" x14ac:dyDescent="0.25">
      <c r="A50" s="52"/>
      <c r="B50" s="505" t="s">
        <v>265</v>
      </c>
      <c r="C50" s="501"/>
      <c r="E50" s="1159"/>
      <c r="F50" s="1159"/>
      <c r="G50" s="1159"/>
      <c r="H50" s="1159"/>
      <c r="I50" s="1159"/>
      <c r="J50" s="1159"/>
      <c r="K50" s="1159"/>
      <c r="L50" s="1159"/>
      <c r="M50" s="1159"/>
    </row>
    <row r="51" spans="1:13" ht="13.8" x14ac:dyDescent="0.25">
      <c r="A51" s="52"/>
      <c r="B51" s="505" t="s">
        <v>261</v>
      </c>
      <c r="C51" s="501"/>
      <c r="E51" s="1159"/>
      <c r="F51" s="1159"/>
      <c r="G51" s="1159"/>
      <c r="H51" s="1159"/>
      <c r="I51" s="1159"/>
      <c r="J51" s="1159"/>
      <c r="K51" s="1159"/>
      <c r="L51" s="1159"/>
      <c r="M51" s="1159"/>
    </row>
    <row r="52" spans="1:13" ht="13.8" x14ac:dyDescent="0.25">
      <c r="A52" s="52"/>
      <c r="B52" s="505" t="s">
        <v>134</v>
      </c>
      <c r="C52" s="501"/>
      <c r="E52" s="1159"/>
      <c r="F52" s="1159"/>
      <c r="G52" s="1159"/>
      <c r="H52" s="1159"/>
      <c r="I52" s="1159"/>
      <c r="J52" s="1159"/>
      <c r="K52" s="1159"/>
      <c r="L52" s="1159"/>
      <c r="M52" s="1159"/>
    </row>
    <row r="53" spans="1:13" ht="13.8" x14ac:dyDescent="0.25">
      <c r="A53" s="52"/>
      <c r="B53" s="505" t="s">
        <v>262</v>
      </c>
      <c r="C53" s="501"/>
      <c r="E53" s="1159"/>
      <c r="F53" s="1159"/>
      <c r="G53" s="1159"/>
      <c r="H53" s="1159"/>
      <c r="I53" s="1159"/>
      <c r="J53" s="1159"/>
      <c r="K53" s="1159"/>
      <c r="L53" s="1159"/>
      <c r="M53" s="1159"/>
    </row>
    <row r="54" spans="1:13" ht="13.8" x14ac:dyDescent="0.25">
      <c r="A54" s="52"/>
      <c r="B54" s="683" t="s">
        <v>106</v>
      </c>
      <c r="C54" s="501"/>
      <c r="E54" s="1159"/>
      <c r="F54" s="1159"/>
      <c r="G54" s="1159"/>
      <c r="H54" s="1159"/>
      <c r="I54" s="1159"/>
      <c r="J54" s="1159"/>
      <c r="K54" s="1159"/>
      <c r="L54" s="1159"/>
      <c r="M54" s="1159"/>
    </row>
    <row r="55" spans="1:13" ht="13.8" x14ac:dyDescent="0.25">
      <c r="A55" s="52"/>
      <c r="B55" s="54"/>
      <c r="C55" s="501"/>
      <c r="E55" s="1159"/>
      <c r="F55" s="1159"/>
      <c r="G55" s="1159"/>
      <c r="H55" s="1159"/>
      <c r="I55" s="1159"/>
      <c r="J55" s="1159"/>
      <c r="K55" s="1159"/>
      <c r="L55" s="1159"/>
      <c r="M55" s="1159"/>
    </row>
    <row r="56" spans="1:13" ht="13.8" x14ac:dyDescent="0.25">
      <c r="A56" s="52"/>
      <c r="B56" s="54"/>
      <c r="C56" s="501"/>
      <c r="E56" s="1159"/>
      <c r="F56" s="1159"/>
      <c r="G56" s="1159"/>
      <c r="H56" s="1159"/>
      <c r="I56" s="1159"/>
      <c r="J56" s="1159"/>
      <c r="K56" s="1159"/>
      <c r="L56" s="1159"/>
      <c r="M56" s="1159"/>
    </row>
    <row r="57" spans="1:13" x14ac:dyDescent="0.25">
      <c r="A57" s="52"/>
      <c r="B57" s="54"/>
      <c r="C57" s="53"/>
    </row>
    <row r="58" spans="1:13" ht="15.6" x14ac:dyDescent="0.25">
      <c r="A58" s="1164"/>
      <c r="B58" s="1165" t="str">
        <f>B1</f>
        <v>November</v>
      </c>
      <c r="C58" s="1166"/>
    </row>
  </sheetData>
  <mergeCells count="6">
    <mergeCell ref="B36:B37"/>
    <mergeCell ref="B4:B6"/>
    <mergeCell ref="F3:M3"/>
    <mergeCell ref="F4:M4"/>
    <mergeCell ref="F2:N2"/>
    <mergeCell ref="E8: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8"/>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1164"/>
      <c r="B1" s="1165" t="s">
        <v>575</v>
      </c>
      <c r="C1" s="1166"/>
      <c r="E1" s="1595" t="s">
        <v>302</v>
      </c>
      <c r="F1" s="1282"/>
      <c r="G1" s="1282"/>
      <c r="H1" s="1282"/>
      <c r="I1" s="1282"/>
      <c r="J1" s="1282"/>
      <c r="K1" s="1282"/>
      <c r="L1" s="1282"/>
      <c r="M1" s="1282"/>
      <c r="N1" s="1282"/>
    </row>
    <row r="2" spans="1:14" ht="13.5" customHeight="1" thickBot="1" x14ac:dyDescent="0.3">
      <c r="A2" s="614"/>
      <c r="B2" s="867"/>
      <c r="C2" s="53"/>
      <c r="E2" s="1599" t="s">
        <v>303</v>
      </c>
      <c r="F2" s="1600"/>
      <c r="G2" s="1600"/>
      <c r="H2" s="1600"/>
      <c r="I2" s="1600"/>
      <c r="J2" s="1600"/>
      <c r="K2" s="1600"/>
      <c r="L2" s="1600"/>
      <c r="M2" s="1600"/>
      <c r="N2" s="1600"/>
    </row>
    <row r="3" spans="1:14" ht="16.2" thickBot="1" x14ac:dyDescent="0.3">
      <c r="A3" s="614"/>
      <c r="B3" s="370" t="str">
        <f>Title!B3</f>
        <v>Interim</v>
      </c>
      <c r="C3" s="53"/>
      <c r="E3" s="1601" t="s">
        <v>496</v>
      </c>
      <c r="F3" s="1282"/>
      <c r="G3" s="1282"/>
      <c r="H3" s="1282"/>
      <c r="I3" s="1282"/>
      <c r="J3" s="1282"/>
      <c r="K3" s="1282"/>
      <c r="L3" s="1282"/>
      <c r="M3" s="1282"/>
      <c r="N3" s="1282"/>
    </row>
    <row r="4" spans="1:14" ht="15.6" customHeight="1" x14ac:dyDescent="0.3">
      <c r="A4" s="614"/>
      <c r="B4" s="1255" t="str">
        <f>Title!B4</f>
        <v>R2</v>
      </c>
      <c r="C4" s="53"/>
      <c r="E4" s="633"/>
      <c r="F4" s="376" t="s">
        <v>6</v>
      </c>
      <c r="G4" s="1596" t="s">
        <v>27</v>
      </c>
      <c r="H4" s="1597"/>
      <c r="I4" s="1597"/>
      <c r="J4" s="1597"/>
      <c r="K4" s="1597"/>
      <c r="L4" s="1597"/>
      <c r="M4" s="1597"/>
      <c r="N4" s="1597"/>
    </row>
    <row r="5" spans="1:14" ht="15.6" x14ac:dyDescent="0.3">
      <c r="A5" s="614"/>
      <c r="B5" s="1256"/>
      <c r="C5" s="53"/>
      <c r="E5" s="491"/>
      <c r="F5" s="376" t="s">
        <v>6</v>
      </c>
      <c r="G5" s="1596" t="s">
        <v>376</v>
      </c>
      <c r="H5" s="1597"/>
      <c r="I5" s="1597"/>
      <c r="J5" s="1597"/>
      <c r="K5" s="1597"/>
      <c r="L5" s="1597"/>
      <c r="M5" s="1597"/>
      <c r="N5" s="1597"/>
    </row>
    <row r="6" spans="1:14" ht="16.2" thickBot="1" x14ac:dyDescent="0.35">
      <c r="A6" s="614"/>
      <c r="B6" s="1257"/>
      <c r="C6" s="53"/>
      <c r="E6" s="491"/>
      <c r="F6" s="376" t="s">
        <v>6</v>
      </c>
      <c r="G6" s="1596" t="s">
        <v>497</v>
      </c>
      <c r="H6" s="1597"/>
      <c r="I6" s="1597"/>
      <c r="J6" s="1597"/>
      <c r="K6" s="1597"/>
      <c r="L6" s="1597"/>
      <c r="M6" s="1597"/>
      <c r="N6" s="1597"/>
    </row>
    <row r="7" spans="1:14" ht="16.2" thickBot="1" x14ac:dyDescent="0.35">
      <c r="A7" s="614"/>
      <c r="B7" s="54"/>
      <c r="C7" s="543"/>
      <c r="E7" s="491"/>
      <c r="F7" s="376" t="s">
        <v>6</v>
      </c>
      <c r="G7" s="1596" t="s">
        <v>498</v>
      </c>
      <c r="H7" s="1597"/>
      <c r="I7" s="1597"/>
      <c r="J7" s="1597"/>
      <c r="K7" s="1597"/>
      <c r="L7" s="1597"/>
      <c r="M7" s="1597"/>
      <c r="N7" s="1597"/>
    </row>
    <row r="8" spans="1:14" ht="17.399999999999999" x14ac:dyDescent="0.3">
      <c r="A8" s="614"/>
      <c r="B8" s="1014" t="s">
        <v>103</v>
      </c>
      <c r="C8" s="497"/>
      <c r="E8" s="491"/>
      <c r="F8" s="376" t="s">
        <v>6</v>
      </c>
      <c r="G8" s="1596" t="s">
        <v>377</v>
      </c>
      <c r="H8" s="1597"/>
      <c r="I8" s="1597"/>
      <c r="J8" s="1597"/>
      <c r="K8" s="1597"/>
      <c r="L8" s="1597"/>
      <c r="M8" s="1597"/>
      <c r="N8" s="1597"/>
    </row>
    <row r="9" spans="1:14" ht="21" x14ac:dyDescent="0.3">
      <c r="A9" s="614"/>
      <c r="B9" s="676" t="s">
        <v>131</v>
      </c>
      <c r="C9" s="497"/>
      <c r="E9" s="647"/>
      <c r="F9" s="1598" t="s">
        <v>680</v>
      </c>
      <c r="G9" s="1598"/>
      <c r="H9" s="1598"/>
      <c r="I9" s="1598"/>
      <c r="J9" s="1598"/>
      <c r="K9" s="1598"/>
      <c r="L9" s="1598"/>
      <c r="M9" s="1598"/>
      <c r="N9" s="1598"/>
    </row>
    <row r="10" spans="1:14" ht="21" x14ac:dyDescent="0.25">
      <c r="A10" s="614"/>
      <c r="B10" s="677"/>
      <c r="C10" s="678"/>
      <c r="E10" s="134"/>
      <c r="F10" s="1180"/>
      <c r="G10" s="1180"/>
      <c r="H10" s="1180"/>
      <c r="I10" s="1180"/>
      <c r="J10" s="1180"/>
      <c r="K10" s="1180"/>
      <c r="L10" s="664"/>
      <c r="M10" s="136" t="s">
        <v>240</v>
      </c>
      <c r="N10" s="137" t="s">
        <v>87</v>
      </c>
    </row>
    <row r="11" spans="1:14" ht="21" x14ac:dyDescent="0.25">
      <c r="A11" s="614"/>
      <c r="B11" s="679" t="s">
        <v>397</v>
      </c>
      <c r="C11" s="497"/>
      <c r="E11" s="655"/>
      <c r="F11" s="652"/>
      <c r="G11" s="853">
        <v>1</v>
      </c>
      <c r="H11" s="766"/>
      <c r="I11" s="766" t="s">
        <v>378</v>
      </c>
      <c r="J11" s="653" t="s">
        <v>173</v>
      </c>
      <c r="K11" s="1179" t="s">
        <v>1</v>
      </c>
      <c r="L11" s="140"/>
      <c r="M11" s="141">
        <v>0.33333333333333331</v>
      </c>
      <c r="N11" s="142">
        <v>5</v>
      </c>
    </row>
    <row r="12" spans="1:14" ht="26.4" x14ac:dyDescent="0.25">
      <c r="A12" s="52"/>
      <c r="B12" s="680" t="s">
        <v>398</v>
      </c>
      <c r="C12" s="53"/>
      <c r="E12" s="134"/>
      <c r="F12" s="648"/>
      <c r="G12" s="649">
        <f t="shared" ref="G12:G19" si="0">G11+1</f>
        <v>2</v>
      </c>
      <c r="H12" s="1178" t="s">
        <v>46</v>
      </c>
      <c r="I12" s="144" t="s">
        <v>681</v>
      </c>
      <c r="J12" s="649" t="s">
        <v>173</v>
      </c>
      <c r="K12" s="1178" t="s">
        <v>1</v>
      </c>
      <c r="L12" s="664"/>
      <c r="M12" s="145">
        <f>M11+TIME(0,N11,0)</f>
        <v>0.33680555555555552</v>
      </c>
      <c r="N12" s="146">
        <v>5</v>
      </c>
    </row>
    <row r="13" spans="1:14" ht="15.6" x14ac:dyDescent="0.25">
      <c r="A13" s="614"/>
      <c r="B13" s="681" t="s">
        <v>157</v>
      </c>
      <c r="C13" s="497"/>
      <c r="E13" s="766"/>
      <c r="F13" s="766"/>
      <c r="G13" s="618">
        <f t="shared" si="0"/>
        <v>3</v>
      </c>
      <c r="H13" s="155" t="s">
        <v>46</v>
      </c>
      <c r="I13" s="155" t="s">
        <v>420</v>
      </c>
      <c r="J13" s="618" t="s">
        <v>173</v>
      </c>
      <c r="K13" s="9" t="s">
        <v>4</v>
      </c>
      <c r="L13" s="155"/>
      <c r="M13" s="147">
        <f t="shared" ref="M13:M16" si="1">M12+TIME(0,N12,0)</f>
        <v>0.34027777777777773</v>
      </c>
      <c r="N13" s="854">
        <v>0</v>
      </c>
    </row>
    <row r="14" spans="1:14" ht="15.6" x14ac:dyDescent="0.25">
      <c r="A14" s="52"/>
      <c r="B14" s="682" t="s">
        <v>256</v>
      </c>
      <c r="C14" s="497"/>
      <c r="E14" s="855"/>
      <c r="F14" s="855"/>
      <c r="G14" s="649">
        <f t="shared" si="0"/>
        <v>4</v>
      </c>
      <c r="H14" s="856" t="s">
        <v>46</v>
      </c>
      <c r="I14" s="144" t="s">
        <v>682</v>
      </c>
      <c r="J14" s="857" t="s">
        <v>6</v>
      </c>
      <c r="K14" s="856" t="s">
        <v>4</v>
      </c>
      <c r="L14" s="856"/>
      <c r="M14" s="847">
        <f t="shared" si="1"/>
        <v>0.34027777777777773</v>
      </c>
      <c r="N14" s="858">
        <v>10</v>
      </c>
    </row>
    <row r="15" spans="1:14" ht="15.6" x14ac:dyDescent="0.25">
      <c r="A15" s="52"/>
      <c r="B15" s="498" t="s">
        <v>283</v>
      </c>
      <c r="C15" s="497"/>
      <c r="E15" s="400"/>
      <c r="F15" s="400"/>
      <c r="G15" s="618">
        <f t="shared" si="0"/>
        <v>5</v>
      </c>
      <c r="H15" s="9" t="s">
        <v>46</v>
      </c>
      <c r="I15" s="766" t="s">
        <v>683</v>
      </c>
      <c r="J15" s="618" t="s">
        <v>173</v>
      </c>
      <c r="K15" s="9" t="s">
        <v>4</v>
      </c>
      <c r="L15" s="9"/>
      <c r="M15" s="147">
        <f t="shared" si="1"/>
        <v>0.34722222222222215</v>
      </c>
      <c r="N15" s="854">
        <v>5</v>
      </c>
    </row>
    <row r="16" spans="1:14" ht="15.6" x14ac:dyDescent="0.25">
      <c r="A16" s="52"/>
      <c r="B16" s="499" t="s">
        <v>347</v>
      </c>
      <c r="C16" s="500"/>
      <c r="E16" s="859"/>
      <c r="F16" s="860"/>
      <c r="G16" s="861">
        <f t="shared" si="0"/>
        <v>6</v>
      </c>
      <c r="H16" s="856" t="s">
        <v>46</v>
      </c>
      <c r="I16" s="855" t="s">
        <v>684</v>
      </c>
      <c r="J16" s="857" t="s">
        <v>6</v>
      </c>
      <c r="K16" s="856" t="s">
        <v>4</v>
      </c>
      <c r="L16" s="856"/>
      <c r="M16" s="847">
        <f t="shared" si="1"/>
        <v>0.35069444444444436</v>
      </c>
      <c r="N16" s="858">
        <v>10</v>
      </c>
    </row>
    <row r="17" spans="1:14" x14ac:dyDescent="0.25">
      <c r="A17" s="52"/>
      <c r="B17" s="54"/>
      <c r="C17" s="459"/>
      <c r="E17" s="9"/>
      <c r="F17" s="9"/>
      <c r="G17" s="853">
        <f t="shared" si="0"/>
        <v>7</v>
      </c>
      <c r="H17" s="766" t="s">
        <v>46</v>
      </c>
      <c r="I17" s="766" t="s">
        <v>421</v>
      </c>
      <c r="J17" s="766" t="s">
        <v>6</v>
      </c>
      <c r="K17" s="766" t="s">
        <v>4</v>
      </c>
      <c r="L17" s="766"/>
      <c r="M17" s="147">
        <f>M16+TIME(0,N16,0)</f>
        <v>0.35763888888888878</v>
      </c>
      <c r="N17" s="238">
        <v>45</v>
      </c>
    </row>
    <row r="18" spans="1:14" x14ac:dyDescent="0.25">
      <c r="A18" s="52"/>
      <c r="B18" s="54"/>
      <c r="C18" s="53"/>
      <c r="E18" s="859"/>
      <c r="F18" s="859"/>
      <c r="G18" s="1239">
        <f t="shared" si="0"/>
        <v>8</v>
      </c>
      <c r="H18" s="144" t="s">
        <v>46</v>
      </c>
      <c r="I18" s="144" t="s">
        <v>499</v>
      </c>
      <c r="J18" s="144" t="s">
        <v>6</v>
      </c>
      <c r="K18" s="144" t="s">
        <v>4</v>
      </c>
      <c r="L18" s="144"/>
      <c r="M18" s="145">
        <f>M17+TIME(0,N17,0)</f>
        <v>0.38888888888888878</v>
      </c>
      <c r="N18" s="1240">
        <v>30</v>
      </c>
    </row>
    <row r="19" spans="1:14" ht="15.6" x14ac:dyDescent="0.25">
      <c r="A19" s="614"/>
      <c r="B19" s="971" t="s">
        <v>399</v>
      </c>
      <c r="C19" s="497"/>
      <c r="E19" s="140"/>
      <c r="F19" s="140"/>
      <c r="G19" s="853">
        <f t="shared" si="0"/>
        <v>9</v>
      </c>
      <c r="H19" s="766" t="s">
        <v>46</v>
      </c>
      <c r="I19" s="766" t="s">
        <v>422</v>
      </c>
      <c r="J19" s="766" t="s">
        <v>173</v>
      </c>
      <c r="K19" s="766" t="s">
        <v>1</v>
      </c>
      <c r="L19" s="766"/>
      <c r="M19" s="147">
        <f>M18+TIME(0,N18,0)</f>
        <v>0.4097222222222221</v>
      </c>
      <c r="N19" s="238">
        <v>10</v>
      </c>
    </row>
    <row r="20" spans="1:14" ht="15.6" x14ac:dyDescent="0.25">
      <c r="A20" s="52"/>
      <c r="B20" s="680" t="s">
        <v>400</v>
      </c>
      <c r="C20" s="53"/>
      <c r="E20" s="1178"/>
      <c r="F20" s="1178"/>
      <c r="G20" s="649"/>
      <c r="H20" s="1178"/>
      <c r="I20" s="144" t="s">
        <v>315</v>
      </c>
      <c r="J20" s="144"/>
      <c r="K20" s="1178" t="s">
        <v>1</v>
      </c>
      <c r="L20" s="144"/>
      <c r="M20" s="145">
        <f>M19+TIME(0,N19,0)</f>
        <v>0.41666666666666652</v>
      </c>
      <c r="N20" s="1240">
        <v>5</v>
      </c>
    </row>
    <row r="21" spans="1:14" ht="21" x14ac:dyDescent="0.25">
      <c r="A21" s="614"/>
      <c r="B21" s="1015" t="s">
        <v>456</v>
      </c>
      <c r="C21" s="497"/>
      <c r="E21" s="6"/>
      <c r="F21" s="748"/>
      <c r="G21" s="748"/>
      <c r="H21" s="748"/>
      <c r="I21" s="748"/>
      <c r="J21" s="748"/>
      <c r="K21" s="748"/>
      <c r="L21" s="140"/>
      <c r="M21" s="1241"/>
      <c r="N21" s="251"/>
    </row>
    <row r="22" spans="1:14" ht="21" x14ac:dyDescent="0.3">
      <c r="A22" s="52"/>
      <c r="B22" s="972" t="s">
        <v>298</v>
      </c>
      <c r="C22" s="497"/>
      <c r="E22" s="6"/>
      <c r="F22" s="438"/>
      <c r="G22" s="1242"/>
      <c r="H22" s="400"/>
      <c r="I22" s="400"/>
      <c r="J22" s="618"/>
      <c r="K22" s="9"/>
      <c r="L22" s="140"/>
      <c r="M22" s="1243"/>
      <c r="N22" s="854"/>
    </row>
    <row r="23" spans="1:14" ht="21" x14ac:dyDescent="0.3">
      <c r="A23" s="52"/>
      <c r="B23" s="1016" t="s">
        <v>297</v>
      </c>
      <c r="C23" s="497"/>
      <c r="E23" s="6"/>
      <c r="F23" s="438"/>
      <c r="G23" s="618"/>
      <c r="H23" s="9"/>
      <c r="I23" s="9"/>
      <c r="J23" s="618"/>
      <c r="K23" s="9"/>
      <c r="L23" s="140"/>
      <c r="M23" s="147"/>
      <c r="N23" s="854"/>
    </row>
    <row r="24" spans="1:14" ht="15.6" x14ac:dyDescent="0.3">
      <c r="A24" s="52"/>
      <c r="B24" s="973" t="s">
        <v>348</v>
      </c>
      <c r="C24" s="497"/>
      <c r="E24" s="400"/>
      <c r="F24" s="400"/>
      <c r="G24" s="618"/>
      <c r="H24" s="400"/>
      <c r="I24" s="155"/>
      <c r="J24" s="1242"/>
      <c r="K24" s="400"/>
      <c r="L24" s="400"/>
      <c r="M24" s="147"/>
      <c r="N24" s="854"/>
    </row>
    <row r="25" spans="1:14" ht="15.6" x14ac:dyDescent="0.25">
      <c r="A25" s="52"/>
      <c r="B25" s="1017" t="s">
        <v>24</v>
      </c>
      <c r="C25" s="497"/>
      <c r="E25" s="9"/>
      <c r="F25" s="9"/>
      <c r="G25" s="618"/>
      <c r="H25" s="9"/>
      <c r="I25" s="155"/>
      <c r="J25" s="618"/>
      <c r="K25" s="9"/>
      <c r="L25" s="9"/>
      <c r="M25" s="147"/>
      <c r="N25" s="854"/>
    </row>
    <row r="26" spans="1:14" ht="15.6" x14ac:dyDescent="0.25">
      <c r="A26" s="52"/>
      <c r="B26" s="1018" t="s">
        <v>19</v>
      </c>
      <c r="C26" s="497"/>
      <c r="E26" s="400"/>
      <c r="F26" s="400"/>
      <c r="G26" s="618"/>
      <c r="H26" s="400"/>
      <c r="I26" s="1244"/>
      <c r="J26" s="1242"/>
      <c r="K26" s="400"/>
      <c r="L26" s="400"/>
      <c r="M26" s="147"/>
      <c r="N26" s="854"/>
    </row>
    <row r="27" spans="1:14" ht="15.6" x14ac:dyDescent="0.25">
      <c r="A27" s="52"/>
      <c r="B27" s="1019" t="s">
        <v>458</v>
      </c>
      <c r="C27" s="497"/>
      <c r="E27" s="9"/>
      <c r="F27" s="9"/>
      <c r="G27" s="618"/>
      <c r="H27" s="9"/>
      <c r="I27" s="9"/>
      <c r="J27" s="618"/>
      <c r="K27" s="9"/>
      <c r="L27" s="9"/>
      <c r="M27" s="147"/>
      <c r="N27" s="854"/>
    </row>
    <row r="28" spans="1:14" ht="15.6" x14ac:dyDescent="0.25">
      <c r="A28" s="52"/>
      <c r="B28" s="54"/>
      <c r="C28" s="497"/>
      <c r="E28" s="140"/>
      <c r="F28" s="140"/>
      <c r="G28" s="140"/>
      <c r="H28" s="140"/>
      <c r="I28" s="140"/>
      <c r="J28" s="140"/>
      <c r="K28" s="140"/>
      <c r="L28" s="140"/>
      <c r="M28" s="140"/>
      <c r="N28" s="140"/>
    </row>
    <row r="29" spans="1:14" x14ac:dyDescent="0.25">
      <c r="A29" s="52"/>
      <c r="B29" s="54"/>
      <c r="C29" s="53"/>
      <c r="E29" s="140"/>
      <c r="F29" s="140"/>
      <c r="G29" s="140"/>
      <c r="H29" s="140"/>
      <c r="I29" s="140"/>
      <c r="J29" s="140"/>
      <c r="K29" s="140"/>
      <c r="L29" s="140"/>
      <c r="M29" s="140"/>
      <c r="N29" s="140"/>
    </row>
    <row r="30" spans="1:14" ht="15.6" x14ac:dyDescent="0.25">
      <c r="A30" s="52"/>
      <c r="B30" s="679" t="s">
        <v>401</v>
      </c>
      <c r="C30" s="53"/>
      <c r="E30" s="1162"/>
      <c r="F30" s="1162"/>
      <c r="G30" s="1162"/>
      <c r="H30" s="1162"/>
      <c r="I30" s="1162"/>
      <c r="J30" s="1162"/>
      <c r="K30" s="1162"/>
      <c r="L30" s="1162"/>
      <c r="M30" s="1162"/>
      <c r="N30" s="1162"/>
    </row>
    <row r="31" spans="1:14" ht="15.6" x14ac:dyDescent="0.25">
      <c r="A31" s="52"/>
      <c r="B31" s="680" t="s">
        <v>402</v>
      </c>
      <c r="C31" s="53"/>
      <c r="E31" s="1162"/>
      <c r="F31" s="1162"/>
      <c r="G31" s="1162"/>
      <c r="H31" s="1162"/>
      <c r="I31" s="1162"/>
      <c r="J31" s="1162"/>
      <c r="K31" s="1162"/>
      <c r="L31" s="1162"/>
      <c r="M31" s="1162"/>
      <c r="N31" s="1162"/>
    </row>
    <row r="32" spans="1:14" ht="15.6" x14ac:dyDescent="0.25">
      <c r="A32" s="52"/>
      <c r="B32" s="1022" t="s">
        <v>446</v>
      </c>
      <c r="C32" s="53"/>
      <c r="E32" s="377"/>
      <c r="F32" s="377"/>
      <c r="G32" s="1185"/>
      <c r="H32" s="1185"/>
      <c r="I32" s="1181" t="s">
        <v>304</v>
      </c>
      <c r="J32" s="1181"/>
      <c r="K32" s="1181"/>
      <c r="L32" s="377"/>
      <c r="M32" s="711"/>
      <c r="N32" s="664"/>
    </row>
    <row r="33" spans="1:14" ht="15.6" x14ac:dyDescent="0.25">
      <c r="A33" s="614"/>
      <c r="B33" s="1023" t="s">
        <v>457</v>
      </c>
      <c r="C33" s="497"/>
      <c r="E33" s="379"/>
      <c r="F33" s="379"/>
      <c r="G33" s="1187"/>
      <c r="H33" s="1187"/>
      <c r="I33" s="1188" t="s">
        <v>305</v>
      </c>
      <c r="J33" s="1187"/>
      <c r="K33" s="1188"/>
      <c r="L33" s="379"/>
      <c r="M33" s="710"/>
      <c r="N33" s="1162"/>
    </row>
    <row r="34" spans="1:14" x14ac:dyDescent="0.25">
      <c r="A34" s="52"/>
      <c r="B34" s="54"/>
      <c r="C34" s="53"/>
      <c r="E34" s="1162"/>
      <c r="F34" s="1162"/>
      <c r="G34" s="1162"/>
      <c r="H34" s="1162"/>
      <c r="I34" s="1162"/>
      <c r="J34" s="1162"/>
      <c r="K34" s="1162"/>
      <c r="L34" s="148"/>
      <c r="M34" s="709"/>
      <c r="N34" s="1162"/>
    </row>
    <row r="35" spans="1:14" ht="15.6" x14ac:dyDescent="0.25">
      <c r="A35" s="52"/>
      <c r="B35" s="54"/>
      <c r="C35" s="497"/>
      <c r="E35" s="842"/>
      <c r="F35" s="842"/>
      <c r="G35" s="842"/>
      <c r="H35" s="842"/>
      <c r="I35" s="842"/>
      <c r="J35" s="842"/>
      <c r="K35" s="842"/>
      <c r="L35" s="842"/>
      <c r="M35" s="842"/>
      <c r="N35" s="842"/>
    </row>
    <row r="36" spans="1:14" ht="15.6" customHeight="1" x14ac:dyDescent="0.25">
      <c r="A36" s="52"/>
      <c r="B36" s="1260" t="s">
        <v>419</v>
      </c>
      <c r="C36" s="497"/>
      <c r="E36" s="842"/>
      <c r="F36" s="842"/>
      <c r="G36" s="842"/>
      <c r="H36" s="842"/>
      <c r="I36" s="842"/>
      <c r="J36" s="842"/>
      <c r="K36" s="842"/>
      <c r="L36" s="842"/>
      <c r="M36" s="842"/>
      <c r="N36" s="842"/>
    </row>
    <row r="37" spans="1:14" ht="13.2" customHeight="1" x14ac:dyDescent="0.25">
      <c r="A37" s="54"/>
      <c r="B37" s="1261"/>
      <c r="C37" s="54"/>
      <c r="E37" s="842"/>
      <c r="F37" s="842"/>
      <c r="G37" s="842"/>
      <c r="H37" s="842"/>
      <c r="I37" s="842"/>
      <c r="J37" s="842"/>
      <c r="K37" s="842"/>
      <c r="L37" s="842"/>
      <c r="M37" s="842"/>
      <c r="N37" s="842"/>
    </row>
    <row r="38" spans="1:14" ht="17.399999999999999" x14ac:dyDescent="0.25">
      <c r="A38" s="54"/>
      <c r="B38" s="852" t="s">
        <v>415</v>
      </c>
      <c r="C38" s="54"/>
      <c r="E38" s="842"/>
      <c r="F38" s="842"/>
      <c r="G38" s="842"/>
      <c r="H38" s="842"/>
      <c r="I38" s="842"/>
      <c r="J38" s="842"/>
      <c r="K38" s="842"/>
      <c r="L38" s="842"/>
      <c r="M38" s="842"/>
      <c r="N38" s="842"/>
    </row>
    <row r="39" spans="1:14" ht="15.6" x14ac:dyDescent="0.25">
      <c r="A39" s="54"/>
      <c r="B39" s="1026" t="s">
        <v>363</v>
      </c>
      <c r="C39" s="54"/>
      <c r="E39" s="842"/>
      <c r="F39" s="842"/>
      <c r="G39" s="842"/>
      <c r="H39" s="842"/>
      <c r="I39" s="842"/>
      <c r="J39" s="842"/>
      <c r="K39" s="842"/>
      <c r="L39" s="842"/>
      <c r="M39" s="842"/>
      <c r="N39" s="842"/>
    </row>
    <row r="40" spans="1:14" ht="13.8" thickBot="1" x14ac:dyDescent="0.3">
      <c r="A40" s="54"/>
      <c r="B40" s="54"/>
      <c r="C40" s="54"/>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69"/>
  <sheetViews>
    <sheetView zoomScale="50" zoomScaleNormal="50"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4" max="4" width="2.33203125" customWidth="1"/>
    <col min="5" max="5" width="1.44140625" style="451" customWidth="1"/>
    <col min="6" max="6" width="3.6640625" style="451" customWidth="1"/>
    <col min="7" max="7" width="8.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 min="14" max="14" width="14.109375" customWidth="1"/>
  </cols>
  <sheetData>
    <row r="1" spans="1:14" x14ac:dyDescent="0.25">
      <c r="A1" s="1164"/>
      <c r="B1" s="1165" t="s">
        <v>575</v>
      </c>
      <c r="C1" s="1166"/>
      <c r="E1" s="465"/>
      <c r="F1" s="465"/>
      <c r="G1" s="465"/>
      <c r="H1" s="465"/>
      <c r="I1" s="465"/>
      <c r="J1" s="465"/>
      <c r="K1" s="465"/>
      <c r="L1" s="465"/>
      <c r="M1"/>
    </row>
    <row r="2" spans="1:14" ht="18" customHeight="1" thickBot="1" x14ac:dyDescent="0.3">
      <c r="A2" s="614"/>
      <c r="B2" s="867"/>
      <c r="C2" s="53"/>
      <c r="E2" s="1602" t="s">
        <v>394</v>
      </c>
      <c r="F2" s="1602"/>
      <c r="G2" s="1602"/>
      <c r="H2" s="1602"/>
      <c r="I2" s="1602"/>
      <c r="J2" s="1602"/>
      <c r="K2" s="1602"/>
      <c r="L2" s="1602"/>
      <c r="M2"/>
    </row>
    <row r="3" spans="1:14" ht="18" customHeight="1" thickBot="1" x14ac:dyDescent="0.3">
      <c r="A3" s="614"/>
      <c r="B3" s="370" t="str">
        <f>Title!B3</f>
        <v>Interim</v>
      </c>
      <c r="C3" s="53"/>
      <c r="E3" s="473"/>
      <c r="F3" s="863"/>
      <c r="G3" s="863"/>
      <c r="H3" s="863"/>
      <c r="I3" s="863"/>
      <c r="J3" s="863"/>
      <c r="K3" s="863"/>
      <c r="L3" s="863"/>
      <c r="M3"/>
    </row>
    <row r="4" spans="1:14" ht="16.5" customHeight="1" x14ac:dyDescent="0.25">
      <c r="A4" s="614"/>
      <c r="B4" s="1255" t="str">
        <f>Title!B4</f>
        <v>R2</v>
      </c>
      <c r="C4" s="53"/>
      <c r="E4" s="1603" t="s">
        <v>405</v>
      </c>
      <c r="F4" s="1603"/>
      <c r="G4" s="1603"/>
      <c r="H4" s="1603"/>
      <c r="I4" s="1603"/>
      <c r="J4" s="1603"/>
      <c r="K4" s="1603"/>
      <c r="L4" s="1603"/>
      <c r="M4"/>
    </row>
    <row r="5" spans="1:14" x14ac:dyDescent="0.25">
      <c r="A5" s="614"/>
      <c r="B5" s="1256"/>
      <c r="C5" s="53"/>
      <c r="E5" s="874"/>
      <c r="F5" s="875" t="s">
        <v>6</v>
      </c>
      <c r="G5" s="868" t="s">
        <v>15</v>
      </c>
      <c r="H5" s="876"/>
      <c r="I5" s="877"/>
      <c r="J5" s="878"/>
      <c r="K5" s="878"/>
      <c r="L5" s="878"/>
      <c r="M5"/>
    </row>
    <row r="6" spans="1:14" ht="13.8" thickBot="1" x14ac:dyDescent="0.3">
      <c r="A6" s="614"/>
      <c r="B6" s="1257"/>
      <c r="C6" s="53"/>
      <c r="E6" s="1533" t="s">
        <v>636</v>
      </c>
      <c r="F6" s="1533"/>
      <c r="G6" s="1533"/>
      <c r="H6" s="1533"/>
      <c r="I6" s="1533"/>
      <c r="J6" s="1533"/>
      <c r="K6" s="1533"/>
      <c r="L6" s="1533"/>
      <c r="M6"/>
      <c r="N6" s="620"/>
    </row>
    <row r="7" spans="1:14" ht="13.8" thickBot="1" x14ac:dyDescent="0.3">
      <c r="A7" s="614"/>
      <c r="B7" s="54"/>
      <c r="C7" s="543"/>
      <c r="E7" s="1533"/>
      <c r="F7" s="1533"/>
      <c r="G7" s="1533"/>
      <c r="H7" s="1533"/>
      <c r="I7" s="1533"/>
      <c r="J7" s="1533"/>
      <c r="K7" s="1533"/>
      <c r="L7" s="1533"/>
      <c r="M7"/>
    </row>
    <row r="8" spans="1:14" ht="17.399999999999999" x14ac:dyDescent="0.25">
      <c r="A8" s="614"/>
      <c r="B8" s="1014" t="s">
        <v>103</v>
      </c>
      <c r="C8" s="497"/>
      <c r="E8" s="1182"/>
      <c r="F8" s="1180"/>
      <c r="G8" s="1195"/>
      <c r="H8" s="1195"/>
      <c r="I8" s="1195"/>
      <c r="J8" s="1195"/>
      <c r="K8" s="1195"/>
      <c r="L8" s="1195"/>
      <c r="M8"/>
    </row>
    <row r="9" spans="1:14" x14ac:dyDescent="0.25">
      <c r="A9" s="614"/>
      <c r="B9" s="676" t="s">
        <v>131</v>
      </c>
      <c r="C9" s="497"/>
      <c r="E9" s="1207"/>
      <c r="F9" s="1207"/>
      <c r="G9" s="1204">
        <v>1</v>
      </c>
      <c r="H9" s="1196" t="s">
        <v>0</v>
      </c>
      <c r="I9" s="1191" t="s">
        <v>620</v>
      </c>
      <c r="J9" s="1191" t="s">
        <v>173</v>
      </c>
      <c r="K9" s="1191" t="s">
        <v>1</v>
      </c>
      <c r="L9" s="1230">
        <v>1</v>
      </c>
      <c r="M9"/>
    </row>
    <row r="10" spans="1:14" x14ac:dyDescent="0.25">
      <c r="A10" s="614"/>
      <c r="B10" s="677"/>
      <c r="C10" s="678"/>
      <c r="E10" s="1208"/>
      <c r="F10" s="1208"/>
      <c r="G10" s="1189">
        <v>2</v>
      </c>
      <c r="H10" s="1192" t="s">
        <v>0</v>
      </c>
      <c r="I10" s="1209" t="s">
        <v>621</v>
      </c>
      <c r="J10" s="1190" t="s">
        <v>173</v>
      </c>
      <c r="K10" s="1190" t="s">
        <v>1</v>
      </c>
      <c r="L10" s="1229">
        <v>1</v>
      </c>
      <c r="M10"/>
    </row>
    <row r="11" spans="1:14" x14ac:dyDescent="0.25">
      <c r="A11" s="614"/>
      <c r="B11" s="679" t="s">
        <v>397</v>
      </c>
      <c r="C11" s="497"/>
      <c r="E11" s="1210"/>
      <c r="F11" s="1210"/>
      <c r="G11" s="1204">
        <v>3</v>
      </c>
      <c r="H11" s="1210" t="s">
        <v>0</v>
      </c>
      <c r="I11" s="1227" t="s">
        <v>622</v>
      </c>
      <c r="J11" s="1227" t="s">
        <v>6</v>
      </c>
      <c r="K11" s="1227" t="s">
        <v>1</v>
      </c>
      <c r="L11" s="1231">
        <v>0</v>
      </c>
      <c r="M11"/>
    </row>
    <row r="12" spans="1:14" x14ac:dyDescent="0.25">
      <c r="A12" s="52"/>
      <c r="B12" s="680" t="s">
        <v>398</v>
      </c>
      <c r="C12" s="53"/>
      <c r="E12" s="1208"/>
      <c r="F12" s="1208"/>
      <c r="G12" s="1189">
        <v>4</v>
      </c>
      <c r="H12" s="1192" t="s">
        <v>36</v>
      </c>
      <c r="I12" s="1194" t="s">
        <v>623</v>
      </c>
      <c r="J12" s="1190" t="s">
        <v>173</v>
      </c>
      <c r="K12" s="1190" t="s">
        <v>1</v>
      </c>
      <c r="L12" s="1229">
        <v>5</v>
      </c>
      <c r="M12"/>
    </row>
    <row r="13" spans="1:14" x14ac:dyDescent="0.25">
      <c r="A13" s="614"/>
      <c r="B13" s="681" t="s">
        <v>157</v>
      </c>
      <c r="C13" s="497"/>
      <c r="E13" s="1210"/>
      <c r="F13" s="1210"/>
      <c r="G13" s="1211">
        <v>5</v>
      </c>
      <c r="H13" s="1201" t="s">
        <v>36</v>
      </c>
      <c r="I13" s="1203" t="s">
        <v>624</v>
      </c>
      <c r="J13" s="1202" t="s">
        <v>173</v>
      </c>
      <c r="K13" s="1202" t="s">
        <v>1</v>
      </c>
      <c r="L13" s="1228">
        <v>5</v>
      </c>
      <c r="M13"/>
    </row>
    <row r="14" spans="1:14" x14ac:dyDescent="0.25">
      <c r="A14" s="52"/>
      <c r="B14" s="682" t="s">
        <v>256</v>
      </c>
      <c r="C14" s="497"/>
      <c r="E14" s="1208"/>
      <c r="F14" s="1208"/>
      <c r="G14" s="1189">
        <v>6</v>
      </c>
      <c r="H14" s="1192" t="s">
        <v>2</v>
      </c>
      <c r="I14" s="1194" t="s">
        <v>625</v>
      </c>
      <c r="J14" s="1190" t="s">
        <v>173</v>
      </c>
      <c r="K14" s="1190" t="s">
        <v>4</v>
      </c>
      <c r="L14" s="1229">
        <v>5</v>
      </c>
      <c r="M14"/>
    </row>
    <row r="15" spans="1:14" x14ac:dyDescent="0.25">
      <c r="A15" s="52"/>
      <c r="B15" s="498" t="s">
        <v>283</v>
      </c>
      <c r="C15" s="497"/>
      <c r="E15" s="1210"/>
      <c r="F15" s="1210"/>
      <c r="G15" s="1211">
        <v>7</v>
      </c>
      <c r="H15" s="1200" t="s">
        <v>2</v>
      </c>
      <c r="I15" s="1203" t="s">
        <v>626</v>
      </c>
      <c r="J15" s="1202" t="s">
        <v>173</v>
      </c>
      <c r="K15" s="1202" t="s">
        <v>4</v>
      </c>
      <c r="L15" s="1228">
        <v>5</v>
      </c>
      <c r="M15"/>
    </row>
    <row r="16" spans="1:14" x14ac:dyDescent="0.25">
      <c r="A16" s="52"/>
      <c r="B16" s="499" t="s">
        <v>347</v>
      </c>
      <c r="C16" s="500"/>
      <c r="E16" s="1232"/>
      <c r="F16" s="1208"/>
      <c r="G16" s="1189">
        <v>8</v>
      </c>
      <c r="H16" s="1192" t="s">
        <v>46</v>
      </c>
      <c r="I16" s="1194" t="s">
        <v>627</v>
      </c>
      <c r="J16" s="1190" t="s">
        <v>173</v>
      </c>
      <c r="K16" s="1190" t="s">
        <v>4</v>
      </c>
      <c r="L16" s="1229">
        <v>5</v>
      </c>
      <c r="M16"/>
    </row>
    <row r="17" spans="1:13" x14ac:dyDescent="0.25">
      <c r="A17" s="52"/>
      <c r="B17" s="54"/>
      <c r="C17" s="459"/>
      <c r="E17" s="1210"/>
      <c r="F17" s="1210"/>
      <c r="G17" s="1211">
        <v>9</v>
      </c>
      <c r="H17" s="1201" t="s">
        <v>46</v>
      </c>
      <c r="I17" s="1201" t="s">
        <v>628</v>
      </c>
      <c r="J17" s="1202" t="s">
        <v>173</v>
      </c>
      <c r="K17" s="1202" t="s">
        <v>4</v>
      </c>
      <c r="L17" s="1228">
        <v>5</v>
      </c>
      <c r="M17"/>
    </row>
    <row r="18" spans="1:13" x14ac:dyDescent="0.25">
      <c r="A18" s="52"/>
      <c r="B18" s="54"/>
      <c r="C18" s="53"/>
      <c r="E18" s="1208"/>
      <c r="F18" s="1208"/>
      <c r="G18" s="1189">
        <v>10</v>
      </c>
      <c r="H18" s="1192" t="s">
        <v>46</v>
      </c>
      <c r="I18" s="1194" t="s">
        <v>629</v>
      </c>
      <c r="J18" s="1190" t="s">
        <v>173</v>
      </c>
      <c r="K18" s="1190" t="s">
        <v>4</v>
      </c>
      <c r="L18" s="1229" t="s">
        <v>630</v>
      </c>
      <c r="M18"/>
    </row>
    <row r="19" spans="1:13" x14ac:dyDescent="0.25">
      <c r="A19" s="614"/>
      <c r="B19" s="971" t="s">
        <v>399</v>
      </c>
      <c r="C19" s="497"/>
      <c r="E19" s="1210"/>
      <c r="F19" s="1210"/>
      <c r="G19" s="1211">
        <v>11</v>
      </c>
      <c r="H19" s="1201" t="s">
        <v>46</v>
      </c>
      <c r="I19" s="1203" t="s">
        <v>631</v>
      </c>
      <c r="J19" s="1202" t="s">
        <v>173</v>
      </c>
      <c r="K19" s="1202" t="s">
        <v>4</v>
      </c>
      <c r="L19" s="1228" t="s">
        <v>630</v>
      </c>
      <c r="M19"/>
    </row>
    <row r="20" spans="1:13" x14ac:dyDescent="0.25">
      <c r="A20" s="52"/>
      <c r="B20" s="680" t="s">
        <v>400</v>
      </c>
      <c r="C20" s="53"/>
      <c r="E20" s="1208"/>
      <c r="F20" s="1208"/>
      <c r="G20" s="1189">
        <v>12</v>
      </c>
      <c r="H20" s="1192" t="s">
        <v>46</v>
      </c>
      <c r="I20" s="1192" t="s">
        <v>632</v>
      </c>
      <c r="J20" s="1190" t="s">
        <v>314</v>
      </c>
      <c r="K20" s="1190" t="s">
        <v>4</v>
      </c>
      <c r="L20" s="1229" t="s">
        <v>630</v>
      </c>
      <c r="M20"/>
    </row>
    <row r="21" spans="1:13" x14ac:dyDescent="0.25">
      <c r="A21" s="614"/>
      <c r="B21" s="1015" t="s">
        <v>456</v>
      </c>
      <c r="C21" s="497"/>
      <c r="E21" s="1217"/>
      <c r="F21" s="1217"/>
      <c r="G21" s="1211">
        <v>13</v>
      </c>
      <c r="H21" s="1179" t="s">
        <v>316</v>
      </c>
      <c r="I21" s="1203" t="s">
        <v>633</v>
      </c>
      <c r="J21" s="1191" t="s">
        <v>314</v>
      </c>
      <c r="K21" s="1191" t="s">
        <v>4</v>
      </c>
      <c r="L21" s="1230" t="s">
        <v>630</v>
      </c>
      <c r="M21"/>
    </row>
    <row r="22" spans="1:13" x14ac:dyDescent="0.3">
      <c r="A22" s="52"/>
      <c r="B22" s="972" t="s">
        <v>298</v>
      </c>
      <c r="C22" s="497"/>
      <c r="E22" s="1218"/>
      <c r="F22" s="1218"/>
      <c r="G22" s="1189">
        <v>14</v>
      </c>
      <c r="H22" s="1178" t="s">
        <v>2</v>
      </c>
      <c r="I22" s="1192" t="s">
        <v>176</v>
      </c>
      <c r="J22" s="1190" t="s">
        <v>314</v>
      </c>
      <c r="K22" s="1190" t="s">
        <v>1</v>
      </c>
      <c r="L22" s="1229">
        <v>1</v>
      </c>
      <c r="M22"/>
    </row>
    <row r="23" spans="1:13" x14ac:dyDescent="0.3">
      <c r="A23" s="52"/>
      <c r="B23" s="1016" t="s">
        <v>297</v>
      </c>
      <c r="C23" s="497"/>
      <c r="E23" s="1217"/>
      <c r="F23" s="1217"/>
      <c r="G23" s="1179"/>
      <c r="H23" s="1179"/>
      <c r="I23" s="1203"/>
      <c r="J23" s="1215"/>
      <c r="K23" s="1215"/>
      <c r="L23" s="1215"/>
      <c r="M23"/>
    </row>
    <row r="24" spans="1:13" x14ac:dyDescent="0.3">
      <c r="A24" s="52"/>
      <c r="B24" s="973" t="s">
        <v>348</v>
      </c>
      <c r="C24" s="497"/>
      <c r="E24" s="1533" t="s">
        <v>634</v>
      </c>
      <c r="F24" s="1533"/>
      <c r="G24" s="1533"/>
      <c r="H24" s="1533"/>
      <c r="I24" s="1533"/>
      <c r="J24" s="1533"/>
      <c r="K24" s="1533"/>
      <c r="L24" s="1533"/>
    </row>
    <row r="25" spans="1:13" x14ac:dyDescent="0.25">
      <c r="A25" s="52"/>
      <c r="B25" s="1017" t="s">
        <v>24</v>
      </c>
      <c r="C25" s="497"/>
      <c r="E25" s="1533"/>
      <c r="F25" s="1533"/>
      <c r="G25" s="1533"/>
      <c r="H25" s="1533"/>
      <c r="I25" s="1533"/>
      <c r="J25" s="1533"/>
      <c r="K25" s="1533"/>
      <c r="L25" s="1533"/>
    </row>
    <row r="26" spans="1:13" ht="17.399999999999999" x14ac:dyDescent="0.25">
      <c r="A26" s="52"/>
      <c r="B26" s="1018" t="s">
        <v>19</v>
      </c>
      <c r="C26" s="497"/>
      <c r="E26" s="1182"/>
      <c r="F26" s="1180"/>
      <c r="G26" s="1195"/>
      <c r="H26" s="1195"/>
      <c r="I26" s="1195"/>
      <c r="J26" s="1195"/>
      <c r="K26" s="1195"/>
      <c r="L26" s="1195"/>
    </row>
    <row r="27" spans="1:13" x14ac:dyDescent="0.25">
      <c r="A27" s="52"/>
      <c r="B27" s="1019" t="s">
        <v>458</v>
      </c>
      <c r="C27" s="497"/>
      <c r="E27" s="1207"/>
      <c r="F27" s="1207"/>
      <c r="G27" s="1204">
        <v>1</v>
      </c>
      <c r="H27" s="1196" t="s">
        <v>0</v>
      </c>
      <c r="I27" s="1191" t="s">
        <v>620</v>
      </c>
      <c r="J27" s="1191" t="s">
        <v>173</v>
      </c>
      <c r="K27" s="1191" t="s">
        <v>1</v>
      </c>
      <c r="L27" s="1230">
        <v>1</v>
      </c>
    </row>
    <row r="28" spans="1:13" x14ac:dyDescent="0.25">
      <c r="A28" s="52"/>
      <c r="B28" s="54"/>
      <c r="C28" s="497"/>
      <c r="E28" s="1208"/>
      <c r="F28" s="1208"/>
      <c r="G28" s="1189">
        <v>2</v>
      </c>
      <c r="H28" s="1192" t="s">
        <v>0</v>
      </c>
      <c r="I28" s="1209" t="s">
        <v>621</v>
      </c>
      <c r="J28" s="1190" t="s">
        <v>173</v>
      </c>
      <c r="K28" s="1190" t="s">
        <v>1</v>
      </c>
      <c r="L28" s="1229">
        <v>1</v>
      </c>
    </row>
    <row r="29" spans="1:13" x14ac:dyDescent="0.25">
      <c r="A29" s="52"/>
      <c r="B29" s="54"/>
      <c r="C29" s="53"/>
      <c r="E29" s="1210"/>
      <c r="F29" s="1210"/>
      <c r="G29" s="1204">
        <v>3</v>
      </c>
      <c r="H29" s="1210" t="s">
        <v>0</v>
      </c>
      <c r="I29" s="1227" t="s">
        <v>622</v>
      </c>
      <c r="J29" s="1227" t="s">
        <v>6</v>
      </c>
      <c r="K29" s="1227" t="s">
        <v>1</v>
      </c>
      <c r="L29" s="1231">
        <v>0</v>
      </c>
    </row>
    <row r="30" spans="1:13" x14ac:dyDescent="0.25">
      <c r="A30" s="52"/>
      <c r="B30" s="679" t="s">
        <v>401</v>
      </c>
      <c r="C30" s="53"/>
      <c r="E30" s="1208"/>
      <c r="F30" s="1208"/>
      <c r="G30" s="1189">
        <v>4</v>
      </c>
      <c r="H30" s="1192" t="s">
        <v>36</v>
      </c>
      <c r="I30" s="1194" t="s">
        <v>623</v>
      </c>
      <c r="J30" s="1190" t="s">
        <v>173</v>
      </c>
      <c r="K30" s="1190" t="s">
        <v>1</v>
      </c>
      <c r="L30" s="1229">
        <v>5</v>
      </c>
    </row>
    <row r="31" spans="1:13" ht="15.75" customHeight="1" x14ac:dyDescent="0.25">
      <c r="A31" s="52"/>
      <c r="B31" s="680" t="s">
        <v>402</v>
      </c>
      <c r="C31" s="53"/>
      <c r="E31" s="1210"/>
      <c r="F31" s="1210"/>
      <c r="G31" s="1211">
        <v>5</v>
      </c>
      <c r="H31" s="1201" t="s">
        <v>36</v>
      </c>
      <c r="I31" s="1203" t="s">
        <v>624</v>
      </c>
      <c r="J31" s="1202" t="s">
        <v>173</v>
      </c>
      <c r="K31" s="1202" t="s">
        <v>1</v>
      </c>
      <c r="L31" s="1228">
        <v>5</v>
      </c>
    </row>
    <row r="32" spans="1:13" ht="12.75" customHeight="1" x14ac:dyDescent="0.25">
      <c r="A32" s="52"/>
      <c r="B32" s="1022" t="s">
        <v>446</v>
      </c>
      <c r="C32" s="53"/>
      <c r="E32" s="1208"/>
      <c r="F32" s="1208"/>
      <c r="G32" s="1189">
        <v>6</v>
      </c>
      <c r="H32" s="1192" t="s">
        <v>2</v>
      </c>
      <c r="I32" s="1194" t="s">
        <v>625</v>
      </c>
      <c r="J32" s="1190" t="s">
        <v>173</v>
      </c>
      <c r="K32" s="1190" t="s">
        <v>4</v>
      </c>
      <c r="L32" s="1229">
        <v>5</v>
      </c>
    </row>
    <row r="33" spans="1:13" ht="12.75" customHeight="1" x14ac:dyDescent="0.25">
      <c r="A33" s="614"/>
      <c r="B33" s="1023" t="s">
        <v>457</v>
      </c>
      <c r="C33" s="497"/>
      <c r="E33" s="1210"/>
      <c r="F33" s="1210"/>
      <c r="G33" s="1211">
        <v>7</v>
      </c>
      <c r="H33" s="1200" t="s">
        <v>2</v>
      </c>
      <c r="I33" s="1203" t="s">
        <v>626</v>
      </c>
      <c r="J33" s="1202" t="s">
        <v>173</v>
      </c>
      <c r="K33" s="1202" t="s">
        <v>4</v>
      </c>
      <c r="L33" s="1228">
        <v>5</v>
      </c>
      <c r="M33"/>
    </row>
    <row r="34" spans="1:13" ht="12.75" customHeight="1" x14ac:dyDescent="0.25">
      <c r="A34" s="52"/>
      <c r="B34" s="54"/>
      <c r="C34" s="53"/>
      <c r="E34" s="1232"/>
      <c r="F34" s="1208"/>
      <c r="G34" s="1189">
        <v>8</v>
      </c>
      <c r="H34" s="1192" t="s">
        <v>46</v>
      </c>
      <c r="I34" s="1194" t="s">
        <v>627</v>
      </c>
      <c r="J34" s="1190" t="s">
        <v>173</v>
      </c>
      <c r="K34" s="1190" t="s">
        <v>4</v>
      </c>
      <c r="L34" s="1229">
        <v>5</v>
      </c>
      <c r="M34"/>
    </row>
    <row r="35" spans="1:13" x14ac:dyDescent="0.25">
      <c r="A35" s="52"/>
      <c r="B35" s="54"/>
      <c r="C35" s="497"/>
      <c r="E35" s="1210"/>
      <c r="F35" s="1210"/>
      <c r="G35" s="1211">
        <v>9</v>
      </c>
      <c r="H35" s="1201" t="s">
        <v>46</v>
      </c>
      <c r="I35" s="1201" t="s">
        <v>628</v>
      </c>
      <c r="J35" s="1202" t="s">
        <v>173</v>
      </c>
      <c r="K35" s="1202" t="s">
        <v>4</v>
      </c>
      <c r="L35" s="1228">
        <v>5</v>
      </c>
      <c r="M35"/>
    </row>
    <row r="36" spans="1:13" x14ac:dyDescent="0.25">
      <c r="A36" s="52"/>
      <c r="B36" s="1260" t="s">
        <v>419</v>
      </c>
      <c r="C36" s="497"/>
      <c r="E36" s="1208"/>
      <c r="F36" s="1208"/>
      <c r="G36" s="1189">
        <v>10</v>
      </c>
      <c r="H36" s="1192" t="s">
        <v>46</v>
      </c>
      <c r="I36" s="1194" t="s">
        <v>629</v>
      </c>
      <c r="J36" s="1190" t="s">
        <v>173</v>
      </c>
      <c r="K36" s="1190" t="s">
        <v>4</v>
      </c>
      <c r="L36" s="1229" t="s">
        <v>630</v>
      </c>
      <c r="M36"/>
    </row>
    <row r="37" spans="1:13" x14ac:dyDescent="0.25">
      <c r="A37" s="54"/>
      <c r="B37" s="1261"/>
      <c r="C37" s="54"/>
      <c r="E37" s="1210"/>
      <c r="F37" s="1210"/>
      <c r="G37" s="1211">
        <v>11</v>
      </c>
      <c r="H37" s="1201" t="s">
        <v>46</v>
      </c>
      <c r="I37" s="1203" t="s">
        <v>631</v>
      </c>
      <c r="J37" s="1202" t="s">
        <v>173</v>
      </c>
      <c r="K37" s="1202" t="s">
        <v>4</v>
      </c>
      <c r="L37" s="1228" t="s">
        <v>630</v>
      </c>
      <c r="M37"/>
    </row>
    <row r="38" spans="1:13" ht="17.399999999999999" x14ac:dyDescent="0.25">
      <c r="A38" s="54"/>
      <c r="B38" s="852" t="s">
        <v>415</v>
      </c>
      <c r="C38" s="54"/>
      <c r="E38" s="1208"/>
      <c r="F38" s="1208"/>
      <c r="G38" s="1189">
        <v>12</v>
      </c>
      <c r="H38" s="1192" t="s">
        <v>46</v>
      </c>
      <c r="I38" s="1192" t="s">
        <v>632</v>
      </c>
      <c r="J38" s="1190" t="s">
        <v>314</v>
      </c>
      <c r="K38" s="1190" t="s">
        <v>4</v>
      </c>
      <c r="L38" s="1229" t="s">
        <v>630</v>
      </c>
      <c r="M38"/>
    </row>
    <row r="39" spans="1:13" x14ac:dyDescent="0.25">
      <c r="A39" s="54"/>
      <c r="B39" s="1026" t="s">
        <v>363</v>
      </c>
      <c r="C39" s="54"/>
      <c r="E39" s="1217"/>
      <c r="F39" s="1217"/>
      <c r="G39" s="1211">
        <v>13</v>
      </c>
      <c r="H39" s="1179" t="s">
        <v>316</v>
      </c>
      <c r="I39" s="1203" t="s">
        <v>633</v>
      </c>
      <c r="J39" s="1191" t="s">
        <v>314</v>
      </c>
      <c r="K39" s="1191" t="s">
        <v>4</v>
      </c>
      <c r="L39" s="1230" t="s">
        <v>630</v>
      </c>
      <c r="M39"/>
    </row>
    <row r="40" spans="1:13" ht="16.2" thickBot="1" x14ac:dyDescent="0.3">
      <c r="A40" s="54"/>
      <c r="B40" s="54"/>
      <c r="C40" s="54"/>
      <c r="E40" s="1218"/>
      <c r="F40" s="1218"/>
      <c r="G40" s="1189">
        <v>14</v>
      </c>
      <c r="H40" s="1178" t="s">
        <v>2</v>
      </c>
      <c r="I40" s="1192" t="s">
        <v>176</v>
      </c>
      <c r="J40" s="1190" t="s">
        <v>314</v>
      </c>
      <c r="K40" s="1190" t="s">
        <v>1</v>
      </c>
      <c r="L40" s="1229">
        <v>1</v>
      </c>
      <c r="M40"/>
    </row>
    <row r="41" spans="1:13" ht="13.8" x14ac:dyDescent="0.25">
      <c r="A41" s="52"/>
      <c r="B41" s="599" t="s">
        <v>301</v>
      </c>
      <c r="C41" s="53"/>
      <c r="E41" s="1533" t="s">
        <v>635</v>
      </c>
      <c r="F41" s="1533"/>
      <c r="G41" s="1533"/>
      <c r="H41" s="1533"/>
      <c r="I41" s="1533"/>
      <c r="J41" s="1533"/>
      <c r="K41" s="1533"/>
      <c r="L41" s="1533"/>
      <c r="M41" s="864"/>
    </row>
    <row r="42" spans="1:13" ht="13.8" x14ac:dyDescent="0.25">
      <c r="A42" s="52"/>
      <c r="B42" s="600" t="s">
        <v>263</v>
      </c>
      <c r="C42" s="53"/>
      <c r="E42" s="1533"/>
      <c r="F42" s="1533"/>
      <c r="G42" s="1533"/>
      <c r="H42" s="1533"/>
      <c r="I42" s="1533"/>
      <c r="J42" s="1533"/>
      <c r="K42" s="1533"/>
      <c r="L42" s="1533"/>
      <c r="M42" s="864"/>
    </row>
    <row r="43" spans="1:13" ht="17.399999999999999" x14ac:dyDescent="0.25">
      <c r="A43" s="52"/>
      <c r="B43" s="502" t="s">
        <v>250</v>
      </c>
      <c r="C43" s="501"/>
      <c r="E43" s="1182"/>
      <c r="F43" s="1180"/>
      <c r="G43" s="1195"/>
      <c r="H43" s="1195"/>
      <c r="I43" s="1195"/>
      <c r="J43" s="1195"/>
      <c r="K43" s="1195"/>
      <c r="L43" s="1195"/>
      <c r="M43" s="864"/>
    </row>
    <row r="44" spans="1:13" x14ac:dyDescent="0.25">
      <c r="A44" s="52"/>
      <c r="B44" s="503" t="s">
        <v>104</v>
      </c>
      <c r="C44" s="501"/>
      <c r="E44" s="1207"/>
      <c r="F44" s="1207"/>
      <c r="G44" s="1204">
        <v>1</v>
      </c>
      <c r="H44" s="1196" t="s">
        <v>0</v>
      </c>
      <c r="I44" s="1191" t="s">
        <v>620</v>
      </c>
      <c r="J44" s="1191" t="s">
        <v>173</v>
      </c>
      <c r="K44" s="1191" t="s">
        <v>1</v>
      </c>
      <c r="L44" s="1230">
        <v>1</v>
      </c>
    </row>
    <row r="45" spans="1:13" x14ac:dyDescent="0.25">
      <c r="A45" s="52"/>
      <c r="B45" s="504" t="s">
        <v>105</v>
      </c>
      <c r="C45" s="501"/>
      <c r="E45" s="1208"/>
      <c r="F45" s="1208"/>
      <c r="G45" s="1189">
        <v>2</v>
      </c>
      <c r="H45" s="1192" t="s">
        <v>0</v>
      </c>
      <c r="I45" s="1209" t="s">
        <v>621</v>
      </c>
      <c r="J45" s="1190" t="s">
        <v>173</v>
      </c>
      <c r="K45" s="1190" t="s">
        <v>1</v>
      </c>
      <c r="L45" s="1229">
        <v>1</v>
      </c>
    </row>
    <row r="46" spans="1:13" x14ac:dyDescent="0.25">
      <c r="A46" s="52"/>
      <c r="B46" s="1024" t="s">
        <v>102</v>
      </c>
      <c r="C46" s="501"/>
      <c r="E46" s="1210"/>
      <c r="F46" s="1210"/>
      <c r="G46" s="1204">
        <v>3</v>
      </c>
      <c r="H46" s="1210" t="s">
        <v>0</v>
      </c>
      <c r="I46" s="1227" t="s">
        <v>622</v>
      </c>
      <c r="J46" s="1227" t="s">
        <v>6</v>
      </c>
      <c r="K46" s="1227" t="s">
        <v>1</v>
      </c>
      <c r="L46" s="1231">
        <v>0</v>
      </c>
    </row>
    <row r="47" spans="1:13" x14ac:dyDescent="0.25">
      <c r="A47" s="52"/>
      <c r="B47" s="505" t="s">
        <v>259</v>
      </c>
      <c r="C47" s="501"/>
      <c r="E47" s="1208"/>
      <c r="F47" s="1208"/>
      <c r="G47" s="1189">
        <v>4</v>
      </c>
      <c r="H47" s="1192" t="s">
        <v>36</v>
      </c>
      <c r="I47" s="1194" t="s">
        <v>623</v>
      </c>
      <c r="J47" s="1190" t="s">
        <v>173</v>
      </c>
      <c r="K47" s="1190" t="s">
        <v>1</v>
      </c>
      <c r="L47" s="1229">
        <v>5</v>
      </c>
    </row>
    <row r="48" spans="1:13" x14ac:dyDescent="0.25">
      <c r="A48" s="52"/>
      <c r="B48" s="505" t="s">
        <v>260</v>
      </c>
      <c r="C48" s="501"/>
      <c r="E48" s="1210"/>
      <c r="F48" s="1210"/>
      <c r="G48" s="1211">
        <v>5</v>
      </c>
      <c r="H48" s="1201" t="s">
        <v>36</v>
      </c>
      <c r="I48" s="1203" t="s">
        <v>624</v>
      </c>
      <c r="J48" s="1202" t="s">
        <v>173</v>
      </c>
      <c r="K48" s="1202" t="s">
        <v>1</v>
      </c>
      <c r="L48" s="1228">
        <v>5</v>
      </c>
    </row>
    <row r="49" spans="1:12" x14ac:dyDescent="0.25">
      <c r="A49" s="52"/>
      <c r="B49" s="505" t="s">
        <v>135</v>
      </c>
      <c r="C49" s="501"/>
      <c r="E49" s="1208"/>
      <c r="F49" s="1208"/>
      <c r="G49" s="1189">
        <v>6</v>
      </c>
      <c r="H49" s="1192" t="s">
        <v>2</v>
      </c>
      <c r="I49" s="1194" t="s">
        <v>625</v>
      </c>
      <c r="J49" s="1190" t="s">
        <v>173</v>
      </c>
      <c r="K49" s="1190" t="s">
        <v>4</v>
      </c>
      <c r="L49" s="1229">
        <v>5</v>
      </c>
    </row>
    <row r="50" spans="1:12" x14ac:dyDescent="0.25">
      <c r="A50" s="52"/>
      <c r="B50" s="505" t="s">
        <v>265</v>
      </c>
      <c r="C50" s="501"/>
      <c r="E50" s="1210"/>
      <c r="F50" s="1210"/>
      <c r="G50" s="1211">
        <v>7</v>
      </c>
      <c r="H50" s="1200" t="s">
        <v>2</v>
      </c>
      <c r="I50" s="1203" t="s">
        <v>626</v>
      </c>
      <c r="J50" s="1202" t="s">
        <v>173</v>
      </c>
      <c r="K50" s="1202" t="s">
        <v>4</v>
      </c>
      <c r="L50" s="1228">
        <v>5</v>
      </c>
    </row>
    <row r="51" spans="1:12" x14ac:dyDescent="0.25">
      <c r="A51" s="52"/>
      <c r="B51" s="505" t="s">
        <v>261</v>
      </c>
      <c r="C51" s="501"/>
      <c r="E51" s="1232"/>
      <c r="F51" s="1208"/>
      <c r="G51" s="1189">
        <v>8</v>
      </c>
      <c r="H51" s="1192" t="s">
        <v>46</v>
      </c>
      <c r="I51" s="1194" t="s">
        <v>627</v>
      </c>
      <c r="J51" s="1190" t="s">
        <v>173</v>
      </c>
      <c r="K51" s="1190" t="s">
        <v>4</v>
      </c>
      <c r="L51" s="1229">
        <v>5</v>
      </c>
    </row>
    <row r="52" spans="1:12" x14ac:dyDescent="0.25">
      <c r="A52" s="52"/>
      <c r="B52" s="505" t="s">
        <v>134</v>
      </c>
      <c r="C52" s="501"/>
      <c r="E52" s="1210"/>
      <c r="F52" s="1210"/>
      <c r="G52" s="1211">
        <v>9</v>
      </c>
      <c r="H52" s="1201" t="s">
        <v>46</v>
      </c>
      <c r="I52" s="1201" t="s">
        <v>628</v>
      </c>
      <c r="J52" s="1202" t="s">
        <v>173</v>
      </c>
      <c r="K52" s="1202" t="s">
        <v>4</v>
      </c>
      <c r="L52" s="1228">
        <v>5</v>
      </c>
    </row>
    <row r="53" spans="1:12" x14ac:dyDescent="0.25">
      <c r="A53" s="52"/>
      <c r="B53" s="505" t="s">
        <v>262</v>
      </c>
      <c r="C53" s="501"/>
      <c r="E53" s="1208"/>
      <c r="F53" s="1208"/>
      <c r="G53" s="1189">
        <v>10</v>
      </c>
      <c r="H53" s="1192" t="s">
        <v>46</v>
      </c>
      <c r="I53" s="1194" t="s">
        <v>629</v>
      </c>
      <c r="J53" s="1190" t="s">
        <v>173</v>
      </c>
      <c r="K53" s="1190" t="s">
        <v>4</v>
      </c>
      <c r="L53" s="1229" t="s">
        <v>630</v>
      </c>
    </row>
    <row r="54" spans="1:12" x14ac:dyDescent="0.25">
      <c r="A54" s="52"/>
      <c r="B54" s="683" t="s">
        <v>106</v>
      </c>
      <c r="C54" s="501"/>
      <c r="E54" s="1210"/>
      <c r="F54" s="1210"/>
      <c r="G54" s="1211">
        <v>11</v>
      </c>
      <c r="H54" s="1201" t="s">
        <v>46</v>
      </c>
      <c r="I54" s="1203" t="s">
        <v>631</v>
      </c>
      <c r="J54" s="1202" t="s">
        <v>173</v>
      </c>
      <c r="K54" s="1202" t="s">
        <v>4</v>
      </c>
      <c r="L54" s="1228" t="s">
        <v>630</v>
      </c>
    </row>
    <row r="55" spans="1:12" x14ac:dyDescent="0.25">
      <c r="A55" s="52"/>
      <c r="B55" s="54"/>
      <c r="C55" s="501"/>
      <c r="E55" s="1208"/>
      <c r="F55" s="1208"/>
      <c r="G55" s="1189">
        <v>12</v>
      </c>
      <c r="H55" s="1192" t="s">
        <v>46</v>
      </c>
      <c r="I55" s="1192" t="s">
        <v>632</v>
      </c>
      <c r="J55" s="1190" t="s">
        <v>314</v>
      </c>
      <c r="K55" s="1190" t="s">
        <v>4</v>
      </c>
      <c r="L55" s="1229" t="s">
        <v>630</v>
      </c>
    </row>
    <row r="56" spans="1:12" x14ac:dyDescent="0.25">
      <c r="A56" s="52"/>
      <c r="B56" s="54"/>
      <c r="C56" s="501"/>
      <c r="E56" s="1217"/>
      <c r="F56" s="1217"/>
      <c r="G56" s="1211">
        <v>13</v>
      </c>
      <c r="H56" s="1179" t="s">
        <v>316</v>
      </c>
      <c r="I56" s="1203" t="s">
        <v>633</v>
      </c>
      <c r="J56" s="1191" t="s">
        <v>314</v>
      </c>
      <c r="K56" s="1191" t="s">
        <v>4</v>
      </c>
      <c r="L56" s="1230" t="s">
        <v>630</v>
      </c>
    </row>
    <row r="57" spans="1:12" x14ac:dyDescent="0.25">
      <c r="A57" s="52"/>
      <c r="B57" s="54"/>
      <c r="C57" s="53"/>
      <c r="E57" s="1218"/>
      <c r="F57" s="1218"/>
      <c r="G57" s="1189">
        <v>14</v>
      </c>
      <c r="H57" s="1178" t="s">
        <v>2</v>
      </c>
      <c r="I57" s="1192" t="s">
        <v>176</v>
      </c>
      <c r="J57" s="1190" t="s">
        <v>314</v>
      </c>
      <c r="K57" s="1190" t="s">
        <v>1</v>
      </c>
      <c r="L57" s="1229">
        <v>1</v>
      </c>
    </row>
    <row r="58" spans="1:12" x14ac:dyDescent="0.25">
      <c r="A58" s="1164"/>
      <c r="B58" s="1165" t="str">
        <f>B1</f>
        <v>November</v>
      </c>
      <c r="C58" s="1166"/>
    </row>
    <row r="59" spans="1:12" x14ac:dyDescent="0.25">
      <c r="E59" s="1218"/>
      <c r="F59" s="1178"/>
      <c r="G59" s="1178"/>
      <c r="H59" s="1219"/>
      <c r="I59" s="1212"/>
      <c r="J59" s="1212"/>
      <c r="K59" s="1212"/>
      <c r="L59" s="1214"/>
    </row>
    <row r="60" spans="1:12" x14ac:dyDescent="0.25">
      <c r="E60" s="1197"/>
      <c r="F60" s="1198" t="s">
        <v>7</v>
      </c>
      <c r="G60" s="1198"/>
      <c r="H60" s="1188" t="s">
        <v>320</v>
      </c>
      <c r="I60" s="1215"/>
      <c r="J60" s="1215"/>
      <c r="K60" s="1215"/>
      <c r="L60" s="1216"/>
    </row>
    <row r="61" spans="1:12" x14ac:dyDescent="0.25">
      <c r="E61" s="1220"/>
      <c r="F61" s="1181"/>
      <c r="G61" s="1181"/>
      <c r="H61" s="1181" t="s">
        <v>321</v>
      </c>
      <c r="I61" s="1212"/>
      <c r="J61" s="1212"/>
      <c r="K61" s="1212"/>
      <c r="L61" s="1214"/>
    </row>
    <row r="62" spans="1:12" x14ac:dyDescent="0.25">
      <c r="E62" s="1199"/>
      <c r="F62" s="1187"/>
      <c r="G62" s="1187"/>
      <c r="H62" s="1188"/>
      <c r="I62" s="1215"/>
      <c r="J62" s="1215"/>
      <c r="K62" s="1215"/>
      <c r="L62" s="1216"/>
    </row>
    <row r="63" spans="1:12" x14ac:dyDescent="0.25">
      <c r="E63" s="1184"/>
      <c r="F63" s="1185"/>
      <c r="G63" s="1185"/>
      <c r="H63" s="1181" t="s">
        <v>304</v>
      </c>
      <c r="I63" s="1212"/>
      <c r="J63" s="1212"/>
      <c r="K63" s="1212"/>
      <c r="L63" s="1214"/>
    </row>
    <row r="64" spans="1:12" x14ac:dyDescent="0.25">
      <c r="E64" s="1186"/>
      <c r="F64" s="1187"/>
      <c r="G64" s="1187"/>
      <c r="H64" s="1188" t="s">
        <v>305</v>
      </c>
      <c r="I64" s="1215"/>
      <c r="J64" s="1215"/>
      <c r="K64" s="1215"/>
      <c r="L64" s="1216"/>
    </row>
    <row r="65" spans="5:12" ht="17.399999999999999" x14ac:dyDescent="0.25">
      <c r="E65" s="1212"/>
      <c r="F65" s="1213"/>
      <c r="G65" s="1212"/>
      <c r="H65" s="1212"/>
      <c r="I65" s="1212"/>
      <c r="J65" s="1212"/>
      <c r="K65" s="1212"/>
      <c r="L65" s="1214"/>
    </row>
    <row r="66" spans="5:12" x14ac:dyDescent="0.25">
      <c r="E66" s="1221"/>
      <c r="F66" s="1222"/>
      <c r="G66" s="1223"/>
      <c r="H66" s="1224"/>
      <c r="I66" s="1223"/>
      <c r="J66" s="1223"/>
      <c r="K66" s="1225"/>
      <c r="L66" s="1226"/>
    </row>
    <row r="67" spans="5:12" ht="17.399999999999999" x14ac:dyDescent="0.25">
      <c r="E67" s="1533"/>
      <c r="F67" s="1534"/>
      <c r="G67" s="1534"/>
      <c r="H67" s="1534"/>
      <c r="I67" s="1534"/>
      <c r="J67" s="1534"/>
      <c r="K67" s="1534"/>
      <c r="L67" s="1534"/>
    </row>
    <row r="68" spans="5:12" x14ac:dyDescent="0.25">
      <c r="L68" s="453"/>
    </row>
    <row r="69" spans="5:12" x14ac:dyDescent="0.25">
      <c r="L69" s="453"/>
    </row>
  </sheetData>
  <mergeCells count="8">
    <mergeCell ref="E2:L2"/>
    <mergeCell ref="E4:L4"/>
    <mergeCell ref="E67:L67"/>
    <mergeCell ref="E6:L7"/>
    <mergeCell ref="E24:L25"/>
    <mergeCell ref="B4:B6"/>
    <mergeCell ref="B36:B37"/>
    <mergeCell ref="E41:L4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2012-11-14T16:09:45Z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