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0" windowWidth="13860" windowHeight="7620" tabRatio="964" activeTab="4"/>
  </bookViews>
  <sheets>
    <sheet name="Title" sheetId="419" r:id="rId1"/>
    <sheet name="802.11 Cover" sheetId="20" r:id="rId2"/>
    <sheet name="Courtesy Notice" sheetId="21" r:id="rId3"/>
    <sheet name=" Agenda Graphic" sheetId="654" r:id="rId4"/>
    <sheet name="802.11 WG Agenda" sheetId="724" r:id="rId5"/>
    <sheet name="WNG SC Agenda" sheetId="736" r:id="rId6"/>
    <sheet name="ARC SC" sheetId="746" r:id="rId7"/>
    <sheet name="JTC1" sheetId="747" r:id="rId8"/>
    <sheet name="REG" sheetId="758" r:id="rId9"/>
    <sheet name="802.24 - Smart Grid" sheetId="762" r:id="rId10"/>
    <sheet name="REVmc Agenda" sheetId="770" r:id="rId11"/>
    <sheet name="TGac Agenda" sheetId="756" r:id="rId12"/>
    <sheet name="TGad Agenda" sheetId="755" r:id="rId13"/>
    <sheet name="TGaf Agenda" sheetId="757" r:id="rId14"/>
    <sheet name="TGah Agenda" sheetId="763" r:id="rId15"/>
    <sheet name="TGai Agenda" sheetId="764" r:id="rId16"/>
    <sheet name="TGaj Agenda" sheetId="772" r:id="rId17"/>
    <sheet name="PAD SG Agenda" sheetId="767" r:id="rId18"/>
    <sheet name="GLK SG Agenda" sheetId="773" r:id="rId19"/>
    <sheet name="CAC Agenda" sheetId="754" r:id="rId20"/>
    <sheet name="Agenda links" sheetId="745" r:id="rId21"/>
    <sheet name="References" sheetId="429" r:id="rId22"/>
  </sheets>
  <definedNames>
    <definedName name="_Parse_In" localSheetId="4" hidden="1">'802.11 WG Agenda'!$H$118:$H$190</definedName>
    <definedName name="_Parse_Out" localSheetId="4" hidden="1">'802.11 WG Agenda'!#REF!</definedName>
    <definedName name="all" localSheetId="3">#REF!</definedName>
    <definedName name="all" localSheetId="18">#REF!</definedName>
    <definedName name="all" localSheetId="10">#REF!</definedName>
    <definedName name="all" localSheetId="5">#REF!</definedName>
    <definedName name="all">#REF!</definedName>
    <definedName name="cc" localSheetId="18">#REF!</definedName>
    <definedName name="cc" localSheetId="10">#REF!</definedName>
    <definedName name="cc" localSheetId="5">#REF!</definedName>
    <definedName name="cc">#REF!</definedName>
    <definedName name="circular" localSheetId="3">#REF!</definedName>
    <definedName name="circular" localSheetId="18">#REF!</definedName>
    <definedName name="circular" localSheetId="10">#REF!</definedName>
    <definedName name="circular" localSheetId="5">#REF!</definedName>
    <definedName name="circular">#REF!</definedName>
    <definedName name="FridayClosingPlenary">'802.11 WG Agenda'!$A$184:$O$358</definedName>
    <definedName name="MondayOpeningPlenary">'802.11 WG Agenda'!$A$1:$O$110</definedName>
    <definedName name="_xlnm.Print_Area" localSheetId="3">' Agenda Graphic'!$E$1:$AF$44</definedName>
    <definedName name="_xlnm.Print_Area" localSheetId="1">'802.11 Cover'!$E$1:$S$38</definedName>
    <definedName name="_xlnm.Print_Area" localSheetId="4">'802.11 WG Agenda'!$A$1:$O$357</definedName>
    <definedName name="_xlnm.Print_Area" localSheetId="9">'802.24 - Smart Grid'!$E$1:$M$9</definedName>
    <definedName name="_xlnm.Print_Area" localSheetId="6">'ARC SC'!$E$1:$N$19</definedName>
    <definedName name="_xlnm.Print_Area" localSheetId="19">'CAC Agenda'!$D$1:$N$14</definedName>
    <definedName name="_xlnm.Print_Area" localSheetId="2">'Courtesy Notice'!$D$1:$Z$49</definedName>
    <definedName name="_xlnm.Print_Area" localSheetId="7">'JTC1'!$D$1:$M$4</definedName>
    <definedName name="_xlnm.Print_Area" localSheetId="21">References!$D$1:$I$54</definedName>
    <definedName name="_xlnm.Print_Area" localSheetId="8">REG!$E$1:$M$2</definedName>
    <definedName name="_xlnm.Print_Area" localSheetId="11">'TGac Agenda'!$E$1:$M$51</definedName>
    <definedName name="_xlnm.Print_Area" localSheetId="12">'TGad Agenda'!$E$1:$M$8</definedName>
    <definedName name="_xlnm.Print_Area" localSheetId="13">'TGaf Agenda'!$E$1:$M$50</definedName>
    <definedName name="_xlnm.Print_Area" localSheetId="15">'TGai Agenda'!$E$1:$M$74</definedName>
    <definedName name="_xlnm.Print_Area" localSheetId="0">Title!$E$1:$R$27</definedName>
    <definedName name="_xlnm.Print_Area" localSheetId="5">'WNG SC Agenda'!$D$1:$M$30</definedName>
    <definedName name="Print_Area_MI" localSheetId="3">#REF!</definedName>
    <definedName name="Print_Area_MI" localSheetId="4">'802.11 WG Agenda'!#REF!</definedName>
    <definedName name="Print_Area_MI" localSheetId="18">#REF!</definedName>
    <definedName name="Print_Area_MI" localSheetId="10">#REF!</definedName>
    <definedName name="Print_Area_MI" localSheetId="5">#REF!</definedName>
    <definedName name="Print_Area_MI">#REF!</definedName>
    <definedName name="skipnav" localSheetId="1">'802.11 Cover'!#REF!</definedName>
    <definedName name="sm" localSheetId="18">#REF!</definedName>
    <definedName name="sm" localSheetId="10">#REF!</definedName>
    <definedName name="sm" localSheetId="5">#REF!</definedName>
    <definedName name="sm">#REF!</definedName>
    <definedName name="WednesdayMidWeekPlenary">'802.11 WG Agenda'!$A$111:$O$180</definedName>
    <definedName name="Z_00AABE15_45FB_42F7_A454_BE72949E7A28_.wvu.PrintArea" localSheetId="3" hidden="1">' Agenda Graphic'!#REF!</definedName>
    <definedName name="Z_00AABE15_45FB_42F7_A454_BE72949E7A28_.wvu.PrintArea" localSheetId="4" hidden="1">'802.11 WG Agenda'!$H$113:$N$190</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4" hidden="1">'802.11 WG Agenda'!$H$113:$N$190</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4" hidden="1">'802.11 WG Agenda'!$94:$97,'802.11 WG Agenda'!$99:$146,'802.11 WG Agenda'!#REF!,'802.11 WG Agenda'!#REF!</definedName>
    <definedName name="Z_20E74821_39C1_45DB_92E8_46A0E2E722B2_.wvu.PrintArea" localSheetId="3" hidden="1">' Agenda Graphic'!#REF!</definedName>
    <definedName name="Z_20E74821_39C1_45DB_92E8_46A0E2E722B2_.wvu.PrintArea" localSheetId="4" hidden="1">'802.11 WG Agenda'!$H$113:$N$190</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4" hidden="1">'802.11 WG Agenda'!#REF!,'802.11 WG Agenda'!$94:$97,'802.11 WG Agenda'!$99:$146</definedName>
    <definedName name="Z_27B78060_68E1_4A63_8B2B_C34DB2097BAE_.wvu.PrintArea" localSheetId="3" hidden="1">' Agenda Graphic'!#REF!</definedName>
    <definedName name="Z_27B78060_68E1_4A63_8B2B_C34DB2097BAE_.wvu.PrintArea" localSheetId="4" hidden="1">'802.11 WG Agenda'!$H$113:$N$190</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4" hidden="1">'802.11 WG Agenda'!#REF!</definedName>
    <definedName name="Z_471EB7C4_B2CF_4FBE_9DC9_693B69A7F9FF_.wvu.PrintArea" localSheetId="3" hidden="1">' Agenda Graphic'!#REF!</definedName>
    <definedName name="Z_471EB7C4_B2CF_4FBE_9DC9_693B69A7F9FF_.wvu.PrintArea" localSheetId="4" hidden="1">'802.11 WG Agenda'!$H$113:$N$190</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4" hidden="1">'802.11 WG Agenda'!$H$113:$N$190</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4" hidden="1">'802.11 WG Agenda'!#REF!,'802.11 WG Agenda'!$99:$146,'802.11 WG Agenda'!#REF!,'802.11 WG Agenda'!#REF!</definedName>
    <definedName name="Z_7E5ADFC7_82CA_4A70_A250_6FC82DA284DC_.wvu.PrintArea" localSheetId="3" hidden="1">' Agenda Graphic'!#REF!</definedName>
    <definedName name="Z_7E5ADFC7_82CA_4A70_A250_6FC82DA284DC_.wvu.PrintArea" localSheetId="4" hidden="1">'802.11 WG Agenda'!$H$113:$N$190</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4" hidden="1">'802.11 WG Agenda'!#REF!,'802.11 WG Agenda'!$94:$97,'802.11 WG Agenda'!#REF!,'802.11 WG Agenda'!#REF!</definedName>
    <definedName name="Z_B316FFF2_8282_4BB7_BE04_5FED6E033DE9_.wvu.PrintArea" localSheetId="3" hidden="1">' Agenda Graphic'!#REF!</definedName>
    <definedName name="Z_B316FFF2_8282_4BB7_BE04_5FED6E033DE9_.wvu.PrintArea" localSheetId="4" hidden="1">'802.11 WG Agenda'!$H$113:$N$190</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N160" i="724" l="1"/>
  <c r="N161" i="724" s="1"/>
  <c r="N162" i="724" s="1"/>
  <c r="N14" i="724" l="1"/>
  <c r="B58" i="429"/>
  <c r="B4" i="429"/>
  <c r="B3" i="429"/>
  <c r="B58" i="754"/>
  <c r="B4" i="754"/>
  <c r="B3" i="754"/>
  <c r="B58" i="773"/>
  <c r="B4" i="773"/>
  <c r="B3" i="773"/>
  <c r="B58" i="767"/>
  <c r="B4" i="767"/>
  <c r="B3" i="767"/>
  <c r="B58" i="772"/>
  <c r="B4" i="772"/>
  <c r="B3" i="772"/>
  <c r="B58" i="764"/>
  <c r="B4" i="764"/>
  <c r="B3" i="764"/>
  <c r="B58" i="763"/>
  <c r="B4" i="763"/>
  <c r="B3" i="763"/>
  <c r="B58" i="757"/>
  <c r="B4" i="757"/>
  <c r="B3" i="757"/>
  <c r="B58" i="755"/>
  <c r="B4" i="755"/>
  <c r="B3" i="755"/>
  <c r="B58" i="756"/>
  <c r="B4" i="756"/>
  <c r="B3" i="756"/>
  <c r="B58" i="770"/>
  <c r="B4" i="770"/>
  <c r="B3" i="770"/>
  <c r="B58" i="762"/>
  <c r="B4" i="762"/>
  <c r="B3" i="762"/>
  <c r="B58" i="758"/>
  <c r="B4" i="758"/>
  <c r="B3" i="758"/>
  <c r="B58" i="747"/>
  <c r="B4" i="747"/>
  <c r="B3" i="747"/>
  <c r="B58" i="746"/>
  <c r="B4" i="746"/>
  <c r="B3" i="746"/>
  <c r="B58" i="736"/>
  <c r="B4" i="736"/>
  <c r="B3" i="736"/>
  <c r="B58" i="724"/>
  <c r="B4" i="724"/>
  <c r="B3" i="724"/>
  <c r="B58" i="654"/>
  <c r="B4" i="654"/>
  <c r="B3" i="654"/>
  <c r="B58" i="21"/>
  <c r="B4" i="21"/>
  <c r="B3" i="21"/>
  <c r="B58" i="20"/>
  <c r="B4" i="20"/>
  <c r="B3" i="20"/>
  <c r="M113" i="764"/>
  <c r="M114" i="764" s="1"/>
  <c r="M115" i="764" s="1"/>
  <c r="M116" i="764" s="1"/>
  <c r="M117" i="764" s="1"/>
  <c r="M118" i="764" s="1"/>
  <c r="G113" i="764"/>
  <c r="G114" i="764" s="1"/>
  <c r="G115" i="764" s="1"/>
  <c r="G116" i="764" s="1"/>
  <c r="G117" i="764" s="1"/>
  <c r="G118" i="764" s="1"/>
  <c r="M103" i="764"/>
  <c r="M104" i="764" s="1"/>
  <c r="M105" i="764" s="1"/>
  <c r="M106" i="764" s="1"/>
  <c r="M107" i="764" s="1"/>
  <c r="G103" i="764"/>
  <c r="G104" i="764" s="1"/>
  <c r="G105" i="764" s="1"/>
  <c r="M102" i="764"/>
  <c r="G102" i="764"/>
  <c r="M91" i="764"/>
  <c r="M92" i="764" s="1"/>
  <c r="M93" i="764" s="1"/>
  <c r="M94" i="764" s="1"/>
  <c r="M95" i="764" s="1"/>
  <c r="M96" i="764" s="1"/>
  <c r="G91" i="764"/>
  <c r="G92" i="764" s="1"/>
  <c r="G93" i="764" s="1"/>
  <c r="G94" i="764" s="1"/>
  <c r="M81" i="764"/>
  <c r="M82" i="764" s="1"/>
  <c r="M83" i="764" s="1"/>
  <c r="M84" i="764" s="1"/>
  <c r="M85" i="764" s="1"/>
  <c r="G81" i="764"/>
  <c r="G82" i="764" s="1"/>
  <c r="G83" i="764" s="1"/>
  <c r="M80" i="764"/>
  <c r="G80" i="764"/>
  <c r="M70" i="764"/>
  <c r="M71" i="764" s="1"/>
  <c r="M72" i="764" s="1"/>
  <c r="G70" i="764"/>
  <c r="G71" i="764" s="1"/>
  <c r="G72" i="764" s="1"/>
  <c r="M69" i="764"/>
  <c r="G69" i="764"/>
  <c r="M59" i="764"/>
  <c r="M60" i="764" s="1"/>
  <c r="M61" i="764" s="1"/>
  <c r="G59" i="764"/>
  <c r="G60" i="764" s="1"/>
  <c r="G61" i="764" s="1"/>
  <c r="M58" i="764"/>
  <c r="G58" i="764"/>
  <c r="M47" i="764"/>
  <c r="M48" i="764" s="1"/>
  <c r="M49" i="764" s="1"/>
  <c r="M50" i="764" s="1"/>
  <c r="M51" i="764" s="1"/>
  <c r="M52" i="764" s="1"/>
  <c r="G47" i="764"/>
  <c r="G48" i="764" s="1"/>
  <c r="G49" i="764" s="1"/>
  <c r="G50" i="764" s="1"/>
  <c r="G38" i="764"/>
  <c r="M36" i="764"/>
  <c r="M37" i="764" s="1"/>
  <c r="M38" i="764" s="1"/>
  <c r="M39" i="764" s="1"/>
  <c r="M40" i="764" s="1"/>
  <c r="M41" i="764" s="1"/>
  <c r="G36" i="764"/>
  <c r="G26" i="764"/>
  <c r="G27" i="764" s="1"/>
  <c r="G28" i="764" s="1"/>
  <c r="M25" i="764"/>
  <c r="M26" i="764" s="1"/>
  <c r="M27" i="764" s="1"/>
  <c r="M28" i="764" s="1"/>
  <c r="M29" i="764" s="1"/>
  <c r="G25" i="764"/>
  <c r="M18" i="764"/>
  <c r="M19" i="764" s="1"/>
  <c r="M12" i="764"/>
  <c r="M13" i="764" s="1"/>
  <c r="M14" i="764" s="1"/>
  <c r="M15" i="764" s="1"/>
  <c r="M16" i="764" s="1"/>
  <c r="M17" i="764" s="1"/>
  <c r="M60" i="763"/>
  <c r="M61" i="763" s="1"/>
  <c r="M62" i="763" s="1"/>
  <c r="M63" i="763" s="1"/>
  <c r="M64" i="763" s="1"/>
  <c r="M52" i="763"/>
  <c r="M53" i="763" s="1"/>
  <c r="M54" i="763" s="1"/>
  <c r="M55" i="763" s="1"/>
  <c r="M43" i="763"/>
  <c r="M44" i="763" s="1"/>
  <c r="M45" i="763" s="1"/>
  <c r="M46" i="763" s="1"/>
  <c r="M47" i="763" s="1"/>
  <c r="M34" i="763"/>
  <c r="M35" i="763" s="1"/>
  <c r="M36" i="763" s="1"/>
  <c r="M25" i="763"/>
  <c r="M26" i="763" s="1"/>
  <c r="M27" i="763" s="1"/>
  <c r="M12" i="763"/>
  <c r="M13" i="763" s="1"/>
  <c r="M14" i="763" s="1"/>
  <c r="M15" i="763" s="1"/>
  <c r="M16" i="763" s="1"/>
  <c r="M17" i="763" s="1"/>
  <c r="M18" i="763" s="1"/>
  <c r="M19" i="763" s="1"/>
  <c r="G13" i="746"/>
  <c r="G14" i="746" s="1"/>
  <c r="G15" i="746" s="1"/>
  <c r="G16" i="746" s="1"/>
  <c r="G17" i="746" s="1"/>
  <c r="G18" i="746" s="1"/>
  <c r="G19" i="746" s="1"/>
  <c r="M12" i="746"/>
  <c r="M13" i="746" s="1"/>
  <c r="M14" i="746" s="1"/>
  <c r="M15" i="746" s="1"/>
  <c r="M16" i="746" s="1"/>
  <c r="M17" i="746" s="1"/>
  <c r="M18" i="746" s="1"/>
  <c r="M19" i="746" s="1"/>
  <c r="M20" i="746" s="1"/>
  <c r="G12" i="746"/>
  <c r="M90" i="757" l="1"/>
  <c r="M91" i="757" s="1"/>
  <c r="M92" i="757" s="1"/>
  <c r="M93" i="757" s="1"/>
  <c r="M94" i="757" s="1"/>
  <c r="M95" i="757" s="1"/>
  <c r="M89" i="757"/>
  <c r="G89" i="757"/>
  <c r="G90" i="757" s="1"/>
  <c r="G91" i="757" s="1"/>
  <c r="G92" i="757" s="1"/>
  <c r="G93" i="757" s="1"/>
  <c r="G94" i="757" s="1"/>
  <c r="G95" i="757" s="1"/>
  <c r="G80" i="757"/>
  <c r="G81" i="757" s="1"/>
  <c r="G82" i="757" s="1"/>
  <c r="G83" i="757" s="1"/>
  <c r="M79" i="757"/>
  <c r="M80" i="757" s="1"/>
  <c r="M81" i="757" s="1"/>
  <c r="M82" i="757" s="1"/>
  <c r="M83" i="757" s="1"/>
  <c r="G79" i="757"/>
  <c r="M70" i="757"/>
  <c r="M71" i="757" s="1"/>
  <c r="M72" i="757" s="1"/>
  <c r="M73" i="757" s="1"/>
  <c r="M69" i="757"/>
  <c r="G69" i="757"/>
  <c r="G70" i="757" s="1"/>
  <c r="G71" i="757" s="1"/>
  <c r="G72" i="757" s="1"/>
  <c r="G73" i="757" s="1"/>
  <c r="G60" i="757"/>
  <c r="G61" i="757" s="1"/>
  <c r="G62" i="757" s="1"/>
  <c r="G63" i="757" s="1"/>
  <c r="M59" i="757"/>
  <c r="M60" i="757" s="1"/>
  <c r="M61" i="757" s="1"/>
  <c r="M62" i="757" s="1"/>
  <c r="M63" i="757" s="1"/>
  <c r="G59" i="757"/>
  <c r="G49" i="757"/>
  <c r="G50" i="757" s="1"/>
  <c r="G51" i="757" s="1"/>
  <c r="G52" i="757" s="1"/>
  <c r="G53" i="757" s="1"/>
  <c r="M48" i="757"/>
  <c r="M49" i="757" s="1"/>
  <c r="M50" i="757" s="1"/>
  <c r="M51" i="757" s="1"/>
  <c r="M52" i="757" s="1"/>
  <c r="M53" i="757" s="1"/>
  <c r="G48" i="757"/>
  <c r="G38" i="757"/>
  <c r="G39" i="757" s="1"/>
  <c r="G40" i="757" s="1"/>
  <c r="G41" i="757" s="1"/>
  <c r="G42" i="757" s="1"/>
  <c r="M37" i="757"/>
  <c r="M38" i="757" s="1"/>
  <c r="M39" i="757" s="1"/>
  <c r="M40" i="757" s="1"/>
  <c r="M41" i="757" s="1"/>
  <c r="M42" i="757" s="1"/>
  <c r="G37" i="757"/>
  <c r="G25" i="757"/>
  <c r="G26" i="757" s="1"/>
  <c r="G27" i="757" s="1"/>
  <c r="G28" i="757" s="1"/>
  <c r="G29" i="757" s="1"/>
  <c r="G30" i="757" s="1"/>
  <c r="G31" i="757" s="1"/>
  <c r="M24" i="757"/>
  <c r="M25" i="757" s="1"/>
  <c r="M26" i="757" s="1"/>
  <c r="G24" i="757"/>
  <c r="G12" i="757"/>
  <c r="G13" i="757" s="1"/>
  <c r="G14" i="757" s="1"/>
  <c r="G15" i="757" s="1"/>
  <c r="G16" i="757" s="1"/>
  <c r="G17" i="757" s="1"/>
  <c r="G18" i="757" s="1"/>
  <c r="M11" i="757"/>
  <c r="G11" i="757"/>
  <c r="M27" i="757" l="1"/>
  <c r="M28" i="757" s="1"/>
  <c r="M29" i="757" s="1"/>
  <c r="M30" i="757" s="1"/>
  <c r="M31" i="757" s="1"/>
  <c r="M12" i="757"/>
  <c r="M13" i="757" s="1"/>
  <c r="M14" i="757" s="1"/>
  <c r="M15" i="757" s="1"/>
  <c r="M16" i="757" s="1"/>
  <c r="M17" i="757" s="1"/>
  <c r="M18" i="757" s="1"/>
  <c r="M12" i="736" l="1"/>
  <c r="M13" i="736" s="1"/>
  <c r="M14" i="736" s="1"/>
  <c r="M15" i="736" s="1"/>
  <c r="M16" i="736" s="1"/>
  <c r="M17" i="736" s="1"/>
  <c r="M18" i="736" s="1"/>
  <c r="M19" i="736" s="1"/>
  <c r="M20" i="736" s="1"/>
  <c r="M21" i="736" s="1"/>
  <c r="M22" i="736" s="1"/>
  <c r="M52" i="770"/>
  <c r="M53" i="770" s="1"/>
  <c r="M54" i="770" s="1"/>
  <c r="M55" i="770" s="1"/>
  <c r="M56" i="770" s="1"/>
  <c r="M57" i="770" s="1"/>
  <c r="M58" i="770" s="1"/>
  <c r="M45" i="770"/>
  <c r="M46" i="770" s="1"/>
  <c r="M47" i="770" s="1"/>
  <c r="M48" i="770" s="1"/>
  <c r="M38" i="770"/>
  <c r="M39" i="770" s="1"/>
  <c r="M40" i="770" s="1"/>
  <c r="M41" i="770" s="1"/>
  <c r="M30" i="770"/>
  <c r="M31" i="770" s="1"/>
  <c r="M32" i="770" s="1"/>
  <c r="M33" i="770" s="1"/>
  <c r="M17" i="770"/>
  <c r="M18" i="770" s="1"/>
  <c r="M19" i="770" s="1"/>
  <c r="M20" i="770" s="1"/>
  <c r="M21" i="770" s="1"/>
  <c r="M22" i="770" s="1"/>
  <c r="M23" i="770" s="1"/>
  <c r="M24" i="770" s="1"/>
  <c r="G17" i="770"/>
  <c r="G18" i="770" s="1"/>
  <c r="G19" i="770" s="1"/>
  <c r="G20" i="770" s="1"/>
  <c r="G21" i="770" s="1"/>
  <c r="G22" i="770" s="1"/>
  <c r="G23" i="770" s="1"/>
  <c r="G24" i="770" s="1"/>
  <c r="M16" i="770"/>
  <c r="M56" i="756"/>
  <c r="M57" i="756" s="1"/>
  <c r="M58" i="756" s="1"/>
  <c r="M59" i="756" s="1"/>
  <c r="M60" i="756" s="1"/>
  <c r="M61" i="756" s="1"/>
  <c r="M62" i="756" s="1"/>
  <c r="M50" i="756"/>
  <c r="M51" i="756" s="1"/>
  <c r="M44" i="756"/>
  <c r="M45" i="756" s="1"/>
  <c r="M46" i="756" s="1"/>
  <c r="M47" i="756" s="1"/>
  <c r="M38" i="756"/>
  <c r="M39" i="756" s="1"/>
  <c r="M40" i="756" s="1"/>
  <c r="M41" i="756" s="1"/>
  <c r="M31" i="756"/>
  <c r="M32" i="756" s="1"/>
  <c r="M33" i="756" s="1"/>
  <c r="M34" i="756" s="1"/>
  <c r="M35" i="756" s="1"/>
  <c r="M25" i="756"/>
  <c r="M26" i="756" s="1"/>
  <c r="M27" i="756" s="1"/>
  <c r="M28" i="756" s="1"/>
  <c r="M17" i="756"/>
  <c r="M18" i="756" s="1"/>
  <c r="M19" i="756" s="1"/>
  <c r="M20" i="756" s="1"/>
  <c r="M21" i="756" s="1"/>
  <c r="M22" i="756" s="1"/>
  <c r="G12" i="756"/>
  <c r="M11" i="756"/>
  <c r="M12" i="756" s="1"/>
  <c r="M13" i="756" s="1"/>
  <c r="M14" i="756" s="1"/>
  <c r="L46" i="767"/>
  <c r="L47" i="767" s="1"/>
  <c r="L48" i="767" s="1"/>
  <c r="L35" i="767"/>
  <c r="L36" i="767" s="1"/>
  <c r="L37" i="767" s="1"/>
  <c r="L24" i="767"/>
  <c r="L25" i="767" s="1"/>
  <c r="L23" i="767"/>
  <c r="L11" i="767"/>
  <c r="L12" i="767" s="1"/>
  <c r="L13" i="767" s="1"/>
  <c r="L14" i="767" s="1"/>
  <c r="L15" i="767" s="1"/>
  <c r="L16" i="767" s="1"/>
  <c r="L17" i="767" s="1"/>
  <c r="L10" i="767"/>
  <c r="L36" i="773"/>
  <c r="L37" i="773" s="1"/>
  <c r="L38" i="773" s="1"/>
  <c r="L39" i="773" s="1"/>
  <c r="L40" i="773" s="1"/>
  <c r="L41" i="773" s="1"/>
  <c r="L42" i="773" s="1"/>
  <c r="L43" i="773" s="1"/>
  <c r="L44" i="773" s="1"/>
  <c r="L24" i="773"/>
  <c r="L25" i="773" s="1"/>
  <c r="L26" i="773" s="1"/>
  <c r="L27" i="773" s="1"/>
  <c r="L28" i="773" s="1"/>
  <c r="L29" i="773" s="1"/>
  <c r="L30" i="773" s="1"/>
  <c r="L31" i="773" s="1"/>
  <c r="F11" i="773"/>
  <c r="F12" i="773" s="1"/>
  <c r="F13" i="773" s="1"/>
  <c r="F14" i="773" s="1"/>
  <c r="F15" i="773" s="1"/>
  <c r="F16" i="773" s="1"/>
  <c r="F17" i="773" s="1"/>
  <c r="F18" i="773" s="1"/>
  <c r="F24" i="773" s="1"/>
  <c r="F25" i="773" s="1"/>
  <c r="F26" i="773" s="1"/>
  <c r="F27" i="773" s="1"/>
  <c r="F28" i="773" s="1"/>
  <c r="F29" i="773" s="1"/>
  <c r="F30" i="773" s="1"/>
  <c r="F31" i="773" s="1"/>
  <c r="F36" i="773" s="1"/>
  <c r="F37" i="773" s="1"/>
  <c r="F38" i="773" s="1"/>
  <c r="F39" i="773" s="1"/>
  <c r="F40" i="773" s="1"/>
  <c r="F41" i="773" s="1"/>
  <c r="F42" i="773" s="1"/>
  <c r="F43" i="773" s="1"/>
  <c r="F44" i="773" s="1"/>
  <c r="L10" i="773"/>
  <c r="L11" i="773" s="1"/>
  <c r="L12" i="773" s="1"/>
  <c r="L13" i="773" s="1"/>
  <c r="L14" i="773" s="1"/>
  <c r="L15" i="773" s="1"/>
  <c r="L16" i="773" s="1"/>
  <c r="L17" i="773" s="1"/>
  <c r="L18" i="773" s="1"/>
  <c r="G30" i="770"/>
  <c r="G31" i="770" l="1"/>
  <c r="M52" i="756"/>
  <c r="M53" i="756"/>
  <c r="L26" i="767"/>
  <c r="L27" i="767" s="1"/>
  <c r="L28" i="767"/>
  <c r="L29" i="767" s="1"/>
  <c r="L38" i="767"/>
  <c r="L39" i="767" s="1"/>
  <c r="L40" i="767"/>
  <c r="L41" i="767" s="1"/>
  <c r="L51" i="767"/>
  <c r="L52" i="767" s="1"/>
  <c r="L53" i="767" s="1"/>
  <c r="L54" i="767" s="1"/>
  <c r="L55" i="767" s="1"/>
  <c r="L49" i="767"/>
  <c r="L50" i="767" s="1"/>
  <c r="M34" i="772"/>
  <c r="M35" i="772" s="1"/>
  <c r="M36" i="772" s="1"/>
  <c r="M33" i="772"/>
  <c r="M32" i="772"/>
  <c r="M28" i="772"/>
  <c r="M29" i="772" s="1"/>
  <c r="M27" i="772"/>
  <c r="M26" i="772"/>
  <c r="M22" i="772"/>
  <c r="M23" i="772" s="1"/>
  <c r="M21" i="772"/>
  <c r="G14" i="772"/>
  <c r="M13" i="772"/>
  <c r="M14" i="772" s="1"/>
  <c r="M15" i="772" s="1"/>
  <c r="M16" i="772" s="1"/>
  <c r="M17" i="772" s="1"/>
  <c r="M18" i="772" s="1"/>
  <c r="G32" i="770" l="1"/>
  <c r="G33" i="770" l="1"/>
  <c r="G38" i="770" l="1"/>
  <c r="G39" i="770" l="1"/>
  <c r="G40" i="770" l="1"/>
  <c r="G41" i="770" l="1"/>
  <c r="G45" i="770"/>
  <c r="G46" i="770" l="1"/>
  <c r="G47" i="770" l="1"/>
  <c r="N105" i="724"/>
  <c r="N103" i="724"/>
  <c r="M76" i="756"/>
  <c r="M77" i="756" s="1"/>
  <c r="M78" i="756" s="1"/>
  <c r="M79" i="756" s="1"/>
  <c r="M80" i="756" s="1"/>
  <c r="O358" i="724"/>
  <c r="M10" i="758"/>
  <c r="M11" i="758" s="1"/>
  <c r="M12" i="758" s="1"/>
  <c r="M13" i="758" s="1"/>
  <c r="M14" i="758" s="1"/>
  <c r="M15" i="758" s="1"/>
  <c r="M16" i="758" s="1"/>
  <c r="M17" i="758" s="1"/>
  <c r="G10" i="758"/>
  <c r="N15" i="724"/>
  <c r="N16" i="724" s="1"/>
  <c r="N18" i="724" s="1"/>
  <c r="N19" i="724" s="1"/>
  <c r="N21" i="724" s="1"/>
  <c r="N23" i="724" s="1"/>
  <c r="N44" i="724" s="1"/>
  <c r="N45" i="724" s="1"/>
  <c r="N46" i="724" s="1"/>
  <c r="N47" i="724" s="1"/>
  <c r="N48" i="724" s="1"/>
  <c r="N49" i="724" s="1"/>
  <c r="N50" i="724" s="1"/>
  <c r="N51" i="724" s="1"/>
  <c r="N52" i="724" s="1"/>
  <c r="N53" i="724" s="1"/>
  <c r="N54" i="724" s="1"/>
  <c r="N55" i="724" s="1"/>
  <c r="N56" i="724" s="1"/>
  <c r="N57" i="724" s="1"/>
  <c r="N58" i="724" s="1"/>
  <c r="N59" i="724" s="1"/>
  <c r="N60" i="724" s="1"/>
  <c r="N196" i="724"/>
  <c r="N197" i="724" s="1"/>
  <c r="N199" i="724" s="1"/>
  <c r="N207" i="724" s="1"/>
  <c r="N208" i="724" s="1"/>
  <c r="N209" i="724" s="1"/>
  <c r="N210" i="724" s="1"/>
  <c r="N211" i="724" s="1"/>
  <c r="N212" i="724" s="1"/>
  <c r="N216" i="724" s="1"/>
  <c r="N217" i="724" s="1"/>
  <c r="N218" i="724" s="1"/>
  <c r="N219" i="724" s="1"/>
  <c r="N220" i="724" s="1"/>
  <c r="N221" i="724" s="1"/>
  <c r="N222" i="724" s="1"/>
  <c r="N223" i="724" s="1"/>
  <c r="B4" i="745"/>
  <c r="B3" i="745"/>
  <c r="B58" i="745"/>
  <c r="G217" i="724"/>
  <c r="G218" i="724" s="1"/>
  <c r="G219" i="724" s="1"/>
  <c r="G220" i="724" s="1"/>
  <c r="G221" i="724" s="1"/>
  <c r="G222" i="724" s="1"/>
  <c r="B58" i="419"/>
  <c r="G86" i="724"/>
  <c r="G87" i="724" s="1"/>
  <c r="G88" i="724" s="1"/>
  <c r="G89" i="724" s="1"/>
  <c r="G90" i="724" s="1"/>
  <c r="G91" i="724" s="1"/>
  <c r="G328" i="724"/>
  <c r="G329" i="724" s="1"/>
  <c r="G330" i="724" s="1"/>
  <c r="G331" i="724" s="1"/>
  <c r="G332" i="724" s="1"/>
  <c r="G267" i="724"/>
  <c r="G268" i="724" s="1"/>
  <c r="G269" i="724" s="1"/>
  <c r="G270" i="724" s="1"/>
  <c r="G271" i="724" s="1"/>
  <c r="G300" i="724"/>
  <c r="G301" i="724" s="1"/>
  <c r="G302" i="724" s="1"/>
  <c r="G303" i="724" s="1"/>
  <c r="G45" i="724"/>
  <c r="G46" i="724" s="1"/>
  <c r="G47" i="724" s="1"/>
  <c r="G48" i="724" s="1"/>
  <c r="G49" i="724" s="1"/>
  <c r="G50" i="724" s="1"/>
  <c r="G51" i="724" s="1"/>
  <c r="G52" i="724" s="1"/>
  <c r="G53" i="724" s="1"/>
  <c r="G54" i="724" s="1"/>
  <c r="G55" i="724" s="1"/>
  <c r="G56" i="724" s="1"/>
  <c r="G57" i="724" s="1"/>
  <c r="G58" i="724" s="1"/>
  <c r="G59" i="724" s="1"/>
  <c r="G60" i="724" s="1"/>
  <c r="F168" i="724"/>
  <c r="F169" i="724" s="1"/>
  <c r="F170" i="724" s="1"/>
  <c r="G20" i="754"/>
  <c r="G21" i="754" s="1"/>
  <c r="G22" i="754" s="1"/>
  <c r="G23" i="754" s="1"/>
  <c r="G24" i="754" s="1"/>
  <c r="M19" i="754"/>
  <c r="M20" i="754" s="1"/>
  <c r="M21" i="754" s="1"/>
  <c r="M22" i="754" s="1"/>
  <c r="M23" i="754" s="1"/>
  <c r="M24" i="754" s="1"/>
  <c r="G10" i="754"/>
  <c r="G11" i="754"/>
  <c r="G12" i="754" s="1"/>
  <c r="G13" i="754" s="1"/>
  <c r="G14" i="754" s="1"/>
  <c r="M9" i="754"/>
  <c r="M10" i="754" s="1"/>
  <c r="M11" i="754" s="1"/>
  <c r="M12" i="754" s="1"/>
  <c r="M13" i="754" s="1"/>
  <c r="M14" i="754" s="1"/>
  <c r="N346" i="724"/>
  <c r="F336" i="724"/>
  <c r="F337" i="724" s="1"/>
  <c r="F338" i="724" s="1"/>
  <c r="G323" i="724"/>
  <c r="H317" i="724"/>
  <c r="H318" i="724" s="1"/>
  <c r="H319" i="724" s="1"/>
  <c r="G314" i="724"/>
  <c r="G315" i="724" s="1"/>
  <c r="G316" i="724" s="1"/>
  <c r="G317" i="724" s="1"/>
  <c r="G318" i="724" s="1"/>
  <c r="G319" i="724" s="1"/>
  <c r="G307" i="724"/>
  <c r="G308" i="724" s="1"/>
  <c r="G309" i="724" s="1"/>
  <c r="G310" i="724" s="1"/>
  <c r="G294" i="724"/>
  <c r="G281" i="724"/>
  <c r="G282" i="724" s="1"/>
  <c r="G283" i="724" s="1"/>
  <c r="G284" i="724" s="1"/>
  <c r="G285" i="724" s="1"/>
  <c r="G286" i="724" s="1"/>
  <c r="G275" i="724"/>
  <c r="G276" i="724" s="1"/>
  <c r="G277" i="724" s="1"/>
  <c r="G248" i="724"/>
  <c r="G249" i="724" s="1"/>
  <c r="G231" i="724"/>
  <c r="G232" i="724" s="1"/>
  <c r="G233" i="724" s="1"/>
  <c r="G234" i="724" s="1"/>
  <c r="G239" i="724"/>
  <c r="G240" i="724" s="1"/>
  <c r="G241" i="724" s="1"/>
  <c r="G242" i="724" s="1"/>
  <c r="G243" i="724" s="1"/>
  <c r="G244" i="724" s="1"/>
  <c r="F200" i="724"/>
  <c r="F201" i="724" s="1"/>
  <c r="F202" i="724" s="1"/>
  <c r="F203" i="724" s="1"/>
  <c r="F204" i="724" s="1"/>
  <c r="F205" i="724" s="1"/>
  <c r="F206" i="724" s="1"/>
  <c r="F207" i="724" s="1"/>
  <c r="F208" i="724" s="1"/>
  <c r="F209" i="724" s="1"/>
  <c r="F210" i="724" s="1"/>
  <c r="F211" i="724" s="1"/>
  <c r="F212" i="724" s="1"/>
  <c r="J193" i="724"/>
  <c r="E192" i="724"/>
  <c r="E191" i="724"/>
  <c r="E190" i="724"/>
  <c r="E187" i="724"/>
  <c r="E186" i="724"/>
  <c r="E185" i="724"/>
  <c r="N177" i="724"/>
  <c r="N179" i="724" s="1"/>
  <c r="F158" i="724"/>
  <c r="F159" i="724" s="1"/>
  <c r="F160" i="724" s="1"/>
  <c r="F161" i="724" s="1"/>
  <c r="F162" i="724" s="1"/>
  <c r="F163" i="724" s="1"/>
  <c r="F164" i="724" s="1"/>
  <c r="F165" i="724" s="1"/>
  <c r="F166" i="724" s="1"/>
  <c r="F151" i="724"/>
  <c r="F152" i="724" s="1"/>
  <c r="F153" i="724" s="1"/>
  <c r="F154" i="724" s="1"/>
  <c r="F155" i="724" s="1"/>
  <c r="G145" i="724"/>
  <c r="G146" i="724" s="1"/>
  <c r="G147" i="724" s="1"/>
  <c r="G148" i="724" s="1"/>
  <c r="G140" i="724"/>
  <c r="G141" i="724" s="1"/>
  <c r="F138" i="724"/>
  <c r="F128" i="724"/>
  <c r="F129" i="724" s="1"/>
  <c r="F130" i="724" s="1"/>
  <c r="F131" i="724" s="1"/>
  <c r="F132" i="724" s="1"/>
  <c r="F133" i="724" s="1"/>
  <c r="F134" i="724" s="1"/>
  <c r="N124" i="724"/>
  <c r="N125" i="724" s="1"/>
  <c r="N127" i="724" s="1"/>
  <c r="N128" i="724" s="1"/>
  <c r="N129" i="724" s="1"/>
  <c r="N130" i="724" s="1"/>
  <c r="N131" i="724" s="1"/>
  <c r="N132" i="724" s="1"/>
  <c r="N133" i="724" s="1"/>
  <c r="N134" i="724" s="1"/>
  <c r="N139" i="724" s="1"/>
  <c r="N140" i="724" s="1"/>
  <c r="N141" i="724" s="1"/>
  <c r="N142" i="724" s="1"/>
  <c r="J122" i="724"/>
  <c r="E121" i="724"/>
  <c r="E120" i="724"/>
  <c r="E119" i="724"/>
  <c r="N107" i="724"/>
  <c r="G96" i="724"/>
  <c r="G81" i="724"/>
  <c r="G82" i="724" s="1"/>
  <c r="G83" i="724" s="1"/>
  <c r="G66" i="724"/>
  <c r="G67" i="724" s="1"/>
  <c r="G68" i="724" s="1"/>
  <c r="G69" i="724" s="1"/>
  <c r="G70" i="724" s="1"/>
  <c r="G71" i="724" s="1"/>
  <c r="G72" i="724" s="1"/>
  <c r="G73" i="724" s="1"/>
  <c r="G74" i="724" s="1"/>
  <c r="G76" i="724" s="1"/>
  <c r="G77" i="724" s="1"/>
  <c r="G26" i="724"/>
  <c r="G27" i="724" s="1"/>
  <c r="J12" i="724"/>
  <c r="E5" i="724"/>
  <c r="E115" i="724" s="1"/>
  <c r="E4" i="724"/>
  <c r="E114" i="724" s="1"/>
  <c r="E3" i="724"/>
  <c r="E113" i="724" s="1"/>
  <c r="F9" i="654"/>
  <c r="H9" i="654" s="1"/>
  <c r="F6" i="654"/>
  <c r="F4" i="654"/>
  <c r="G48" i="770" l="1"/>
  <c r="W9" i="654"/>
  <c r="AB9" i="654"/>
  <c r="R9" i="654"/>
  <c r="N143" i="724"/>
  <c r="N144" i="724" s="1"/>
  <c r="N145" i="724" s="1"/>
  <c r="N146" i="724" s="1"/>
  <c r="N147" i="724" s="1"/>
  <c r="N148" i="724" s="1"/>
  <c r="N151" i="724" s="1"/>
  <c r="N152" i="724" s="1"/>
  <c r="N153" i="724" s="1"/>
  <c r="N154" i="724" s="1"/>
  <c r="N155" i="724" s="1"/>
  <c r="N157" i="724" s="1"/>
  <c r="N158" i="724" s="1"/>
  <c r="N159" i="724" s="1"/>
  <c r="N163" i="724" s="1"/>
  <c r="N164" i="724" s="1"/>
  <c r="N165" i="724" s="1"/>
  <c r="N166" i="724" s="1"/>
  <c r="N167" i="724" s="1"/>
  <c r="N168" i="724" s="1"/>
  <c r="N169" i="724" s="1"/>
  <c r="N170" i="724" s="1"/>
  <c r="N172" i="724" s="1"/>
  <c r="N175" i="724" s="1"/>
  <c r="G223" i="724"/>
  <c r="G224" i="724" s="1"/>
  <c r="G225" i="724" s="1"/>
  <c r="G226" i="724" s="1"/>
  <c r="G227" i="724" s="1"/>
  <c r="N224" i="724"/>
  <c r="N225" i="724" s="1"/>
  <c r="N226" i="724" s="1"/>
  <c r="N227" i="724" s="1"/>
  <c r="N229" i="724" s="1"/>
  <c r="N230" i="724" s="1"/>
  <c r="N231" i="724" s="1"/>
  <c r="N232" i="724" s="1"/>
  <c r="N233" i="724" s="1"/>
  <c r="N234" i="724" s="1"/>
  <c r="N235" i="724" s="1"/>
  <c r="N236" i="724" s="1"/>
  <c r="N237" i="724" s="1"/>
  <c r="N238" i="724" s="1"/>
  <c r="N239" i="724" s="1"/>
  <c r="N240" i="724" s="1"/>
  <c r="N241" i="724" s="1"/>
  <c r="N242" i="724" s="1"/>
  <c r="N243" i="724" s="1"/>
  <c r="N244" i="724" s="1"/>
  <c r="N245" i="724" s="1"/>
  <c r="N246" i="724" s="1"/>
  <c r="N247" i="724" s="1"/>
  <c r="N248" i="724" s="1"/>
  <c r="N249" i="724" s="1"/>
  <c r="N65" i="724"/>
  <c r="N66" i="724" s="1"/>
  <c r="N67" i="724" s="1"/>
  <c r="N68" i="724" s="1"/>
  <c r="N69" i="724" s="1"/>
  <c r="N70" i="724" s="1"/>
  <c r="N71" i="724" s="1"/>
  <c r="N72" i="724" s="1"/>
  <c r="N73" i="724" s="1"/>
  <c r="N74" i="724" s="1"/>
  <c r="N76" i="724" s="1"/>
  <c r="N77" i="724" s="1"/>
  <c r="N79" i="724" s="1"/>
  <c r="N80" i="724" s="1"/>
  <c r="G52" i="770"/>
  <c r="G53" i="770" l="1"/>
  <c r="G54" i="770" s="1"/>
  <c r="G55" i="770" s="1"/>
  <c r="G56" i="770" s="1"/>
  <c r="G57" i="770" s="1"/>
  <c r="G58" i="770" s="1"/>
  <c r="G8" i="770" s="1"/>
  <c r="N173" i="724"/>
  <c r="N174" i="724" s="1"/>
  <c r="N253" i="724"/>
  <c r="N254" i="724" s="1"/>
  <c r="N255" i="724" s="1"/>
  <c r="N256" i="724" s="1"/>
  <c r="N257" i="724" s="1"/>
  <c r="N258" i="724" s="1"/>
  <c r="N259" i="724" s="1"/>
  <c r="N262" i="724" s="1"/>
  <c r="N265" i="724" s="1"/>
  <c r="N266" i="724" s="1"/>
  <c r="N267" i="724" s="1"/>
  <c r="N268" i="724" s="1"/>
  <c r="N269" i="724" s="1"/>
  <c r="N270" i="724" s="1"/>
  <c r="N271" i="724" s="1"/>
  <c r="N273" i="724" s="1"/>
  <c r="N274" i="724" s="1"/>
  <c r="N275" i="724" s="1"/>
  <c r="N276" i="724" s="1"/>
  <c r="N277" i="724" s="1"/>
  <c r="N278" i="724" s="1"/>
  <c r="N279" i="724" s="1"/>
  <c r="N280" i="724" s="1"/>
  <c r="N281" i="724" s="1"/>
  <c r="N282" i="724" s="1"/>
  <c r="N283" i="724" s="1"/>
  <c r="N284" i="724" s="1"/>
  <c r="N285" i="724" s="1"/>
  <c r="N286" i="724" s="1"/>
  <c r="N287" i="724" s="1"/>
  <c r="N288" i="724" s="1"/>
  <c r="N289" i="724" s="1"/>
  <c r="N81" i="724"/>
  <c r="N82" i="724" s="1"/>
  <c r="N83" i="724" s="1"/>
  <c r="N85" i="724" s="1"/>
  <c r="N86" i="724" s="1"/>
  <c r="N87" i="724" s="1"/>
  <c r="N88" i="724" s="1"/>
  <c r="N89" i="724" s="1"/>
  <c r="N90" i="724" s="1"/>
  <c r="N91" i="724" s="1"/>
  <c r="N92" i="724" s="1"/>
  <c r="N93" i="724" s="1"/>
  <c r="N94" i="724" s="1"/>
  <c r="N95" i="724" s="1"/>
  <c r="N96" i="724" s="1"/>
  <c r="N97" i="724" s="1"/>
  <c r="N98" i="724" s="1"/>
  <c r="N99" i="724" s="1"/>
  <c r="N100" i="724" s="1"/>
  <c r="N101" i="724" s="1"/>
  <c r="N102" i="724" s="1"/>
  <c r="N290" i="724" l="1"/>
  <c r="N292" i="724" s="1"/>
  <c r="N293" i="724" s="1"/>
  <c r="N294" i="724" s="1"/>
  <c r="N295" i="724" s="1"/>
  <c r="N296" i="724" s="1"/>
  <c r="N297" i="724" s="1"/>
  <c r="N298" i="724" s="1"/>
  <c r="N299" i="724" s="1"/>
  <c r="N300" i="724" s="1"/>
  <c r="N301" i="724" s="1"/>
  <c r="N302" i="724" s="1"/>
  <c r="N303" i="724" s="1"/>
  <c r="N305" i="724" s="1"/>
  <c r="N306" i="724" s="1"/>
  <c r="N307" i="724" s="1"/>
  <c r="N308" i="724" s="1"/>
  <c r="N309" i="724" s="1"/>
  <c r="N310" i="724" s="1"/>
  <c r="N311" i="724" s="1"/>
  <c r="N312" i="724" s="1"/>
  <c r="N313" i="724" s="1"/>
  <c r="N314" i="724" s="1"/>
  <c r="N315" i="724" s="1"/>
  <c r="N316" i="724" s="1"/>
  <c r="N317" i="724" s="1"/>
  <c r="N318" i="724" s="1"/>
  <c r="N319" i="724" s="1"/>
  <c r="N321" i="724" s="1"/>
  <c r="N322" i="724" s="1"/>
  <c r="N323" i="724" s="1"/>
  <c r="N326" i="724" l="1"/>
  <c r="N327" i="724" s="1"/>
  <c r="N328" i="724" s="1"/>
  <c r="N329" i="724" s="1"/>
  <c r="N330" i="724" s="1"/>
  <c r="N331" i="724" s="1"/>
  <c r="N332" i="724" s="1"/>
  <c r="N334" i="724" s="1"/>
  <c r="N335" i="724" l="1"/>
  <c r="N336" i="724" s="1"/>
  <c r="N337" i="724" s="1"/>
  <c r="N338" i="724" s="1"/>
  <c r="N339" i="724" s="1"/>
  <c r="N340" i="724" s="1"/>
  <c r="N341" i="724" s="1"/>
  <c r="N342" i="724" s="1"/>
  <c r="N343" i="724" s="1"/>
  <c r="N344" i="724" l="1"/>
  <c r="N345" i="724" s="1"/>
</calcChain>
</file>

<file path=xl/sharedStrings.xml><?xml version="1.0" encoding="utf-8"?>
<sst xmlns="http://schemas.openxmlformats.org/spreadsheetml/2006/main" count="3580" uniqueCount="771">
  <si>
    <t>*</t>
  </si>
  <si>
    <t>Chair</t>
  </si>
  <si>
    <t>MI</t>
  </si>
  <si>
    <t>Modify and/or Approve Agenda</t>
  </si>
  <si>
    <t>All</t>
  </si>
  <si>
    <t>DT/MI</t>
  </si>
  <si>
    <t>-</t>
  </si>
  <si>
    <t xml:space="preserve"> </t>
  </si>
  <si>
    <t>Review progess</t>
  </si>
  <si>
    <t>Review progress</t>
  </si>
  <si>
    <t>Review critical regulatory issues</t>
  </si>
  <si>
    <t xml:space="preserve">OTHER ANNOUNCEMENTS - Social </t>
  </si>
  <si>
    <t>PARs</t>
  </si>
  <si>
    <t>Ad Hoc Group Chair</t>
  </si>
  <si>
    <t>Other submissions to guide development of draft ammendment</t>
  </si>
  <si>
    <t xml:space="preserve">Forum to discuss any IEEE 802 issues related to ISO/IEC JTC1/SC6 </t>
  </si>
  <si>
    <t>Task Group ai</t>
  </si>
  <si>
    <t>WG18 Agenda plans</t>
  </si>
  <si>
    <t>WG19 Agenda plans</t>
  </si>
  <si>
    <t>Ecclesine</t>
  </si>
  <si>
    <t>TGai - Fast Initial Link Setup</t>
  </si>
  <si>
    <t xml:space="preserve">TGai </t>
  </si>
  <si>
    <t>AI</t>
  </si>
  <si>
    <t>AH</t>
  </si>
  <si>
    <t>TGah  AGENDA &amp; OBJECTIVES FOR THIS SESSION</t>
  </si>
  <si>
    <t>Task Group ah</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</si>
  <si>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</si>
  <si>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</si>
  <si>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</si>
  <si>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</si>
  <si>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</si>
  <si>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</si>
  <si>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</si>
  <si>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</si>
  <si>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</si>
  <si>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</si>
  <si>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t>
  </si>
  <si>
    <t>ALL</t>
  </si>
  <si>
    <t>II</t>
  </si>
  <si>
    <t>RECESS UNTIL WEDNESDAY</t>
  </si>
  <si>
    <t>RECESS FOR LUNCH and SUBGROUPS</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</si>
  <si>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</si>
  <si>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</si>
  <si>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</si>
  <si>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</si>
  <si>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</si>
  <si>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</si>
  <si>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</si>
  <si>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</si>
  <si>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</si>
  <si>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</si>
  <si>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</si>
  <si>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</si>
  <si>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</si>
  <si>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</si>
  <si>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</si>
  <si>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TG Motions</t>
  </si>
  <si>
    <t xml:space="preserve"> TGac ad hoc group meetings</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</si>
  <si>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</si>
  <si>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</si>
  <si>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</si>
  <si>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</si>
  <si>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</si>
  <si>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</si>
  <si>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</si>
  <si>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</si>
  <si>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</si>
  <si>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</si>
  <si>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</si>
  <si>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</si>
  <si>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</si>
  <si>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</si>
  <si>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</si>
  <si>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</si>
  <si>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</si>
  <si>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</si>
  <si>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</si>
  <si>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</si>
  <si>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WORKING GROUP GENERAL</t>
  </si>
  <si>
    <t>WG15 Liaison Report</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</si>
  <si>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</si>
  <si>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</si>
  <si>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</si>
  <si>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</si>
  <si>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</si>
  <si>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</si>
  <si>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</si>
  <si>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</si>
  <si>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</si>
  <si>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</si>
  <si>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</si>
  <si>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</si>
  <si>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</si>
  <si>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</si>
  <si>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</si>
  <si>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</si>
  <si>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</si>
  <si>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</si>
  <si>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</si>
  <si>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</si>
  <si>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</si>
  <si>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</si>
  <si>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</si>
  <si>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</si>
  <si>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</si>
  <si>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</si>
  <si>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</si>
  <si>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</si>
  <si>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</si>
  <si>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</si>
  <si>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</si>
  <si>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</si>
  <si>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</si>
  <si>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</si>
  <si>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</si>
  <si>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</si>
  <si>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</si>
  <si>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</si>
  <si>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</si>
  <si>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</si>
  <si>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</si>
  <si>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</si>
  <si>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</si>
  <si>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</si>
  <si>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</si>
  <si>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</si>
  <si>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</si>
  <si>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</si>
  <si>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</si>
  <si>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</si>
  <si>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</si>
  <si>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</si>
  <si>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</si>
  <si>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</si>
  <si>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</si>
  <si>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</si>
  <si>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</si>
  <si>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</si>
  <si>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</si>
  <si>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</si>
  <si>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</si>
  <si>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</si>
  <si>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</si>
  <si>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</si>
  <si>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</si>
  <si>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</si>
  <si>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</si>
  <si>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</si>
  <si>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</si>
  <si>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</si>
  <si>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</si>
  <si>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</si>
  <si>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</si>
  <si>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</si>
  <si>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</si>
  <si>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</si>
  <si>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</si>
  <si>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</si>
  <si>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</si>
  <si>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</si>
  <si>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</si>
  <si>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</si>
  <si>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</si>
  <si>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</si>
  <si>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</si>
  <si>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</si>
  <si>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</si>
  <si>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</si>
  <si>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</si>
  <si>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</si>
  <si>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</si>
  <si>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</si>
  <si>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</si>
  <si>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</si>
  <si>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</si>
  <si>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</si>
  <si>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</si>
  <si>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</si>
  <si>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</si>
  <si>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</si>
  <si>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</si>
  <si>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</si>
  <si>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</si>
  <si>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</si>
  <si>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</si>
  <si>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</si>
  <si>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</si>
  <si>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</si>
  <si>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</si>
  <si>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</si>
  <si>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</si>
  <si>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</si>
  <si>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</si>
  <si>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</si>
  <si>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</si>
  <si>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</si>
  <si>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</si>
  <si>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</si>
  <si>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</si>
  <si>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</si>
  <si>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</si>
  <si>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</si>
  <si>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</si>
  <si>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</si>
  <si>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</si>
  <si>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</si>
  <si>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</si>
  <si>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</si>
  <si>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</si>
  <si>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</si>
  <si>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</si>
  <si>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</si>
  <si>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</si>
  <si>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</si>
  <si>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</si>
  <si>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</si>
  <si>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</si>
  <si>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</si>
  <si>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</si>
  <si>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</si>
  <si>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</si>
  <si>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</si>
  <si>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</si>
  <si>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</si>
  <si>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</si>
  <si>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</si>
  <si>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</si>
  <si>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</si>
  <si>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</si>
  <si>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</si>
  <si>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</si>
  <si>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</si>
  <si>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</si>
  <si>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</si>
  <si>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</si>
  <si>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</si>
  <si>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</si>
  <si>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</si>
  <si>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</si>
  <si>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</si>
  <si>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</si>
  <si>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</si>
  <si>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</si>
  <si>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</si>
  <si>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</si>
  <si>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</si>
  <si>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</si>
  <si>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</si>
  <si>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</si>
  <si>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</si>
  <si>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</si>
  <si>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</si>
  <si>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</si>
  <si>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</si>
  <si>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</si>
  <si>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</si>
  <si>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</si>
  <si>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</si>
  <si>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</si>
  <si>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</si>
  <si>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</si>
  <si>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</si>
  <si>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</si>
  <si>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</si>
  <si>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</si>
  <si>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</si>
  <si>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</si>
  <si>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</si>
  <si>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</si>
  <si>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</si>
  <si>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</si>
  <si>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</si>
  <si>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</si>
  <si>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</si>
  <si>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</si>
  <si>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</si>
  <si>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</si>
  <si>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</si>
  <si>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</si>
  <si>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</si>
  <si>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</si>
  <si>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</si>
  <si>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</si>
  <si>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</si>
  <si>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</si>
  <si>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</si>
  <si>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</si>
  <si>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</si>
  <si>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</si>
  <si>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</si>
  <si>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</si>
  <si>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</si>
  <si>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</si>
  <si>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</si>
  <si>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</si>
  <si>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</si>
  <si>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</si>
  <si>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</si>
  <si>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</si>
  <si>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</si>
  <si>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</si>
  <si>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</si>
  <si>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</si>
  <si>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TGad</t>
  </si>
  <si>
    <t>TGac</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</si>
  <si>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</si>
  <si>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</si>
  <si>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</si>
  <si>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</si>
  <si>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</si>
  <si>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</si>
  <si>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</si>
  <si>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</si>
  <si>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</si>
  <si>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</si>
  <si>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</si>
  <si>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</si>
  <si>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</si>
  <si>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</si>
  <si>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</si>
  <si>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</si>
  <si>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</si>
  <si>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</si>
  <si>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</si>
  <si>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</si>
  <si>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</si>
  <si>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</si>
  <si>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</si>
  <si>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</si>
  <si>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</si>
  <si>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</si>
  <si>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</si>
  <si>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</si>
  <si>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</si>
  <si>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</si>
  <si>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</si>
  <si>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IEEE IP Statement</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</si>
  <si>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</si>
  <si>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</si>
  <si>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</si>
  <si>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</si>
  <si>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</si>
  <si>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</si>
  <si>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</si>
  <si>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</si>
  <si>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</si>
  <si>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</si>
  <si>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</si>
  <si>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</si>
  <si>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</si>
  <si>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</si>
  <si>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</si>
  <si>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</si>
  <si>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</si>
  <si>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TGaf</t>
  </si>
  <si>
    <t>CHAIR - Clint Chaplin (Samsung Electronics)</t>
  </si>
  <si>
    <t xml:space="preserve">Joint meetings </t>
  </si>
  <si>
    <t>TGaf - TV White Space</t>
  </si>
  <si>
    <t>Smart Grid</t>
  </si>
  <si>
    <t>Unscheduled Time</t>
  </si>
  <si>
    <t>TGaf  (If Required)</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</si>
  <si>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</si>
  <si>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</si>
  <si>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</si>
  <si>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</si>
  <si>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</si>
  <si>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</si>
  <si>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</si>
  <si>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</si>
  <si>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</si>
  <si>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</si>
  <si>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</si>
  <si>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</si>
  <si>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</si>
  <si>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</si>
  <si>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AC 1/2</t>
  </si>
  <si>
    <t>802 ARCHITECTURE Status Report</t>
  </si>
  <si>
    <t>SPECIAL BUSINESS</t>
  </si>
  <si>
    <t>Completion time</t>
  </si>
  <si>
    <t xml:space="preserve">OTHER ANNOUNCEMENTS </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</si>
  <si>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</si>
  <si>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</si>
  <si>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</si>
  <si>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</si>
  <si>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</si>
  <si>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Editor Report</t>
  </si>
  <si>
    <t>TG Motions and Presentations</t>
  </si>
  <si>
    <t xml:space="preserve"> TGac Meetings</t>
  </si>
  <si>
    <t>Ad Hoc Groups Reports and Pre-Motions</t>
  </si>
  <si>
    <t>Telecons and Ad Hoc meetings</t>
  </si>
  <si>
    <t>Review Purpose, Principles and Vision/Outcome</t>
  </si>
  <si>
    <t>Review and Vote on Comment Resolutions</t>
  </si>
  <si>
    <t>Review TVWS regulatory status</t>
  </si>
  <si>
    <t>Specification framework submissions</t>
  </si>
  <si>
    <t>Recess until Thursday at 16:00</t>
  </si>
  <si>
    <t>WG22 Agenda plans</t>
  </si>
  <si>
    <t>Next Meeting reminder</t>
  </si>
  <si>
    <t>SHERLOCK</t>
  </si>
  <si>
    <t>SIEP</t>
  </si>
  <si>
    <t>Future Venues</t>
  </si>
  <si>
    <t>Recess until Wednesday at 16:00</t>
  </si>
  <si>
    <t>Recess until Thursday at 10:30</t>
  </si>
  <si>
    <t>JTC1 SC AGENDA &amp; OBJECTIVES FOR THIS SESSION</t>
  </si>
  <si>
    <t>Regulatory SC  AGENDA &amp; OBJECTIVES FOR THIS SESSION</t>
  </si>
  <si>
    <t>WG21 Agenda plans</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</si>
  <si>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</si>
  <si>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</si>
  <si>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</si>
  <si>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</si>
  <si>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</si>
  <si>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</si>
  <si>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</si>
  <si>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</si>
  <si>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</si>
  <si>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</si>
  <si>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</si>
  <si>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Comment Resolution and Straw Polls</t>
  </si>
  <si>
    <t xml:space="preserve"> TGac ad hoc group Meetings</t>
  </si>
  <si>
    <t>:</t>
  </si>
  <si>
    <t>Recess until Tuesday at 13:30</t>
  </si>
  <si>
    <t xml:space="preserve">Other special events </t>
  </si>
  <si>
    <t>PERAHIA/PENG</t>
  </si>
  <si>
    <t>Wednesday Topics</t>
  </si>
  <si>
    <t>5488 Marvell Lane, Santa Clara, CA, 95054</t>
  </si>
  <si>
    <t>AI 1/2</t>
  </si>
  <si>
    <t>O &amp; A</t>
  </si>
  <si>
    <t>Executive Committee Study Group</t>
  </si>
  <si>
    <t>CHAIR - James Gilb           Vice Chair - Tim Godfrey</t>
  </si>
  <si>
    <t>Review Smart Grid Requirements and implications to 802  standard specifications</t>
  </si>
  <si>
    <t>802
Activities</t>
  </si>
  <si>
    <t>Update on teleconfernce activities</t>
  </si>
  <si>
    <t>802 Overview and Architecture Ballot</t>
  </si>
  <si>
    <t>Other topics for future discussion</t>
  </si>
  <si>
    <t>EXCTING global regulatory summaries!</t>
  </si>
  <si>
    <t>Ad Hoc Group Meetings</t>
  </si>
  <si>
    <t>Presentations and Straw Polls</t>
  </si>
  <si>
    <t>Review IEEE 802 &amp; 802.11 Policies and Procedures</t>
  </si>
  <si>
    <t>TG Meeting Call to Order</t>
  </si>
  <si>
    <t>Chair's Status Update &amp; Review of IEEE 802 &amp; 802.11 Policies and Procedures (IP, Voting, Robert's Rules, etc)</t>
  </si>
  <si>
    <t>TGac Ad Hoc Group Meetings</t>
  </si>
  <si>
    <t>Draft text submissions</t>
  </si>
  <si>
    <t>Recess until Tuesday at 16:00</t>
  </si>
  <si>
    <t>IEEE 802.11ah Ad Hoc MEETINGs CALLED TO ORDER</t>
  </si>
  <si>
    <t>Editorial review</t>
  </si>
  <si>
    <t>Coffee Break</t>
  </si>
  <si>
    <t>Chair's Welcome, Status Update and Review of Objectives for this meeting</t>
  </si>
  <si>
    <t>Recess until Thursday</t>
  </si>
  <si>
    <t>ROSDAHL/ROLFE</t>
  </si>
  <si>
    <t>HAMILTON</t>
  </si>
  <si>
    <t>Verilan report</t>
  </si>
  <si>
    <t>ALFVIN</t>
  </si>
  <si>
    <t xml:space="preserve">WG16 HETNET and New project Summary - opinion of Impact on 802.11 </t>
  </si>
  <si>
    <t>MARKS</t>
  </si>
  <si>
    <t>Sept 2012</t>
  </si>
  <si>
    <t>Address: 10871 N 5750 W, Highland, Utah, 84003</t>
  </si>
  <si>
    <t>Phone: +1 (801) 492-4023</t>
  </si>
  <si>
    <t>Interim</t>
  </si>
  <si>
    <t>PAD SG</t>
  </si>
  <si>
    <t>PAD</t>
  </si>
  <si>
    <t>MC</t>
  </si>
  <si>
    <t>GLK</t>
  </si>
  <si>
    <t>AH
1/2</t>
  </si>
  <si>
    <t>802.24 Smart Grid AGENDA &amp; OBJECTIVES FOR THIS SESSION</t>
  </si>
  <si>
    <t>Rosdahl</t>
  </si>
  <si>
    <t>Nov 2012 Tutorials</t>
  </si>
  <si>
    <t>TG-REVmc - ACCUMULATED MAINTENANCE CHANGES</t>
  </si>
  <si>
    <t>NM</t>
  </si>
  <si>
    <t>REVmc</t>
  </si>
  <si>
    <t>GLK SG</t>
  </si>
  <si>
    <t>TGaj</t>
  </si>
  <si>
    <t>Sub 1 GHz</t>
  </si>
  <si>
    <t>PAD SG  AGENDA &amp; OBJECTIVES FOR THIS SESSION</t>
  </si>
  <si>
    <t>GLK SG  AGENDA &amp; OBJECTIVES FOR THIS SESSION</t>
  </si>
  <si>
    <t>Stephens</t>
  </si>
  <si>
    <t>Recess until Tuesday</t>
  </si>
  <si>
    <t>Task Group REVmc</t>
  </si>
  <si>
    <t>Task Group aj</t>
  </si>
  <si>
    <t>IEEE 802.11 WG 
CLOSING PLENARY</t>
  </si>
  <si>
    <t>Stephens / ALL</t>
  </si>
  <si>
    <t>GILB</t>
  </si>
  <si>
    <t>REVmc - Revision/Maintainance</t>
  </si>
  <si>
    <t>REVmc (if Required)</t>
  </si>
  <si>
    <t>WG11 REGULATORY (If Required)</t>
  </si>
  <si>
    <t>ARC SC  (If Required)</t>
  </si>
  <si>
    <t>REVmc (If Required)</t>
  </si>
  <si>
    <t>TGaf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</si>
  <si>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</si>
  <si>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</si>
  <si>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</si>
  <si>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</si>
  <si>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</si>
  <si>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</si>
  <si>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</si>
  <si>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Review and process work items for maintenance/revision of the Standard</t>
  </si>
  <si>
    <t xml:space="preserve">Review comment spreadsheet, next ballot </t>
  </si>
  <si>
    <t>Review Timeline, Amendment schedule and Plan of Record</t>
  </si>
  <si>
    <t xml:space="preserve">APPROVE OR MODIFY AGENDA </t>
  </si>
  <si>
    <t>Review Plan of Record and Amendment Timelines</t>
  </si>
  <si>
    <t>Amendment incorporation into next draft</t>
  </si>
  <si>
    <t>Editor's report</t>
  </si>
  <si>
    <t>Comment Resolution</t>
  </si>
  <si>
    <t xml:space="preserve">Presentations </t>
  </si>
  <si>
    <t xml:space="preserve">Review Plan of Record and Amendment Timelines </t>
  </si>
  <si>
    <t xml:space="preserve">New Business </t>
  </si>
  <si>
    <t>Call for Secretary</t>
  </si>
  <si>
    <t>Call for Submissions and Essential Patents</t>
  </si>
  <si>
    <t>Adjourn for the week</t>
  </si>
  <si>
    <t>Chair - Mark Hamilton (Polycom/SpectraLink)</t>
  </si>
  <si>
    <t>Discuss general links and 802.1 bridging study groups</t>
  </si>
  <si>
    <t>Consider filing 802.1 maintenance requests</t>
  </si>
  <si>
    <t>802.1 maintenance requests</t>
  </si>
  <si>
    <t>CHAIR - STEPHEN MCCANN (Research in Motion)</t>
  </si>
  <si>
    <t>CHAIR - Dave Halasz (Motorola Mobility)</t>
  </si>
  <si>
    <t xml:space="preserve">DT </t>
  </si>
  <si>
    <t>Discuss teleconferences &amp; Timeline</t>
  </si>
  <si>
    <t>TGAI (Fast Initial Link Setup)- AGENDA &amp; OBJECTIVES FOR THIS SESSION</t>
    <phoneticPr fontId="22" type="noConversion"/>
  </si>
  <si>
    <t>CHAIR  - Hiroshi Mano (ATRD Root,Lab)</t>
    <phoneticPr fontId="22" type="noConversion"/>
  </si>
  <si>
    <t>LB189 Comment resolutions</t>
  </si>
  <si>
    <t>Modify and approve Agenda</t>
  </si>
  <si>
    <t>IEEE IP Statement and required notices</t>
  </si>
  <si>
    <t>Review and Approve the July Meeting and Teleconference Minutes</t>
  </si>
  <si>
    <t>Review the results of LB189</t>
  </si>
  <si>
    <t>Comment spreadsheet review</t>
  </si>
  <si>
    <t>Comment resolutions</t>
  </si>
  <si>
    <t>Continue comment resolutions</t>
  </si>
  <si>
    <t>Discuss progress and plan for completion of LB189 resolutions</t>
  </si>
  <si>
    <t>Plan for final meeting of the week</t>
  </si>
  <si>
    <t>Plan for November and teleconferences</t>
  </si>
  <si>
    <t>Review the week's work and plan WG motions if necessary</t>
  </si>
  <si>
    <t>- Action items</t>
  </si>
  <si>
    <t>CHAIR - Eldad Perahia / VICE-CHAIR - James Yee / Editor - Carlos Cordeiro</t>
  </si>
  <si>
    <t xml:space="preserve">Check with new 802.24 Website -- </t>
  </si>
  <si>
    <t>Jon Rosdahl - Vice-Chair IEEE 802.11 WLANS Working Group</t>
  </si>
  <si>
    <t>jrosdahl@ieee.org</t>
  </si>
  <si>
    <t>Adrian Stephens - Vice-Chair IEEE 802.11 WLANS Working Group</t>
  </si>
  <si>
    <t>adrian.p.stephens@intel.com</t>
  </si>
  <si>
    <t>total motions</t>
  </si>
  <si>
    <t>WG VOTER MEMBERSHIP SUMMARY    (11-12-0038)</t>
  </si>
  <si>
    <t>VOTER STATUS REQUESTS FOR WG VOTING MEMBERSHIP      (11-12-0038)</t>
  </si>
  <si>
    <t>WG ATTENDANCE PROCEDURES AND UPDATE       (11-12-0038)</t>
  </si>
  <si>
    <t>WG DOCUMENTATION SERVER AND UPDATE       (11-12-0038)</t>
  </si>
  <si>
    <t>TGac Meeting</t>
  </si>
  <si>
    <t>TGaj - CMMW</t>
  </si>
  <si>
    <t>PENG</t>
  </si>
  <si>
    <t>WG Ballot Status</t>
  </si>
  <si>
    <t>GLK - General Link</t>
  </si>
  <si>
    <t>EASTLAKE</t>
  </si>
  <si>
    <t>PAD (If Required)</t>
  </si>
  <si>
    <t>GLK (If Required)</t>
  </si>
  <si>
    <t>Smart Grid meeting</t>
  </si>
  <si>
    <t>No Meeting -- Draft 9.0 is on RevCom Agenda for Oct 9th Continuous process.</t>
  </si>
  <si>
    <t>Plan for Awards for March 2013</t>
  </si>
  <si>
    <t>PAD - Pre-Association Discovery</t>
  </si>
  <si>
    <t>TGaj - China Milli-meter Wave</t>
  </si>
  <si>
    <t>JTC1 (If Required)</t>
  </si>
  <si>
    <t xml:space="preserve">PAD - Pre Association Discovery  </t>
  </si>
  <si>
    <t>PAD - Pre Association Discovery (If Required)</t>
  </si>
  <si>
    <t>GLK - General Link (If Required)</t>
  </si>
  <si>
    <t>TASK GROUP MC AGENDA &amp; OBJECTIVES FOR THIS SESSION</t>
  </si>
  <si>
    <t>IEEE 802.11mc Revision - Accumulated  Maintenance Changes</t>
  </si>
  <si>
    <t>IEEE 802.24 Smartgrid TAG (24-12/17r1)</t>
  </si>
  <si>
    <t>IEEE 802.19 COEXISTENCE WG (11-12/1140r0)</t>
  </si>
  <si>
    <t>IEEE 802.18 RADIO REGULATORY TAG  (11-12/1157r1)</t>
  </si>
  <si>
    <t>IETF - INTERNET ENGINEERING TASK FORCE  (11-12/1142r0)</t>
  </si>
  <si>
    <t>WFA - WI-FI ALLIANCE -- Not in attendance</t>
  </si>
  <si>
    <t>3GPP - No Report</t>
  </si>
  <si>
    <t>Discussion of MOU with ETSI</t>
  </si>
  <si>
    <t>STEPHENS/ALL</t>
  </si>
  <si>
    <t>doc.: IEEE 802.11-12/1xxx</t>
  </si>
  <si>
    <t xml:space="preserve"> Nov 11-16  2012</t>
  </si>
  <si>
    <t>Tentative Agenda November 2012</t>
  </si>
  <si>
    <t>2012-Nov 11</t>
  </si>
  <si>
    <t xml:space="preserve">Combined 802.11 WG November  2012  Plenary Session Agenda including 
Standing Committees, Task Groups, Study Groups, and Ad-Hoc Groups </t>
  </si>
  <si>
    <t>136th IEEE 802.11 WIRELESS LOCAL AREA NETWORKS SESSION</t>
  </si>
  <si>
    <t xml:space="preserve">Grand Hyatt San Antonio, San Antonio, TX USA
</t>
  </si>
  <si>
    <t>November 11-16, 2012</t>
  </si>
  <si>
    <t>PAR</t>
  </si>
  <si>
    <t>Tutorials</t>
  </si>
  <si>
    <t xml:space="preserve">802.11  Open Plenary
11:15 - 12:30 </t>
  </si>
  <si>
    <t>O&amp;A</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</si>
  <si>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</si>
  <si>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</si>
  <si>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</si>
  <si>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</si>
  <si>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</si>
  <si>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</si>
  <si>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</si>
  <si>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</si>
  <si>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</si>
  <si>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</si>
  <si>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R0</t>
  </si>
  <si>
    <t>AJ</t>
  </si>
  <si>
    <t>November</t>
  </si>
  <si>
    <r>
      <t xml:space="preserve">  Xiaoming Peng (I</t>
    </r>
    <r>
      <rPr>
        <b/>
        <vertAlign val="superscript"/>
        <sz val="12"/>
        <color indexed="8"/>
        <rFont val="Arial"/>
        <family val="2"/>
      </rPr>
      <t>2</t>
    </r>
    <r>
      <rPr>
        <b/>
        <sz val="12"/>
        <color indexed="8"/>
        <rFont val="Arial"/>
        <family val="2"/>
      </rPr>
      <t>R)</t>
    </r>
  </si>
  <si>
    <t>Review TG Selection Procedure</t>
  </si>
  <si>
    <t>Review Usage model</t>
  </si>
  <si>
    <t>Review TG Funcational Requirement</t>
  </si>
  <si>
    <t>Review Channel model</t>
  </si>
  <si>
    <t>Review TG Evaluation Methodology</t>
  </si>
  <si>
    <t xml:space="preserve">New submission and presentation </t>
  </si>
  <si>
    <t>TASK GROUP Aj AGENDA -  Monday November 12th 2012 - 09:00am-11:00am</t>
  </si>
  <si>
    <t>Review from last meeting</t>
  </si>
  <si>
    <t>Review Usage Model</t>
  </si>
  <si>
    <t>TASK GROUP Aj AGENDA -  Tuesday November 13th 2012 - 08:00am-10:00am</t>
  </si>
  <si>
    <t>Review TG Functional Requirement</t>
  </si>
  <si>
    <t>TASK GROUP Aj AGENDA -  Tuesday November 13th 2012 - 7:30pm-9:30pm</t>
  </si>
  <si>
    <t>TASK GROUP Aj AGENDA -  Thursday November 15th, 2012 - 01:30pm-03:30pm</t>
  </si>
  <si>
    <t>Review TG Evaluation Methodlogy</t>
  </si>
  <si>
    <t>New submission and presentation</t>
  </si>
  <si>
    <t>TG report and plan for next meeting</t>
  </si>
  <si>
    <t>802.11aj - China MilliMeter Wave (CMMW)</t>
  </si>
  <si>
    <t xml:space="preserve"> Task Group 802.11AJ AGENDA &amp; OBJECTIVES FOR THIS SESSION</t>
  </si>
  <si>
    <t>IEEE 802.11 General Link  Study Group</t>
  </si>
  <si>
    <t>CHAIR  - Donald E. Eastlake, 3rd (Huawei Technologies)</t>
  </si>
  <si>
    <t>Consideration of PAR and 5 Criterai Comments from other 802 Working Groups</t>
  </si>
  <si>
    <t>Problem statements, use case and other technical presentations</t>
  </si>
  <si>
    <t>GLK SG AGENDA - Tuesday November 6, 2012 - 19:30 - 21:30</t>
  </si>
  <si>
    <t>Consideration of PAR and 5 Criteria Comments from other 802 Working Groups</t>
  </si>
  <si>
    <t>Presentation of Submissions</t>
  </si>
  <si>
    <t>Recess Until Wednesday 08:00</t>
  </si>
  <si>
    <t>GLK SG AGENDA - Wednesday November 7, 2012 - 08:00 - 10:00</t>
  </si>
  <si>
    <t>Recess until Thursday 08:00</t>
  </si>
  <si>
    <t>GLK SG AGENDA - Thursday, November 8, 2012 - 08:00 - 10:00</t>
  </si>
  <si>
    <t>Timeline, Preparation for November 2012 Meeting, and Teleconferences</t>
  </si>
  <si>
    <t>CAC AGENDA -  Sunday November 11, 2012 - 18:30 - 20:30</t>
  </si>
  <si>
    <t>CAC AGENDA -  Thursday November 15, 2012 - 19:30 - 21:00</t>
  </si>
  <si>
    <t>IEEE 802.11 Pre-Association Discovery (PAD) Study Group</t>
  </si>
  <si>
    <t>Consideration of PAR and 5 Criteria comments from other IEEE 802 WGs</t>
  </si>
  <si>
    <t>Initial presentations</t>
  </si>
  <si>
    <t>PAD SG AGENDA - Tuesday, November 12, 2012 - 16:00 - 18:00</t>
  </si>
  <si>
    <t>Introduction to PAR and 5 Criteria comment process</t>
  </si>
  <si>
    <t>PAD SG AGENDA - Tuesday, November 13, 2012 - 19:30 - 21:30</t>
  </si>
  <si>
    <t>Consideration of Draft PAR and 5 Criteria comments from other IEEE 802 WGs</t>
  </si>
  <si>
    <t>Recess until Wednesday</t>
  </si>
  <si>
    <t>PAD SG AGENDA - Wednesday, November 14, 2012 - 08:00 - 10:00</t>
  </si>
  <si>
    <t>PAD SG AGENDA - Thursday, November 15, 2012 - 16:00 - 18:00</t>
  </si>
  <si>
    <t>Discuss preparation for January 2013 meeting</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</si>
  <si>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</si>
  <si>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</si>
  <si>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</si>
  <si>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</si>
  <si>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</si>
  <si>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</si>
  <si>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</si>
  <si>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</si>
  <si>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Review status of liaisons previously sent to SC6</t>
  </si>
  <si>
    <t>Review results of SC6 meeting in Graz, Austria in September 2012</t>
  </si>
  <si>
    <t>?</t>
  </si>
  <si>
    <t>Review liaison from IEEE to ITU-T TSAG related to extending IEEE standards</t>
  </si>
  <si>
    <t>Consider other matters</t>
  </si>
  <si>
    <t>Consider any motions</t>
  </si>
  <si>
    <t>JTC1 Ad Hoc AGENDA - Wednesday 14 November 2012 - PM1:13:30-15:30</t>
  </si>
  <si>
    <t>JTC1 Ad Hoc AGENDA - Thursday 15 November 2012 - PM1: 13:30-15:30</t>
  </si>
  <si>
    <t>JTC1 Ad Hoc AGENDA - Tuesday 13 November 2012 - PM1: 13:30-15:30</t>
  </si>
  <si>
    <t>Comment Resolution on Draft D4.0</t>
  </si>
  <si>
    <t>TASK GROUP AC AGENDA -  Monday November 12th 2012 - 09:00am-10:00am</t>
  </si>
  <si>
    <t>Ad Hoc Chair</t>
  </si>
  <si>
    <t>AD Hoc Chair</t>
  </si>
  <si>
    <t>Comment Resolutions and Straw Polls</t>
  </si>
  <si>
    <t>Adjourn Ad Hoc Meeting</t>
  </si>
  <si>
    <t>TASK GROUP AC AGENDA -  Monday November 12th 2012 - 04:00pm-06:00pm</t>
  </si>
  <si>
    <t>Robert Stacey</t>
  </si>
  <si>
    <t>Recess for Ad Hoc Meetings</t>
  </si>
  <si>
    <t>TASK GROUP AC AGENDA -  Tuesday November 13th 2012 - 10:30am-12:30pm</t>
  </si>
  <si>
    <t>TASK GROUP AC AGENDA -  Tuesday November 13th, 2012 - 04:00pm-06:00pm</t>
  </si>
  <si>
    <t>TASK GROUP AC AGENDA -  Wednesday November 14th, 2012 - 08:00am-10:00am</t>
  </si>
  <si>
    <t>TGac ad hoc group meetings</t>
  </si>
  <si>
    <t xml:space="preserve"> TASK GROUP AC AGENDA -  Wednesday November 14th, 2012 04:00pm-06:00pm</t>
  </si>
  <si>
    <t>Recess for Ad Hoc Group Meetings</t>
  </si>
  <si>
    <t xml:space="preserve"> TASK GROUP AC AGENDA -  Thursday November 15th, 2012 10:30am-12:30pm</t>
  </si>
  <si>
    <t xml:space="preserve"> TASK GROUP AC AGENDA -  Thursday November 15th, 2012 04:00pm-06:00pm</t>
  </si>
  <si>
    <t>Chair  - Dorothy Stanley (Aruba Networks)</t>
  </si>
  <si>
    <t>Vice Chair (Issues Tracker) - Mark Hamilton (Polycom)</t>
  </si>
  <si>
    <t>Vice Chair/Secretary - Jon Rosdahl (CSR)</t>
  </si>
  <si>
    <t>Planning for November 2012 - January 2013</t>
  </si>
  <si>
    <t>TASK GROUP MC AGENDA - Monday November 12, 2012 - 13:30 - 15:30</t>
  </si>
  <si>
    <t>Announcements, Status</t>
  </si>
  <si>
    <t>TASK GROUP MC AGENDA - Tuesday November 13, 2012 - 13:30 - 15:30</t>
  </si>
  <si>
    <t>TASK GROUP MC AGENDA - Wednesday November 14, 2012 - 13:30 - 15:30</t>
  </si>
  <si>
    <t>TASK GROUP MC AGENDA - Thursday November 15, 2012 - 08:00 - 10:00</t>
  </si>
  <si>
    <t>TASK GROUP MC AGENDA - Thursday November 15, 2012 - 13:30 - 15:30</t>
  </si>
  <si>
    <t>Plan for January 2013 session</t>
  </si>
  <si>
    <t>Prepare for IEEE Wireless Interim January 2013</t>
  </si>
  <si>
    <t>WNG STANDING COMMITTEE AGENDA - Tuesday, November 13th,  2012 - 08:00-10:00</t>
  </si>
  <si>
    <t>TGaf AGENDA - Monday November 12, 2012 - 08:00 -10:00 (Ad Hoc)</t>
  </si>
  <si>
    <t>TGaf AGENDA - Monday November 12, 2012 - 13:30-15:30</t>
  </si>
  <si>
    <t>Review and Approve the September Meeting and Teleconference Minutes</t>
  </si>
  <si>
    <t>Review and Approve the comment spreadsheet</t>
  </si>
  <si>
    <t>Review and Approve speculative draft D2.1</t>
  </si>
  <si>
    <t>TGaf AGENDA - Monday November 12, 2012 - 16:00-18:00</t>
  </si>
  <si>
    <t>TGaf AGENDA - Tuesday November 13, 2012 - 8:00-12:30</t>
  </si>
  <si>
    <t>TGaf AGENDA - Wednesday November 14, 2012 - 08:00 -10:00</t>
  </si>
  <si>
    <t>Modify and Approve Agenda</t>
  </si>
  <si>
    <t>TGaf AGENDA - Wednesday November 14, 2012 - 13:30 -15:30</t>
  </si>
  <si>
    <t>TGaf AGENDA - Thursday November 15, 2012 - 8:00 -10:00</t>
  </si>
  <si>
    <t>TGaf AGENDA - Thursday November 15, 2012 -13:30 -15:30</t>
  </si>
  <si>
    <t>Regulatory SC AGENDA - Tuesday, November 13,  2012 -16:00-18:00</t>
  </si>
  <si>
    <t>ARC SC Agenda -  Wednesday Nov 14th 2012 - 16:00 - 18:00</t>
  </si>
  <si>
    <t>Review of IEEE 802 &amp; 802.11 Policies and Procedures (IP, Voting, Previous minutes, etc)</t>
  </si>
  <si>
    <t>Status update on 802.11ak/802.1Qbz on "802.11 bridging"</t>
  </si>
  <si>
    <t>Note discussion on P1905.1 in GLK/802.1 joint meeting</t>
  </si>
  <si>
    <t>IETF/802 coordination</t>
  </si>
  <si>
    <t>Smart Grid  Study Group   AGENDA -  -Nov 16, 17, 18, 19 - PM2</t>
  </si>
  <si>
    <t>TASK GROUP AH AGENDA - Monday, November 12th,  2012 - 16:00-18:00</t>
  </si>
  <si>
    <t>TASK GROUP AH AGENDA - Tuesday, November 13th,  2012 - 13:30-15:30</t>
  </si>
  <si>
    <t>TASK GROUP AH AGENDA - Tuesday, November 13th,  2012 - 16:00-18:00</t>
  </si>
  <si>
    <t>TASK GROUP AH AGENDA - Wednesday, November 14th,  2012 - 16:00-18:00</t>
  </si>
  <si>
    <t>TASK GROUP AH AGENDA - Thursday, November 15th,  2012 - 10:30-12:30</t>
  </si>
  <si>
    <t>TASK GROUP AH AGENDA - Thursday, November 15th,  2012 - 4:00-6:00</t>
  </si>
  <si>
    <t>Discuss goals for January 2013</t>
  </si>
  <si>
    <t>Submission of  specification text</t>
    <phoneticPr fontId="21" type="noConversion"/>
  </si>
  <si>
    <t>Creating Spec text</t>
    <phoneticPr fontId="21" type="noConversion"/>
  </si>
  <si>
    <t xml:space="preserve">TASK  GROUP AI AGENDA  - Monday,  Nov  12th,  2012 - 13:30-15:30  </t>
    <phoneticPr fontId="21" type="noConversion"/>
  </si>
  <si>
    <t>MEETING CALLED TO ORDER</t>
    <phoneticPr fontId="21" type="noConversion"/>
  </si>
  <si>
    <t>Chairs</t>
    <phoneticPr fontId="21" type="noConversion"/>
  </si>
  <si>
    <t>MI</t>
    <phoneticPr fontId="21" type="noConversion"/>
  </si>
  <si>
    <t>Modify and/or Approve Agenda</t>
    <phoneticPr fontId="21" type="noConversion"/>
  </si>
  <si>
    <t>All</t>
    <phoneticPr fontId="21" type="noConversion"/>
  </si>
  <si>
    <t>DT/MI</t>
    <phoneticPr fontId="21" type="noConversion"/>
  </si>
  <si>
    <t>Review and Approve the  Indian Wells and Teleconference  meeting minutes</t>
    <phoneticPr fontId="21" type="noConversion"/>
  </si>
  <si>
    <t>Plan for the Week</t>
    <phoneticPr fontId="21" type="noConversion"/>
  </si>
  <si>
    <t>Presentation of submissions</t>
    <phoneticPr fontId="21" type="noConversion"/>
  </si>
  <si>
    <t>*</t>
    <phoneticPr fontId="21" type="noConversion"/>
  </si>
  <si>
    <t>Recess until  Tuesday AM2</t>
    <phoneticPr fontId="21" type="noConversion"/>
  </si>
  <si>
    <t xml:space="preserve"> </t>
    <phoneticPr fontId="21" type="noConversion"/>
  </si>
  <si>
    <t>TASK  GROUP AI AGENDA(Adhoc) - Tuesday,  Nov  13rd,  2012 - 10:30-12:30</t>
    <phoneticPr fontId="21" type="noConversion"/>
  </si>
  <si>
    <t>IEE802.11ai MEETING CALLED TO ORDER</t>
    <phoneticPr fontId="21" type="noConversion"/>
  </si>
  <si>
    <t>Recess until PM1</t>
    <phoneticPr fontId="21" type="noConversion"/>
  </si>
  <si>
    <t>TASK  GROUP AI AGENDA  - Tuesday,  Nov  13rd, 2012 - 13:30-15:30</t>
    <phoneticPr fontId="21" type="noConversion"/>
  </si>
  <si>
    <t>DT</t>
    <phoneticPr fontId="21" type="noConversion"/>
  </si>
  <si>
    <t>Recess until EVE(Adhoc) / Wednesday PM1</t>
    <phoneticPr fontId="21" type="noConversion"/>
  </si>
  <si>
    <t>TASK  GROUP AI AGENDA - Tuesday, Nov 13rd,  2012 - 19:30-21:30 (Adhoc1 )</t>
    <phoneticPr fontId="21" type="noConversion"/>
  </si>
  <si>
    <t>IEEE802.11ai MEETING CALLED TO ORDER</t>
    <phoneticPr fontId="21" type="noConversion"/>
  </si>
  <si>
    <t>Adhoc adjorm</t>
    <phoneticPr fontId="21" type="noConversion"/>
  </si>
  <si>
    <t>TASK  GROUP AI AGENDA - Tuesday, Nov 13rd,  2012 - 19:30-21:30 (Adhoc2)</t>
    <phoneticPr fontId="21" type="noConversion"/>
  </si>
  <si>
    <t>TASK  GROUP AI AGENDA(Adhoc) - Wednesday, Nov 14th,  2012 - 13:30-15:30</t>
    <phoneticPr fontId="21" type="noConversion"/>
  </si>
  <si>
    <t>Recess until   PM2</t>
    <phoneticPr fontId="21" type="noConversion"/>
  </si>
  <si>
    <t xml:space="preserve">  </t>
    <phoneticPr fontId="21" type="noConversion"/>
  </si>
  <si>
    <t>TASK  GROUP AI AGENDA - Wednesday, Nov 14th,  2012 - 16:00-18:00</t>
    <phoneticPr fontId="21" type="noConversion"/>
  </si>
  <si>
    <t>Recess until   Thurthday AM1</t>
    <phoneticPr fontId="21" type="noConversion"/>
  </si>
  <si>
    <t>TASK  GROUP AI AGENDA - Thursday, Nov 15th,  2012 - 08:00-10:00</t>
    <phoneticPr fontId="21" type="noConversion"/>
  </si>
  <si>
    <t>Recess until   AM2</t>
    <phoneticPr fontId="21" type="noConversion"/>
  </si>
  <si>
    <t>TASK  GROUP AI AGENDA - Thursday, Nov 15th,  2012 - 10:30-12:30</t>
    <phoneticPr fontId="21" type="noConversion"/>
  </si>
  <si>
    <t>Recess until PM2</t>
    <phoneticPr fontId="21" type="noConversion"/>
  </si>
  <si>
    <t>TASK  GROUP AI AGENDA - Thursday, Nov 15th,  2012 - 16:00-18:00</t>
    <phoneticPr fontId="21" type="noConversion"/>
  </si>
  <si>
    <t>TIME line of task group</t>
    <phoneticPr fontId="21" type="noConversion"/>
  </si>
  <si>
    <t xml:space="preserve">Plan for Jan &amp; Teleconference </t>
    <phoneticPr fontId="21" type="noConversion"/>
  </si>
  <si>
    <t>Chair</t>
    <phoneticPr fontId="21" type="noConversion"/>
  </si>
  <si>
    <t>REVIEW &amp; APPROVE WG MINUTES (DOC: 11-12-1112r0)  Indian Wells,  (September 2012)</t>
  </si>
  <si>
    <t>SUNDAY (11th)</t>
  </si>
  <si>
    <t>Monday (12th)</t>
  </si>
  <si>
    <t>TUESDAY (13th)</t>
  </si>
  <si>
    <t>WEDNESDAY (14th)</t>
  </si>
  <si>
    <t>THURSDAY (15th)</t>
  </si>
  <si>
    <t>FRIDAY (16th)</t>
  </si>
  <si>
    <t>Other WG meeting plans for the week  [18, 19, 20, 21, 22] (11-12-1211)</t>
  </si>
  <si>
    <t>Report on EXCOM  or Standards Board activities since July 2012   (11-12-1211)</t>
  </si>
  <si>
    <t>Missing Chairs and Replacements (11-12-1210)</t>
  </si>
  <si>
    <t>FINANCIALS / YTD SUMMARY - 802.11 &amp; 802.15 JOINT TREASURY (11-12-1222)</t>
  </si>
  <si>
    <t>IEEE 802.11 WG MID-SESSION PLENARY AGENDA - Wednesday, November  14, 2012 - 10:30-12:30</t>
  </si>
  <si>
    <t>Status Report on Security breach</t>
  </si>
  <si>
    <t>IEEE-SA Staff</t>
  </si>
  <si>
    <t>IEEE 802.11 WG CLOSING PLENARY AGENDA - Friday, November 16, 2012 - 08:00-12:00</t>
  </si>
  <si>
    <t>KRAEMER/ALL</t>
  </si>
  <si>
    <t>#137: HyattRegency Vancouver, Vancouver, British Columbia, Canada - January 13-18   Interim</t>
  </si>
  <si>
    <t xml:space="preserve">#137.5: Hotel TBD, Shenzen China - January 23-24,  2012   802.11AJ Interim </t>
  </si>
  <si>
    <t>LOAs received    (11-12-1211)</t>
  </si>
  <si>
    <t>Drafts for Sale in IEEE shop     (11-12-1211)</t>
  </si>
  <si>
    <t>Drafts to liaise with ISO/JTC1/SC6     (11-12-1211)</t>
  </si>
  <si>
    <t>Sharing information of new work items with external SDOs</t>
  </si>
  <si>
    <t>IEEE 802.11 WG OPENING PLENARY AGENDA - Monday,  November 12th, 2012 - 11:15-12:30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</si>
</sst>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2"/>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b/>
      <sz val="36"/>
      <color theme="0"/>
      <name val="Arial"/>
      <family val="2"/>
    </font>
    <font>
      <sz val="11"/>
      <color rgb="FF9C0006"/>
      <name val="Calibri"/>
      <family val="2"/>
      <scheme val="minor"/>
    </font>
    <font>
      <b/>
      <sz val="14"/>
      <color theme="0"/>
      <name val="Arial"/>
      <family val="2"/>
    </font>
    <font>
      <b/>
      <sz val="11"/>
      <name val="Calibri"/>
      <family val="2"/>
      <scheme val="minor"/>
    </font>
    <font>
      <b/>
      <sz val="16"/>
      <color theme="0" tint="-0.34998626667073579"/>
      <name val="Arial"/>
      <family val="2"/>
    </font>
    <font>
      <b/>
      <sz val="14"/>
      <color theme="0" tint="-0.34998626667073579"/>
      <name val="Arial"/>
      <family val="2"/>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theme="2" tint="-0.249977111117893"/>
      <name val="Arial"/>
      <family val="2"/>
    </font>
    <font>
      <b/>
      <sz val="12"/>
      <color rgb="FF1F1FD1"/>
      <name val="Arial"/>
      <family val="2"/>
    </font>
    <font>
      <b/>
      <sz val="11"/>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i/>
      <sz val="72"/>
      <name val="Algerian"/>
      <family val="5"/>
    </font>
    <font>
      <sz val="36"/>
      <name val="Arial"/>
      <family val="2"/>
    </font>
    <font>
      <b/>
      <sz val="26"/>
      <color rgb="FF000000"/>
      <name val="Arial"/>
      <family val="2"/>
    </font>
    <font>
      <b/>
      <sz val="10"/>
      <color rgb="FFFF0000"/>
      <name val="Arial"/>
      <family val="2"/>
    </font>
    <font>
      <sz val="10"/>
      <name val="Arial"/>
    </font>
    <font>
      <b/>
      <sz val="16"/>
      <color rgb="FF000000"/>
      <name val="Times New Roman"/>
      <family val="1"/>
    </font>
  </fonts>
  <fills count="9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rgb="FFFFFF00"/>
        <bgColor indexed="64"/>
      </patternFill>
    </fill>
    <fill>
      <patternFill patternType="solid">
        <fgColor rgb="FFCC66FF"/>
        <bgColor indexed="64"/>
      </patternFill>
    </fill>
    <fill>
      <patternFill patternType="solid">
        <fgColor theme="4" tint="0.39997558519241921"/>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s>
  <cellStyleXfs count="110">
    <xf numFmtId="0" fontId="0" fillId="0" borderId="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5" fillId="0" borderId="0" applyFont="0" applyFill="0" applyBorder="0" applyAlignment="0" applyProtection="0"/>
    <xf numFmtId="169" fontId="5"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8"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1" fillId="0" borderId="0"/>
    <xf numFmtId="0" fontId="5" fillId="0" borderId="0"/>
    <xf numFmtId="0" fontId="5" fillId="0" borderId="0"/>
    <xf numFmtId="0" fontId="122" fillId="0" borderId="0"/>
    <xf numFmtId="0" fontId="4" fillId="0" borderId="0"/>
    <xf numFmtId="164" fontId="9" fillId="0" borderId="0"/>
    <xf numFmtId="164" fontId="9" fillId="0" borderId="0"/>
    <xf numFmtId="164" fontId="9" fillId="0" borderId="0"/>
    <xf numFmtId="164" fontId="9" fillId="0" borderId="0"/>
    <xf numFmtId="0" fontId="75" fillId="24" borderId="0"/>
    <xf numFmtId="0" fontId="5" fillId="24" borderId="0"/>
    <xf numFmtId="0" fontId="112" fillId="5" borderId="7" applyNumberFormat="0" applyFont="0" applyAlignment="0" applyProtection="0"/>
    <xf numFmtId="0" fontId="5"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5" fillId="0" borderId="0"/>
    <xf numFmtId="169" fontId="5" fillId="0" borderId="0"/>
    <xf numFmtId="0" fontId="3" fillId="0" borderId="0"/>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5" fillId="0" borderId="0"/>
    <xf numFmtId="169" fontId="3" fillId="0" borderId="0"/>
    <xf numFmtId="169" fontId="8" fillId="0" borderId="0" applyNumberFormat="0" applyFill="0" applyBorder="0" applyAlignment="0" applyProtection="0">
      <alignment vertical="top"/>
      <protection locked="0"/>
    </xf>
    <xf numFmtId="0" fontId="5" fillId="5" borderId="7" applyNumberFormat="0" applyFont="0" applyAlignment="0" applyProtection="0"/>
    <xf numFmtId="0" fontId="9" fillId="0" borderId="0"/>
    <xf numFmtId="0" fontId="129" fillId="60" borderId="0" applyNumberFormat="0" applyBorder="0" applyAlignment="0" applyProtection="0"/>
    <xf numFmtId="0" fontId="129" fillId="60" borderId="0" applyNumberFormat="0" applyBorder="0" applyAlignment="0" applyProtection="0"/>
    <xf numFmtId="0" fontId="2" fillId="0" borderId="0"/>
    <xf numFmtId="169" fontId="2" fillId="0" borderId="0"/>
    <xf numFmtId="164" fontId="9" fillId="0" borderId="0"/>
    <xf numFmtId="164" fontId="9" fillId="0" borderId="0"/>
    <xf numFmtId="0" fontId="1" fillId="0" borderId="0"/>
  </cellStyleXfs>
  <cellXfs count="1683">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5"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6"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2" fillId="0" borderId="0" xfId="0" applyFont="1" applyAlignment="1">
      <alignment vertical="center"/>
    </xf>
    <xf numFmtId="0" fontId="6" fillId="0" borderId="0" xfId="0" applyFont="1" applyFill="1" applyBorder="1" applyAlignment="1">
      <alignment horizontal="right" vertical="center"/>
    </xf>
    <xf numFmtId="0" fontId="32" fillId="0" borderId="0" xfId="0" applyFont="1" applyAlignment="1">
      <alignment horizontal="right" vertical="center"/>
    </xf>
    <xf numFmtId="0" fontId="7" fillId="0" borderId="0" xfId="0" applyFont="1" applyAlignment="1">
      <alignment horizontal="right" vertical="center"/>
    </xf>
    <xf numFmtId="168" fontId="13"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5" fillId="27" borderId="0" xfId="73" applyFont="1" applyFill="1" applyBorder="1" applyAlignment="1">
      <alignment horizontal="left" vertical="center"/>
    </xf>
    <xf numFmtId="164" fontId="22" fillId="25" borderId="0" xfId="73" applyFont="1" applyFill="1" applyBorder="1" applyAlignment="1">
      <alignment horizontal="center" vertical="center"/>
    </xf>
    <xf numFmtId="164" fontId="39" fillId="26" borderId="0" xfId="73" applyFont="1" applyFill="1" applyBorder="1" applyAlignment="1">
      <alignment vertical="center"/>
    </xf>
    <xf numFmtId="164" fontId="23" fillId="26" borderId="0" xfId="73" applyFont="1" applyFill="1" applyBorder="1" applyAlignment="1">
      <alignment horizontal="center" vertical="center"/>
    </xf>
    <xf numFmtId="164" fontId="25" fillId="25" borderId="0" xfId="73" applyFont="1" applyFill="1" applyBorder="1" applyAlignment="1">
      <alignment vertical="center"/>
    </xf>
    <xf numFmtId="164" fontId="25"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6" fillId="27" borderId="0" xfId="0" applyFont="1" applyFill="1" applyBorder="1" applyAlignment="1">
      <alignment vertical="center"/>
    </xf>
    <xf numFmtId="0" fontId="32" fillId="0" borderId="0" xfId="0" applyFont="1" applyAlignment="1">
      <alignment horizontal="center" vertical="center"/>
    </xf>
    <xf numFmtId="167" fontId="15" fillId="28" borderId="0" xfId="0" applyNumberFormat="1" applyFont="1" applyFill="1" applyBorder="1" applyAlignment="1">
      <alignment horizontal="center" vertical="center"/>
    </xf>
    <xf numFmtId="167" fontId="16"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2" fillId="27" borderId="0" xfId="73" quotePrefix="1" applyFont="1" applyFill="1" applyBorder="1" applyAlignment="1">
      <alignment horizontal="center" vertical="center"/>
    </xf>
    <xf numFmtId="0" fontId="0" fillId="27" borderId="0" xfId="0" applyFill="1" applyAlignment="1">
      <alignment vertical="center"/>
    </xf>
    <xf numFmtId="164" fontId="23"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4"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1" fillId="27" borderId="14" xfId="0" applyFont="1" applyFill="1" applyBorder="1" applyAlignment="1">
      <alignment vertical="center"/>
    </xf>
    <xf numFmtId="0" fontId="18" fillId="27" borderId="0" xfId="0" applyFont="1" applyFill="1" applyAlignment="1">
      <alignment vertical="center"/>
    </xf>
    <xf numFmtId="0" fontId="18" fillId="27" borderId="0" xfId="0" applyFont="1" applyFill="1"/>
    <xf numFmtId="0" fontId="18" fillId="27" borderId="0" xfId="0" applyFont="1" applyFill="1" applyAlignment="1">
      <alignment wrapText="1"/>
    </xf>
    <xf numFmtId="0" fontId="6" fillId="0" borderId="0" xfId="0" applyFont="1" applyBorder="1" applyAlignment="1">
      <alignment horizontal="right" vertical="top" wrapText="1"/>
    </xf>
    <xf numFmtId="0" fontId="53" fillId="0" borderId="0" xfId="0" applyFont="1" applyBorder="1" applyAlignment="1">
      <alignment horizontal="right" wrapText="1"/>
    </xf>
    <xf numFmtId="0" fontId="23"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0" fillId="27" borderId="0" xfId="0" applyFont="1" applyFill="1" applyBorder="1" applyAlignment="1">
      <alignment horizontal="justify" vertical="top" wrapText="1"/>
    </xf>
    <xf numFmtId="0" fontId="18"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2"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7"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5" fillId="26" borderId="10" xfId="73" applyFont="1" applyFill="1" applyBorder="1" applyAlignment="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8" fontId="13" fillId="0" borderId="0" xfId="0" applyNumberFormat="1" applyFont="1" applyBorder="1" applyAlignment="1">
      <alignment horizontal="center" vertical="center"/>
    </xf>
    <xf numFmtId="167" fontId="15" fillId="28" borderId="14" xfId="0" applyNumberFormat="1" applyFont="1" applyFill="1" applyBorder="1" applyAlignment="1">
      <alignment horizontal="center" vertical="center"/>
    </xf>
    <xf numFmtId="164" fontId="5" fillId="27" borderId="0" xfId="73" applyFont="1" applyFill="1" applyBorder="1" applyAlignment="1">
      <alignment horizontal="left" vertical="center"/>
    </xf>
    <xf numFmtId="164" fontId="5" fillId="25" borderId="0" xfId="73" applyFont="1" applyFill="1" applyBorder="1" applyAlignment="1">
      <alignment horizontal="left" vertical="center"/>
    </xf>
    <xf numFmtId="0" fontId="7" fillId="0" borderId="0" xfId="69" applyFont="1" applyFill="1" applyBorder="1" applyAlignment="1">
      <alignment vertical="center"/>
    </xf>
    <xf numFmtId="0" fontId="21" fillId="27" borderId="24" xfId="0" applyFont="1" applyFill="1" applyBorder="1" applyAlignment="1">
      <alignment horizontal="center" vertical="center"/>
    </xf>
    <xf numFmtId="167" fontId="16"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6" fillId="28" borderId="25" xfId="0" applyNumberFormat="1" applyFont="1" applyFill="1" applyBorder="1" applyAlignment="1">
      <alignment horizontal="center" vertical="center"/>
    </xf>
    <xf numFmtId="167" fontId="16" fillId="28" borderId="12" xfId="0" applyNumberFormat="1" applyFont="1" applyFill="1" applyBorder="1" applyAlignment="1">
      <alignment horizontal="center" vertical="center"/>
    </xf>
    <xf numFmtId="0" fontId="32" fillId="28" borderId="25" xfId="0" applyFont="1" applyFill="1" applyBorder="1" applyAlignment="1">
      <alignment vertical="center"/>
    </xf>
    <xf numFmtId="0" fontId="32" fillId="28" borderId="12" xfId="0" applyFont="1" applyFill="1" applyBorder="1" applyAlignment="1">
      <alignment vertical="center"/>
    </xf>
    <xf numFmtId="0" fontId="32" fillId="28" borderId="26" xfId="0" applyFont="1" applyFill="1" applyBorder="1" applyAlignment="1">
      <alignment vertical="center"/>
    </xf>
    <xf numFmtId="0" fontId="5" fillId="0" borderId="0" xfId="73" applyNumberFormat="1" applyFont="1" applyBorder="1" applyAlignment="1">
      <alignment horizontal="left" vertical="center"/>
    </xf>
    <xf numFmtId="164" fontId="5" fillId="0" borderId="0" xfId="73" applyFont="1" applyBorder="1" applyAlignment="1">
      <alignment horizontal="left" vertical="center"/>
    </xf>
    <xf numFmtId="1" fontId="65" fillId="27" borderId="0" xfId="69" applyNumberFormat="1" applyFont="1" applyFill="1" applyAlignment="1">
      <alignment horizontal="center"/>
    </xf>
    <xf numFmtId="0" fontId="5" fillId="31" borderId="10" xfId="69" applyFill="1" applyBorder="1" applyAlignment="1">
      <alignment vertical="center"/>
    </xf>
    <xf numFmtId="0" fontId="12" fillId="31" borderId="10" xfId="69" applyFont="1" applyFill="1" applyBorder="1" applyAlignment="1"/>
    <xf numFmtId="170" fontId="12"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0" fillId="30" borderId="28" xfId="69" quotePrefix="1" applyFont="1" applyFill="1" applyBorder="1" applyAlignment="1">
      <alignment horizontal="center" vertical="center"/>
    </xf>
    <xf numFmtId="0" fontId="30" fillId="30" borderId="0" xfId="69" applyFont="1" applyFill="1" applyBorder="1" applyAlignment="1">
      <alignment vertical="center"/>
    </xf>
    <xf numFmtId="0" fontId="25" fillId="30" borderId="0" xfId="69" applyFont="1" applyFill="1" applyBorder="1" applyAlignment="1">
      <alignment vertical="center"/>
    </xf>
    <xf numFmtId="0" fontId="30" fillId="30" borderId="29" xfId="69" quotePrefix="1" applyFont="1" applyFill="1" applyBorder="1" applyAlignment="1">
      <alignment horizontal="center" vertical="center"/>
    </xf>
    <xf numFmtId="0" fontId="30" fillId="30" borderId="10" xfId="69" applyFont="1" applyFill="1" applyBorder="1" applyAlignment="1">
      <alignment vertical="center"/>
    </xf>
    <xf numFmtId="0" fontId="25"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5" fillId="31" borderId="30" xfId="73" applyFont="1" applyFill="1" applyBorder="1" applyAlignment="1">
      <alignment horizontal="left" vertical="center"/>
    </xf>
    <xf numFmtId="164" fontId="18" fillId="31" borderId="30" xfId="73" applyFont="1" applyFill="1" applyBorder="1" applyAlignment="1">
      <alignment horizontal="left" vertical="center"/>
    </xf>
    <xf numFmtId="164" fontId="18" fillId="26" borderId="11" xfId="73" applyFont="1" applyFill="1" applyBorder="1" applyAlignment="1">
      <alignment horizontal="left" vertical="center"/>
    </xf>
    <xf numFmtId="164" fontId="18" fillId="26" borderId="0" xfId="73" applyFont="1" applyFill="1" applyBorder="1" applyAlignment="1">
      <alignment horizontal="left" vertical="center"/>
    </xf>
    <xf numFmtId="164" fontId="5" fillId="26" borderId="10" xfId="73" applyFont="1" applyFill="1" applyBorder="1" applyAlignment="1">
      <alignment horizontal="left" vertical="center"/>
    </xf>
    <xf numFmtId="0" fontId="5"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6" fillId="25" borderId="0" xfId="0" applyFont="1" applyFill="1" applyBorder="1" applyAlignment="1">
      <alignment vertical="center"/>
    </xf>
    <xf numFmtId="0" fontId="0" fillId="25" borderId="0" xfId="0" applyFill="1"/>
    <xf numFmtId="170" fontId="25" fillId="25" borderId="0" xfId="0" applyNumberFormat="1" applyFont="1" applyFill="1" applyBorder="1" applyAlignment="1">
      <alignment horizontal="center" vertical="center"/>
    </xf>
    <xf numFmtId="164" fontId="25" fillId="25" borderId="0" xfId="73" applyFont="1" applyFill="1" applyBorder="1" applyAlignment="1">
      <alignment horizontal="righ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5" fillId="27" borderId="0" xfId="73" applyNumberFormat="1" applyFont="1" applyFill="1" applyBorder="1" applyAlignment="1" applyProtection="1">
      <alignment horizontal="center" vertical="center"/>
    </xf>
    <xf numFmtId="164" fontId="25" fillId="27" borderId="0" xfId="73" applyNumberFormat="1" applyFont="1" applyFill="1" applyBorder="1" applyAlignment="1" applyProtection="1">
      <alignment horizontal="right" vertical="center"/>
    </xf>
    <xf numFmtId="0" fontId="25"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5"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horizontal="right" vertical="center"/>
    </xf>
    <xf numFmtId="171" fontId="25" fillId="0" borderId="0" xfId="73" applyNumberFormat="1" applyFont="1" applyFill="1" applyBorder="1" applyAlignment="1" applyProtection="1">
      <alignment horizontal="center" vertical="center"/>
    </xf>
    <xf numFmtId="0" fontId="0" fillId="0" borderId="0" xfId="0" applyAlignment="1">
      <alignment horizontal="right"/>
    </xf>
    <xf numFmtId="0" fontId="18" fillId="27" borderId="0" xfId="0" applyFont="1" applyFill="1" applyBorder="1" applyAlignment="1">
      <alignment horizontal="left" vertical="top" wrapText="1"/>
    </xf>
    <xf numFmtId="0" fontId="8" fillId="0" borderId="21" xfId="61" applyBorder="1" applyAlignment="1" applyProtection="1">
      <alignment vertical="top"/>
    </xf>
    <xf numFmtId="164" fontId="25" fillId="0" borderId="0" xfId="73" applyFont="1" applyFill="1" applyBorder="1" applyAlignment="1">
      <alignment horizontal="left" vertical="center"/>
    </xf>
    <xf numFmtId="164" fontId="25" fillId="0" borderId="0" xfId="73" applyNumberFormat="1" applyFont="1" applyFill="1" applyBorder="1" applyAlignment="1" applyProtection="1">
      <alignment horizontal="left" vertical="center"/>
    </xf>
    <xf numFmtId="0" fontId="25"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5" fillId="0" borderId="0" xfId="0" applyFont="1"/>
    <xf numFmtId="0" fontId="77" fillId="0" borderId="0" xfId="0" applyFont="1"/>
    <xf numFmtId="0" fontId="7" fillId="0" borderId="0" xfId="0" applyFont="1"/>
    <xf numFmtId="164" fontId="5" fillId="0" borderId="0" xfId="73" applyFont="1" applyFill="1" applyBorder="1" applyAlignment="1">
      <alignment horizontal="left" vertical="center"/>
    </xf>
    <xf numFmtId="0" fontId="7" fillId="0" borderId="0" xfId="73" applyNumberFormat="1" applyFont="1" applyFill="1" applyBorder="1" applyAlignment="1">
      <alignment horizontal="left" vertical="center"/>
    </xf>
    <xf numFmtId="164" fontId="7" fillId="0" borderId="0" xfId="73" quotePrefix="1" applyFont="1" applyFill="1" applyBorder="1" applyAlignment="1">
      <alignment horizontal="left" vertical="center"/>
    </xf>
    <xf numFmtId="0" fontId="7" fillId="0" borderId="32" xfId="69" quotePrefix="1" applyNumberFormat="1" applyFont="1" applyFill="1" applyBorder="1" applyAlignment="1" applyProtection="1">
      <alignment horizontal="left" vertical="center"/>
    </xf>
    <xf numFmtId="0" fontId="7" fillId="0" borderId="11" xfId="69" quotePrefix="1" applyNumberFormat="1" applyFont="1" applyFill="1" applyBorder="1" applyAlignment="1" applyProtection="1">
      <alignment horizontal="left" vertical="center"/>
    </xf>
    <xf numFmtId="0" fontId="7" fillId="0" borderId="11" xfId="69" applyFont="1" applyFill="1" applyBorder="1" applyAlignment="1">
      <alignment horizontal="left" vertical="center"/>
    </xf>
    <xf numFmtId="164" fontId="7" fillId="32" borderId="11" xfId="73" applyNumberFormat="1" applyFont="1" applyFill="1" applyBorder="1" applyAlignment="1" applyProtection="1">
      <alignment horizontal="left" vertical="center"/>
    </xf>
    <xf numFmtId="164" fontId="7" fillId="0" borderId="11" xfId="69" applyNumberFormat="1" applyFont="1" applyFill="1" applyBorder="1" applyAlignment="1" applyProtection="1">
      <alignment horizontal="left" vertical="center"/>
    </xf>
    <xf numFmtId="170" fontId="7" fillId="0" borderId="33" xfId="69" applyNumberFormat="1" applyFont="1" applyFill="1" applyBorder="1" applyAlignment="1" applyProtection="1">
      <alignment horizontal="center" vertical="center"/>
    </xf>
    <xf numFmtId="0" fontId="7" fillId="0" borderId="29" xfId="73" applyNumberFormat="1" applyFont="1" applyFill="1" applyBorder="1" applyAlignment="1">
      <alignment horizontal="left" vertical="center"/>
    </xf>
    <xf numFmtId="0" fontId="7" fillId="0" borderId="10" xfId="73" applyNumberFormat="1" applyFont="1" applyFill="1" applyBorder="1" applyAlignment="1">
      <alignment horizontal="left" vertical="center"/>
    </xf>
    <xf numFmtId="164" fontId="7" fillId="0" borderId="10" xfId="73" applyFont="1" applyFill="1" applyBorder="1" applyAlignment="1">
      <alignment horizontal="left" vertical="center"/>
    </xf>
    <xf numFmtId="164" fontId="7" fillId="0" borderId="10" xfId="73" applyNumberFormat="1" applyFont="1" applyFill="1" applyBorder="1" applyAlignment="1" applyProtection="1">
      <alignment horizontal="left" vertical="center" indent="2"/>
    </xf>
    <xf numFmtId="164" fontId="7" fillId="0" borderId="10" xfId="73"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xf>
    <xf numFmtId="170" fontId="7" fillId="0" borderId="20" xfId="69" applyNumberFormat="1" applyFont="1" applyFill="1" applyBorder="1" applyAlignment="1" applyProtection="1">
      <alignment horizontal="center" vertical="center"/>
    </xf>
    <xf numFmtId="0" fontId="7" fillId="0" borderId="0" xfId="76" quotePrefix="1" applyNumberFormat="1" applyFont="1" applyFill="1" applyBorder="1" applyAlignment="1" applyProtection="1">
      <alignment horizontal="left" vertical="center"/>
    </xf>
    <xf numFmtId="164" fontId="7" fillId="0" borderId="0" xfId="76" applyFont="1" applyFill="1" applyBorder="1" applyAlignment="1">
      <alignment horizontal="left" vertical="center"/>
    </xf>
    <xf numFmtId="164" fontId="7" fillId="0" borderId="0" xfId="76" applyNumberFormat="1" applyFont="1" applyFill="1" applyBorder="1" applyAlignment="1" applyProtection="1">
      <alignment horizontal="left" vertical="center" wrapText="1"/>
    </xf>
    <xf numFmtId="164" fontId="7" fillId="0" borderId="0" xfId="76" applyNumberFormat="1" applyFont="1" applyFill="1" applyBorder="1" applyAlignment="1" applyProtection="1">
      <alignment horizontal="left" vertical="center"/>
    </xf>
    <xf numFmtId="170" fontId="7" fillId="0" borderId="0" xfId="69" applyNumberFormat="1" applyFont="1" applyFill="1" applyBorder="1" applyAlignment="1" applyProtection="1">
      <alignment horizontal="center" vertical="center"/>
    </xf>
    <xf numFmtId="0" fontId="7" fillId="0" borderId="11" xfId="76" applyNumberFormat="1" applyFont="1" applyFill="1" applyBorder="1" applyAlignment="1" applyProtection="1">
      <alignment horizontal="left" vertical="center"/>
    </xf>
    <xf numFmtId="164" fontId="7" fillId="0" borderId="11" xfId="76" applyFont="1" applyFill="1" applyBorder="1" applyAlignment="1">
      <alignment horizontal="left" vertical="center"/>
    </xf>
    <xf numFmtId="164" fontId="7" fillId="32" borderId="11" xfId="76" applyNumberFormat="1" applyFont="1" applyFill="1" applyBorder="1" applyAlignment="1" applyProtection="1">
      <alignment horizontal="left" vertical="center"/>
    </xf>
    <xf numFmtId="164" fontId="7" fillId="0" borderId="11" xfId="76" applyNumberFormat="1" applyFont="1" applyFill="1" applyBorder="1" applyAlignment="1" applyProtection="1">
      <alignment horizontal="left" vertical="center"/>
    </xf>
    <xf numFmtId="170" fontId="7" fillId="0" borderId="33" xfId="76" applyNumberFormat="1" applyFont="1" applyFill="1" applyBorder="1" applyAlignment="1" applyProtection="1">
      <alignment horizontal="center" vertical="center"/>
    </xf>
    <xf numFmtId="164" fontId="7" fillId="0" borderId="0" xfId="73" applyNumberFormat="1" applyFont="1" applyFill="1" applyBorder="1" applyAlignment="1" applyProtection="1">
      <alignment horizontal="left" vertical="center" indent="2"/>
    </xf>
    <xf numFmtId="164" fontId="7" fillId="0" borderId="0" xfId="73" applyNumberFormat="1" applyFont="1" applyFill="1" applyBorder="1" applyAlignment="1" applyProtection="1">
      <alignment horizontal="left" vertical="center"/>
    </xf>
    <xf numFmtId="170" fontId="7" fillId="0" borderId="19" xfId="73" applyNumberFormat="1" applyFont="1" applyFill="1" applyBorder="1" applyAlignment="1" applyProtection="1">
      <alignment horizontal="center" vertical="center"/>
    </xf>
    <xf numFmtId="164" fontId="7" fillId="0" borderId="31" xfId="61" applyNumberFormat="1" applyFont="1" applyFill="1" applyBorder="1" applyAlignment="1" applyProtection="1">
      <alignment horizontal="left" vertical="center" indent="2"/>
    </xf>
    <xf numFmtId="164" fontId="78" fillId="0" borderId="0" xfId="61" applyNumberFormat="1" applyFont="1" applyFill="1" applyBorder="1" applyAlignment="1" applyProtection="1">
      <alignment horizontal="left" vertical="center" indent="2"/>
    </xf>
    <xf numFmtId="0" fontId="7" fillId="0" borderId="10" xfId="76" applyNumberFormat="1" applyFont="1" applyFill="1" applyBorder="1" applyAlignment="1" applyProtection="1">
      <alignment horizontal="left" vertical="center"/>
    </xf>
    <xf numFmtId="164" fontId="7" fillId="0" borderId="10" xfId="76" applyFont="1" applyFill="1" applyBorder="1" applyAlignment="1">
      <alignment horizontal="left" vertical="center"/>
    </xf>
    <xf numFmtId="0" fontId="7" fillId="0" borderId="0" xfId="76" applyNumberFormat="1" applyFont="1" applyFill="1" applyBorder="1" applyAlignment="1" applyProtection="1">
      <alignment horizontal="left" vertical="center"/>
    </xf>
    <xf numFmtId="170" fontId="7" fillId="0" borderId="0" xfId="76" applyNumberFormat="1" applyFont="1" applyFill="1" applyBorder="1" applyAlignment="1" applyProtection="1">
      <alignment horizontal="center" vertical="center"/>
    </xf>
    <xf numFmtId="164" fontId="7" fillId="0" borderId="32" xfId="73" applyFont="1" applyFill="1" applyBorder="1" applyAlignment="1">
      <alignment horizontal="left" vertical="center"/>
    </xf>
    <xf numFmtId="0" fontId="7" fillId="0" borderId="11" xfId="76" quotePrefix="1" applyNumberFormat="1" applyFont="1" applyFill="1" applyBorder="1" applyAlignment="1" applyProtection="1">
      <alignment horizontal="left" vertical="center"/>
    </xf>
    <xf numFmtId="164" fontId="7" fillId="0" borderId="11" xfId="73" applyNumberFormat="1" applyFont="1" applyFill="1" applyBorder="1" applyAlignment="1" applyProtection="1">
      <alignment horizontal="left" vertical="center"/>
    </xf>
    <xf numFmtId="164" fontId="7" fillId="0" borderId="28" xfId="73" applyFont="1" applyFill="1" applyBorder="1" applyAlignment="1">
      <alignment horizontal="left" vertical="center"/>
    </xf>
    <xf numFmtId="170" fontId="7" fillId="0" borderId="19" xfId="69" applyNumberFormat="1" applyFont="1" applyFill="1" applyBorder="1" applyAlignment="1" applyProtection="1">
      <alignment horizontal="center" vertical="center"/>
    </xf>
    <xf numFmtId="170" fontId="7" fillId="0" borderId="19" xfId="76" applyNumberFormat="1" applyFont="1" applyFill="1" applyBorder="1" applyAlignment="1" applyProtection="1">
      <alignment horizontal="center" vertical="center"/>
    </xf>
    <xf numFmtId="0" fontId="7" fillId="0" borderId="0" xfId="69" applyFont="1" applyFill="1" applyBorder="1" applyAlignment="1">
      <alignment horizontal="left" vertical="center"/>
    </xf>
    <xf numFmtId="0" fontId="7" fillId="0" borderId="0" xfId="69" applyFont="1" applyFill="1" applyBorder="1" applyAlignment="1">
      <alignment horizontal="left" vertical="center" indent="4"/>
    </xf>
    <xf numFmtId="164" fontId="7" fillId="0" borderId="0" xfId="76" applyFont="1" applyFill="1" applyBorder="1" applyAlignment="1">
      <alignment horizontal="center" vertical="center"/>
    </xf>
    <xf numFmtId="164" fontId="7" fillId="0" borderId="29" xfId="73" applyFont="1" applyFill="1" applyBorder="1" applyAlignment="1">
      <alignment horizontal="left" vertical="center"/>
    </xf>
    <xf numFmtId="0" fontId="7" fillId="0" borderId="10" xfId="69" applyFont="1" applyFill="1" applyBorder="1" applyAlignment="1">
      <alignment horizontal="left" vertical="center"/>
    </xf>
    <xf numFmtId="164" fontId="7" fillId="0" borderId="10" xfId="76" applyFont="1" applyFill="1" applyBorder="1" applyAlignment="1">
      <alignment horizontal="center" vertical="center"/>
    </xf>
    <xf numFmtId="164" fontId="7" fillId="0" borderId="0" xfId="73" applyFont="1" applyFill="1" applyBorder="1" applyAlignment="1">
      <alignment horizontal="left" vertical="center"/>
    </xf>
    <xf numFmtId="0" fontId="7" fillId="0" borderId="0" xfId="69" applyFont="1" applyFill="1" applyAlignment="1">
      <alignment horizontal="left" vertical="center" indent="4"/>
    </xf>
    <xf numFmtId="0" fontId="7" fillId="0" borderId="0" xfId="69" applyFont="1" applyFill="1" applyAlignment="1">
      <alignment horizontal="left" vertical="center"/>
    </xf>
    <xf numFmtId="0" fontId="7" fillId="0" borderId="11" xfId="73" quotePrefix="1" applyNumberFormat="1" applyFont="1" applyFill="1" applyBorder="1" applyAlignment="1" applyProtection="1">
      <alignment horizontal="left" vertical="center"/>
    </xf>
    <xf numFmtId="164" fontId="7" fillId="32" borderId="11" xfId="73" applyFont="1" applyFill="1" applyBorder="1" applyAlignment="1">
      <alignment horizontal="left" vertical="center"/>
    </xf>
    <xf numFmtId="0" fontId="7" fillId="0" borderId="0" xfId="73" quotePrefix="1" applyNumberFormat="1" applyFont="1" applyFill="1" applyBorder="1" applyAlignment="1" applyProtection="1">
      <alignment horizontal="left" vertical="center"/>
    </xf>
    <xf numFmtId="0" fontId="7" fillId="0" borderId="10" xfId="73" applyNumberFormat="1" applyFont="1" applyFill="1" applyBorder="1" applyAlignment="1" applyProtection="1">
      <alignment horizontal="left" vertical="center"/>
    </xf>
    <xf numFmtId="170" fontId="7" fillId="0" borderId="20" xfId="76" applyNumberFormat="1" applyFont="1" applyFill="1" applyBorder="1" applyAlignment="1" applyProtection="1">
      <alignment horizontal="center" vertical="center"/>
    </xf>
    <xf numFmtId="164" fontId="12" fillId="0" borderId="0" xfId="73" applyFont="1" applyFill="1" applyBorder="1" applyAlignment="1">
      <alignment horizontal="left" vertical="center"/>
    </xf>
    <xf numFmtId="0" fontId="7" fillId="0" borderId="0" xfId="73" applyNumberFormat="1" applyFont="1" applyFill="1" applyBorder="1" applyAlignment="1" applyProtection="1">
      <alignment horizontal="left" vertical="center"/>
    </xf>
    <xf numFmtId="164" fontId="7" fillId="0" borderId="0" xfId="73" applyFont="1" applyFill="1" applyBorder="1" applyAlignment="1">
      <alignment horizontal="left" vertical="center" indent="2"/>
    </xf>
    <xf numFmtId="164" fontId="7" fillId="0" borderId="0" xfId="69" applyNumberFormat="1" applyFont="1" applyFill="1" applyBorder="1" applyAlignment="1" applyProtection="1">
      <alignment horizontal="left" vertical="center"/>
    </xf>
    <xf numFmtId="170" fontId="7" fillId="0" borderId="0" xfId="73" applyNumberFormat="1" applyFont="1" applyFill="1" applyBorder="1" applyAlignment="1" applyProtection="1">
      <alignment horizontal="center" vertical="center"/>
    </xf>
    <xf numFmtId="164" fontId="7" fillId="32" borderId="11" xfId="69" applyNumberFormat="1" applyFont="1" applyFill="1" applyBorder="1" applyAlignment="1" applyProtection="1">
      <alignment horizontal="left" vertical="center"/>
    </xf>
    <xf numFmtId="164" fontId="7" fillId="0" borderId="11" xfId="69" quotePrefix="1" applyNumberFormat="1" applyFont="1" applyFill="1" applyBorder="1" applyAlignment="1" applyProtection="1">
      <alignment horizontal="left" vertical="center"/>
    </xf>
    <xf numFmtId="164" fontId="7" fillId="0" borderId="11" xfId="73" applyFont="1" applyFill="1" applyBorder="1" applyAlignment="1">
      <alignment horizontal="left" vertical="center"/>
    </xf>
    <xf numFmtId="164" fontId="7" fillId="0" borderId="21" xfId="76" applyNumberFormat="1" applyFont="1" applyFill="1" applyBorder="1" applyAlignment="1" applyProtection="1">
      <alignment horizontal="left" vertical="center"/>
    </xf>
    <xf numFmtId="170" fontId="7" fillId="0" borderId="21" xfId="69" applyNumberFormat="1" applyFont="1" applyFill="1" applyBorder="1" applyAlignment="1" applyProtection="1">
      <alignment horizontal="center" vertical="center"/>
    </xf>
    <xf numFmtId="164" fontId="7" fillId="0" borderId="31" xfId="73" applyFont="1" applyFill="1" applyBorder="1" applyAlignment="1">
      <alignment horizontal="left" vertical="center"/>
    </xf>
    <xf numFmtId="164" fontId="12" fillId="0" borderId="30" xfId="73" applyFont="1" applyFill="1" applyBorder="1" applyAlignment="1">
      <alignment horizontal="left" vertical="center"/>
    </xf>
    <xf numFmtId="170" fontId="7" fillId="0" borderId="22" xfId="69" applyNumberFormat="1" applyFont="1" applyFill="1" applyBorder="1" applyAlignment="1" applyProtection="1">
      <alignment horizontal="center" vertical="center"/>
    </xf>
    <xf numFmtId="164" fontId="7" fillId="0" borderId="21" xfId="73" applyFont="1" applyFill="1" applyBorder="1" applyAlignment="1">
      <alignment horizontal="left" vertical="center"/>
    </xf>
    <xf numFmtId="164" fontId="12" fillId="0" borderId="10" xfId="73" applyFont="1" applyFill="1" applyBorder="1" applyAlignment="1">
      <alignment horizontal="left" vertical="center"/>
    </xf>
    <xf numFmtId="164" fontId="25" fillId="0" borderId="0" xfId="73" applyFont="1" applyBorder="1" applyAlignment="1">
      <alignment horizontal="right" vertical="center"/>
    </xf>
    <xf numFmtId="164" fontId="17" fillId="31" borderId="11" xfId="73" applyFont="1" applyFill="1" applyBorder="1" applyAlignment="1">
      <alignment horizontal="right" vertical="center"/>
    </xf>
    <xf numFmtId="0" fontId="12" fillId="31" borderId="10" xfId="69" applyFont="1" applyFill="1" applyBorder="1" applyAlignment="1">
      <alignment horizontal="right"/>
    </xf>
    <xf numFmtId="164" fontId="23" fillId="26" borderId="0" xfId="73" applyFont="1" applyFill="1" applyBorder="1" applyAlignment="1">
      <alignment horizontal="right" vertical="center"/>
    </xf>
    <xf numFmtId="0" fontId="25" fillId="30" borderId="0" xfId="69" applyFont="1" applyFill="1" applyBorder="1" applyAlignment="1">
      <alignment horizontal="right" vertical="center"/>
    </xf>
    <xf numFmtId="0" fontId="25"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5" fillId="31" borderId="30" xfId="73" applyFont="1" applyFill="1" applyBorder="1" applyAlignment="1">
      <alignment horizontal="right" vertical="center"/>
    </xf>
    <xf numFmtId="164" fontId="25" fillId="25" borderId="10" xfId="73" applyFont="1" applyFill="1" applyBorder="1" applyAlignment="1">
      <alignment horizontal="right" vertical="center"/>
    </xf>
    <xf numFmtId="164" fontId="25"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5" fillId="26" borderId="10" xfId="73" applyFont="1" applyFill="1" applyBorder="1" applyAlignment="1">
      <alignment horizontal="right" vertical="center"/>
    </xf>
    <xf numFmtId="164" fontId="22" fillId="27" borderId="0" xfId="73" quotePrefix="1" applyFont="1" applyFill="1" applyBorder="1" applyAlignment="1">
      <alignment horizontal="right" vertical="center"/>
    </xf>
    <xf numFmtId="164" fontId="7" fillId="0" borderId="11" xfId="69" applyNumberFormat="1" applyFont="1" applyFill="1" applyBorder="1" applyAlignment="1" applyProtection="1">
      <alignment horizontal="right" vertical="center"/>
    </xf>
    <xf numFmtId="164" fontId="7" fillId="0" borderId="10" xfId="73" applyNumberFormat="1" applyFont="1" applyFill="1" applyBorder="1" applyAlignment="1" applyProtection="1">
      <alignment horizontal="right" vertical="center"/>
    </xf>
    <xf numFmtId="164" fontId="7" fillId="0" borderId="0" xfId="76" applyNumberFormat="1" applyFont="1" applyFill="1" applyBorder="1" applyAlignment="1" applyProtection="1">
      <alignment horizontal="right" vertical="center"/>
    </xf>
    <xf numFmtId="164" fontId="7" fillId="0" borderId="0" xfId="73" applyNumberFormat="1" applyFont="1" applyFill="1" applyBorder="1" applyAlignment="1" applyProtection="1">
      <alignment horizontal="right" vertical="center"/>
    </xf>
    <xf numFmtId="164" fontId="7" fillId="0" borderId="10" xfId="76" applyNumberFormat="1" applyFont="1" applyFill="1" applyBorder="1" applyAlignment="1" applyProtection="1">
      <alignment horizontal="right" vertical="center"/>
    </xf>
    <xf numFmtId="164" fontId="7" fillId="0" borderId="30" xfId="73" applyFont="1" applyFill="1" applyBorder="1" applyAlignment="1">
      <alignment horizontal="right" vertical="center"/>
    </xf>
    <xf numFmtId="164" fontId="7" fillId="0" borderId="0" xfId="73" applyFont="1" applyFill="1" applyBorder="1" applyAlignment="1">
      <alignment horizontal="right" vertical="center"/>
    </xf>
    <xf numFmtId="164" fontId="7" fillId="0" borderId="10" xfId="73" applyFont="1" applyFill="1" applyBorder="1" applyAlignment="1">
      <alignment horizontal="right" vertical="center"/>
    </xf>
    <xf numFmtId="164" fontId="25" fillId="0" borderId="0" xfId="73" applyFont="1" applyFill="1" applyBorder="1" applyAlignment="1">
      <alignment horizontal="right" vertical="center"/>
    </xf>
    <xf numFmtId="164" fontId="23" fillId="26" borderId="11" xfId="73" applyFont="1" applyFill="1" applyBorder="1" applyAlignment="1">
      <alignment horizontal="right" vertical="center"/>
    </xf>
    <xf numFmtId="0" fontId="7"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7" fillId="0" borderId="30" xfId="76" applyNumberFormat="1" applyFont="1" applyFill="1" applyBorder="1" applyAlignment="1" applyProtection="1">
      <alignment horizontal="right" vertical="center"/>
    </xf>
    <xf numFmtId="170" fontId="7" fillId="0" borderId="30" xfId="69" applyNumberFormat="1" applyFont="1" applyFill="1" applyBorder="1" applyAlignment="1" applyProtection="1">
      <alignment horizontal="center" vertical="center"/>
    </xf>
    <xf numFmtId="170" fontId="7" fillId="0" borderId="30" xfId="76" applyNumberFormat="1" applyFont="1" applyFill="1" applyBorder="1" applyAlignment="1" applyProtection="1">
      <alignment horizontal="center" vertical="center"/>
    </xf>
    <xf numFmtId="0" fontId="7" fillId="32" borderId="11" xfId="69" applyFont="1" applyFill="1" applyBorder="1" applyAlignment="1">
      <alignment horizontal="left" vertical="center"/>
    </xf>
    <xf numFmtId="0" fontId="79" fillId="0" borderId="0" xfId="61" applyFont="1" applyFill="1" applyAlignment="1" applyProtection="1">
      <alignment horizontal="left" indent="2"/>
    </xf>
    <xf numFmtId="164" fontId="7" fillId="0" borderId="0" xfId="69" applyNumberFormat="1" applyFont="1" applyFill="1" applyBorder="1" applyAlignment="1" applyProtection="1">
      <alignment vertical="center"/>
    </xf>
    <xf numFmtId="164" fontId="78" fillId="0" borderId="21" xfId="61" applyNumberFormat="1" applyFont="1" applyFill="1" applyBorder="1" applyAlignment="1" applyProtection="1">
      <alignment horizontal="left" vertical="center" indent="2"/>
    </xf>
    <xf numFmtId="0" fontId="7"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7" fillId="27" borderId="0" xfId="69" applyNumberFormat="1" applyFont="1" applyFill="1" applyBorder="1" applyAlignment="1" applyProtection="1">
      <alignment horizontal="right" vertical="center"/>
    </xf>
    <xf numFmtId="170" fontId="24" fillId="27" borderId="0" xfId="69" applyNumberFormat="1" applyFont="1" applyFill="1" applyBorder="1" applyAlignment="1" applyProtection="1">
      <alignment horizontal="center" vertical="center"/>
    </xf>
    <xf numFmtId="0" fontId="7" fillId="0" borderId="30" xfId="69" applyNumberFormat="1" applyFont="1" applyFill="1" applyBorder="1" applyAlignment="1" applyProtection="1">
      <alignment horizontal="left" vertical="center"/>
    </xf>
    <xf numFmtId="0" fontId="7" fillId="0" borderId="30" xfId="69" applyFont="1" applyFill="1" applyBorder="1" applyAlignment="1">
      <alignment horizontal="left" vertical="center"/>
    </xf>
    <xf numFmtId="164" fontId="7" fillId="0" borderId="30" xfId="69" applyNumberFormat="1" applyFont="1" applyFill="1" applyBorder="1" applyAlignment="1" applyProtection="1">
      <alignment horizontal="left" vertical="center"/>
    </xf>
    <xf numFmtId="164" fontId="7" fillId="0" borderId="30" xfId="69" applyNumberFormat="1" applyFont="1" applyFill="1" applyBorder="1" applyAlignment="1" applyProtection="1">
      <alignment horizontal="right" vertical="center"/>
    </xf>
    <xf numFmtId="0" fontId="7" fillId="0" borderId="0" xfId="69" applyNumberFormat="1" applyFont="1" applyFill="1" applyBorder="1" applyAlignment="1" applyProtection="1">
      <alignment horizontal="left" vertical="center"/>
    </xf>
    <xf numFmtId="164" fontId="7" fillId="0" borderId="0" xfId="69" applyNumberFormat="1" applyFont="1" applyFill="1" applyBorder="1" applyAlignment="1" applyProtection="1">
      <alignment horizontal="right" vertical="center"/>
    </xf>
    <xf numFmtId="0" fontId="7" fillId="0" borderId="11" xfId="69" applyNumberFormat="1" applyFont="1" applyFill="1" applyBorder="1" applyAlignment="1" applyProtection="1">
      <alignment horizontal="left" vertical="center"/>
    </xf>
    <xf numFmtId="164" fontId="79" fillId="0" borderId="0" xfId="61" applyNumberFormat="1" applyFont="1" applyFill="1" applyBorder="1" applyAlignment="1" applyProtection="1">
      <alignment horizontal="left" vertical="center" indent="4"/>
    </xf>
    <xf numFmtId="170" fontId="7" fillId="0" borderId="20" xfId="73" applyNumberFormat="1" applyFont="1" applyFill="1" applyBorder="1" applyAlignment="1" applyProtection="1">
      <alignment horizontal="center" vertical="center"/>
    </xf>
    <xf numFmtId="0" fontId="7" fillId="27" borderId="0" xfId="69" applyFont="1" applyFill="1" applyBorder="1" applyAlignment="1">
      <alignment horizontal="left" vertical="center"/>
    </xf>
    <xf numFmtId="164" fontId="7" fillId="0" borderId="0" xfId="69" applyNumberFormat="1" applyFont="1" applyFill="1" applyBorder="1" applyAlignment="1" applyProtection="1">
      <alignment horizontal="left" vertical="center" indent="4"/>
    </xf>
    <xf numFmtId="164" fontId="7" fillId="0" borderId="0" xfId="76" applyFont="1" applyFill="1" applyBorder="1" applyAlignment="1">
      <alignment horizontal="right" vertical="center"/>
    </xf>
    <xf numFmtId="164" fontId="7" fillId="0" borderId="0" xfId="73" applyFont="1" applyFill="1" applyBorder="1" applyAlignment="1">
      <alignment horizontal="left" vertical="center" indent="4"/>
    </xf>
    <xf numFmtId="164" fontId="7"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7"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7" fillId="25" borderId="11" xfId="73" applyFont="1" applyFill="1" applyBorder="1" applyAlignment="1">
      <alignment horizontal="left" vertical="center"/>
    </xf>
    <xf numFmtId="164" fontId="26" fillId="31" borderId="31" xfId="76" applyNumberFormat="1" applyFont="1" applyFill="1" applyBorder="1" applyAlignment="1" applyProtection="1">
      <alignment horizontal="left" vertical="center"/>
    </xf>
    <xf numFmtId="164" fontId="26" fillId="31" borderId="30"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7" fillId="25" borderId="11" xfId="69" applyNumberFormat="1" applyFont="1" applyFill="1" applyBorder="1" applyAlignment="1" applyProtection="1">
      <alignment horizontal="right" vertical="center"/>
    </xf>
    <xf numFmtId="0" fontId="80" fillId="0" borderId="0" xfId="0" applyFont="1"/>
    <xf numFmtId="0" fontId="7"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5" fillId="30" borderId="0" xfId="73" applyNumberFormat="1" applyFont="1" applyFill="1" applyBorder="1" applyAlignment="1">
      <alignment horizontal="left" vertical="center"/>
    </xf>
    <xf numFmtId="164" fontId="7" fillId="0" borderId="28" xfId="76" applyFont="1" applyFill="1" applyBorder="1" applyAlignment="1">
      <alignment horizontal="left" vertical="center"/>
    </xf>
    <xf numFmtId="164" fontId="7" fillId="0" borderId="29" xfId="76" applyFont="1" applyFill="1" applyBorder="1" applyAlignment="1">
      <alignment horizontal="left" vertical="center"/>
    </xf>
    <xf numFmtId="164" fontId="7" fillId="0" borderId="32" xfId="76" applyFont="1" applyFill="1" applyBorder="1" applyAlignment="1">
      <alignment horizontal="left" vertical="center"/>
    </xf>
    <xf numFmtId="0" fontId="7" fillId="0" borderId="32" xfId="69" applyFont="1" applyFill="1" applyBorder="1" applyAlignment="1">
      <alignment horizontal="left" vertical="center"/>
    </xf>
    <xf numFmtId="0" fontId="7" fillId="0" borderId="28" xfId="69" applyFont="1" applyFill="1" applyBorder="1" applyAlignment="1">
      <alignment horizontal="left" vertical="center"/>
    </xf>
    <xf numFmtId="164" fontId="24" fillId="26" borderId="28" xfId="76" applyFont="1" applyFill="1" applyBorder="1" applyAlignment="1">
      <alignment horizontal="left" vertical="center"/>
    </xf>
    <xf numFmtId="164" fontId="24" fillId="26" borderId="0" xfId="76" applyFont="1" applyFill="1" applyBorder="1" applyAlignment="1">
      <alignment horizontal="left" vertical="center"/>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0" fontId="24" fillId="27" borderId="0" xfId="61" applyFont="1" applyFill="1" applyAlignment="1" applyProtection="1">
      <alignment horizontal="center" vertical="center"/>
    </xf>
    <xf numFmtId="164" fontId="26" fillId="31" borderId="32" xfId="73" applyFont="1" applyFill="1" applyBorder="1" applyAlignment="1">
      <alignment horizontal="center" vertical="center"/>
    </xf>
    <xf numFmtId="164" fontId="26" fillId="31" borderId="11" xfId="73" applyFont="1" applyFill="1" applyBorder="1" applyAlignment="1">
      <alignment horizontal="center" vertical="center"/>
    </xf>
    <xf numFmtId="0" fontId="7" fillId="31" borderId="29" xfId="69" applyFont="1" applyFill="1" applyBorder="1" applyAlignment="1">
      <alignment vertical="center"/>
    </xf>
    <xf numFmtId="0" fontId="7" fillId="31" borderId="10" xfId="69" applyFont="1" applyFill="1" applyBorder="1" applyAlignment="1">
      <alignment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0" fontId="7" fillId="0" borderId="28" xfId="73" applyNumberFormat="1" applyFont="1" applyFill="1" applyBorder="1" applyAlignment="1">
      <alignment horizontal="left" vertical="center"/>
    </xf>
    <xf numFmtId="164" fontId="7" fillId="0" borderId="28" xfId="69" applyNumberFormat="1" applyFont="1" applyFill="1" applyBorder="1" applyAlignment="1" applyProtection="1">
      <alignment vertical="center"/>
    </xf>
    <xf numFmtId="0" fontId="7" fillId="0" borderId="29" xfId="69" applyNumberFormat="1" applyFont="1" applyFill="1" applyBorder="1" applyAlignment="1" applyProtection="1">
      <alignment horizontal="left" vertical="center"/>
    </xf>
    <xf numFmtId="0" fontId="7" fillId="0" borderId="31" xfId="69" applyNumberFormat="1" applyFont="1" applyFill="1" applyBorder="1" applyAlignment="1" applyProtection="1">
      <alignment horizontal="left" vertical="center"/>
    </xf>
    <xf numFmtId="0" fontId="7" fillId="0" borderId="32" xfId="69" applyNumberFormat="1" applyFont="1" applyFill="1" applyBorder="1" applyAlignment="1" applyProtection="1">
      <alignment horizontal="left" vertical="center"/>
    </xf>
    <xf numFmtId="0" fontId="7" fillId="0" borderId="28" xfId="73" quotePrefix="1" applyNumberFormat="1" applyFont="1" applyFill="1" applyBorder="1" applyAlignment="1" applyProtection="1">
      <alignment horizontal="left" vertical="center"/>
    </xf>
    <xf numFmtId="0" fontId="7" fillId="0" borderId="28" xfId="69" applyNumberFormat="1" applyFont="1" applyFill="1" applyBorder="1" applyAlignment="1" applyProtection="1">
      <alignment horizontal="left" vertical="center"/>
    </xf>
    <xf numFmtId="0" fontId="7" fillId="0" borderId="32" xfId="73" quotePrefix="1" applyNumberFormat="1" applyFont="1" applyFill="1" applyBorder="1" applyAlignment="1" applyProtection="1">
      <alignment horizontal="left" vertical="center"/>
    </xf>
    <xf numFmtId="0" fontId="7" fillId="0" borderId="28" xfId="73" applyNumberFormat="1" applyFont="1" applyFill="1" applyBorder="1" applyAlignment="1" applyProtection="1">
      <alignment horizontal="left" vertical="center"/>
    </xf>
    <xf numFmtId="0" fontId="26" fillId="25" borderId="32" xfId="76" applyNumberFormat="1" applyFont="1" applyFill="1" applyBorder="1" applyAlignment="1" applyProtection="1">
      <alignment horizontal="left" vertical="center"/>
    </xf>
    <xf numFmtId="0" fontId="26" fillId="25" borderId="28"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8"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2"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8" xfId="73" applyFont="1" applyFill="1" applyBorder="1" applyAlignment="1">
      <alignment horizontal="left" vertical="center"/>
    </xf>
    <xf numFmtId="164" fontId="26" fillId="26" borderId="0" xfId="73" applyFont="1" applyFill="1" applyBorder="1" applyAlignment="1">
      <alignment horizontal="left" vertical="center"/>
    </xf>
    <xf numFmtId="164" fontId="7" fillId="26" borderId="29" xfId="73" applyFont="1" applyFill="1" applyBorder="1" applyAlignment="1">
      <alignment horizontal="left" vertical="center"/>
    </xf>
    <xf numFmtId="164" fontId="7" fillId="26" borderId="10" xfId="73" applyFont="1" applyFill="1" applyBorder="1" applyAlignment="1">
      <alignment horizontal="left" vertical="center"/>
    </xf>
    <xf numFmtId="164" fontId="7" fillId="27" borderId="0" xfId="73" applyFont="1" applyFill="1" applyBorder="1" applyAlignment="1">
      <alignment horizontal="left" vertical="center"/>
    </xf>
    <xf numFmtId="164" fontId="24" fillId="26" borderId="28" xfId="73" applyFont="1" applyFill="1" applyBorder="1" applyAlignment="1">
      <alignment vertical="center"/>
    </xf>
    <xf numFmtId="164" fontId="24" fillId="26" borderId="0" xfId="73" applyFont="1" applyFill="1" applyBorder="1" applyAlignment="1">
      <alignment vertical="center"/>
    </xf>
    <xf numFmtId="164" fontId="24" fillId="27" borderId="0" xfId="73" quotePrefix="1" applyFont="1" applyFill="1" applyBorder="1" applyAlignment="1">
      <alignment horizontal="center" vertical="center"/>
    </xf>
    <xf numFmtId="164" fontId="24" fillId="26" borderId="32" xfId="73" applyFont="1" applyFill="1" applyBorder="1" applyAlignment="1">
      <alignment horizontal="center" vertical="center"/>
    </xf>
    <xf numFmtId="164" fontId="24" fillId="26" borderId="11" xfId="73" applyFont="1" applyFill="1" applyBorder="1" applyAlignment="1">
      <alignment horizontal="center" vertical="center"/>
    </xf>
    <xf numFmtId="166" fontId="7" fillId="0" borderId="0" xfId="0" applyNumberFormat="1" applyFont="1"/>
    <xf numFmtId="164" fontId="7" fillId="0" borderId="0" xfId="73" applyFont="1" applyBorder="1" applyAlignment="1">
      <alignment horizontal="left" vertical="center"/>
    </xf>
    <xf numFmtId="166" fontId="7" fillId="0" borderId="0" xfId="73" applyNumberFormat="1" applyFont="1" applyFill="1" applyBorder="1" applyAlignment="1">
      <alignment horizontal="left" vertical="center"/>
    </xf>
    <xf numFmtId="164" fontId="5" fillId="30" borderId="0" xfId="73" applyFont="1" applyFill="1" applyBorder="1" applyAlignment="1">
      <alignment horizontal="left" vertical="center"/>
    </xf>
    <xf numFmtId="170" fontId="12" fillId="0" borderId="0" xfId="73" applyNumberFormat="1" applyFont="1" applyBorder="1" applyAlignment="1">
      <alignment horizontal="center" vertical="center"/>
    </xf>
    <xf numFmtId="170" fontId="26" fillId="31" borderId="33"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7" fillId="30" borderId="19" xfId="69" applyNumberFormat="1" applyFont="1" applyFill="1" applyBorder="1" applyAlignment="1">
      <alignment vertical="center"/>
    </xf>
    <xf numFmtId="170" fontId="7" fillId="30" borderId="20" xfId="69" applyNumberFormat="1" applyFont="1" applyFill="1" applyBorder="1" applyAlignment="1">
      <alignment vertical="center"/>
    </xf>
    <xf numFmtId="170" fontId="24" fillId="25" borderId="19" xfId="73" applyNumberFormat="1" applyFont="1" applyFill="1" applyBorder="1" applyAlignment="1" applyProtection="1">
      <alignment horizontal="center" vertical="center"/>
    </xf>
    <xf numFmtId="170" fontId="7" fillId="31" borderId="22" xfId="69" applyNumberFormat="1" applyFont="1" applyFill="1" applyBorder="1" applyAlignment="1" applyProtection="1">
      <alignment horizontal="center" vertical="center"/>
    </xf>
    <xf numFmtId="170" fontId="7" fillId="25" borderId="19" xfId="69" applyNumberFormat="1" applyFont="1" applyFill="1" applyBorder="1" applyAlignment="1" applyProtection="1">
      <alignment horizontal="center" vertical="center"/>
    </xf>
    <xf numFmtId="170" fontId="7" fillId="31" borderId="21" xfId="69" applyNumberFormat="1" applyFont="1" applyFill="1" applyBorder="1" applyAlignment="1" applyProtection="1">
      <alignment horizontal="center" vertical="center"/>
    </xf>
    <xf numFmtId="170" fontId="7" fillId="27" borderId="0" xfId="69" applyNumberFormat="1" applyFont="1" applyFill="1" applyBorder="1" applyAlignment="1" applyProtection="1">
      <alignment horizontal="center" vertical="center"/>
    </xf>
    <xf numFmtId="170" fontId="26" fillId="26" borderId="33"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7" fillId="26" borderId="20" xfId="69" applyNumberFormat="1" applyFont="1" applyFill="1" applyBorder="1" applyAlignment="1" applyProtection="1">
      <alignment horizontal="center" vertical="center"/>
    </xf>
    <xf numFmtId="170" fontId="12" fillId="27" borderId="0" xfId="73" applyNumberFormat="1" applyFont="1" applyFill="1" applyBorder="1" applyAlignment="1">
      <alignment horizontal="center" vertical="center"/>
    </xf>
    <xf numFmtId="170" fontId="24" fillId="27" borderId="0" xfId="73" quotePrefix="1" applyNumberFormat="1" applyFont="1" applyFill="1" applyBorder="1" applyAlignment="1">
      <alignment horizontal="center" vertical="center"/>
    </xf>
    <xf numFmtId="0" fontId="12" fillId="0" borderId="0" xfId="0" applyFont="1"/>
    <xf numFmtId="170" fontId="29" fillId="26" borderId="33" xfId="73" applyNumberFormat="1" applyFont="1" applyFill="1" applyBorder="1" applyAlignment="1">
      <alignment horizontal="center" vertical="center"/>
    </xf>
    <xf numFmtId="171" fontId="7" fillId="0" borderId="0" xfId="0" applyNumberFormat="1" applyFont="1"/>
    <xf numFmtId="171" fontId="7" fillId="0" borderId="0" xfId="0" quotePrefix="1" applyNumberFormat="1" applyFont="1" applyAlignment="1">
      <alignment horizontal="right"/>
    </xf>
    <xf numFmtId="170" fontId="24" fillId="26" borderId="19" xfId="76" applyNumberFormat="1" applyFont="1" applyFill="1" applyBorder="1" applyAlignment="1" applyProtection="1">
      <alignment horizontal="center" vertical="center"/>
    </xf>
    <xf numFmtId="0"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right" vertical="center"/>
    </xf>
    <xf numFmtId="0" fontId="32" fillId="0" borderId="10" xfId="0" applyFont="1" applyBorder="1" applyAlignment="1">
      <alignment vertical="center"/>
    </xf>
    <xf numFmtId="0" fontId="25" fillId="24" borderId="36"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7" fillId="0" borderId="10" xfId="73" applyNumberFormat="1" applyFont="1" applyFill="1" applyBorder="1" applyAlignment="1">
      <alignment horizontal="left" vertical="center"/>
    </xf>
    <xf numFmtId="0" fontId="82" fillId="0" borderId="0" xfId="0" applyFont="1" applyFill="1" applyBorder="1" applyAlignment="1">
      <alignment vertical="center"/>
    </xf>
    <xf numFmtId="0" fontId="30" fillId="30" borderId="0" xfId="0" applyFont="1" applyFill="1" applyAlignment="1">
      <alignment horizontal="left"/>
    </xf>
    <xf numFmtId="0" fontId="83" fillId="25" borderId="0" xfId="0" applyFont="1" applyFill="1" applyBorder="1" applyAlignment="1">
      <alignment vertical="center"/>
    </xf>
    <xf numFmtId="164" fontId="5" fillId="25" borderId="0" xfId="73" applyFont="1" applyFill="1" applyBorder="1" applyAlignment="1">
      <alignment vertical="center"/>
    </xf>
    <xf numFmtId="0" fontId="83" fillId="35" borderId="0" xfId="0"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84" fillId="36" borderId="0" xfId="69" applyFont="1" applyFill="1" applyBorder="1" applyAlignment="1">
      <alignment vertical="center"/>
    </xf>
    <xf numFmtId="20" fontId="84" fillId="36" borderId="0" xfId="69" applyNumberFormat="1" applyFont="1" applyFill="1" applyBorder="1" applyAlignment="1">
      <alignment horizontal="center" vertical="center"/>
    </xf>
    <xf numFmtId="0" fontId="85" fillId="25" borderId="0" xfId="69" applyFont="1" applyFill="1" applyBorder="1" applyAlignment="1">
      <alignment horizontal="center" vertical="center"/>
    </xf>
    <xf numFmtId="0" fontId="18" fillId="37" borderId="0" xfId="69" applyFont="1" applyFill="1" applyAlignment="1">
      <alignment vertical="center"/>
    </xf>
    <xf numFmtId="0" fontId="7" fillId="27" borderId="0" xfId="69" applyFont="1" applyFill="1" applyBorder="1" applyAlignment="1">
      <alignment vertical="center"/>
    </xf>
    <xf numFmtId="0" fontId="28" fillId="25" borderId="0" xfId="75" applyNumberFormat="1" applyFont="1" applyFill="1" applyAlignment="1" applyProtection="1">
      <alignment horizontal="left" vertical="center"/>
      <protection locked="0"/>
    </xf>
    <xf numFmtId="170" fontId="24" fillId="30" borderId="0" xfId="69" applyNumberFormat="1" applyFont="1" applyFill="1" applyAlignment="1">
      <alignment horizontal="center" vertical="center"/>
    </xf>
    <xf numFmtId="0" fontId="25" fillId="27" borderId="0" xfId="69" applyFont="1" applyFill="1" applyAlignment="1" applyProtection="1">
      <alignment vertical="center" wrapText="1"/>
      <protection locked="0"/>
    </xf>
    <xf numFmtId="164" fontId="22" fillId="25" borderId="0" xfId="73" quotePrefix="1" applyFont="1" applyFill="1" applyBorder="1" applyAlignment="1">
      <alignment horizontal="center" vertical="center"/>
    </xf>
    <xf numFmtId="170" fontId="22" fillId="25" borderId="0" xfId="73" quotePrefix="1" applyNumberFormat="1" applyFont="1" applyFill="1" applyBorder="1" applyAlignment="1">
      <alignment horizontal="center" vertical="center"/>
    </xf>
    <xf numFmtId="49" fontId="28" fillId="27" borderId="0" xfId="73" applyNumberFormat="1" applyFont="1" applyFill="1" applyBorder="1" applyAlignment="1" applyProtection="1">
      <alignment horizontal="left" vertical="center"/>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170" fontId="5" fillId="26" borderId="0" xfId="69" applyNumberFormat="1" applyFill="1" applyAlignment="1">
      <alignment horizontal="center"/>
    </xf>
    <xf numFmtId="0" fontId="28" fillId="0" borderId="0" xfId="73" applyNumberFormat="1" applyFont="1" applyFill="1" applyBorder="1" applyAlignment="1" applyProtection="1">
      <alignment horizontal="left" vertical="center"/>
      <protection locked="0"/>
    </xf>
    <xf numFmtId="0" fontId="7"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5" fillId="0" borderId="0" xfId="73" applyFont="1" applyFill="1" applyBorder="1" applyAlignment="1">
      <alignment vertical="center"/>
    </xf>
    <xf numFmtId="0" fontId="84" fillId="26" borderId="0" xfId="69" applyFont="1" applyFill="1" applyBorder="1" applyAlignment="1">
      <alignment vertical="center"/>
    </xf>
    <xf numFmtId="20" fontId="84" fillId="26" borderId="0" xfId="69" applyNumberFormat="1" applyFont="1" applyFill="1" applyBorder="1" applyAlignment="1">
      <alignment horizontal="center" vertical="center"/>
    </xf>
    <xf numFmtId="0" fontId="12"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5" fillId="26" borderId="0" xfId="69" applyFont="1" applyFill="1" applyAlignment="1" applyProtection="1">
      <alignment vertical="center" wrapText="1"/>
      <protection locked="0"/>
    </xf>
    <xf numFmtId="164" fontId="25" fillId="26" borderId="0" xfId="73" applyNumberFormat="1" applyFont="1" applyFill="1" applyAlignment="1" applyProtection="1">
      <alignment vertical="center"/>
      <protection locked="0"/>
    </xf>
    <xf numFmtId="170" fontId="25" fillId="26" borderId="0" xfId="73" applyNumberFormat="1" applyFont="1" applyFill="1" applyAlignment="1" applyProtection="1">
      <alignment horizontal="center" vertical="center"/>
      <protection locked="0"/>
    </xf>
    <xf numFmtId="164" fontId="22" fillId="44" borderId="0" xfId="73" applyNumberFormat="1" applyFont="1" applyFill="1" applyBorder="1" applyAlignment="1" applyProtection="1">
      <alignment horizontal="center" vertical="center" wrapText="1"/>
    </xf>
    <xf numFmtId="170" fontId="22"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5"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170" fontId="86" fillId="27" borderId="0" xfId="76" applyNumberFormat="1" applyFont="1" applyFill="1" applyBorder="1" applyAlignment="1">
      <alignment horizontal="center" vertical="center"/>
    </xf>
    <xf numFmtId="170" fontId="83" fillId="27" borderId="0" xfId="69" applyNumberFormat="1" applyFont="1" applyFill="1" applyBorder="1" applyAlignment="1">
      <alignment horizontal="center" vertical="center"/>
    </xf>
    <xf numFmtId="0" fontId="6" fillId="26" borderId="0" xfId="77" applyFont="1" applyFill="1" applyBorder="1" applyAlignment="1">
      <alignment vertical="center"/>
    </xf>
    <xf numFmtId="0" fontId="6" fillId="26" borderId="0" xfId="77" applyFont="1" applyFill="1" applyBorder="1" applyAlignment="1">
      <alignment horizontal="center" vertical="center"/>
    </xf>
    <xf numFmtId="170" fontId="6" fillId="26" borderId="0" xfId="77" applyNumberFormat="1" applyFont="1" applyFill="1" applyBorder="1" applyAlignment="1">
      <alignment horizontal="center" vertical="center"/>
    </xf>
    <xf numFmtId="0" fontId="84" fillId="25" borderId="0" xfId="77" applyFont="1" applyFill="1" applyBorder="1" applyAlignment="1">
      <alignment vertical="center"/>
    </xf>
    <xf numFmtId="0" fontId="14" fillId="25" borderId="0" xfId="77" applyFont="1" applyFill="1" applyBorder="1" applyAlignment="1">
      <alignment vertical="center"/>
    </xf>
    <xf numFmtId="170" fontId="84" fillId="25" borderId="0" xfId="77" applyNumberFormat="1" applyFont="1" applyFill="1" applyBorder="1" applyAlignment="1">
      <alignment horizontal="center" vertical="center"/>
    </xf>
    <xf numFmtId="0" fontId="84" fillId="27" borderId="0" xfId="77" applyFont="1" applyFill="1" applyBorder="1" applyAlignment="1">
      <alignment vertical="center"/>
    </xf>
    <xf numFmtId="170" fontId="84" fillId="27" borderId="0" xfId="77" applyNumberFormat="1" applyFont="1" applyFill="1" applyBorder="1" applyAlignment="1">
      <alignment horizontal="center" vertical="center"/>
    </xf>
    <xf numFmtId="0" fontId="7" fillId="43" borderId="0" xfId="0" applyFont="1" applyFill="1" applyBorder="1" applyAlignment="1">
      <alignment vertical="center"/>
    </xf>
    <xf numFmtId="0" fontId="7" fillId="27" borderId="0" xfId="0" applyFont="1" applyFill="1" applyBorder="1" applyAlignment="1">
      <alignment vertical="center"/>
    </xf>
    <xf numFmtId="0" fontId="7"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5" fillId="39" borderId="0" xfId="73" applyNumberFormat="1" applyFont="1" applyFill="1" applyAlignment="1" applyProtection="1">
      <alignment horizontal="left" vertical="center"/>
      <protection locked="0"/>
    </xf>
    <xf numFmtId="0" fontId="25" fillId="0" borderId="0" xfId="0" applyFont="1" applyFill="1" applyBorder="1" applyAlignment="1">
      <alignment vertical="center"/>
    </xf>
    <xf numFmtId="0" fontId="84" fillId="0" borderId="0" xfId="0" applyFont="1" applyFill="1" applyBorder="1" applyAlignment="1">
      <alignment horizontal="left"/>
    </xf>
    <xf numFmtId="164" fontId="26" fillId="27" borderId="0" xfId="73" applyFont="1" applyFill="1" applyBorder="1" applyAlignment="1">
      <alignment horizontal="left" vertical="center"/>
    </xf>
    <xf numFmtId="164" fontId="7" fillId="31" borderId="31" xfId="73" applyFont="1" applyFill="1" applyBorder="1" applyAlignment="1">
      <alignment horizontal="left" vertical="center"/>
    </xf>
    <xf numFmtId="164" fontId="26" fillId="31" borderId="31" xfId="73" applyFont="1" applyFill="1" applyBorder="1" applyAlignment="1">
      <alignment horizontal="left" vertical="center"/>
    </xf>
    <xf numFmtId="0" fontId="7" fillId="0" borderId="0" xfId="0" applyFont="1" applyFill="1"/>
    <xf numFmtId="171" fontId="7" fillId="0" borderId="0" xfId="0" applyNumberFormat="1" applyFont="1" applyFill="1"/>
    <xf numFmtId="164" fontId="76" fillId="24" borderId="36" xfId="73" applyFont="1" applyFill="1" applyBorder="1" applyAlignment="1">
      <alignment horizontal="center" vertical="center" wrapText="1"/>
    </xf>
    <xf numFmtId="0" fontId="7" fillId="0" borderId="0" xfId="0" applyFont="1" applyAlignment="1">
      <alignment wrapText="1"/>
    </xf>
    <xf numFmtId="0" fontId="25"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5" xfId="61" applyFont="1" applyFill="1" applyBorder="1" applyAlignment="1" applyProtection="1">
      <alignment vertical="center" wrapText="1"/>
    </xf>
    <xf numFmtId="0" fontId="84" fillId="0" borderId="0" xfId="77" applyFont="1" applyFill="1" applyBorder="1" applyAlignment="1">
      <alignment vertical="center"/>
    </xf>
    <xf numFmtId="0" fontId="14" fillId="0" borderId="0" xfId="77" applyFont="1" applyFill="1" applyBorder="1" applyAlignment="1">
      <alignment vertical="center"/>
    </xf>
    <xf numFmtId="170" fontId="84" fillId="0" borderId="0" xfId="77" applyNumberFormat="1" applyFont="1" applyFill="1" applyBorder="1" applyAlignment="1">
      <alignment horizontal="center" vertical="center"/>
    </xf>
    <xf numFmtId="164" fontId="28" fillId="25" borderId="0" xfId="0" applyNumberFormat="1" applyFont="1" applyFill="1" applyAlignment="1" applyProtection="1">
      <alignment horizontal="left" vertical="center"/>
      <protection locked="0"/>
    </xf>
    <xf numFmtId="2" fontId="7" fillId="0" borderId="0" xfId="0" applyNumberFormat="1" applyFont="1"/>
    <xf numFmtId="164" fontId="80"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right" vertical="center"/>
    </xf>
    <xf numFmtId="0" fontId="77"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3" fillId="25" borderId="0" xfId="0" applyNumberFormat="1" applyFont="1" applyFill="1" applyBorder="1" applyAlignment="1">
      <alignment vertical="center"/>
    </xf>
    <xf numFmtId="0" fontId="83" fillId="35" borderId="0" xfId="0" applyNumberFormat="1" applyFont="1" applyFill="1" applyBorder="1" applyAlignment="1">
      <alignment vertical="center"/>
    </xf>
    <xf numFmtId="0" fontId="84" fillId="46" borderId="0" xfId="69" applyFont="1" applyFill="1" applyBorder="1" applyAlignment="1">
      <alignment vertical="center"/>
    </xf>
    <xf numFmtId="20" fontId="84" fillId="46" borderId="0" xfId="69" applyNumberFormat="1" applyFont="1" applyFill="1" applyBorder="1" applyAlignment="1">
      <alignment horizontal="center" vertical="center"/>
    </xf>
    <xf numFmtId="0" fontId="84" fillId="46" borderId="0" xfId="69" applyFont="1" applyFill="1" applyBorder="1" applyAlignment="1">
      <alignment horizontal="center" vertical="center"/>
    </xf>
    <xf numFmtId="2" fontId="7" fillId="0" borderId="10" xfId="73" applyNumberFormat="1" applyFont="1" applyFill="1" applyBorder="1" applyAlignment="1">
      <alignment horizontal="left" vertical="center"/>
    </xf>
    <xf numFmtId="164" fontId="7" fillId="0" borderId="10" xfId="76" applyNumberFormat="1" applyFont="1" applyFill="1" applyBorder="1" applyAlignment="1" applyProtection="1">
      <alignment horizontal="left" vertical="center"/>
    </xf>
    <xf numFmtId="0" fontId="85" fillId="45" borderId="0" xfId="77" applyFont="1" applyFill="1" applyBorder="1" applyAlignment="1">
      <alignment horizontal="center" vertical="center"/>
    </xf>
    <xf numFmtId="0" fontId="7" fillId="0" borderId="10" xfId="0" applyFont="1" applyBorder="1" applyAlignment="1">
      <alignment wrapText="1"/>
    </xf>
    <xf numFmtId="171" fontId="26" fillId="31" borderId="21" xfId="76" applyNumberFormat="1" applyFont="1" applyFill="1" applyBorder="1" applyAlignment="1" applyProtection="1">
      <alignment horizontal="center" vertical="center"/>
    </xf>
    <xf numFmtId="164" fontId="7" fillId="25" borderId="0" xfId="73" applyNumberFormat="1" applyFont="1" applyFill="1" applyBorder="1" applyAlignment="1" applyProtection="1">
      <alignment horizontal="left" vertical="center"/>
    </xf>
    <xf numFmtId="164" fontId="12" fillId="31" borderId="30" xfId="73" applyFont="1" applyFill="1" applyBorder="1" applyAlignment="1">
      <alignment horizontal="left" vertical="center"/>
    </xf>
    <xf numFmtId="164" fontId="12" fillId="25" borderId="0" xfId="73" applyFont="1" applyFill="1" applyBorder="1" applyAlignment="1">
      <alignment horizontal="left" vertical="center"/>
    </xf>
    <xf numFmtId="164" fontId="86" fillId="31" borderId="22" xfId="73" applyFont="1" applyFill="1" applyBorder="1" applyAlignment="1">
      <alignment horizontal="left" vertical="center"/>
    </xf>
    <xf numFmtId="164" fontId="12" fillId="0" borderId="0" xfId="73" applyFont="1" applyBorder="1" applyAlignment="1">
      <alignment horizontal="left" vertical="center"/>
    </xf>
    <xf numFmtId="164" fontId="29"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6" fillId="26" borderId="11" xfId="73" applyFont="1" applyFill="1" applyBorder="1" applyAlignment="1">
      <alignment horizontal="left" vertical="center"/>
    </xf>
    <xf numFmtId="164" fontId="86" fillId="26" borderId="0" xfId="73" applyFont="1" applyFill="1" applyBorder="1" applyAlignment="1">
      <alignment horizontal="left" vertical="center"/>
    </xf>
    <xf numFmtId="164" fontId="12" fillId="26" borderId="10" xfId="73" applyFont="1" applyFill="1" applyBorder="1" applyAlignment="1">
      <alignment horizontal="left" vertical="center"/>
    </xf>
    <xf numFmtId="164" fontId="12"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7" fillId="0" borderId="0" xfId="0" applyFont="1" applyFill="1" applyAlignment="1">
      <alignment wrapText="1"/>
    </xf>
    <xf numFmtId="0" fontId="7" fillId="0" borderId="0" xfId="73" applyNumberFormat="1" applyFont="1" applyFill="1" applyBorder="1" applyAlignment="1" applyProtection="1">
      <alignment horizontal="right" vertical="center"/>
    </xf>
    <xf numFmtId="0" fontId="7" fillId="0" borderId="0" xfId="73" applyNumberFormat="1" applyFont="1" applyFill="1" applyBorder="1" applyAlignment="1">
      <alignment horizontal="right" vertical="center"/>
    </xf>
    <xf numFmtId="0" fontId="0" fillId="30" borderId="0" xfId="0" applyFill="1"/>
    <xf numFmtId="0" fontId="38" fillId="47" borderId="0" xfId="77" applyFont="1" applyFill="1" applyBorder="1" applyAlignment="1">
      <alignment vertical="center"/>
    </xf>
    <xf numFmtId="170" fontId="38" fillId="47" borderId="0" xfId="77" applyNumberFormat="1" applyFont="1" applyFill="1" applyBorder="1" applyAlignment="1">
      <alignment horizontal="center" vertical="center"/>
    </xf>
    <xf numFmtId="0" fontId="38" fillId="47" borderId="0" xfId="77" applyFont="1" applyFill="1" applyBorder="1" applyAlignment="1">
      <alignment horizontal="center" vertical="center"/>
    </xf>
    <xf numFmtId="0" fontId="22" fillId="47" borderId="0" xfId="77" applyFont="1" applyFill="1" applyBorder="1" applyAlignment="1">
      <alignment horizontal="center" vertical="center"/>
    </xf>
    <xf numFmtId="0" fontId="89" fillId="47" borderId="0" xfId="77" applyFont="1" applyFill="1" applyAlignment="1">
      <alignment vertical="center"/>
    </xf>
    <xf numFmtId="0" fontId="7" fillId="29" borderId="15" xfId="0" applyFont="1" applyFill="1" applyBorder="1" applyAlignment="1">
      <alignment vertical="center"/>
    </xf>
    <xf numFmtId="0" fontId="24" fillId="45" borderId="38" xfId="61" applyFont="1" applyFill="1" applyBorder="1" applyAlignment="1" applyProtection="1">
      <alignment horizontal="center" vertical="center"/>
    </xf>
    <xf numFmtId="0" fontId="24" fillId="46" borderId="0" xfId="61" applyFont="1" applyFill="1" applyBorder="1" applyAlignment="1" applyProtection="1">
      <alignment horizontal="center" vertical="center"/>
    </xf>
    <xf numFmtId="0" fontId="24" fillId="29" borderId="15" xfId="0" applyFont="1" applyFill="1" applyBorder="1" applyAlignment="1">
      <alignment vertical="center"/>
    </xf>
    <xf numFmtId="0" fontId="92" fillId="29" borderId="15" xfId="0" applyFont="1" applyFill="1" applyBorder="1" applyAlignment="1">
      <alignment vertical="center"/>
    </xf>
    <xf numFmtId="0" fontId="93" fillId="31" borderId="38" xfId="61" applyFont="1" applyFill="1" applyBorder="1" applyAlignment="1" applyProtection="1">
      <alignment horizontal="center" vertical="center"/>
    </xf>
    <xf numFmtId="0" fontId="93" fillId="48"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6" borderId="38" xfId="61" applyFont="1" applyFill="1" applyBorder="1" applyAlignment="1" applyProtection="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0" fontId="84" fillId="52" borderId="0" xfId="69" applyFont="1" applyFill="1" applyBorder="1" applyAlignment="1">
      <alignment vertical="center"/>
    </xf>
    <xf numFmtId="164" fontId="69" fillId="0" borderId="10" xfId="73" applyFont="1" applyBorder="1" applyAlignment="1">
      <alignment horizontal="left" vertical="center"/>
    </xf>
    <xf numFmtId="164" fontId="69" fillId="0" borderId="10" xfId="76" applyNumberFormat="1" applyFont="1" applyFill="1" applyBorder="1" applyAlignment="1" applyProtection="1">
      <alignment horizontal="left" vertical="center"/>
    </xf>
    <xf numFmtId="164" fontId="69" fillId="0" borderId="0" xfId="69" applyNumberFormat="1" applyFont="1" applyFill="1" applyBorder="1" applyAlignment="1" applyProtection="1">
      <alignment horizontal="left" vertical="center"/>
    </xf>
    <xf numFmtId="0" fontId="73" fillId="27" borderId="40" xfId="0" applyFont="1" applyFill="1" applyBorder="1"/>
    <xf numFmtId="0" fontId="18" fillId="0" borderId="0" xfId="0" applyFont="1"/>
    <xf numFmtId="0" fontId="31" fillId="31" borderId="10" xfId="0" applyFont="1" applyFill="1" applyBorder="1" applyAlignment="1">
      <alignment horizontal="left" vertical="center"/>
    </xf>
    <xf numFmtId="0" fontId="33" fillId="28" borderId="39" xfId="0" applyFont="1" applyFill="1" applyBorder="1" applyAlignment="1">
      <alignment vertical="center" wrapText="1"/>
    </xf>
    <xf numFmtId="0" fontId="35" fillId="28" borderId="39" xfId="0" applyFont="1" applyFill="1" applyBorder="1" applyAlignment="1">
      <alignment vertical="center" wrapText="1"/>
    </xf>
    <xf numFmtId="0" fontId="20" fillId="28" borderId="0" xfId="0" applyFont="1" applyFill="1" applyBorder="1" applyAlignment="1"/>
    <xf numFmtId="0" fontId="19" fillId="31" borderId="11" xfId="0" applyFont="1" applyFill="1" applyBorder="1" applyAlignment="1">
      <alignment vertical="center" wrapText="1"/>
    </xf>
    <xf numFmtId="0" fontId="19" fillId="31" borderId="0" xfId="0" applyFont="1" applyFill="1" applyBorder="1" applyAlignment="1">
      <alignment vertical="center" wrapText="1"/>
    </xf>
    <xf numFmtId="0" fontId="84" fillId="36" borderId="0" xfId="69" applyFont="1" applyFill="1" applyBorder="1" applyAlignment="1">
      <alignment horizontal="center" vertical="center"/>
    </xf>
    <xf numFmtId="0" fontId="38" fillId="49" borderId="0" xfId="0" applyFont="1" applyFill="1" applyBorder="1" applyAlignment="1">
      <alignment vertical="center"/>
    </xf>
    <xf numFmtId="18" fontId="38" fillId="49" borderId="0" xfId="0" applyNumberFormat="1" applyFont="1" applyFill="1" applyBorder="1" applyAlignment="1">
      <alignment vertical="center"/>
    </xf>
    <xf numFmtId="0" fontId="38" fillId="49" borderId="0" xfId="0" applyFont="1" applyFill="1" applyBorder="1" applyAlignment="1">
      <alignment horizontal="center" vertical="center"/>
    </xf>
    <xf numFmtId="0" fontId="85" fillId="49"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3" fillId="0" borderId="0" xfId="0" applyFont="1"/>
    <xf numFmtId="164" fontId="7" fillId="33" borderId="0" xfId="69" applyNumberFormat="1" applyFont="1" applyFill="1" applyBorder="1" applyAlignment="1" applyProtection="1">
      <alignment horizontal="left" vertical="center" indent="2"/>
    </xf>
    <xf numFmtId="0" fontId="7" fillId="32" borderId="0" xfId="0" applyFont="1" applyFill="1"/>
    <xf numFmtId="164" fontId="7" fillId="33" borderId="0" xfId="73" applyNumberFormat="1" applyFont="1" applyFill="1" applyBorder="1" applyAlignment="1" applyProtection="1">
      <alignment horizontal="left" vertical="center" indent="2"/>
    </xf>
    <xf numFmtId="164" fontId="7" fillId="33" borderId="10" xfId="73" applyNumberFormat="1" applyFont="1" applyFill="1" applyBorder="1" applyAlignment="1" applyProtection="1">
      <alignment horizontal="left" vertical="center" indent="2"/>
    </xf>
    <xf numFmtId="0" fontId="20" fillId="28" borderId="39" xfId="0" applyFont="1" applyFill="1" applyBorder="1" applyAlignment="1"/>
    <xf numFmtId="0" fontId="25" fillId="28" borderId="39" xfId="0" applyFont="1" applyFill="1" applyBorder="1" applyAlignment="1"/>
    <xf numFmtId="0" fontId="33" fillId="28" borderId="39" xfId="0" applyFont="1" applyFill="1" applyBorder="1" applyAlignment="1">
      <alignment horizontal="center" vertical="center" wrapText="1"/>
    </xf>
    <xf numFmtId="167" fontId="16" fillId="28" borderId="39" xfId="0" applyNumberFormat="1" applyFont="1" applyFill="1" applyBorder="1" applyAlignment="1">
      <alignment horizontal="center" vertical="center"/>
    </xf>
    <xf numFmtId="0" fontId="69" fillId="0" borderId="0" xfId="0" applyFont="1"/>
    <xf numFmtId="164" fontId="69" fillId="0" borderId="0" xfId="73" applyNumberFormat="1" applyFont="1" applyFill="1" applyBorder="1" applyAlignment="1" applyProtection="1">
      <alignment horizontal="left" vertical="center"/>
    </xf>
    <xf numFmtId="0" fontId="69" fillId="0" borderId="0" xfId="0" applyFont="1" applyAlignment="1">
      <alignment horizontal="right"/>
    </xf>
    <xf numFmtId="0" fontId="43" fillId="28" borderId="0" xfId="0" applyFont="1" applyFill="1" applyBorder="1" applyAlignment="1">
      <alignment vertical="center" wrapText="1"/>
    </xf>
    <xf numFmtId="20" fontId="84" fillId="52" borderId="0" xfId="69" applyNumberFormat="1" applyFont="1" applyFill="1" applyBorder="1" applyAlignment="1">
      <alignment horizontal="center" vertical="center"/>
    </xf>
    <xf numFmtId="0" fontId="18" fillId="29" borderId="0" xfId="61" applyFont="1" applyFill="1" applyBorder="1" applyAlignment="1" applyProtection="1">
      <alignment horizontal="center" vertical="center"/>
    </xf>
    <xf numFmtId="0" fontId="5" fillId="29" borderId="15" xfId="0" applyFont="1" applyFill="1" applyBorder="1" applyAlignment="1">
      <alignment vertical="center"/>
    </xf>
    <xf numFmtId="0" fontId="28" fillId="0" borderId="0" xfId="74" applyNumberFormat="1" applyFont="1" applyFill="1" applyAlignment="1" applyProtection="1">
      <alignment horizontal="left" vertical="center"/>
      <protection locked="0"/>
    </xf>
    <xf numFmtId="164" fontId="28" fillId="0" borderId="0" xfId="74" applyNumberFormat="1" applyFont="1" applyFill="1" applyAlignment="1" applyProtection="1">
      <alignment horizontal="left" vertical="center"/>
      <protection locked="0"/>
    </xf>
    <xf numFmtId="164" fontId="25" fillId="0" borderId="0" xfId="74" applyNumberFormat="1" applyFont="1" applyFill="1" applyAlignment="1" applyProtection="1">
      <alignment vertical="center"/>
      <protection locked="0"/>
    </xf>
    <xf numFmtId="20" fontId="25" fillId="0" borderId="0" xfId="74" applyNumberFormat="1" applyFont="1" applyFill="1" applyAlignment="1" applyProtection="1">
      <alignment horizontal="center" vertical="center"/>
      <protection locked="0"/>
    </xf>
    <xf numFmtId="0" fontId="28" fillId="26" borderId="0" xfId="74" applyNumberFormat="1" applyFont="1" applyFill="1" applyAlignment="1" applyProtection="1">
      <alignment horizontal="left" vertical="center"/>
      <protection locked="0"/>
    </xf>
    <xf numFmtId="164" fontId="28" fillId="26" borderId="0" xfId="74" applyNumberFormat="1" applyFont="1" applyFill="1" applyAlignment="1" applyProtection="1">
      <alignment horizontal="left" vertical="center"/>
      <protection locked="0"/>
    </xf>
    <xf numFmtId="164" fontId="25" fillId="26" borderId="0" xfId="74" applyNumberFormat="1" applyFont="1" applyFill="1" applyAlignment="1" applyProtection="1">
      <alignment vertical="center"/>
      <protection locked="0"/>
    </xf>
    <xf numFmtId="20" fontId="25" fillId="26" borderId="0" xfId="74" applyNumberFormat="1" applyFont="1" applyFill="1" applyAlignment="1" applyProtection="1">
      <alignment horizontal="center" vertical="center"/>
      <protection locked="0"/>
    </xf>
    <xf numFmtId="164" fontId="25" fillId="27" borderId="0" xfId="75" applyFont="1" applyFill="1" applyAlignment="1" applyProtection="1">
      <alignment horizontal="left" vertical="center"/>
      <protection locked="0"/>
    </xf>
    <xf numFmtId="0" fontId="14" fillId="25" borderId="0" xfId="69" applyFont="1" applyFill="1" applyBorder="1" applyAlignment="1">
      <alignment vertical="center"/>
    </xf>
    <xf numFmtId="20" fontId="5" fillId="25" borderId="0" xfId="69" applyNumberFormat="1" applyFill="1" applyAlignment="1">
      <alignment horizont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7" fillId="33" borderId="0" xfId="73" quotePrefix="1" applyNumberFormat="1" applyFont="1" applyFill="1" applyBorder="1" applyAlignment="1" applyProtection="1">
      <alignment horizontal="left" vertical="center" indent="1"/>
    </xf>
    <xf numFmtId="0" fontId="83" fillId="53" borderId="0" xfId="69" applyFont="1" applyFill="1" applyBorder="1" applyAlignment="1">
      <alignment vertical="center"/>
    </xf>
    <xf numFmtId="170" fontId="83" fillId="53" borderId="0" xfId="69" applyNumberFormat="1" applyFont="1" applyFill="1" applyBorder="1" applyAlignment="1">
      <alignment horizontal="center" vertical="center"/>
    </xf>
    <xf numFmtId="0" fontId="83" fillId="53" borderId="0" xfId="69" applyFont="1" applyFill="1" applyBorder="1" applyAlignment="1">
      <alignment horizontal="center" vertical="center"/>
    </xf>
    <xf numFmtId="0" fontId="26" fillId="0" borderId="0" xfId="0" applyFont="1" applyFill="1"/>
    <xf numFmtId="0" fontId="63" fillId="0" borderId="0" xfId="0" applyFont="1" applyFill="1"/>
    <xf numFmtId="0" fontId="71" fillId="0" borderId="0" xfId="0" applyFont="1" applyFill="1" applyAlignment="1">
      <alignment wrapText="1"/>
    </xf>
    <xf numFmtId="164" fontId="69" fillId="0" borderId="0" xfId="73" applyFont="1" applyBorder="1" applyAlignment="1">
      <alignment horizontal="left" vertical="center"/>
    </xf>
    <xf numFmtId="0" fontId="7" fillId="0" borderId="0" xfId="0" applyFont="1" applyBorder="1"/>
    <xf numFmtId="0" fontId="77" fillId="0" borderId="0" xfId="0" applyFont="1" applyBorder="1"/>
    <xf numFmtId="0" fontId="7" fillId="0" borderId="0" xfId="0" applyFont="1" applyBorder="1" applyAlignment="1">
      <alignment wrapText="1"/>
    </xf>
    <xf numFmtId="0" fontId="5" fillId="27" borderId="0" xfId="69" applyFill="1" applyBorder="1" applyAlignment="1">
      <alignment vertical="center"/>
    </xf>
    <xf numFmtId="0" fontId="5" fillId="27" borderId="27" xfId="69" applyFill="1" applyBorder="1" applyAlignment="1">
      <alignment vertical="center"/>
    </xf>
    <xf numFmtId="0" fontId="5" fillId="27" borderId="0" xfId="69" applyFont="1" applyFill="1" applyBorder="1" applyAlignment="1">
      <alignment vertical="center"/>
    </xf>
    <xf numFmtId="0" fontId="18" fillId="27" borderId="0" xfId="69" applyFont="1" applyFill="1" applyBorder="1" applyAlignment="1">
      <alignment vertical="center"/>
    </xf>
    <xf numFmtId="0" fontId="37"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6" fillId="0" borderId="0" xfId="73" applyFont="1" applyBorder="1" applyAlignment="1">
      <alignment horizontal="left" vertical="center"/>
    </xf>
    <xf numFmtId="164" fontId="7"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6" fillId="54" borderId="42"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39" xfId="0" applyFont="1" applyFill="1" applyBorder="1" applyAlignment="1">
      <alignment vertical="center"/>
    </xf>
    <xf numFmtId="0" fontId="33" fillId="25" borderId="44" xfId="0" quotePrefix="1" applyFont="1" applyFill="1" applyBorder="1" applyAlignment="1">
      <alignment horizontal="center" vertical="center" wrapText="1"/>
    </xf>
    <xf numFmtId="0" fontId="33" fillId="54" borderId="44" xfId="0" quotePrefix="1"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3" fillId="28" borderId="15" xfId="0" applyFont="1" applyFill="1" applyBorder="1" applyAlignment="1">
      <alignment vertical="center" wrapText="1"/>
    </xf>
    <xf numFmtId="0" fontId="32" fillId="54" borderId="44"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28" borderId="46" xfId="0" applyFont="1" applyFill="1" applyBorder="1" applyAlignment="1">
      <alignment vertical="center" wrapText="1"/>
    </xf>
    <xf numFmtId="0" fontId="33" fillId="25" borderId="47" xfId="0" applyFont="1" applyFill="1" applyBorder="1" applyAlignment="1">
      <alignment horizontal="center" vertical="center" wrapText="1"/>
    </xf>
    <xf numFmtId="0" fontId="35" fillId="28" borderId="46"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5"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28" fillId="27" borderId="0" xfId="75" quotePrefix="1" applyNumberFormat="1" applyFont="1" applyFill="1" applyAlignment="1" applyProtection="1">
      <alignment horizontal="left" vertical="center"/>
      <protection locked="0"/>
    </xf>
    <xf numFmtId="0" fontId="88" fillId="0" borderId="0" xfId="0" applyFont="1"/>
    <xf numFmtId="164" fontId="7" fillId="0" borderId="11" xfId="76" applyNumberFormat="1" applyFont="1" applyFill="1" applyBorder="1" applyAlignment="1" applyProtection="1">
      <alignment horizontal="right" vertical="center"/>
    </xf>
    <xf numFmtId="0" fontId="7" fillId="0" borderId="11" xfId="69" applyFont="1" applyFill="1" applyBorder="1" applyAlignment="1">
      <alignment vertical="center"/>
    </xf>
    <xf numFmtId="164" fontId="7" fillId="0" borderId="0" xfId="61" applyNumberFormat="1" applyFont="1" applyFill="1" applyBorder="1" applyAlignment="1" applyProtection="1">
      <alignment horizontal="left" vertical="center" indent="2"/>
    </xf>
    <xf numFmtId="0" fontId="69" fillId="0" borderId="10" xfId="69" applyFont="1" applyFill="1" applyBorder="1" applyAlignment="1">
      <alignment horizontal="left" vertical="center"/>
    </xf>
    <xf numFmtId="0" fontId="106" fillId="0" borderId="0" xfId="0" applyFont="1" applyAlignment="1">
      <alignment horizontal="right"/>
    </xf>
    <xf numFmtId="164" fontId="7" fillId="0" borderId="0" xfId="69" applyNumberFormat="1" applyFont="1" applyFill="1" applyBorder="1" applyAlignment="1" applyProtection="1">
      <alignment horizontal="left" vertical="center" indent="2"/>
    </xf>
    <xf numFmtId="164" fontId="25" fillId="0" borderId="30" xfId="69" applyNumberFormat="1" applyFont="1" applyFill="1" applyBorder="1" applyAlignment="1" applyProtection="1">
      <alignment horizontal="left" vertical="center"/>
    </xf>
    <xf numFmtId="164" fontId="7" fillId="0" borderId="0" xfId="73" applyNumberFormat="1" applyFont="1" applyFill="1" applyBorder="1" applyAlignment="1" applyProtection="1">
      <alignment horizontal="left" vertical="center" indent="1"/>
    </xf>
    <xf numFmtId="164" fontId="79" fillId="0" borderId="0" xfId="61" applyNumberFormat="1" applyFont="1" applyFill="1" applyBorder="1" applyAlignment="1" applyProtection="1">
      <alignment horizontal="left" vertical="center" indent="3"/>
    </xf>
    <xf numFmtId="164" fontId="79" fillId="0" borderId="0" xfId="61" applyNumberFormat="1" applyFont="1" applyFill="1" applyBorder="1" applyAlignment="1" applyProtection="1">
      <alignment horizontal="left" vertical="center" indent="2"/>
    </xf>
    <xf numFmtId="0" fontId="84" fillId="0" borderId="0" xfId="0" applyFont="1" applyFill="1" applyBorder="1" applyAlignment="1">
      <alignment vertical="center"/>
    </xf>
    <xf numFmtId="0" fontId="0" fillId="29" borderId="14" xfId="0" applyFill="1" applyBorder="1"/>
    <xf numFmtId="164" fontId="78" fillId="0" borderId="0" xfId="61" applyNumberFormat="1" applyFont="1" applyFill="1" applyBorder="1" applyAlignment="1" applyProtection="1">
      <alignment horizontal="left" vertical="center"/>
    </xf>
    <xf numFmtId="164" fontId="69" fillId="0" borderId="10" xfId="76" quotePrefix="1" applyFont="1" applyFill="1" applyBorder="1" applyAlignment="1">
      <alignment horizontal="center" vertical="center"/>
    </xf>
    <xf numFmtId="164" fontId="7" fillId="0" borderId="10" xfId="76" applyNumberFormat="1" applyFont="1" applyFill="1" applyBorder="1" applyAlignment="1" applyProtection="1">
      <alignment horizontal="left" vertical="center" indent="2"/>
    </xf>
    <xf numFmtId="164" fontId="28" fillId="0" borderId="0" xfId="73" applyNumberFormat="1" applyFont="1" applyFill="1" applyBorder="1" applyAlignment="1" applyProtection="1">
      <alignment horizontal="center" vertical="center"/>
    </xf>
    <xf numFmtId="164" fontId="25" fillId="0" borderId="0" xfId="73" applyNumberFormat="1" applyFont="1" applyFill="1" applyBorder="1" applyAlignment="1" applyProtection="1">
      <alignment vertical="center"/>
    </xf>
    <xf numFmtId="165" fontId="25" fillId="0" borderId="0" xfId="73" applyNumberFormat="1" applyFont="1" applyFill="1" applyBorder="1" applyAlignment="1" applyProtection="1">
      <alignment vertical="center"/>
    </xf>
    <xf numFmtId="164" fontId="25" fillId="25" borderId="0" xfId="73" applyNumberFormat="1" applyFont="1" applyFill="1" applyBorder="1" applyAlignment="1" applyProtection="1">
      <alignment horizontal="left" vertical="center"/>
    </xf>
    <xf numFmtId="164" fontId="25" fillId="25" borderId="0" xfId="73" applyNumberFormat="1" applyFont="1" applyFill="1" applyBorder="1" applyAlignment="1" applyProtection="1">
      <alignment horizontal="center" vertical="center"/>
    </xf>
    <xf numFmtId="164" fontId="25" fillId="0" borderId="0" xfId="73" applyFont="1" applyFill="1" applyAlignment="1" applyProtection="1">
      <alignment horizontal="left" vertical="center"/>
      <protection locked="0"/>
    </xf>
    <xf numFmtId="164" fontId="25" fillId="0" borderId="0" xfId="73" quotePrefix="1" applyFont="1" applyFill="1" applyAlignment="1" applyProtection="1">
      <alignment horizontal="left" vertical="center"/>
      <protection locked="0"/>
    </xf>
    <xf numFmtId="0" fontId="28" fillId="39" borderId="0" xfId="75" quotePrefix="1" applyNumberFormat="1" applyFont="1" applyFill="1" applyAlignment="1" applyProtection="1">
      <alignment horizontal="left" vertical="center"/>
      <protection locked="0"/>
    </xf>
    <xf numFmtId="164" fontId="25" fillId="39" borderId="0" xfId="75" applyFont="1" applyFill="1" applyAlignment="1" applyProtection="1">
      <alignment vertical="center"/>
      <protection locked="0"/>
    </xf>
    <xf numFmtId="164" fontId="25" fillId="39" borderId="0" xfId="75" applyNumberFormat="1" applyFont="1" applyFill="1" applyAlignment="1" applyProtection="1">
      <alignment horizontal="left" vertical="center"/>
      <protection locked="0"/>
    </xf>
    <xf numFmtId="164" fontId="28" fillId="39" borderId="0" xfId="75" applyNumberFormat="1" applyFont="1" applyFill="1" applyAlignment="1" applyProtection="1">
      <alignment horizontal="left" vertical="center"/>
      <protection locked="0"/>
    </xf>
    <xf numFmtId="164" fontId="25" fillId="39" borderId="0" xfId="75" applyNumberFormat="1" applyFont="1" applyFill="1" applyAlignment="1" applyProtection="1">
      <alignment vertical="center"/>
      <protection locked="0"/>
    </xf>
    <xf numFmtId="20" fontId="25" fillId="39" borderId="0" xfId="75" applyNumberFormat="1" applyFont="1" applyFill="1" applyAlignment="1" applyProtection="1">
      <alignment horizontal="center" vertical="center"/>
      <protection locked="0"/>
    </xf>
    <xf numFmtId="164" fontId="25" fillId="39" borderId="0" xfId="75" applyFont="1" applyFill="1" applyAlignment="1" applyProtection="1">
      <alignment horizontal="left" vertical="center"/>
      <protection locked="0"/>
    </xf>
    <xf numFmtId="0" fontId="111" fillId="0" borderId="0" xfId="0" applyFont="1"/>
    <xf numFmtId="0" fontId="18" fillId="30" borderId="0" xfId="0" applyFont="1" applyFill="1"/>
    <xf numFmtId="164" fontId="25" fillId="27" borderId="0" xfId="73" quotePrefix="1" applyFont="1" applyFill="1" applyAlignment="1" applyProtection="1">
      <alignment horizontal="left" vertical="center"/>
      <protection locked="0"/>
    </xf>
    <xf numFmtId="0" fontId="5" fillId="0" borderId="0" xfId="0" quotePrefix="1" applyFont="1"/>
    <xf numFmtId="170" fontId="24" fillId="27" borderId="30" xfId="69" applyNumberFormat="1" applyFont="1" applyFill="1" applyBorder="1" applyAlignment="1" applyProtection="1">
      <alignment horizontal="center" vertical="center"/>
    </xf>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20" fillId="28" borderId="0" xfId="0" applyFont="1" applyFill="1" applyBorder="1" applyAlignment="1">
      <alignment vertical="center" wrapText="1"/>
    </xf>
    <xf numFmtId="164" fontId="25" fillId="27" borderId="0" xfId="73" applyNumberFormat="1" applyFont="1" applyFill="1" applyAlignment="1" applyProtection="1">
      <alignment vertical="center"/>
      <protection locked="0"/>
    </xf>
    <xf numFmtId="164" fontId="25" fillId="27" borderId="0" xfId="73" applyNumberFormat="1" applyFont="1" applyFill="1" applyAlignment="1" applyProtection="1">
      <alignment horizontal="left" vertical="center"/>
      <protection locked="0"/>
    </xf>
    <xf numFmtId="0" fontId="25" fillId="27" borderId="0" xfId="69" applyFont="1" applyFill="1"/>
    <xf numFmtId="170" fontId="83" fillId="39" borderId="0" xfId="69" applyNumberFormat="1" applyFont="1" applyFill="1" applyBorder="1" applyAlignment="1">
      <alignment horizontal="center" vertical="center"/>
    </xf>
    <xf numFmtId="0" fontId="6" fillId="26" borderId="0" xfId="0" applyFont="1" applyFill="1" applyBorder="1" applyAlignment="1">
      <alignment vertical="center"/>
    </xf>
    <xf numFmtId="0" fontId="25" fillId="25"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vertical="center"/>
    </xf>
    <xf numFmtId="165" fontId="25" fillId="25" borderId="0" xfId="73" applyNumberFormat="1" applyFont="1" applyFill="1" applyBorder="1" applyAlignment="1" applyProtection="1">
      <alignmen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84" fillId="25" borderId="0" xfId="0" applyFont="1" applyFill="1" applyBorder="1" applyAlignment="1">
      <alignment vertical="center"/>
    </xf>
    <xf numFmtId="0" fontId="6" fillId="27" borderId="0" xfId="0" applyFont="1" applyFill="1" applyBorder="1" applyAlignment="1">
      <alignment vertical="center"/>
    </xf>
    <xf numFmtId="0" fontId="7" fillId="39" borderId="0" xfId="69" applyFont="1" applyFill="1" applyBorder="1" applyAlignment="1">
      <alignment vertical="center"/>
    </xf>
    <xf numFmtId="170" fontId="25"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5" fillId="39" borderId="0" xfId="73" applyFont="1" applyFill="1" applyAlignment="1" applyProtection="1">
      <alignment horizontal="left" vertical="center"/>
      <protection locked="0"/>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0" fontId="0" fillId="25" borderId="0" xfId="0" applyFill="1"/>
    <xf numFmtId="49" fontId="28" fillId="0" borderId="0" xfId="73" applyNumberFormat="1" applyFont="1" applyFill="1" applyBorder="1" applyAlignment="1" applyProtection="1">
      <alignment horizontal="left" vertical="center"/>
    </xf>
    <xf numFmtId="164" fontId="5" fillId="0" borderId="0" xfId="73" applyFont="1" applyFill="1" applyBorder="1" applyAlignment="1">
      <alignment vertical="center"/>
    </xf>
    <xf numFmtId="0" fontId="83" fillId="0" borderId="0" xfId="69" applyFont="1" applyFill="1" applyBorder="1" applyAlignment="1">
      <alignment vertical="center"/>
    </xf>
    <xf numFmtId="0" fontId="120" fillId="0" borderId="0" xfId="0" applyFont="1"/>
    <xf numFmtId="0" fontId="89" fillId="56" borderId="0" xfId="77" applyFont="1" applyFill="1" applyAlignment="1">
      <alignment vertical="center"/>
    </xf>
    <xf numFmtId="0" fontId="24" fillId="56" borderId="0" xfId="0" quotePrefix="1" applyFont="1" applyFill="1" applyAlignment="1">
      <alignment horizontal="center" vertical="center"/>
    </xf>
    <xf numFmtId="0" fontId="24" fillId="56" borderId="0" xfId="77" applyFont="1" applyFill="1" applyAlignment="1">
      <alignment horizontal="left" vertical="center"/>
    </xf>
    <xf numFmtId="0" fontId="24" fillId="56" borderId="0" xfId="77" applyFont="1" applyFill="1" applyAlignment="1">
      <alignment vertical="center"/>
    </xf>
    <xf numFmtId="0" fontId="90" fillId="56" borderId="0" xfId="77" applyFont="1" applyFill="1" applyAlignment="1">
      <alignment horizontal="center" vertical="center"/>
    </xf>
    <xf numFmtId="0" fontId="121" fillId="0" borderId="0" xfId="69" applyFont="1" applyFill="1" applyBorder="1" applyAlignment="1">
      <alignment horizontal="left" vertical="center"/>
    </xf>
    <xf numFmtId="0" fontId="0" fillId="0" borderId="0" xfId="0"/>
    <xf numFmtId="0" fontId="24"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3" fillId="61" borderId="0" xfId="61" applyFont="1" applyFill="1" applyBorder="1" applyAlignment="1" applyProtection="1">
      <alignment horizontal="center" vertical="center"/>
    </xf>
    <xf numFmtId="0" fontId="123" fillId="61" borderId="0" xfId="0" applyFont="1" applyFill="1" applyBorder="1" applyAlignment="1">
      <alignment horizontal="center" vertical="center"/>
    </xf>
    <xf numFmtId="0" fontId="24" fillId="36" borderId="46" xfId="61" applyFont="1" applyFill="1" applyBorder="1" applyAlignment="1" applyProtection="1">
      <alignment horizontal="center" vertical="center"/>
    </xf>
    <xf numFmtId="0" fontId="26" fillId="51" borderId="48" xfId="61" applyFont="1" applyFill="1" applyBorder="1" applyAlignment="1" applyProtection="1">
      <alignment horizontal="center" vertical="center"/>
    </xf>
    <xf numFmtId="0" fontId="93" fillId="51" borderId="48" xfId="61" applyFont="1" applyFill="1" applyBorder="1" applyAlignment="1" applyProtection="1">
      <alignment horizontal="center" vertical="center"/>
    </xf>
    <xf numFmtId="0" fontId="84" fillId="63" borderId="0" xfId="69" applyFont="1" applyFill="1" applyBorder="1" applyAlignment="1">
      <alignment vertical="center"/>
    </xf>
    <xf numFmtId="20" fontId="84" fillId="63" borderId="0" xfId="69" applyNumberFormat="1" applyFont="1" applyFill="1" applyBorder="1" applyAlignment="1">
      <alignment horizontal="center" vertical="center"/>
    </xf>
    <xf numFmtId="0" fontId="85" fillId="63" borderId="0" xfId="69" applyFont="1" applyFill="1" applyBorder="1" applyAlignment="1">
      <alignment horizontal="center" vertical="center"/>
    </xf>
    <xf numFmtId="164" fontId="28" fillId="0" borderId="0" xfId="73" applyNumberFormat="1" applyFont="1" applyFill="1" applyBorder="1" applyAlignment="1" applyProtection="1">
      <alignment horizontal="left" vertical="center"/>
      <protection locked="0"/>
    </xf>
    <xf numFmtId="173" fontId="5" fillId="0" borderId="0" xfId="69" applyNumberFormat="1"/>
    <xf numFmtId="0" fontId="5" fillId="37" borderId="0" xfId="69" applyFill="1"/>
    <xf numFmtId="0" fontId="5" fillId="30" borderId="0" xfId="69" applyFill="1"/>
    <xf numFmtId="0" fontId="5" fillId="26" borderId="0" xfId="69" applyFill="1" applyBorder="1" applyAlignment="1">
      <alignment vertical="center"/>
    </xf>
    <xf numFmtId="0" fontId="7" fillId="64" borderId="0" xfId="69" applyFont="1" applyFill="1" applyBorder="1" applyAlignment="1">
      <alignment vertical="center"/>
    </xf>
    <xf numFmtId="164" fontId="25" fillId="64" borderId="0" xfId="73" applyFont="1" applyFill="1" applyAlignment="1" applyProtection="1">
      <alignment horizontal="left" vertical="center"/>
      <protection locked="0"/>
    </xf>
    <xf numFmtId="164" fontId="28" fillId="64" borderId="0" xfId="73" applyNumberFormat="1" applyFont="1" applyFill="1" applyAlignment="1" applyProtection="1">
      <alignment horizontal="left" vertical="center"/>
      <protection locked="0"/>
    </xf>
    <xf numFmtId="164" fontId="25" fillId="64" borderId="0" xfId="73" applyNumberFormat="1" applyFont="1" applyFill="1" applyAlignment="1" applyProtection="1">
      <alignment horizontal="left" vertical="center"/>
      <protection locked="0"/>
    </xf>
    <xf numFmtId="164" fontId="25" fillId="64" borderId="0" xfId="73" applyNumberFormat="1" applyFont="1" applyFill="1" applyAlignment="1" applyProtection="1">
      <alignment vertical="center"/>
      <protection locked="0"/>
    </xf>
    <xf numFmtId="0" fontId="5" fillId="64" borderId="0" xfId="69" applyFill="1"/>
    <xf numFmtId="164" fontId="25" fillId="65" borderId="0" xfId="73" applyNumberFormat="1" applyFont="1" applyFill="1" applyAlignment="1" applyProtection="1">
      <alignment vertical="center"/>
      <protection locked="0"/>
    </xf>
    <xf numFmtId="20" fontId="25" fillId="65" borderId="0" xfId="73" applyNumberFormat="1" applyFont="1" applyFill="1" applyAlignment="1" applyProtection="1">
      <alignment horizontal="center" vertical="center"/>
      <protection locked="0"/>
    </xf>
    <xf numFmtId="0" fontId="5" fillId="65" borderId="0" xfId="69" applyFill="1"/>
    <xf numFmtId="0" fontId="7" fillId="65" borderId="0" xfId="69" applyFont="1" applyFill="1" applyBorder="1" applyAlignment="1">
      <alignment vertical="center"/>
    </xf>
    <xf numFmtId="164" fontId="25" fillId="65" borderId="0" xfId="73" applyFont="1" applyFill="1" applyAlignment="1" applyProtection="1">
      <alignment horizontal="left" vertical="center"/>
      <protection locked="0"/>
    </xf>
    <xf numFmtId="164" fontId="25" fillId="0" borderId="0" xfId="73" applyFont="1" applyFill="1" applyBorder="1" applyAlignment="1" applyProtection="1">
      <alignment vertical="center"/>
      <protection locked="0"/>
    </xf>
    <xf numFmtId="20" fontId="25"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3" fillId="0" borderId="0" xfId="69" applyNumberFormat="1" applyFont="1" applyFill="1" applyBorder="1" applyAlignment="1">
      <alignment horizontal="center" vertical="center"/>
    </xf>
    <xf numFmtId="164" fontId="28" fillId="67" borderId="0" xfId="73" applyNumberFormat="1" applyFont="1" applyFill="1" applyBorder="1" applyAlignment="1" applyProtection="1">
      <alignment horizontal="center" vertical="center"/>
    </xf>
    <xf numFmtId="164" fontId="25" fillId="67" borderId="0" xfId="73" applyNumberFormat="1" applyFont="1" applyFill="1" applyBorder="1" applyAlignment="1" applyProtection="1">
      <alignment vertical="center"/>
    </xf>
    <xf numFmtId="170" fontId="0" fillId="0" borderId="0" xfId="0" applyNumberFormat="1" applyAlignment="1">
      <alignment horizontal="center"/>
    </xf>
    <xf numFmtId="170" fontId="83" fillId="35" borderId="0" xfId="0" applyNumberFormat="1" applyFont="1" applyFill="1" applyBorder="1" applyAlignment="1">
      <alignment horizontal="center" vertical="center"/>
    </xf>
    <xf numFmtId="170" fontId="83" fillId="25" borderId="0" xfId="0" applyNumberFormat="1" applyFont="1" applyFill="1" applyBorder="1" applyAlignment="1">
      <alignment horizontal="center" vertical="center"/>
    </xf>
    <xf numFmtId="0" fontId="5" fillId="30" borderId="0" xfId="69" applyFill="1" applyAlignment="1">
      <alignment vertical="center"/>
    </xf>
    <xf numFmtId="0" fontId="24" fillId="30" borderId="0" xfId="69" applyFont="1" applyFill="1" applyAlignment="1">
      <alignment horizontal="left" vertical="center"/>
    </xf>
    <xf numFmtId="0" fontId="24" fillId="30" borderId="0" xfId="69" applyFont="1" applyFill="1" applyAlignment="1">
      <alignment vertical="center"/>
    </xf>
    <xf numFmtId="20" fontId="24" fillId="30" borderId="0" xfId="69" applyNumberFormat="1" applyFont="1" applyFill="1" applyAlignment="1">
      <alignment horizontal="center" vertical="center"/>
    </xf>
    <xf numFmtId="0" fontId="6" fillId="26" borderId="0" xfId="69" applyFont="1" applyFill="1" applyBorder="1" applyAlignment="1">
      <alignment vertical="center"/>
    </xf>
    <xf numFmtId="0" fontId="6" fillId="26" borderId="0" xfId="69" applyFont="1" applyFill="1" applyBorder="1" applyAlignment="1">
      <alignment horizontal="center" vertical="center"/>
    </xf>
    <xf numFmtId="20" fontId="6" fillId="26" borderId="0" xfId="69" applyNumberFormat="1" applyFont="1" applyFill="1" applyBorder="1" applyAlignment="1">
      <alignment horizontal="center" vertical="center"/>
    </xf>
    <xf numFmtId="164" fontId="5" fillId="25" borderId="0" xfId="75" applyFont="1" applyFill="1" applyBorder="1" applyAlignment="1">
      <alignment horizontal="left" vertical="center"/>
    </xf>
    <xf numFmtId="164" fontId="22" fillId="25" borderId="0" xfId="75" applyFont="1" applyFill="1" applyBorder="1" applyAlignment="1">
      <alignment horizontal="center" vertical="center"/>
    </xf>
    <xf numFmtId="164" fontId="22" fillId="25" borderId="0" xfId="75" quotePrefix="1" applyFont="1" applyFill="1" applyBorder="1" applyAlignment="1">
      <alignment horizontal="center" vertical="center"/>
    </xf>
    <xf numFmtId="20" fontId="22" fillId="25" borderId="0" xfId="75" quotePrefix="1" applyNumberFormat="1" applyFont="1" applyFill="1" applyBorder="1" applyAlignment="1">
      <alignment horizontal="center" vertical="center"/>
    </xf>
    <xf numFmtId="0" fontId="28" fillId="27" borderId="0" xfId="75" applyNumberFormat="1" applyFont="1" applyFill="1" applyAlignment="1" applyProtection="1">
      <alignment horizontal="left" vertical="center"/>
      <protection locked="0"/>
    </xf>
    <xf numFmtId="0" fontId="28" fillId="25" borderId="0" xfId="75" quotePrefix="1" applyNumberFormat="1" applyFont="1" applyFill="1" applyAlignment="1" applyProtection="1">
      <alignment horizontal="left" vertical="center"/>
      <protection locked="0"/>
    </xf>
    <xf numFmtId="0" fontId="28" fillId="0" borderId="0" xfId="75" quotePrefix="1" applyNumberFormat="1" applyFont="1" applyFill="1" applyAlignment="1" applyProtection="1">
      <alignment horizontal="left" vertical="center"/>
      <protection locked="0"/>
    </xf>
    <xf numFmtId="0" fontId="6" fillId="41" borderId="0" xfId="69" applyFont="1" applyFill="1" applyBorder="1" applyAlignment="1">
      <alignment vertical="center"/>
    </xf>
    <xf numFmtId="164" fontId="6" fillId="41" borderId="0" xfId="69" applyNumberFormat="1" applyFont="1" applyFill="1" applyBorder="1" applyAlignment="1">
      <alignment vertical="center"/>
    </xf>
    <xf numFmtId="20" fontId="6" fillId="41" borderId="0" xfId="69" applyNumberFormat="1" applyFont="1" applyFill="1" applyBorder="1" applyAlignment="1">
      <alignment horizontal="center" vertical="center"/>
    </xf>
    <xf numFmtId="20" fontId="5"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5" fillId="25" borderId="0" xfId="74" applyNumberFormat="1" applyFont="1" applyFill="1" applyAlignment="1" applyProtection="1">
      <alignment vertical="center"/>
      <protection locked="0"/>
    </xf>
    <xf numFmtId="20" fontId="25" fillId="25" borderId="0" xfId="74" applyNumberFormat="1" applyFont="1" applyFill="1" applyAlignment="1" applyProtection="1">
      <alignment horizontal="center" vertical="center"/>
      <protection locked="0"/>
    </xf>
    <xf numFmtId="0" fontId="25" fillId="67" borderId="0" xfId="0" applyFont="1" applyFill="1" applyBorder="1" applyAlignment="1">
      <alignment vertical="center"/>
    </xf>
    <xf numFmtId="164" fontId="25" fillId="67" borderId="0" xfId="73" applyFont="1" applyFill="1" applyBorder="1" applyAlignment="1">
      <alignment vertical="center"/>
    </xf>
    <xf numFmtId="164" fontId="28" fillId="67" borderId="0" xfId="73" applyNumberFormat="1" applyFont="1" applyFill="1" applyBorder="1" applyAlignment="1" applyProtection="1">
      <alignment horizontal="left" vertical="center"/>
    </xf>
    <xf numFmtId="0" fontId="6" fillId="66" borderId="0" xfId="0" applyFont="1" applyFill="1" applyBorder="1" applyAlignment="1">
      <alignment horizontal="center" vertical="center"/>
    </xf>
    <xf numFmtId="0" fontId="6" fillId="66" borderId="0" xfId="0" applyFont="1" applyFill="1" applyBorder="1" applyAlignment="1">
      <alignment vertical="center"/>
    </xf>
    <xf numFmtId="0" fontId="7" fillId="0" borderId="0" xfId="69" applyFont="1" applyFill="1" applyBorder="1" applyAlignment="1">
      <alignment vertical="center"/>
    </xf>
    <xf numFmtId="0" fontId="5" fillId="26" borderId="0" xfId="69" applyFill="1"/>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4" fillId="40" borderId="0" xfId="69" applyFont="1" applyFill="1" applyBorder="1" applyAlignment="1">
      <alignment horizontal="left" vertical="center"/>
    </xf>
    <xf numFmtId="0" fontId="24" fillId="40" borderId="0" xfId="69" applyFont="1" applyFill="1" applyBorder="1" applyAlignment="1">
      <alignment vertical="center"/>
    </xf>
    <xf numFmtId="20" fontId="24" fillId="40" borderId="0" xfId="69" applyNumberFormat="1" applyFont="1" applyFill="1" applyBorder="1" applyAlignment="1">
      <alignment horizontal="center" vertical="center"/>
    </xf>
    <xf numFmtId="164" fontId="22" fillId="42" borderId="0" xfId="73" applyNumberFormat="1" applyFont="1" applyFill="1" applyBorder="1" applyAlignment="1" applyProtection="1">
      <alignment horizontal="center" vertical="center" wrapText="1"/>
    </xf>
    <xf numFmtId="20" fontId="22" fillId="42" borderId="0" xfId="73" applyNumberFormat="1" applyFont="1" applyFill="1" applyBorder="1" applyAlignment="1" applyProtection="1">
      <alignment horizontal="center" vertical="center" wrapText="1"/>
    </xf>
    <xf numFmtId="164" fontId="22" fillId="0" borderId="0" xfId="73" applyFont="1" applyFill="1" applyBorder="1" applyAlignment="1">
      <alignment horizontal="center" vertical="center"/>
    </xf>
    <xf numFmtId="164" fontId="25" fillId="0" borderId="0" xfId="73" applyNumberFormat="1" applyFont="1" applyFill="1" applyAlignment="1" applyProtection="1">
      <alignment vertical="center"/>
      <protection locked="0"/>
    </xf>
    <xf numFmtId="20" fontId="25" fillId="0" borderId="0" xfId="73" applyNumberFormat="1" applyFont="1" applyFill="1" applyAlignment="1" applyProtection="1">
      <alignment horizontal="center" vertical="center"/>
      <protection locked="0"/>
    </xf>
    <xf numFmtId="0" fontId="5" fillId="0" borderId="0" xfId="69" applyFill="1"/>
    <xf numFmtId="164" fontId="25" fillId="0" borderId="0" xfId="73" applyNumberFormat="1" applyFont="1" applyFill="1" applyBorder="1" applyAlignment="1" applyProtection="1">
      <alignment horizontal="left" vertical="center"/>
      <protection locked="0"/>
    </xf>
    <xf numFmtId="0" fontId="25" fillId="0" borderId="0" xfId="69" applyFont="1" applyFill="1" applyBorder="1" applyAlignment="1" applyProtection="1">
      <alignment vertical="center" wrapText="1"/>
      <protection locked="0"/>
    </xf>
    <xf numFmtId="0" fontId="25" fillId="25" borderId="0" xfId="69" applyFont="1" applyFill="1" applyBorder="1" applyAlignment="1" applyProtection="1">
      <alignment vertical="center" wrapText="1"/>
      <protection locked="0"/>
    </xf>
    <xf numFmtId="0" fontId="25" fillId="0" borderId="0" xfId="69" applyFont="1" applyFill="1" applyAlignment="1" applyProtection="1">
      <alignment vertical="center" wrapText="1"/>
      <protection locked="0"/>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7" fillId="42" borderId="0" xfId="69" applyFont="1" applyFill="1" applyBorder="1" applyAlignment="1">
      <alignment vertical="center"/>
    </xf>
    <xf numFmtId="0" fontId="5" fillId="25" borderId="0" xfId="69" applyFill="1" applyBorder="1" applyAlignment="1">
      <alignment vertical="center"/>
    </xf>
    <xf numFmtId="0" fontId="25" fillId="0" borderId="0" xfId="73" applyNumberFormat="1" applyFont="1" applyFill="1" applyBorder="1" applyAlignment="1" applyProtection="1">
      <alignment horizontal="left" vertical="center"/>
      <protection locked="0"/>
    </xf>
    <xf numFmtId="164" fontId="25" fillId="27" borderId="0" xfId="73" applyFont="1" applyFill="1" applyAlignment="1" applyProtection="1">
      <alignment horizontal="left" vertical="center"/>
      <protection locked="0"/>
    </xf>
    <xf numFmtId="164" fontId="25" fillId="25" borderId="0" xfId="73" applyNumberFormat="1" applyFont="1" applyFill="1" applyBorder="1" applyAlignment="1" applyProtection="1">
      <alignment horizontal="left" vertical="center"/>
      <protection locked="0"/>
    </xf>
    <xf numFmtId="164" fontId="28" fillId="0" borderId="0" xfId="73" quotePrefix="1" applyFont="1" applyFill="1" applyBorder="1" applyAlignment="1">
      <alignment horizontal="left" vertical="center"/>
    </xf>
    <xf numFmtId="164" fontId="25" fillId="0" borderId="0" xfId="73" applyNumberFormat="1" applyFont="1" applyFill="1" applyBorder="1" applyAlignment="1" applyProtection="1">
      <alignment vertical="center"/>
      <protection locked="0"/>
    </xf>
    <xf numFmtId="164" fontId="86" fillId="27" borderId="0" xfId="76" applyFont="1" applyFill="1" applyBorder="1" applyAlignment="1">
      <alignment horizontal="left" vertical="center"/>
    </xf>
    <xf numFmtId="164" fontId="25" fillId="27" borderId="0" xfId="73" applyFont="1" applyFill="1" applyBorder="1" applyAlignment="1">
      <alignment vertical="center"/>
    </xf>
    <xf numFmtId="164" fontId="25" fillId="39" borderId="0" xfId="73" applyFont="1" applyFill="1" applyBorder="1" applyAlignment="1">
      <alignment vertical="center"/>
    </xf>
    <xf numFmtId="49" fontId="28" fillId="39" borderId="0" xfId="73" applyNumberFormat="1" applyFont="1" applyFill="1" applyBorder="1" applyAlignment="1" applyProtection="1">
      <alignment horizontal="left" vertical="center"/>
    </xf>
    <xf numFmtId="0" fontId="28" fillId="27" borderId="0" xfId="76" applyNumberFormat="1" applyFont="1" applyFill="1" applyBorder="1" applyAlignment="1" applyProtection="1">
      <alignment horizontal="left" vertical="center"/>
    </xf>
    <xf numFmtId="164" fontId="5"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3" fillId="39" borderId="0" xfId="69" applyFont="1" applyFill="1" applyBorder="1" applyAlignment="1">
      <alignment vertical="center"/>
    </xf>
    <xf numFmtId="164" fontId="5" fillId="39" borderId="0" xfId="73" applyFont="1" applyFill="1" applyBorder="1" applyAlignment="1">
      <alignment vertical="center"/>
    </xf>
    <xf numFmtId="0" fontId="83" fillId="27" borderId="0" xfId="69" applyFont="1" applyFill="1" applyBorder="1" applyAlignment="1">
      <alignment vertical="center"/>
    </xf>
    <xf numFmtId="0" fontId="5" fillId="39" borderId="0" xfId="69" applyFill="1"/>
    <xf numFmtId="0" fontId="5" fillId="25" borderId="0" xfId="69" applyFill="1"/>
    <xf numFmtId="0" fontId="7" fillId="0" borderId="0" xfId="69" applyFont="1" applyFill="1" applyBorder="1" applyAlignment="1">
      <alignment horizontal="left" vertical="center"/>
    </xf>
    <xf numFmtId="0" fontId="25" fillId="25" borderId="0" xfId="69" applyFont="1" applyFill="1"/>
    <xf numFmtId="0" fontId="25" fillId="25" borderId="0" xfId="69" applyFont="1" applyFill="1" applyAlignment="1" applyProtection="1">
      <alignment vertical="center" wrapText="1"/>
      <protection locked="0"/>
    </xf>
    <xf numFmtId="165" fontId="25" fillId="67" borderId="0" xfId="73" applyNumberFormat="1" applyFont="1" applyFill="1" applyBorder="1" applyAlignment="1" applyProtection="1">
      <alignment vertical="center"/>
    </xf>
    <xf numFmtId="0" fontId="25" fillId="64" borderId="0" xfId="0" applyFont="1" applyFill="1" applyBorder="1" applyAlignment="1">
      <alignment vertical="center"/>
    </xf>
    <xf numFmtId="164" fontId="28" fillId="64" borderId="0" xfId="73" applyNumberFormat="1" applyFont="1" applyFill="1" applyBorder="1" applyAlignment="1" applyProtection="1">
      <alignment horizontal="left" vertical="center"/>
    </xf>
    <xf numFmtId="164" fontId="25" fillId="64" borderId="0" xfId="73" applyFont="1" applyFill="1" applyBorder="1" applyAlignment="1">
      <alignment vertical="center"/>
    </xf>
    <xf numFmtId="164" fontId="28" fillId="64" borderId="0" xfId="73" applyNumberFormat="1" applyFont="1" applyFill="1" applyBorder="1" applyAlignment="1" applyProtection="1">
      <alignment horizontal="center" vertical="center"/>
    </xf>
    <xf numFmtId="164" fontId="25" fillId="64" borderId="0" xfId="73" applyNumberFormat="1" applyFont="1" applyFill="1" applyBorder="1" applyAlignment="1" applyProtection="1">
      <alignment vertical="center"/>
    </xf>
    <xf numFmtId="165" fontId="25" fillId="64" borderId="0" xfId="73" applyNumberFormat="1" applyFont="1" applyFill="1" applyBorder="1" applyAlignment="1" applyProtection="1">
      <alignment vertical="center"/>
    </xf>
    <xf numFmtId="164" fontId="25" fillId="64" borderId="0" xfId="73" applyFont="1" applyFill="1" applyBorder="1" applyAlignment="1">
      <alignment horizontal="left" vertical="center"/>
    </xf>
    <xf numFmtId="0" fontId="25" fillId="67" borderId="0" xfId="0" applyFont="1" applyFill="1" applyBorder="1" applyAlignment="1">
      <alignment horizontal="left" vertical="center"/>
    </xf>
    <xf numFmtId="0" fontId="25" fillId="67" borderId="0" xfId="0" applyFont="1" applyFill="1" applyBorder="1" applyAlignment="1">
      <alignment horizontal="center" vertical="center"/>
    </xf>
    <xf numFmtId="0" fontId="25" fillId="68" borderId="0" xfId="0" applyFont="1" applyFill="1" applyBorder="1" applyAlignment="1">
      <alignment vertical="center"/>
    </xf>
    <xf numFmtId="164" fontId="28" fillId="68" borderId="0" xfId="73" applyNumberFormat="1" applyFont="1" applyFill="1" applyBorder="1" applyAlignment="1" applyProtection="1">
      <alignment horizontal="left" vertical="center"/>
    </xf>
    <xf numFmtId="164" fontId="25" fillId="68" borderId="0" xfId="73" applyFont="1" applyFill="1" applyBorder="1" applyAlignment="1">
      <alignment vertical="center"/>
    </xf>
    <xf numFmtId="164" fontId="28" fillId="68" borderId="0" xfId="73" applyNumberFormat="1" applyFont="1" applyFill="1" applyBorder="1" applyAlignment="1" applyProtection="1">
      <alignment horizontal="center" vertical="center"/>
    </xf>
    <xf numFmtId="164" fontId="25" fillId="68" borderId="0" xfId="73" applyNumberFormat="1" applyFont="1" applyFill="1" applyBorder="1" applyAlignment="1" applyProtection="1">
      <alignment vertical="center"/>
    </xf>
    <xf numFmtId="165" fontId="25" fillId="68" borderId="0" xfId="73" applyNumberFormat="1" applyFont="1" applyFill="1" applyBorder="1" applyAlignment="1" applyProtection="1">
      <alignment vertical="center"/>
    </xf>
    <xf numFmtId="0" fontId="25" fillId="64" borderId="0" xfId="0" applyFont="1" applyFill="1" applyBorder="1"/>
    <xf numFmtId="0" fontId="25" fillId="64" borderId="0" xfId="0" applyFont="1" applyFill="1" applyBorder="1" applyAlignment="1">
      <alignment horizontal="left"/>
    </xf>
    <xf numFmtId="0" fontId="25" fillId="64" borderId="0" xfId="0" applyFont="1" applyFill="1" applyBorder="1" applyAlignment="1">
      <alignment horizontal="center"/>
    </xf>
    <xf numFmtId="0" fontId="25" fillId="68" borderId="0" xfId="0" applyFont="1" applyFill="1" applyBorder="1"/>
    <xf numFmtId="0" fontId="25" fillId="68" borderId="0" xfId="0" applyFont="1" applyFill="1" applyBorder="1" applyAlignment="1">
      <alignment horizontal="left"/>
    </xf>
    <xf numFmtId="0" fontId="25" fillId="68" borderId="0" xfId="0" applyFont="1" applyFill="1" applyBorder="1" applyAlignment="1">
      <alignment horizontal="center"/>
    </xf>
    <xf numFmtId="0" fontId="25" fillId="67" borderId="0" xfId="0" applyFont="1" applyFill="1" applyBorder="1"/>
    <xf numFmtId="0" fontId="25" fillId="67" borderId="0" xfId="0" applyFont="1" applyFill="1" applyBorder="1" applyAlignment="1">
      <alignment horizontal="left"/>
    </xf>
    <xf numFmtId="0" fontId="25" fillId="67" borderId="0" xfId="0" applyFont="1" applyFill="1" applyBorder="1" applyAlignment="1">
      <alignment horizontal="center"/>
    </xf>
    <xf numFmtId="0" fontId="84" fillId="66" borderId="0" xfId="0" applyFont="1" applyFill="1" applyBorder="1" applyAlignment="1">
      <alignment horizontal="left"/>
    </xf>
    <xf numFmtId="0" fontId="84" fillId="66" borderId="0" xfId="0" applyFont="1" applyFill="1" applyBorder="1" applyAlignment="1">
      <alignment vertical="center"/>
    </xf>
    <xf numFmtId="0" fontId="132" fillId="67" borderId="0" xfId="0" applyFont="1" applyFill="1" applyBorder="1" applyAlignment="1">
      <alignment vertical="center"/>
    </xf>
    <xf numFmtId="164" fontId="133" fillId="64" borderId="0" xfId="73" applyFont="1" applyFill="1" applyBorder="1" applyAlignment="1">
      <alignment vertical="center"/>
    </xf>
    <xf numFmtId="0" fontId="84" fillId="64" borderId="0" xfId="0" applyFont="1" applyFill="1" applyBorder="1" applyAlignment="1">
      <alignment vertical="center"/>
    </xf>
    <xf numFmtId="0" fontId="84" fillId="67" borderId="0" xfId="0" applyFont="1" applyFill="1" applyBorder="1" applyAlignment="1">
      <alignment vertical="center"/>
    </xf>
    <xf numFmtId="0" fontId="84" fillId="68" borderId="0" xfId="0" applyFont="1" applyFill="1" applyBorder="1" applyAlignment="1">
      <alignment vertical="center"/>
    </xf>
    <xf numFmtId="0" fontId="6" fillId="64" borderId="0" xfId="0" applyFont="1" applyFill="1" applyBorder="1" applyAlignment="1">
      <alignment vertical="center"/>
    </xf>
    <xf numFmtId="164" fontId="22" fillId="67" borderId="0" xfId="73" applyFont="1" applyFill="1" applyBorder="1" applyAlignment="1">
      <alignment vertical="center"/>
    </xf>
    <xf numFmtId="0" fontId="84" fillId="64" borderId="0" xfId="0" applyFont="1" applyFill="1" applyBorder="1" applyAlignment="1">
      <alignment horizontal="left"/>
    </xf>
    <xf numFmtId="0" fontId="84" fillId="67" borderId="0" xfId="0" applyFont="1" applyFill="1" applyBorder="1" applyAlignment="1">
      <alignment horizontal="left"/>
    </xf>
    <xf numFmtId="0" fontId="84" fillId="68" borderId="0" xfId="0" applyFont="1" applyFill="1" applyBorder="1" applyAlignment="1">
      <alignment horizontal="left"/>
    </xf>
    <xf numFmtId="20" fontId="25" fillId="64" borderId="0" xfId="73" applyNumberFormat="1" applyFont="1" applyFill="1" applyAlignment="1" applyProtection="1">
      <alignment horizontal="center" vertical="center"/>
      <protection locked="0"/>
    </xf>
    <xf numFmtId="0" fontId="7" fillId="69" borderId="0" xfId="69" applyFont="1" applyFill="1" applyBorder="1" applyAlignment="1">
      <alignment vertical="center"/>
    </xf>
    <xf numFmtId="164" fontId="28" fillId="69" borderId="0" xfId="73" applyNumberFormat="1" applyFont="1" applyFill="1" applyBorder="1" applyAlignment="1" applyProtection="1">
      <alignment horizontal="left" vertical="center"/>
      <protection locked="0"/>
    </xf>
    <xf numFmtId="170" fontId="25" fillId="70" borderId="0" xfId="73" applyNumberFormat="1" applyFont="1" applyFill="1" applyAlignment="1" applyProtection="1">
      <alignment horizontal="center" vertical="center"/>
      <protection locked="0"/>
    </xf>
    <xf numFmtId="164" fontId="28" fillId="64" borderId="0" xfId="73" applyNumberFormat="1" applyFont="1" applyFill="1" applyBorder="1" applyAlignment="1" applyProtection="1">
      <alignment horizontal="left" vertical="center"/>
      <protection locked="0"/>
    </xf>
    <xf numFmtId="164" fontId="25" fillId="64" borderId="0" xfId="73" applyNumberFormat="1" applyFont="1" applyFill="1" applyBorder="1" applyAlignment="1" applyProtection="1">
      <alignment vertical="center"/>
      <protection locked="0"/>
    </xf>
    <xf numFmtId="170" fontId="25" fillId="64" borderId="0" xfId="73" applyNumberFormat="1" applyFont="1" applyFill="1" applyAlignment="1" applyProtection="1">
      <alignment horizontal="center" vertical="center"/>
      <protection locked="0"/>
    </xf>
    <xf numFmtId="164" fontId="28" fillId="69" borderId="0" xfId="73" quotePrefix="1" applyNumberFormat="1" applyFont="1" applyFill="1" applyBorder="1" applyAlignment="1" applyProtection="1">
      <alignment horizontal="left" vertical="center"/>
      <protection locked="0"/>
    </xf>
    <xf numFmtId="0" fontId="25" fillId="64" borderId="0" xfId="69" applyFont="1" applyFill="1" applyBorder="1" applyAlignment="1" applyProtection="1">
      <alignment vertical="center" wrapText="1"/>
      <protection locked="0"/>
    </xf>
    <xf numFmtId="164" fontId="134" fillId="27" borderId="0" xfId="73" applyFont="1" applyFill="1" applyAlignment="1" applyProtection="1">
      <alignment horizontal="left" vertical="center"/>
      <protection locked="0"/>
    </xf>
    <xf numFmtId="0" fontId="28" fillId="64" borderId="0" xfId="73" quotePrefix="1" applyNumberFormat="1" applyFont="1" applyFill="1" applyAlignment="1" applyProtection="1">
      <alignment horizontal="left" vertical="center"/>
      <protection locked="0"/>
    </xf>
    <xf numFmtId="164" fontId="25" fillId="71" borderId="0" xfId="73" applyFont="1" applyFill="1" applyAlignment="1" applyProtection="1">
      <alignment horizontal="left" vertical="center"/>
      <protection locked="0"/>
    </xf>
    <xf numFmtId="164" fontId="28" fillId="71" borderId="0" xfId="73" quotePrefix="1" applyNumberFormat="1" applyFont="1" applyFill="1" applyAlignment="1" applyProtection="1">
      <alignment horizontal="left" vertical="center"/>
      <protection locked="0"/>
    </xf>
    <xf numFmtId="164" fontId="134" fillId="39" borderId="0" xfId="73" applyFont="1" applyFill="1" applyAlignment="1" applyProtection="1">
      <alignment horizontal="left" vertical="center"/>
      <protection locked="0"/>
    </xf>
    <xf numFmtId="170" fontId="25" fillId="71" borderId="0" xfId="73" applyNumberFormat="1" applyFont="1" applyFill="1" applyAlignment="1" applyProtection="1">
      <alignment horizontal="center" vertical="center"/>
      <protection locked="0"/>
    </xf>
    <xf numFmtId="164" fontId="134" fillId="39" borderId="0" xfId="73" applyFont="1" applyFill="1" applyBorder="1" applyAlignment="1">
      <alignment vertical="center"/>
    </xf>
    <xf numFmtId="164" fontId="28" fillId="72" borderId="0" xfId="75" applyNumberFormat="1" applyFont="1" applyFill="1" applyAlignment="1" applyProtection="1">
      <alignment horizontal="left" vertical="center"/>
      <protection locked="0"/>
    </xf>
    <xf numFmtId="164" fontId="7" fillId="0" borderId="0" xfId="98" applyNumberFormat="1" applyFont="1" applyFill="1" applyBorder="1" applyAlignment="1" applyProtection="1">
      <alignment horizontal="left" vertical="center"/>
    </xf>
    <xf numFmtId="1" fontId="7" fillId="0" borderId="0" xfId="76" applyNumberFormat="1" applyFont="1" applyFill="1" applyBorder="1" applyAlignment="1">
      <alignment horizontal="center" vertical="center"/>
    </xf>
    <xf numFmtId="0" fontId="0" fillId="0" borderId="0" xfId="0"/>
    <xf numFmtId="0" fontId="33" fillId="73" borderId="44" xfId="0" applyFont="1" applyFill="1" applyBorder="1" applyAlignment="1">
      <alignment horizontal="center" vertical="center" wrapText="1"/>
    </xf>
    <xf numFmtId="0" fontId="0" fillId="0" borderId="0" xfId="0"/>
    <xf numFmtId="0" fontId="0" fillId="0" borderId="0" xfId="0"/>
    <xf numFmtId="0" fontId="0" fillId="0" borderId="0" xfId="0"/>
    <xf numFmtId="2" fontId="7" fillId="0" borderId="0" xfId="73" applyNumberFormat="1" applyFont="1" applyFill="1" applyBorder="1" applyAlignment="1">
      <alignment horizontal="left" vertical="center"/>
    </xf>
    <xf numFmtId="0" fontId="0" fillId="0" borderId="0" xfId="0"/>
    <xf numFmtId="0" fontId="136" fillId="0" borderId="0" xfId="0" applyFont="1"/>
    <xf numFmtId="0" fontId="135" fillId="0" borderId="0" xfId="0" applyFont="1" applyAlignment="1">
      <alignment wrapText="1"/>
    </xf>
    <xf numFmtId="0" fontId="135" fillId="0" borderId="0" xfId="0" applyFont="1" applyAlignment="1">
      <alignment horizontal="right"/>
    </xf>
    <xf numFmtId="164" fontId="135" fillId="0" borderId="0" xfId="73" applyFont="1" applyBorder="1" applyAlignment="1">
      <alignment horizontal="left" vertical="center"/>
    </xf>
    <xf numFmtId="171" fontId="25" fillId="65" borderId="0" xfId="73" applyNumberFormat="1" applyFont="1" applyFill="1" applyBorder="1" applyAlignment="1" applyProtection="1">
      <alignment horizontal="center" vertical="center"/>
    </xf>
    <xf numFmtId="0" fontId="26" fillId="56" borderId="0" xfId="0" applyFont="1" applyFill="1" applyAlignment="1">
      <alignment horizontal="left" vertical="center"/>
    </xf>
    <xf numFmtId="0" fontId="68" fillId="73" borderId="0" xfId="0" applyFont="1" applyFill="1" applyBorder="1"/>
    <xf numFmtId="17" fontId="123" fillId="73" borderId="0" xfId="0" quotePrefix="1" applyNumberFormat="1" applyFont="1" applyFill="1" applyBorder="1" applyAlignment="1">
      <alignment horizontal="center" vertical="center"/>
    </xf>
    <xf numFmtId="0" fontId="0" fillId="73" borderId="0" xfId="0" applyFill="1" applyBorder="1" applyAlignment="1">
      <alignment vertical="center"/>
    </xf>
    <xf numFmtId="0" fontId="125" fillId="62" borderId="21" xfId="61" applyFont="1" applyFill="1" applyBorder="1" applyAlignment="1" applyProtection="1">
      <alignment horizontal="center" vertical="center"/>
    </xf>
    <xf numFmtId="164" fontId="25" fillId="27" borderId="0" xfId="73" applyFont="1" applyFill="1" applyBorder="1" applyAlignment="1">
      <alignment horizontal="center" vertical="center"/>
    </xf>
    <xf numFmtId="164" fontId="25" fillId="0" borderId="0" xfId="73" applyNumberFormat="1" applyFont="1" applyFill="1" applyBorder="1" applyAlignment="1" applyProtection="1">
      <alignment horizontal="right" vertical="center"/>
    </xf>
    <xf numFmtId="164" fontId="28" fillId="65" borderId="0" xfId="73" applyNumberFormat="1" applyFont="1" applyFill="1" applyBorder="1" applyAlignment="1" applyProtection="1">
      <alignment horizontal="left" vertical="center"/>
    </xf>
    <xf numFmtId="164" fontId="25" fillId="65" borderId="0" xfId="73" applyFont="1" applyFill="1" applyBorder="1" applyAlignment="1">
      <alignment vertical="center"/>
    </xf>
    <xf numFmtId="164" fontId="25" fillId="65" borderId="0" xfId="73" applyFont="1" applyFill="1" applyBorder="1" applyAlignment="1">
      <alignment horizontal="center" vertical="center"/>
    </xf>
    <xf numFmtId="164" fontId="25" fillId="65" borderId="0" xfId="73" applyNumberFormat="1" applyFont="1" applyFill="1" applyBorder="1" applyAlignment="1" applyProtection="1">
      <alignment horizontal="right" vertical="center"/>
    </xf>
    <xf numFmtId="0" fontId="0" fillId="65" borderId="0" xfId="0" applyFill="1"/>
    <xf numFmtId="0" fontId="25" fillId="65" borderId="0" xfId="0" applyFont="1" applyFill="1"/>
    <xf numFmtId="164" fontId="28" fillId="65" borderId="0" xfId="73" applyNumberFormat="1" applyFont="1" applyFill="1" applyBorder="1" applyAlignment="1" applyProtection="1">
      <alignment horizontal="center" vertical="center"/>
    </xf>
    <xf numFmtId="164" fontId="22" fillId="26" borderId="0" xfId="73" applyFont="1" applyFill="1" applyBorder="1" applyAlignment="1">
      <alignment vertical="center"/>
    </xf>
    <xf numFmtId="0" fontId="26" fillId="45" borderId="0" xfId="77" applyFont="1" applyFill="1" applyBorder="1" applyAlignment="1">
      <alignment vertical="center"/>
    </xf>
    <xf numFmtId="0" fontId="5"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0" fontId="18" fillId="29" borderId="0" xfId="61" applyFont="1" applyFill="1" applyBorder="1" applyAlignment="1" applyProtection="1">
      <alignment horizontal="center" vertical="center"/>
    </xf>
    <xf numFmtId="0" fontId="30" fillId="30" borderId="0" xfId="69" applyFont="1" applyFill="1" applyAlignment="1">
      <alignment horizontal="left" vertical="center"/>
    </xf>
    <xf numFmtId="164" fontId="5" fillId="25" borderId="0" xfId="73" applyFont="1" applyFill="1" applyBorder="1" applyAlignment="1">
      <alignment vertical="center"/>
    </xf>
    <xf numFmtId="0" fontId="28" fillId="0" borderId="0" xfId="73"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horizontal="left" vertical="center"/>
      <protection locked="0"/>
    </xf>
    <xf numFmtId="0" fontId="18" fillId="30" borderId="0" xfId="78" applyFont="1" applyFill="1" applyAlignment="1">
      <alignment vertical="center"/>
    </xf>
    <xf numFmtId="0" fontId="30" fillId="30" borderId="0" xfId="69" quotePrefix="1" applyFont="1" applyFill="1" applyAlignment="1">
      <alignment horizontal="center" vertical="center"/>
    </xf>
    <xf numFmtId="0" fontId="24" fillId="30" borderId="0" xfId="78" applyFont="1" applyFill="1" applyAlignment="1">
      <alignment horizontal="left" vertical="center"/>
    </xf>
    <xf numFmtId="0" fontId="24" fillId="30" borderId="0" xfId="78" applyFont="1" applyFill="1" applyAlignment="1">
      <alignment vertical="center"/>
    </xf>
    <xf numFmtId="0" fontId="26" fillId="30" borderId="0" xfId="78" applyFont="1" applyFill="1" applyAlignment="1">
      <alignment horizontal="center" vertical="center"/>
    </xf>
    <xf numFmtId="164" fontId="28" fillId="65" borderId="0" xfId="73" applyNumberFormat="1" applyFont="1" applyFill="1" applyAlignment="1" applyProtection="1">
      <alignment horizontal="left" vertical="center"/>
      <protection locked="0"/>
    </xf>
    <xf numFmtId="164" fontId="28" fillId="66" borderId="0" xfId="73" applyNumberFormat="1" applyFont="1" applyFill="1" applyBorder="1" applyAlignment="1" applyProtection="1">
      <alignment horizontal="left" vertical="center"/>
    </xf>
    <xf numFmtId="0" fontId="25" fillId="66" borderId="0" xfId="0" applyFont="1" applyFill="1" applyBorder="1" applyAlignment="1">
      <alignment vertical="center"/>
    </xf>
    <xf numFmtId="164" fontId="28" fillId="25" borderId="0" xfId="0" applyNumberFormat="1" applyFont="1" applyFill="1" applyBorder="1" applyAlignment="1" applyProtection="1">
      <alignment horizontal="left" vertical="center" wrapText="1"/>
    </xf>
    <xf numFmtId="0" fontId="6" fillId="26" borderId="0" xfId="0" applyFont="1" applyFill="1" applyBorder="1" applyAlignment="1">
      <alignment horizontal="center" vertical="center"/>
    </xf>
    <xf numFmtId="0" fontId="30" fillId="30" borderId="0" xfId="0" applyFont="1" applyFill="1"/>
    <xf numFmtId="164" fontId="25" fillId="66" borderId="0" xfId="73" applyFont="1" applyFill="1" applyBorder="1" applyAlignment="1">
      <alignment vertical="center"/>
    </xf>
    <xf numFmtId="169" fontId="30" fillId="30" borderId="0" xfId="98" quotePrefix="1" applyFont="1" applyFill="1" applyAlignment="1">
      <alignment horizontal="center" vertical="center"/>
    </xf>
    <xf numFmtId="169" fontId="7" fillId="27" borderId="0" xfId="98" applyFont="1" applyFill="1" applyBorder="1" applyAlignment="1">
      <alignment vertical="center"/>
    </xf>
    <xf numFmtId="169" fontId="7" fillId="25" borderId="0" xfId="98" applyFont="1" applyFill="1" applyBorder="1" applyAlignment="1">
      <alignment vertical="center"/>
    </xf>
    <xf numFmtId="169" fontId="24" fillId="30" borderId="0" xfId="98" applyFont="1" applyFill="1" applyAlignment="1">
      <alignment horizontal="left" vertical="center"/>
    </xf>
    <xf numFmtId="169" fontId="24" fillId="30" borderId="0" xfId="98" applyFont="1" applyFill="1" applyAlignment="1">
      <alignment vertical="center"/>
    </xf>
    <xf numFmtId="169" fontId="7" fillId="0" borderId="0" xfId="98" applyFont="1" applyFill="1" applyBorder="1" applyAlignment="1">
      <alignment vertical="center"/>
    </xf>
    <xf numFmtId="20" fontId="24" fillId="30" borderId="0" xfId="98" applyNumberFormat="1" applyFont="1" applyFill="1" applyAlignment="1">
      <alignment horizontal="center" vertical="center"/>
    </xf>
    <xf numFmtId="169" fontId="5" fillId="30" borderId="0" xfId="98" applyFill="1" applyAlignment="1">
      <alignment vertical="center"/>
    </xf>
    <xf numFmtId="164" fontId="25"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5" fillId="27" borderId="0" xfId="75" applyNumberFormat="1" applyFont="1" applyFill="1" applyAlignment="1" applyProtection="1">
      <alignment vertical="center"/>
      <protection locked="0"/>
    </xf>
    <xf numFmtId="20" fontId="25" fillId="27" borderId="0" xfId="75" applyNumberFormat="1" applyFont="1" applyFill="1" applyAlignment="1" applyProtection="1">
      <alignment horizontal="center" vertical="center"/>
      <protection locked="0"/>
    </xf>
    <xf numFmtId="164" fontId="25"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5" fillId="25" borderId="0" xfId="75" applyNumberFormat="1" applyFont="1" applyFill="1" applyAlignment="1" applyProtection="1">
      <alignment vertical="center"/>
      <protection locked="0"/>
    </xf>
    <xf numFmtId="20" fontId="25" fillId="25" borderId="0" xfId="75" applyNumberFormat="1" applyFont="1" applyFill="1" applyAlignment="1" applyProtection="1">
      <alignment horizontal="center" vertical="center"/>
      <protection locked="0"/>
    </xf>
    <xf numFmtId="164" fontId="25" fillId="0" borderId="0" xfId="75" applyFont="1" applyFill="1" applyAlignment="1" applyProtection="1">
      <alignment vertical="center"/>
      <protection locked="0"/>
    </xf>
    <xf numFmtId="164" fontId="25"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5" fillId="0" borderId="0" xfId="75" applyNumberFormat="1" applyFont="1" applyFill="1" applyAlignment="1" applyProtection="1">
      <alignment vertical="center"/>
      <protection locked="0"/>
    </xf>
    <xf numFmtId="20" fontId="25"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5" fillId="25" borderId="0" xfId="75" applyNumberFormat="1" applyFont="1" applyFill="1" applyAlignment="1" applyProtection="1">
      <alignment horizontal="left" vertical="center"/>
      <protection locked="0"/>
    </xf>
    <xf numFmtId="164" fontId="25" fillId="0" borderId="0" xfId="75" quotePrefix="1" applyNumberFormat="1" applyFont="1" applyFill="1" applyAlignment="1" applyProtection="1">
      <alignment horizontal="left" vertical="center"/>
      <protection locked="0"/>
    </xf>
    <xf numFmtId="164" fontId="25" fillId="25" borderId="0" xfId="75" applyFont="1" applyFill="1" applyAlignment="1" applyProtection="1">
      <alignment horizontal="left" vertical="center"/>
      <protection locked="0"/>
    </xf>
    <xf numFmtId="164" fontId="25"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86" fillId="35" borderId="0" xfId="102" applyNumberFormat="1" applyFont="1" applyFill="1" applyBorder="1" applyAlignment="1">
      <alignment horizontal="left" vertical="center"/>
    </xf>
    <xf numFmtId="0" fontId="86"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5" fillId="35" borderId="0" xfId="75" applyFont="1" applyFill="1" applyBorder="1" applyAlignment="1">
      <alignment vertical="center"/>
    </xf>
    <xf numFmtId="0" fontId="84" fillId="27" borderId="0" xfId="78" applyFont="1" applyFill="1" applyBorder="1" applyAlignment="1">
      <alignment vertical="center"/>
    </xf>
    <xf numFmtId="170" fontId="84" fillId="27" borderId="0" xfId="78" applyNumberFormat="1" applyFont="1" applyFill="1" applyBorder="1" applyAlignment="1">
      <alignment horizontal="center" vertical="center"/>
    </xf>
    <xf numFmtId="164" fontId="86"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5" fillId="25" borderId="0" xfId="75" applyFont="1" applyFill="1" applyBorder="1" applyAlignment="1">
      <alignment vertical="center"/>
    </xf>
    <xf numFmtId="0" fontId="84" fillId="25" borderId="0" xfId="78" applyFont="1" applyFill="1" applyBorder="1" applyAlignment="1">
      <alignment vertical="center"/>
    </xf>
    <xf numFmtId="170" fontId="84" fillId="25" borderId="0" xfId="78" applyNumberFormat="1" applyFont="1" applyFill="1" applyBorder="1" applyAlignment="1">
      <alignment horizontal="center" vertical="center"/>
    </xf>
    <xf numFmtId="0" fontId="28" fillId="35" borderId="0" xfId="102" applyNumberFormat="1" applyFont="1" applyFill="1" applyBorder="1" applyAlignment="1" applyProtection="1">
      <alignment horizontal="left" vertical="center"/>
    </xf>
    <xf numFmtId="164" fontId="5" fillId="35" borderId="0" xfId="75" applyFont="1" applyFill="1" applyBorder="1" applyAlignment="1">
      <alignment vertical="center"/>
    </xf>
    <xf numFmtId="164" fontId="5" fillId="25" borderId="0" xfId="75" applyFont="1" applyFill="1" applyBorder="1" applyAlignment="1">
      <alignment vertical="center"/>
    </xf>
    <xf numFmtId="0" fontId="14" fillId="25" borderId="0" xfId="78" applyFont="1" applyFill="1" applyBorder="1" applyAlignment="1">
      <alignment vertical="center"/>
    </xf>
    <xf numFmtId="169" fontId="30" fillId="30" borderId="0" xfId="98" quotePrefix="1" applyFont="1" applyFill="1" applyAlignment="1">
      <alignment horizontal="left" vertical="center"/>
    </xf>
    <xf numFmtId="20" fontId="131" fillId="65" borderId="0" xfId="104" applyNumberFormat="1" applyFont="1" applyFill="1" applyAlignment="1" applyProtection="1">
      <alignment horizontal="center" vertical="center"/>
      <protection locked="0"/>
    </xf>
    <xf numFmtId="164" fontId="28" fillId="66" borderId="0" xfId="73" applyNumberFormat="1" applyFont="1" applyFill="1" applyBorder="1" applyAlignment="1" applyProtection="1">
      <alignment horizontal="center" vertical="center"/>
    </xf>
    <xf numFmtId="164" fontId="25" fillId="66" borderId="0" xfId="73" applyNumberFormat="1" applyFont="1" applyFill="1" applyBorder="1" applyAlignment="1" applyProtection="1">
      <alignment vertical="center"/>
    </xf>
    <xf numFmtId="165" fontId="25" fillId="66" borderId="0" xfId="73" applyNumberFormat="1" applyFont="1" applyFill="1" applyBorder="1" applyAlignment="1" applyProtection="1">
      <alignment vertical="center"/>
    </xf>
    <xf numFmtId="0" fontId="84" fillId="65" borderId="0" xfId="0" applyFont="1" applyFill="1" applyBorder="1" applyAlignment="1">
      <alignment vertical="center"/>
    </xf>
    <xf numFmtId="0" fontId="25" fillId="65" borderId="0" xfId="0" applyFont="1" applyFill="1" applyBorder="1" applyAlignment="1">
      <alignment vertical="center"/>
    </xf>
    <xf numFmtId="164" fontId="25" fillId="65" borderId="0" xfId="73" applyNumberFormat="1" applyFont="1" applyFill="1" applyBorder="1" applyAlignment="1" applyProtection="1">
      <alignment vertical="center"/>
    </xf>
    <xf numFmtId="165" fontId="25" fillId="65" borderId="0" xfId="73" applyNumberFormat="1" applyFont="1" applyFill="1" applyBorder="1" applyAlignment="1" applyProtection="1">
      <alignment vertical="center"/>
    </xf>
    <xf numFmtId="0" fontId="7"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5" fillId="64" borderId="0" xfId="73" applyNumberFormat="1" applyFont="1" applyFill="1" applyBorder="1" applyAlignment="1" applyProtection="1">
      <alignment horizontal="left" vertical="center"/>
      <protection locked="0"/>
    </xf>
    <xf numFmtId="164" fontId="28" fillId="64" borderId="0" xfId="73" quotePrefix="1" applyNumberFormat="1" applyFont="1" applyFill="1" applyBorder="1" applyAlignment="1" applyProtection="1">
      <alignment horizontal="left" vertical="center"/>
      <protection locked="0"/>
    </xf>
    <xf numFmtId="0" fontId="87" fillId="77" borderId="0" xfId="69" applyFont="1" applyFill="1" applyBorder="1" applyAlignment="1">
      <alignment vertical="center"/>
    </xf>
    <xf numFmtId="0" fontId="5" fillId="74" borderId="0" xfId="69" applyFill="1" applyBorder="1" applyAlignment="1">
      <alignment vertical="center"/>
    </xf>
    <xf numFmtId="164" fontId="22" fillId="77" borderId="0" xfId="73" applyNumberFormat="1" applyFont="1" applyFill="1" applyBorder="1" applyAlignment="1" applyProtection="1">
      <alignment horizontal="center" vertical="center" wrapText="1"/>
    </xf>
    <xf numFmtId="20" fontId="22" fillId="77" borderId="0" xfId="73" applyNumberFormat="1" applyFont="1" applyFill="1" applyBorder="1" applyAlignment="1" applyProtection="1">
      <alignment horizontal="center" vertical="center" wrapText="1"/>
    </xf>
    <xf numFmtId="0" fontId="7" fillId="74" borderId="0" xfId="69" applyFont="1" applyFill="1" applyBorder="1" applyAlignment="1">
      <alignment vertical="center"/>
    </xf>
    <xf numFmtId="0" fontId="28" fillId="74" borderId="0" xfId="73" quotePrefix="1" applyNumberFormat="1" applyFont="1" applyFill="1" applyAlignment="1" applyProtection="1">
      <alignment horizontal="left" vertical="center"/>
      <protection locked="0"/>
    </xf>
    <xf numFmtId="164" fontId="25" fillId="74" borderId="0" xfId="73" applyFont="1" applyFill="1" applyAlignment="1" applyProtection="1">
      <alignment vertical="center"/>
      <protection locked="0"/>
    </xf>
    <xf numFmtId="164" fontId="25" fillId="74" borderId="0" xfId="73" quotePrefix="1" applyNumberFormat="1" applyFont="1" applyFill="1" applyAlignment="1" applyProtection="1">
      <alignment horizontal="left" vertical="center"/>
      <protection locked="0"/>
    </xf>
    <xf numFmtId="164" fontId="28" fillId="74" borderId="0" xfId="73" applyNumberFormat="1" applyFont="1" applyFill="1" applyAlignment="1" applyProtection="1">
      <alignment horizontal="left" vertical="center"/>
      <protection locked="0"/>
    </xf>
    <xf numFmtId="164" fontId="25" fillId="74" borderId="0" xfId="73" applyNumberFormat="1" applyFont="1" applyFill="1" applyAlignment="1" applyProtection="1">
      <alignment vertical="center"/>
      <protection locked="0"/>
    </xf>
    <xf numFmtId="20" fontId="25" fillId="74" borderId="0" xfId="73" applyNumberFormat="1" applyFont="1" applyFill="1" applyAlignment="1" applyProtection="1">
      <alignment horizontal="center" vertical="center"/>
      <protection locked="0"/>
    </xf>
    <xf numFmtId="0" fontId="5" fillId="74" borderId="0" xfId="69" applyFill="1"/>
    <xf numFmtId="164" fontId="25" fillId="74" borderId="0" xfId="73" applyNumberFormat="1" applyFont="1" applyFill="1" applyAlignment="1" applyProtection="1">
      <alignment horizontal="left" vertical="center"/>
      <protection locked="0"/>
    </xf>
    <xf numFmtId="0" fontId="25" fillId="74" borderId="0" xfId="69" applyFont="1" applyFill="1" applyBorder="1" applyAlignment="1" applyProtection="1">
      <alignment vertical="center" wrapText="1"/>
      <protection locked="0"/>
    </xf>
    <xf numFmtId="164" fontId="25" fillId="64" borderId="0" xfId="73" applyFont="1" applyFill="1" applyAlignment="1" applyProtection="1">
      <alignment vertical="center"/>
      <protection locked="0"/>
    </xf>
    <xf numFmtId="164" fontId="25" fillId="74" borderId="0" xfId="73" applyFont="1" applyFill="1" applyAlignment="1" applyProtection="1">
      <alignment horizontal="left" vertical="center"/>
      <protection locked="0"/>
    </xf>
    <xf numFmtId="0" fontId="28" fillId="74" borderId="0" xfId="73" applyNumberFormat="1" applyFont="1" applyFill="1" applyBorder="1" applyAlignment="1" applyProtection="1">
      <alignment horizontal="left" vertical="center"/>
      <protection locked="0"/>
    </xf>
    <xf numFmtId="164" fontId="28" fillId="74" borderId="0" xfId="73" applyNumberFormat="1" applyFont="1" applyFill="1" applyBorder="1" applyAlignment="1" applyProtection="1">
      <alignment horizontal="left" vertical="center"/>
      <protection locked="0"/>
    </xf>
    <xf numFmtId="164" fontId="25" fillId="74" borderId="0" xfId="73" applyNumberFormat="1" applyFont="1" applyFill="1" applyBorder="1" applyAlignment="1" applyProtection="1">
      <alignment vertical="center"/>
      <protection locked="0"/>
    </xf>
    <xf numFmtId="164" fontId="28" fillId="78" borderId="0" xfId="73" applyNumberFormat="1" applyFont="1" applyFill="1" applyBorder="1" applyAlignment="1" applyProtection="1">
      <alignment horizontal="left" vertical="center"/>
    </xf>
    <xf numFmtId="164" fontId="28" fillId="78" borderId="0" xfId="73" applyNumberFormat="1" applyFont="1" applyFill="1" applyBorder="1" applyAlignment="1" applyProtection="1">
      <alignment horizontal="left" vertical="center"/>
      <protection locked="0"/>
    </xf>
    <xf numFmtId="164" fontId="25" fillId="78" borderId="0" xfId="73" applyNumberFormat="1" applyFont="1" applyFill="1" applyBorder="1" applyAlignment="1" applyProtection="1">
      <alignment vertical="center"/>
      <protection locked="0"/>
    </xf>
    <xf numFmtId="20" fontId="25" fillId="78" borderId="0" xfId="73" applyNumberFormat="1" applyFont="1" applyFill="1" applyBorder="1" applyAlignment="1" applyProtection="1">
      <alignment horizontal="center" vertical="center"/>
      <protection locked="0"/>
    </xf>
    <xf numFmtId="164" fontId="25" fillId="78" borderId="0" xfId="73" applyFont="1" applyFill="1" applyBorder="1" applyAlignment="1">
      <alignment vertical="center"/>
    </xf>
    <xf numFmtId="164" fontId="86" fillId="78" borderId="0" xfId="76" applyFont="1" applyFill="1" applyBorder="1" applyAlignment="1">
      <alignment horizontal="center" vertical="center"/>
    </xf>
    <xf numFmtId="20" fontId="86" fillId="78" borderId="0" xfId="76" applyNumberFormat="1" applyFont="1" applyFill="1" applyBorder="1" applyAlignment="1">
      <alignment horizontal="center" vertical="center"/>
    </xf>
    <xf numFmtId="164" fontId="5" fillId="78" borderId="0" xfId="73" applyFont="1" applyFill="1" applyBorder="1" applyAlignment="1">
      <alignment vertical="center"/>
    </xf>
    <xf numFmtId="164" fontId="86" fillId="78" borderId="0" xfId="76" applyFont="1" applyFill="1" applyBorder="1" applyAlignment="1">
      <alignment horizontal="left" vertical="center"/>
    </xf>
    <xf numFmtId="0" fontId="83" fillId="78" borderId="0" xfId="69" applyFont="1" applyFill="1" applyBorder="1" applyAlignment="1">
      <alignment vertical="center"/>
    </xf>
    <xf numFmtId="20" fontId="83" fillId="78" borderId="0" xfId="69" applyNumberFormat="1" applyFont="1" applyFill="1" applyBorder="1" applyAlignment="1">
      <alignment horizontal="center" vertical="center"/>
    </xf>
    <xf numFmtId="169" fontId="123" fillId="61" borderId="0" xfId="100" applyFont="1" applyFill="1" applyBorder="1" applyAlignment="1" applyProtection="1">
      <alignment horizontal="center" vertical="center"/>
    </xf>
    <xf numFmtId="169" fontId="123" fillId="49"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123" fillId="0" borderId="0" xfId="0" applyFont="1"/>
    <xf numFmtId="164" fontId="123" fillId="0" borderId="0" xfId="69" applyNumberFormat="1" applyFont="1" applyFill="1" applyBorder="1" applyAlignment="1" applyProtection="1">
      <alignment horizontal="left" vertical="center"/>
    </xf>
    <xf numFmtId="0" fontId="123" fillId="0" borderId="0" xfId="0" applyFont="1" applyAlignment="1">
      <alignment wrapText="1"/>
    </xf>
    <xf numFmtId="0" fontId="123" fillId="0" borderId="0" xfId="0" applyFont="1" applyAlignment="1">
      <alignment horizontal="right"/>
    </xf>
    <xf numFmtId="164" fontId="123" fillId="0" borderId="0" xfId="73" applyNumberFormat="1" applyFont="1" applyFill="1" applyBorder="1" applyAlignment="1" applyProtection="1">
      <alignment horizontal="left" vertical="center"/>
    </xf>
    <xf numFmtId="164" fontId="123" fillId="0" borderId="0" xfId="98" applyNumberFormat="1" applyFont="1" applyFill="1" applyBorder="1" applyAlignment="1" applyProtection="1">
      <alignment horizontal="left" vertical="center"/>
    </xf>
    <xf numFmtId="1" fontId="123" fillId="0" borderId="0" xfId="76" applyNumberFormat="1" applyFont="1" applyFill="1" applyBorder="1" applyAlignment="1">
      <alignment horizontal="center" vertical="center"/>
    </xf>
    <xf numFmtId="0" fontId="138" fillId="0" borderId="0" xfId="0" applyFont="1"/>
    <xf numFmtId="164" fontId="123" fillId="0" borderId="0" xfId="76" applyFont="1" applyFill="1" applyBorder="1" applyAlignment="1">
      <alignment horizontal="center" vertical="center"/>
    </xf>
    <xf numFmtId="0" fontId="123" fillId="0" borderId="0" xfId="69" applyFont="1" applyFill="1" applyBorder="1" applyAlignment="1">
      <alignment vertical="center"/>
    </xf>
    <xf numFmtId="164" fontId="123" fillId="0" borderId="0" xfId="73" applyNumberFormat="1" applyFont="1" applyFill="1" applyBorder="1" applyAlignment="1" applyProtection="1">
      <alignment horizontal="right" vertical="center"/>
    </xf>
    <xf numFmtId="164" fontId="123" fillId="0" borderId="0" xfId="76" applyNumberFormat="1" applyFont="1" applyFill="1" applyBorder="1" applyAlignment="1" applyProtection="1">
      <alignment horizontal="right" vertical="center"/>
    </xf>
    <xf numFmtId="0" fontId="0" fillId="0" borderId="0" xfId="0"/>
    <xf numFmtId="164" fontId="7" fillId="0" borderId="0" xfId="73" applyFont="1" applyBorder="1" applyAlignment="1">
      <alignment horizontal="right" vertical="center"/>
    </xf>
    <xf numFmtId="0" fontId="0" fillId="0" borderId="0" xfId="0"/>
    <xf numFmtId="164" fontId="139" fillId="0" borderId="0" xfId="76" applyFont="1" applyFill="1" applyBorder="1" applyAlignment="1">
      <alignment horizontal="center" vertical="center"/>
    </xf>
    <xf numFmtId="164" fontId="140" fillId="0" borderId="0" xfId="69" applyNumberFormat="1" applyFont="1" applyFill="1" applyBorder="1" applyAlignment="1" applyProtection="1">
      <alignment horizontal="left" vertical="center"/>
    </xf>
    <xf numFmtId="164" fontId="141" fillId="0" borderId="0" xfId="73" applyFont="1" applyBorder="1" applyAlignment="1">
      <alignment horizontal="left" vertical="center"/>
    </xf>
    <xf numFmtId="0" fontId="140" fillId="0" borderId="0" xfId="0" applyFont="1" applyAlignment="1">
      <alignment horizontal="left" vertical="center"/>
    </xf>
    <xf numFmtId="164" fontId="135" fillId="0" borderId="0" xfId="69" applyNumberFormat="1" applyFont="1" applyFill="1" applyBorder="1" applyAlignment="1" applyProtection="1">
      <alignment horizontal="left" vertical="center" indent="4"/>
    </xf>
    <xf numFmtId="1" fontId="7"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0" fillId="0" borderId="0" xfId="0"/>
    <xf numFmtId="0" fontId="43" fillId="28" borderId="27" xfId="0" applyFont="1" applyFill="1" applyBorder="1" applyAlignment="1">
      <alignment vertical="center" wrapText="1"/>
    </xf>
    <xf numFmtId="0" fontId="43" fillId="28" borderId="13" xfId="0" applyFont="1" applyFill="1" applyBorder="1" applyAlignment="1">
      <alignment vertical="center" wrapText="1"/>
    </xf>
    <xf numFmtId="0" fontId="33" fillId="39" borderId="44" xfId="0" applyFont="1" applyFill="1" applyBorder="1" applyAlignment="1">
      <alignment horizontal="center" vertical="center" wrapText="1"/>
    </xf>
    <xf numFmtId="0" fontId="33" fillId="30" borderId="32" xfId="0" applyFont="1" applyFill="1" applyBorder="1" applyAlignment="1">
      <alignment vertical="center" wrapText="1"/>
    </xf>
    <xf numFmtId="0" fontId="33" fillId="30" borderId="11" xfId="0" applyFont="1" applyFill="1" applyBorder="1" applyAlignment="1">
      <alignment vertical="center" wrapText="1"/>
    </xf>
    <xf numFmtId="0" fontId="33" fillId="30" borderId="28" xfId="0" applyFont="1" applyFill="1" applyBorder="1" applyAlignment="1">
      <alignment vertical="center" wrapText="1"/>
    </xf>
    <xf numFmtId="0" fontId="33" fillId="30" borderId="29" xfId="0" applyFont="1" applyFill="1" applyBorder="1" applyAlignment="1">
      <alignment vertical="center" wrapText="1"/>
    </xf>
    <xf numFmtId="0" fontId="33" fillId="24" borderId="31" xfId="0" applyFont="1" applyFill="1" applyBorder="1" applyAlignment="1">
      <alignment vertical="center" wrapText="1"/>
    </xf>
    <xf numFmtId="0" fontId="33" fillId="24" borderId="30" xfId="0" applyFont="1" applyFill="1" applyBorder="1" applyAlignment="1">
      <alignment vertical="center" wrapText="1"/>
    </xf>
    <xf numFmtId="0" fontId="33" fillId="24" borderId="22" xfId="0" applyFont="1" applyFill="1" applyBorder="1" applyAlignment="1">
      <alignment vertical="center" wrapText="1"/>
    </xf>
    <xf numFmtId="167" fontId="15" fillId="28" borderId="15" xfId="0" applyNumberFormat="1" applyFont="1" applyFill="1" applyBorder="1" applyAlignment="1">
      <alignment horizontal="center" vertical="center"/>
    </xf>
    <xf numFmtId="0" fontId="33" fillId="30" borderId="47" xfId="0" applyFont="1" applyFill="1" applyBorder="1" applyAlignment="1">
      <alignment vertical="center" wrapText="1"/>
    </xf>
    <xf numFmtId="0" fontId="33" fillId="30" borderId="62" xfId="0" applyFont="1" applyFill="1" applyBorder="1" applyAlignment="1">
      <alignment vertical="center" wrapText="1"/>
    </xf>
    <xf numFmtId="0" fontId="33" fillId="30" borderId="63" xfId="0" applyFont="1" applyFill="1" applyBorder="1" applyAlignment="1">
      <alignment vertical="center" wrapText="1"/>
    </xf>
    <xf numFmtId="167" fontId="16" fillId="28" borderId="15" xfId="0" applyNumberFormat="1" applyFont="1" applyFill="1" applyBorder="1" applyAlignment="1">
      <alignment horizontal="center" vertical="center"/>
    </xf>
    <xf numFmtId="167" fontId="16" fillId="28" borderId="26" xfId="0" applyNumberFormat="1" applyFont="1" applyFill="1" applyBorder="1" applyAlignment="1">
      <alignment horizontal="center" vertical="center"/>
    </xf>
    <xf numFmtId="0" fontId="33" fillId="30" borderId="19" xfId="0" applyFont="1" applyFill="1" applyBorder="1" applyAlignment="1">
      <alignment vertical="center" wrapText="1"/>
    </xf>
    <xf numFmtId="0" fontId="126" fillId="79" borderId="0" xfId="69" applyFont="1" applyFill="1" applyBorder="1" applyAlignment="1">
      <alignment vertical="center"/>
    </xf>
    <xf numFmtId="0" fontId="36" fillId="24" borderId="36" xfId="0" applyFont="1" applyFill="1" applyBorder="1" applyAlignment="1">
      <alignment horizontal="center" vertical="center"/>
    </xf>
    <xf numFmtId="0" fontId="53" fillId="31" borderId="37" xfId="61" applyFont="1" applyFill="1" applyBorder="1" applyAlignment="1" applyProtection="1">
      <alignment horizontal="center" vertical="center"/>
    </xf>
    <xf numFmtId="169" fontId="7" fillId="38" borderId="38" xfId="61" applyNumberFormat="1" applyFont="1" applyFill="1" applyBorder="1" applyAlignment="1" applyProtection="1">
      <alignment horizontal="center" vertical="center"/>
    </xf>
    <xf numFmtId="0" fontId="124" fillId="50" borderId="39" xfId="100" applyNumberFormat="1" applyFont="1" applyFill="1" applyBorder="1" applyAlignment="1" applyProtection="1">
      <alignment horizontal="center"/>
    </xf>
    <xf numFmtId="0" fontId="7" fillId="52" borderId="21" xfId="61" applyNumberFormat="1" applyFont="1" applyFill="1" applyBorder="1" applyAlignment="1" applyProtection="1">
      <alignment horizontal="center" vertical="center"/>
    </xf>
    <xf numFmtId="169" fontId="7" fillId="33" borderId="23" xfId="61" applyNumberFormat="1" applyFont="1" applyFill="1" applyBorder="1" applyAlignment="1" applyProtection="1">
      <alignment horizontal="center" vertical="center"/>
    </xf>
    <xf numFmtId="169" fontId="7" fillId="63" borderId="23" xfId="61" applyNumberFormat="1" applyFont="1" applyFill="1" applyBorder="1" applyAlignment="1" applyProtection="1">
      <alignment horizontal="center" vertical="center"/>
    </xf>
    <xf numFmtId="0" fontId="142" fillId="83" borderId="0" xfId="69" applyFont="1" applyFill="1" applyBorder="1" applyAlignment="1">
      <alignment vertical="center"/>
    </xf>
    <xf numFmtId="20" fontId="142" fillId="83" borderId="0" xfId="69" applyNumberFormat="1" applyFont="1" applyFill="1" applyBorder="1" applyAlignment="1">
      <alignment horizontal="center" vertical="center"/>
    </xf>
    <xf numFmtId="0" fontId="124" fillId="83" borderId="23" xfId="61" applyFont="1" applyFill="1" applyBorder="1" applyAlignment="1" applyProtection="1">
      <alignment horizontal="center" vertical="center"/>
    </xf>
    <xf numFmtId="0" fontId="7" fillId="79" borderId="23" xfId="61" applyFont="1" applyFill="1" applyBorder="1" applyAlignment="1" applyProtection="1">
      <alignment horizontal="center" vertical="center"/>
    </xf>
    <xf numFmtId="0" fontId="7" fillId="51" borderId="38" xfId="61" applyFont="1" applyFill="1" applyBorder="1" applyAlignment="1" applyProtection="1">
      <alignment horizontal="center" vertical="center"/>
    </xf>
    <xf numFmtId="0" fontId="18" fillId="27" borderId="21" xfId="0" applyFont="1" applyFill="1" applyBorder="1" applyAlignment="1">
      <alignment vertical="top"/>
    </xf>
    <xf numFmtId="0" fontId="7" fillId="47" borderId="0" xfId="61" applyFont="1" applyFill="1" applyBorder="1" applyAlignment="1" applyProtection="1">
      <alignment horizontal="center" vertical="center"/>
    </xf>
    <xf numFmtId="0" fontId="0" fillId="0" borderId="0" xfId="0"/>
    <xf numFmtId="0" fontId="58" fillId="28" borderId="0" xfId="0" applyFont="1" applyFill="1" applyBorder="1" applyAlignment="1">
      <alignment vertical="center" wrapText="1"/>
    </xf>
    <xf numFmtId="0" fontId="74" fillId="0" borderId="0" xfId="61" applyFont="1" applyBorder="1" applyAlignment="1" applyProtection="1">
      <alignment horizontal="center"/>
    </xf>
    <xf numFmtId="0" fontId="26" fillId="0" borderId="21" xfId="0" applyFont="1" applyBorder="1"/>
    <xf numFmtId="164" fontId="144" fillId="0" borderId="0" xfId="73" applyFont="1" applyBorder="1" applyAlignment="1">
      <alignment horizontal="left" vertical="center"/>
    </xf>
    <xf numFmtId="0" fontId="7" fillId="84" borderId="0" xfId="0" applyFont="1" applyFill="1"/>
    <xf numFmtId="170" fontId="7" fillId="27" borderId="0" xfId="76" applyNumberFormat="1" applyFont="1" applyFill="1" applyBorder="1" applyAlignment="1" applyProtection="1">
      <alignment horizontal="left" vertical="center"/>
    </xf>
    <xf numFmtId="0" fontId="145" fillId="27" borderId="0" xfId="0" applyFont="1" applyFill="1" applyAlignment="1">
      <alignment horizontal="left"/>
    </xf>
    <xf numFmtId="0" fontId="146" fillId="0" borderId="0" xfId="0" applyFont="1" applyAlignment="1">
      <alignment horizontal="left"/>
    </xf>
    <xf numFmtId="0" fontId="145" fillId="0" borderId="0" xfId="0" applyFont="1" applyAlignment="1">
      <alignment horizontal="left"/>
    </xf>
    <xf numFmtId="49" fontId="146" fillId="0" borderId="0" xfId="0" applyNumberFormat="1" applyFont="1" applyAlignment="1">
      <alignment horizontal="left"/>
    </xf>
    <xf numFmtId="49" fontId="145" fillId="0" borderId="0" xfId="0" applyNumberFormat="1" applyFont="1" applyAlignment="1">
      <alignment horizontal="left"/>
    </xf>
    <xf numFmtId="49" fontId="146" fillId="0" borderId="0" xfId="0" applyNumberFormat="1" applyFont="1" applyBorder="1" applyAlignment="1">
      <alignment horizontal="left"/>
    </xf>
    <xf numFmtId="0" fontId="145" fillId="0" borderId="0" xfId="0" applyFont="1" applyBorder="1" applyAlignment="1">
      <alignment horizontal="left"/>
    </xf>
    <xf numFmtId="0" fontId="12"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4"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47" fillId="0" borderId="0" xfId="0" applyFont="1" applyAlignment="1">
      <alignment horizontal="left"/>
    </xf>
    <xf numFmtId="0" fontId="146" fillId="27" borderId="0" xfId="0" applyFont="1" applyFill="1" applyAlignment="1">
      <alignment horizontal="right"/>
    </xf>
    <xf numFmtId="0" fontId="146" fillId="27" borderId="0" xfId="0" applyFont="1" applyFill="1" applyAlignment="1">
      <alignment horizontal="left"/>
    </xf>
    <xf numFmtId="0" fontId="146" fillId="27" borderId="12" xfId="0" applyFont="1" applyFill="1" applyBorder="1" applyAlignment="1">
      <alignment horizontal="left"/>
    </xf>
    <xf numFmtId="0" fontId="146" fillId="27" borderId="0" xfId="0" applyFont="1" applyFill="1" applyBorder="1" applyAlignment="1">
      <alignment horizontal="left"/>
    </xf>
    <xf numFmtId="0" fontId="0" fillId="0" borderId="0" xfId="0"/>
    <xf numFmtId="0" fontId="26" fillId="37" borderId="0" xfId="69" applyFont="1" applyFill="1" applyAlignment="1">
      <alignment vertical="center"/>
    </xf>
    <xf numFmtId="0" fontId="27" fillId="38" borderId="0" xfId="63" applyFont="1" applyFill="1" applyAlignment="1" applyProtection="1">
      <alignment vertical="center"/>
    </xf>
    <xf numFmtId="0" fontId="83" fillId="38" borderId="0" xfId="69" applyFont="1" applyFill="1" applyBorder="1" applyAlignment="1">
      <alignment horizontal="left" vertical="center"/>
    </xf>
    <xf numFmtId="0" fontId="83" fillId="38" borderId="0" xfId="69" applyFont="1" applyFill="1" applyBorder="1" applyAlignment="1">
      <alignment vertical="center"/>
    </xf>
    <xf numFmtId="0" fontId="83" fillId="38" borderId="0" xfId="69" applyFont="1" applyFill="1" applyBorder="1" applyAlignment="1">
      <alignment horizontal="center" vertical="center"/>
    </xf>
    <xf numFmtId="18" fontId="83" fillId="38" borderId="0" xfId="69" applyNumberFormat="1" applyFont="1" applyFill="1" applyBorder="1" applyAlignment="1">
      <alignment vertical="center"/>
    </xf>
    <xf numFmtId="0" fontId="18" fillId="37" borderId="0" xfId="69" applyFont="1" applyFill="1"/>
    <xf numFmtId="0" fontId="18" fillId="30" borderId="0" xfId="69" applyFont="1" applyFill="1"/>
    <xf numFmtId="0" fontId="30" fillId="30" borderId="0" xfId="69" applyFont="1" applyFill="1" applyAlignment="1">
      <alignment horizontal="center" wrapText="1"/>
    </xf>
    <xf numFmtId="164" fontId="30" fillId="30" borderId="0" xfId="69" applyNumberFormat="1" applyFont="1" applyFill="1" applyAlignment="1">
      <alignment horizontal="left"/>
    </xf>
    <xf numFmtId="0" fontId="30" fillId="30" borderId="0" xfId="69" applyFont="1" applyFill="1" applyAlignment="1">
      <alignment horizontal="left" wrapText="1"/>
    </xf>
    <xf numFmtId="0" fontId="30" fillId="30" borderId="0" xfId="69" applyFont="1" applyFill="1" applyAlignment="1">
      <alignment wrapText="1"/>
    </xf>
    <xf numFmtId="0" fontId="26" fillId="30" borderId="0" xfId="69" applyFont="1" applyFill="1" applyAlignment="1">
      <alignment horizontal="center"/>
    </xf>
    <xf numFmtId="0" fontId="30" fillId="30" borderId="0" xfId="69" applyFont="1" applyFill="1" applyAlignment="1">
      <alignment horizontal="left"/>
    </xf>
    <xf numFmtId="0" fontId="12" fillId="30" borderId="0" xfId="69" applyFont="1" applyFill="1"/>
    <xf numFmtId="0" fontId="30" fillId="26" borderId="0" xfId="69" applyFont="1" applyFill="1" applyBorder="1" applyAlignment="1">
      <alignment vertical="center"/>
    </xf>
    <xf numFmtId="0" fontId="30" fillId="26" borderId="0" xfId="69" applyFont="1" applyFill="1" applyAlignment="1">
      <alignment wrapText="1"/>
    </xf>
    <xf numFmtId="0" fontId="30" fillId="26" borderId="0" xfId="69" applyFont="1" applyFill="1" applyAlignment="1">
      <alignment horizontal="left"/>
    </xf>
    <xf numFmtId="0" fontId="30" fillId="26" borderId="0" xfId="69" applyFont="1" applyFill="1" applyAlignment="1">
      <alignment horizontal="left" wrapText="1"/>
    </xf>
    <xf numFmtId="164" fontId="25" fillId="25" borderId="0" xfId="107" applyFont="1" applyFill="1" applyBorder="1" applyAlignment="1">
      <alignment horizontal="center" vertical="center"/>
    </xf>
    <xf numFmtId="0" fontId="84" fillId="27" borderId="0" xfId="69" applyFont="1" applyFill="1" applyBorder="1" applyAlignment="1">
      <alignment vertical="center"/>
    </xf>
    <xf numFmtId="0" fontId="25" fillId="27" borderId="0" xfId="69" applyFont="1" applyFill="1" applyAlignment="1">
      <alignment wrapText="1"/>
    </xf>
    <xf numFmtId="0" fontId="25" fillId="27" borderId="0" xfId="69" applyFont="1" applyFill="1" applyAlignment="1">
      <alignment horizontal="left" wrapText="1"/>
    </xf>
    <xf numFmtId="0" fontId="25" fillId="27" borderId="0" xfId="69" applyFont="1" applyFill="1" applyBorder="1" applyAlignment="1">
      <alignment horizontal="center" vertical="center"/>
    </xf>
    <xf numFmtId="165" fontId="25" fillId="27" borderId="0" xfId="107" applyNumberFormat="1" applyFont="1" applyFill="1" applyAlignment="1" applyProtection="1">
      <alignment vertical="center"/>
    </xf>
    <xf numFmtId="0" fontId="84" fillId="25" borderId="0" xfId="69" applyFont="1" applyFill="1" applyBorder="1" applyAlignment="1">
      <alignment vertical="center"/>
    </xf>
    <xf numFmtId="0" fontId="25" fillId="25" borderId="0" xfId="69" applyFont="1" applyFill="1" applyAlignment="1">
      <alignment horizontal="left" wrapText="1"/>
    </xf>
    <xf numFmtId="0" fontId="25" fillId="25" borderId="0" xfId="69" applyFont="1" applyFill="1" applyAlignment="1">
      <alignment wrapText="1"/>
    </xf>
    <xf numFmtId="0" fontId="25" fillId="25" borderId="0" xfId="69" applyFont="1" applyFill="1" applyBorder="1" applyAlignment="1">
      <alignment horizontal="center" vertical="center"/>
    </xf>
    <xf numFmtId="165" fontId="25" fillId="25" borderId="0" xfId="107" applyNumberFormat="1" applyFont="1" applyFill="1" applyAlignment="1" applyProtection="1">
      <alignment vertical="center"/>
    </xf>
    <xf numFmtId="0" fontId="28" fillId="27" borderId="0" xfId="69" applyFont="1" applyFill="1" applyBorder="1" applyAlignment="1">
      <alignment vertical="center"/>
    </xf>
    <xf numFmtId="0" fontId="28" fillId="27" borderId="0" xfId="69" applyFont="1" applyFill="1" applyBorder="1" applyAlignment="1">
      <alignment horizontal="center" vertical="center"/>
    </xf>
    <xf numFmtId="0" fontId="28" fillId="25" borderId="0" xfId="69" applyFont="1" applyFill="1" applyBorder="1" applyAlignment="1">
      <alignment vertical="center"/>
    </xf>
    <xf numFmtId="0" fontId="28" fillId="25" borderId="0" xfId="69" applyFont="1" applyFill="1" applyBorder="1" applyAlignment="1">
      <alignment horizontal="center" vertical="center"/>
    </xf>
    <xf numFmtId="165" fontId="28" fillId="27" borderId="0" xfId="107" applyNumberFormat="1" applyFont="1" applyFill="1" applyAlignment="1" applyProtection="1">
      <alignment vertical="center"/>
    </xf>
    <xf numFmtId="0" fontId="28" fillId="25" borderId="0" xfId="69" applyFont="1" applyFill="1" applyAlignment="1">
      <alignment vertical="center"/>
    </xf>
    <xf numFmtId="164" fontId="28" fillId="25" borderId="0" xfId="107" applyNumberFormat="1" applyFont="1" applyFill="1" applyAlignment="1" applyProtection="1">
      <alignment horizontal="left" vertical="center"/>
    </xf>
    <xf numFmtId="164" fontId="28" fillId="25" borderId="0" xfId="107" applyFont="1" applyFill="1" applyAlignment="1">
      <alignment horizontal="left" vertical="center"/>
    </xf>
    <xf numFmtId="164" fontId="28" fillId="25" borderId="0" xfId="107" applyFont="1" applyFill="1" applyAlignment="1">
      <alignment vertical="center"/>
    </xf>
    <xf numFmtId="165" fontId="28" fillId="25" borderId="0" xfId="107" applyNumberFormat="1" applyFont="1" applyFill="1" applyAlignment="1" applyProtection="1">
      <alignment vertical="center"/>
    </xf>
    <xf numFmtId="0" fontId="28" fillId="27" borderId="0" xfId="69" applyFont="1" applyFill="1" applyAlignment="1">
      <alignment vertical="center"/>
    </xf>
    <xf numFmtId="164" fontId="28" fillId="27" borderId="0" xfId="107" applyNumberFormat="1" applyFont="1" applyFill="1" applyAlignment="1" applyProtection="1">
      <alignment horizontal="left" vertical="center"/>
    </xf>
    <xf numFmtId="164" fontId="28" fillId="27" borderId="0" xfId="107" applyFont="1" applyFill="1" applyAlignment="1">
      <alignment horizontal="left" vertical="center"/>
    </xf>
    <xf numFmtId="164" fontId="28" fillId="27" borderId="0" xfId="107" applyFont="1" applyFill="1" applyAlignment="1">
      <alignment vertical="center"/>
    </xf>
    <xf numFmtId="0" fontId="25" fillId="0" borderId="0" xfId="69" applyFont="1" applyFill="1" applyAlignment="1">
      <alignment horizontal="left" wrapText="1"/>
    </xf>
    <xf numFmtId="0" fontId="25" fillId="65" borderId="0" xfId="69" applyFont="1" applyFill="1" applyAlignment="1">
      <alignment horizontal="left" wrapText="1"/>
    </xf>
    <xf numFmtId="165" fontId="25" fillId="65" borderId="0" xfId="107" applyNumberFormat="1" applyFont="1" applyFill="1" applyAlignment="1" applyProtection="1">
      <alignment vertical="center"/>
    </xf>
    <xf numFmtId="0" fontId="25" fillId="25" borderId="0" xfId="69" applyFont="1" applyFill="1" applyAlignment="1" applyProtection="1">
      <alignment wrapText="1"/>
      <protection locked="0"/>
    </xf>
    <xf numFmtId="164" fontId="28" fillId="35" borderId="0" xfId="107" applyNumberFormat="1" applyFont="1" applyFill="1" applyBorder="1" applyAlignment="1" applyProtection="1">
      <alignment horizontal="left" vertical="center"/>
    </xf>
    <xf numFmtId="164" fontId="25" fillId="35" borderId="0" xfId="107" applyFont="1" applyFill="1" applyBorder="1" applyAlignment="1">
      <alignment vertical="center"/>
    </xf>
    <xf numFmtId="170" fontId="86" fillId="35" borderId="0" xfId="108" applyNumberFormat="1" applyFont="1" applyFill="1" applyBorder="1" applyAlignment="1">
      <alignment horizontal="center" vertical="center"/>
    </xf>
    <xf numFmtId="0" fontId="28" fillId="35" borderId="0" xfId="108" applyNumberFormat="1" applyFont="1" applyFill="1" applyBorder="1" applyAlignment="1" applyProtection="1">
      <alignment horizontal="left" vertical="center"/>
    </xf>
    <xf numFmtId="164" fontId="86" fillId="35" borderId="0" xfId="108" applyFont="1" applyFill="1" applyBorder="1" applyAlignment="1">
      <alignment horizontal="left" vertical="center"/>
    </xf>
    <xf numFmtId="164" fontId="25" fillId="39" borderId="0" xfId="107" applyFont="1" applyFill="1" applyBorder="1" applyAlignment="1">
      <alignment vertical="center"/>
    </xf>
    <xf numFmtId="170" fontId="83" fillId="35" borderId="0" xfId="69" applyNumberFormat="1" applyFont="1" applyFill="1" applyBorder="1" applyAlignment="1">
      <alignment horizontal="center" vertical="center"/>
    </xf>
    <xf numFmtId="164" fontId="22" fillId="0" borderId="64" xfId="73" applyFont="1" applyFill="1" applyBorder="1" applyAlignment="1">
      <alignment horizontal="center" vertical="center"/>
    </xf>
    <xf numFmtId="0" fontId="28" fillId="0" borderId="64" xfId="73" applyNumberFormat="1" applyFont="1" applyFill="1" applyBorder="1" applyAlignment="1" applyProtection="1">
      <alignment horizontal="left" vertical="center"/>
      <protection locked="0"/>
    </xf>
    <xf numFmtId="164" fontId="25" fillId="0" borderId="64" xfId="73" applyFont="1" applyFill="1" applyBorder="1" applyAlignment="1" applyProtection="1">
      <alignment vertical="center"/>
      <protection locked="0"/>
    </xf>
    <xf numFmtId="164" fontId="28" fillId="0" borderId="64" xfId="73" applyNumberFormat="1" applyFont="1" applyFill="1" applyBorder="1" applyAlignment="1" applyProtection="1">
      <alignment horizontal="left" vertical="center"/>
      <protection locked="0"/>
    </xf>
    <xf numFmtId="164" fontId="25" fillId="0" borderId="64" xfId="73" applyNumberFormat="1" applyFont="1" applyFill="1" applyBorder="1" applyAlignment="1" applyProtection="1">
      <alignment vertical="center"/>
      <protection locked="0"/>
    </xf>
    <xf numFmtId="20" fontId="25" fillId="0" borderId="64" xfId="73" applyNumberFormat="1" applyFont="1" applyFill="1" applyBorder="1" applyAlignment="1" applyProtection="1">
      <alignment horizontal="center" vertical="center"/>
      <protection locked="0"/>
    </xf>
    <xf numFmtId="0" fontId="5" fillId="0" borderId="64" xfId="69" applyFill="1" applyBorder="1"/>
    <xf numFmtId="164" fontId="22" fillId="74" borderId="64" xfId="73" applyFont="1" applyFill="1" applyBorder="1" applyAlignment="1">
      <alignment horizontal="center" vertical="center"/>
    </xf>
    <xf numFmtId="0" fontId="28" fillId="74" borderId="64" xfId="73" applyNumberFormat="1" applyFont="1" applyFill="1" applyBorder="1" applyAlignment="1" applyProtection="1">
      <alignment horizontal="left" vertical="center"/>
      <protection locked="0"/>
    </xf>
    <xf numFmtId="164" fontId="25" fillId="74" borderId="64" xfId="73" applyFont="1" applyFill="1" applyBorder="1" applyAlignment="1" applyProtection="1">
      <alignment vertical="center"/>
      <protection locked="0"/>
    </xf>
    <xf numFmtId="164" fontId="28" fillId="74" borderId="64" xfId="73" applyNumberFormat="1" applyFont="1" applyFill="1" applyBorder="1" applyAlignment="1" applyProtection="1">
      <alignment horizontal="left" vertical="center"/>
      <protection locked="0"/>
    </xf>
    <xf numFmtId="164" fontId="25" fillId="74" borderId="64" xfId="73" applyNumberFormat="1" applyFont="1" applyFill="1" applyBorder="1" applyAlignment="1" applyProtection="1">
      <alignment vertical="center"/>
      <protection locked="0"/>
    </xf>
    <xf numFmtId="20" fontId="25" fillId="74" borderId="64" xfId="73" applyNumberFormat="1" applyFont="1" applyFill="1" applyBorder="1" applyAlignment="1" applyProtection="1">
      <alignment horizontal="center" vertical="center"/>
      <protection locked="0"/>
    </xf>
    <xf numFmtId="0" fontId="5" fillId="74" borderId="64" xfId="69" applyFill="1" applyBorder="1"/>
    <xf numFmtId="0" fontId="7" fillId="64" borderId="64" xfId="69" applyFont="1" applyFill="1" applyBorder="1" applyAlignment="1">
      <alignment vertical="center"/>
    </xf>
    <xf numFmtId="0" fontId="28" fillId="64" borderId="64" xfId="73" applyNumberFormat="1" applyFont="1" applyFill="1" applyBorder="1" applyAlignment="1" applyProtection="1">
      <alignment horizontal="left" vertical="center"/>
      <protection locked="0"/>
    </xf>
    <xf numFmtId="164" fontId="25" fillId="64" borderId="64" xfId="73" applyFont="1" applyFill="1" applyBorder="1" applyAlignment="1" applyProtection="1">
      <alignment vertical="center"/>
      <protection locked="0"/>
    </xf>
    <xf numFmtId="164" fontId="25" fillId="64" borderId="64" xfId="73" quotePrefix="1" applyNumberFormat="1" applyFont="1" applyFill="1" applyBorder="1" applyAlignment="1" applyProtection="1">
      <alignment horizontal="left" vertical="center"/>
      <protection locked="0"/>
    </xf>
    <xf numFmtId="164" fontId="28" fillId="64" borderId="64" xfId="73" applyNumberFormat="1" applyFont="1" applyFill="1" applyBorder="1" applyAlignment="1" applyProtection="1">
      <alignment horizontal="left" vertical="center"/>
      <protection locked="0"/>
    </xf>
    <xf numFmtId="164" fontId="25" fillId="64" borderId="64" xfId="73" applyNumberFormat="1" applyFont="1" applyFill="1" applyBorder="1" applyAlignment="1" applyProtection="1">
      <alignment vertical="center"/>
      <protection locked="0"/>
    </xf>
    <xf numFmtId="20" fontId="25" fillId="64" borderId="64" xfId="73" applyNumberFormat="1" applyFont="1" applyFill="1" applyBorder="1" applyAlignment="1" applyProtection="1">
      <alignment horizontal="center" vertical="center"/>
      <protection locked="0"/>
    </xf>
    <xf numFmtId="0" fontId="5" fillId="64" borderId="64" xfId="69" applyFill="1" applyBorder="1"/>
    <xf numFmtId="0" fontId="7" fillId="74" borderId="64" xfId="69" applyFont="1" applyFill="1" applyBorder="1" applyAlignment="1">
      <alignment vertical="center"/>
    </xf>
    <xf numFmtId="164" fontId="25" fillId="74" borderId="64" xfId="73" applyNumberFormat="1" applyFont="1" applyFill="1" applyBorder="1" applyAlignment="1" applyProtection="1">
      <alignment horizontal="left" vertical="center"/>
      <protection locked="0"/>
    </xf>
    <xf numFmtId="0" fontId="25" fillId="74" borderId="64" xfId="69" applyFont="1" applyFill="1" applyBorder="1" applyAlignment="1" applyProtection="1">
      <alignment vertical="center" wrapText="1"/>
      <protection locked="0"/>
    </xf>
    <xf numFmtId="164" fontId="25" fillId="64" borderId="64" xfId="73" applyNumberFormat="1" applyFont="1" applyFill="1" applyBorder="1" applyAlignment="1" applyProtection="1">
      <alignment horizontal="left" vertical="center"/>
      <protection locked="0"/>
    </xf>
    <xf numFmtId="0" fontId="25" fillId="64" borderId="64" xfId="0" applyFont="1" applyFill="1" applyBorder="1"/>
    <xf numFmtId="0" fontId="28" fillId="74" borderId="64" xfId="73" quotePrefix="1" applyNumberFormat="1" applyFont="1" applyFill="1" applyBorder="1" applyAlignment="1" applyProtection="1">
      <alignment horizontal="left" vertical="center"/>
      <protection locked="0"/>
    </xf>
    <xf numFmtId="164" fontId="25" fillId="74" borderId="64" xfId="73" quotePrefix="1" applyNumberFormat="1" applyFont="1" applyFill="1" applyBorder="1" applyAlignment="1" applyProtection="1">
      <alignment horizontal="left" vertical="center"/>
      <protection locked="0"/>
    </xf>
    <xf numFmtId="0" fontId="28" fillId="64" borderId="64" xfId="73" quotePrefix="1" applyNumberFormat="1" applyFont="1" applyFill="1" applyBorder="1" applyAlignment="1" applyProtection="1">
      <alignment horizontal="left" vertical="center"/>
      <protection locked="0"/>
    </xf>
    <xf numFmtId="0" fontId="25" fillId="64" borderId="64" xfId="69" applyFont="1" applyFill="1" applyBorder="1" applyAlignment="1" applyProtection="1">
      <alignment vertical="center" wrapText="1"/>
      <protection locked="0"/>
    </xf>
    <xf numFmtId="0" fontId="25" fillId="74" borderId="64" xfId="0" applyFont="1" applyFill="1" applyBorder="1"/>
    <xf numFmtId="0" fontId="25" fillId="0" borderId="64" xfId="69" applyFont="1" applyFill="1" applyBorder="1" applyAlignment="1" applyProtection="1">
      <alignment vertical="center" wrapText="1"/>
      <protection locked="0"/>
    </xf>
    <xf numFmtId="0" fontId="84" fillId="85" borderId="32" xfId="69" applyFont="1" applyFill="1" applyBorder="1" applyAlignment="1">
      <alignment vertical="center"/>
    </xf>
    <xf numFmtId="0" fontId="84" fillId="85" borderId="11" xfId="69" applyFont="1" applyFill="1" applyBorder="1" applyAlignment="1">
      <alignment vertical="center"/>
    </xf>
    <xf numFmtId="170" fontId="84" fillId="85" borderId="33" xfId="69" applyNumberFormat="1" applyFont="1" applyFill="1" applyBorder="1" applyAlignment="1">
      <alignment horizontal="center" vertical="center"/>
    </xf>
    <xf numFmtId="0" fontId="84" fillId="85" borderId="29" xfId="69" applyFont="1" applyFill="1" applyBorder="1" applyAlignment="1">
      <alignment horizontal="center" vertical="center"/>
    </xf>
    <xf numFmtId="169" fontId="85" fillId="25" borderId="0" xfId="98" applyFont="1" applyFill="1" applyBorder="1" applyAlignment="1">
      <alignment horizontal="center" vertical="center"/>
    </xf>
    <xf numFmtId="169" fontId="18"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6" fillId="27" borderId="24" xfId="0" applyFont="1" applyFill="1" applyBorder="1" applyAlignment="1">
      <alignment horizontal="center" vertical="center"/>
    </xf>
    <xf numFmtId="0" fontId="33" fillId="25" borderId="44" xfId="0" applyFont="1" applyFill="1" applyBorder="1" applyAlignment="1">
      <alignment horizontal="center" vertical="center" wrapText="1"/>
    </xf>
    <xf numFmtId="171" fontId="0" fillId="0" borderId="0" xfId="0" applyNumberFormat="1"/>
    <xf numFmtId="164" fontId="123" fillId="0" borderId="0" xfId="73" applyFont="1" applyBorder="1" applyAlignment="1">
      <alignment horizontal="left" vertical="center"/>
    </xf>
    <xf numFmtId="172" fontId="145" fillId="0" borderId="0" xfId="0" applyNumberFormat="1" applyFont="1" applyAlignment="1">
      <alignment horizontal="left"/>
    </xf>
    <xf numFmtId="0" fontId="0" fillId="28" borderId="0" xfId="0" applyFill="1" applyBorder="1" applyAlignment="1"/>
    <xf numFmtId="0" fontId="153" fillId="0" borderId="0" xfId="0" applyFont="1" applyAlignment="1">
      <alignment horizontal="center" readingOrder="1"/>
    </xf>
    <xf numFmtId="0" fontId="8" fillId="27" borderId="31" xfId="61" applyFill="1" applyBorder="1" applyAlignment="1" applyProtection="1">
      <alignment vertical="top"/>
    </xf>
    <xf numFmtId="0" fontId="0" fillId="0" borderId="0" xfId="0"/>
    <xf numFmtId="164" fontId="22" fillId="41" borderId="0" xfId="73" applyNumberFormat="1" applyFont="1" applyFill="1" applyBorder="1" applyAlignment="1" applyProtection="1">
      <alignment horizontal="center" vertical="center" wrapText="1"/>
    </xf>
    <xf numFmtId="0" fontId="87" fillId="41" borderId="0" xfId="69" applyFont="1" applyFill="1" applyBorder="1" applyAlignment="1">
      <alignment vertical="center"/>
    </xf>
    <xf numFmtId="0" fontId="0" fillId="0" borderId="0" xfId="0"/>
    <xf numFmtId="0" fontId="30" fillId="30" borderId="0" xfId="0" applyFont="1" applyFill="1" applyAlignment="1">
      <alignment horizontal="left" vertical="center"/>
    </xf>
    <xf numFmtId="0" fontId="68" fillId="87" borderId="0" xfId="0" applyFont="1" applyFill="1" applyBorder="1"/>
    <xf numFmtId="17" fontId="123" fillId="87" borderId="0" xfId="0" quotePrefix="1" applyNumberFormat="1" applyFont="1" applyFill="1" applyBorder="1" applyAlignment="1">
      <alignment horizontal="center" vertical="center"/>
    </xf>
    <xf numFmtId="0" fontId="0" fillId="87" borderId="0" xfId="0" applyFill="1" applyBorder="1" applyAlignment="1">
      <alignment vertical="center"/>
    </xf>
    <xf numFmtId="0" fontId="5" fillId="25" borderId="0" xfId="0" applyFont="1" applyFill="1" applyBorder="1" applyAlignment="1">
      <alignment vertical="center"/>
    </xf>
    <xf numFmtId="0" fontId="5" fillId="64" borderId="0" xfId="0" applyFont="1" applyFill="1" applyBorder="1" applyAlignment="1">
      <alignment vertical="center"/>
    </xf>
    <xf numFmtId="164" fontId="28" fillId="64" borderId="0" xfId="0" applyNumberFormat="1" applyFont="1" applyFill="1" applyBorder="1" applyAlignment="1" applyProtection="1">
      <alignment horizontal="left" vertical="center" wrapText="1"/>
    </xf>
    <xf numFmtId="164" fontId="5" fillId="64" borderId="0" xfId="73" applyFont="1" applyFill="1" applyBorder="1" applyAlignment="1">
      <alignment vertical="center"/>
    </xf>
    <xf numFmtId="164" fontId="25" fillId="64" borderId="0" xfId="73" applyNumberFormat="1" applyFont="1" applyFill="1" applyBorder="1" applyAlignment="1" applyProtection="1">
      <alignment horizontal="center" vertical="center"/>
    </xf>
    <xf numFmtId="164" fontId="28" fillId="64" borderId="0" xfId="75" applyNumberFormat="1" applyFont="1" applyFill="1" applyAlignment="1" applyProtection="1">
      <alignment horizontal="left" vertical="center"/>
      <protection locked="0"/>
    </xf>
    <xf numFmtId="0" fontId="18" fillId="37" borderId="0" xfId="0" applyFont="1" applyFill="1"/>
    <xf numFmtId="164" fontId="5" fillId="25" borderId="0" xfId="107" applyFont="1" applyFill="1" applyBorder="1" applyAlignment="1">
      <alignment vertical="center" wrapText="1"/>
    </xf>
    <xf numFmtId="164" fontId="5" fillId="25" borderId="0" xfId="107" applyFont="1" applyFill="1" applyBorder="1" applyAlignment="1">
      <alignment horizontal="left" vertical="center"/>
    </xf>
    <xf numFmtId="164" fontId="5" fillId="25" borderId="0" xfId="107" applyFont="1" applyFill="1" applyBorder="1" applyAlignment="1">
      <alignment vertical="center"/>
    </xf>
    <xf numFmtId="164" fontId="5" fillId="26" borderId="28" xfId="107" applyFont="1" applyFill="1" applyBorder="1" applyAlignment="1">
      <alignment horizontal="left" vertical="center"/>
    </xf>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2" fillId="25" borderId="0" xfId="73" applyFont="1" applyFill="1" applyBorder="1" applyAlignment="1">
      <alignment horizontal="center" vertical="center"/>
    </xf>
    <xf numFmtId="164" fontId="25" fillId="25" borderId="0" xfId="73" applyFont="1" applyFill="1" applyBorder="1" applyAlignment="1">
      <alignment vertical="center"/>
    </xf>
    <xf numFmtId="164" fontId="5" fillId="25" borderId="0" xfId="73" applyFont="1" applyFill="1" applyBorder="1" applyAlignment="1">
      <alignment horizontal="left" vertical="center"/>
    </xf>
    <xf numFmtId="0" fontId="30" fillId="30" borderId="0" xfId="69" applyFont="1" applyFill="1" applyAlignment="1">
      <alignment horizontal="left" vertical="center"/>
    </xf>
    <xf numFmtId="0" fontId="83" fillId="25" borderId="0" xfId="69" applyFont="1" applyFill="1" applyBorder="1" applyAlignment="1">
      <alignment vertical="center"/>
    </xf>
    <xf numFmtId="164" fontId="5" fillId="25" borderId="0" xfId="73" applyFont="1" applyFill="1" applyBorder="1" applyAlignment="1">
      <alignment vertical="center"/>
    </xf>
    <xf numFmtId="0" fontId="83" fillId="35" borderId="0" xfId="69"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5" fillId="25" borderId="0" xfId="73" applyFont="1" applyFill="1" applyAlignment="1" applyProtection="1">
      <alignment vertical="center"/>
      <protection locked="0"/>
    </xf>
    <xf numFmtId="170" fontId="25" fillId="27"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left" vertical="center"/>
      <protection locked="0"/>
    </xf>
    <xf numFmtId="164" fontId="22" fillId="25" borderId="0" xfId="73" quotePrefix="1" applyFont="1" applyFill="1" applyBorder="1" applyAlignment="1">
      <alignment horizontal="center" vertical="center"/>
    </xf>
    <xf numFmtId="164" fontId="25" fillId="27" borderId="0" xfId="73" applyFont="1" applyFill="1" applyAlignment="1" applyProtection="1">
      <alignment vertical="center"/>
      <protection locked="0"/>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5"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7" fillId="27" borderId="0" xfId="78" applyFont="1" applyFill="1" applyBorder="1" applyAlignment="1">
      <alignment vertical="center"/>
    </xf>
    <xf numFmtId="0" fontId="7" fillId="25" borderId="0" xfId="78" applyFont="1" applyFill="1" applyBorder="1" applyAlignment="1">
      <alignment vertical="center"/>
    </xf>
    <xf numFmtId="0" fontId="25" fillId="25" borderId="0" xfId="78" applyFont="1" applyFill="1" applyAlignment="1" applyProtection="1">
      <alignment vertical="center" wrapText="1"/>
      <protection locked="0"/>
    </xf>
    <xf numFmtId="0" fontId="7"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84" fillId="25" borderId="0" xfId="78" applyFont="1" applyFill="1" applyBorder="1" applyAlignment="1">
      <alignment vertical="center"/>
    </xf>
    <xf numFmtId="0" fontId="14" fillId="25" borderId="0" xfId="78" applyFont="1" applyFill="1" applyBorder="1" applyAlignment="1">
      <alignment vertical="center"/>
    </xf>
    <xf numFmtId="170" fontId="84" fillId="25" borderId="0" xfId="78" applyNumberFormat="1" applyFont="1" applyFill="1" applyBorder="1" applyAlignment="1">
      <alignment horizontal="center" vertical="center"/>
    </xf>
    <xf numFmtId="0" fontId="84" fillId="27" borderId="0" xfId="78" applyFont="1" applyFill="1" applyBorder="1" applyAlignment="1">
      <alignment vertical="center"/>
    </xf>
    <xf numFmtId="170" fontId="84" fillId="27" borderId="0" xfId="78" applyNumberFormat="1" applyFont="1" applyFill="1" applyBorder="1" applyAlignment="1">
      <alignment horizontal="center" vertical="center"/>
    </xf>
    <xf numFmtId="0" fontId="7" fillId="27" borderId="0" xfId="69" applyFont="1" applyFill="1" applyBorder="1" applyAlignment="1">
      <alignment vertical="center"/>
    </xf>
    <xf numFmtId="0" fontId="7"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8"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8"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0" fontId="25" fillId="0" borderId="0" xfId="78" applyFont="1" applyFill="1" applyBorder="1" applyAlignment="1">
      <alignment vertical="center"/>
    </xf>
    <xf numFmtId="164" fontId="25" fillId="0"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center" vertical="center"/>
      <protection locked="0"/>
    </xf>
    <xf numFmtId="164" fontId="25" fillId="27" borderId="0" xfId="73" applyNumberFormat="1" applyFont="1" applyFill="1" applyAlignment="1" applyProtection="1">
      <alignment horizontal="center" vertical="center"/>
      <protection locked="0"/>
    </xf>
    <xf numFmtId="0" fontId="25" fillId="0" borderId="0" xfId="78" applyFont="1" applyFill="1" applyBorder="1" applyAlignment="1">
      <alignment horizontal="center" vertical="center"/>
    </xf>
    <xf numFmtId="0" fontId="78" fillId="65" borderId="0" xfId="78" applyFont="1" applyFill="1" applyBorder="1" applyAlignment="1">
      <alignment vertical="center"/>
    </xf>
    <xf numFmtId="18" fontId="5" fillId="25" borderId="0" xfId="107" applyNumberFormat="1" applyFont="1" applyFill="1" applyBorder="1" applyAlignment="1">
      <alignment vertical="center"/>
    </xf>
    <xf numFmtId="0" fontId="5" fillId="25" borderId="0" xfId="69" applyFont="1" applyFill="1" applyAlignment="1">
      <alignment wrapText="1"/>
    </xf>
    <xf numFmtId="0" fontId="5" fillId="27" borderId="0" xfId="69" applyFont="1" applyFill="1" applyAlignment="1">
      <alignment wrapText="1"/>
    </xf>
    <xf numFmtId="164" fontId="5" fillId="35" borderId="0" xfId="107" applyFont="1" applyFill="1" applyBorder="1" applyAlignment="1">
      <alignment vertical="center"/>
    </xf>
    <xf numFmtId="164" fontId="5" fillId="39" borderId="0" xfId="107" applyFont="1" applyFill="1" applyBorder="1" applyAlignment="1">
      <alignment vertical="center"/>
    </xf>
    <xf numFmtId="164" fontId="154" fillId="27" borderId="0" xfId="73" applyNumberFormat="1" applyFont="1" applyFill="1" applyAlignment="1" applyProtection="1">
      <alignment horizontal="left" vertical="center"/>
      <protection locked="0"/>
    </xf>
    <xf numFmtId="164" fontId="28" fillId="25" borderId="0" xfId="0" applyNumberFormat="1" applyFont="1" applyFill="1" applyBorder="1" applyAlignment="1" applyProtection="1">
      <alignment horizontal="center" vertical="center"/>
    </xf>
    <xf numFmtId="164" fontId="28" fillId="25" borderId="0" xfId="0" applyNumberFormat="1" applyFont="1" applyFill="1" applyBorder="1" applyAlignment="1" applyProtection="1">
      <alignment horizontal="right" vertical="center"/>
    </xf>
    <xf numFmtId="170" fontId="25" fillId="0" borderId="0" xfId="0" applyNumberFormat="1" applyFont="1" applyFill="1" applyBorder="1" applyAlignment="1">
      <alignment horizontal="center" vertical="center"/>
    </xf>
    <xf numFmtId="164" fontId="25" fillId="0" borderId="0" xfId="73" applyFont="1" applyFill="1" applyBorder="1" applyAlignment="1">
      <alignment horizontal="center" vertical="center"/>
    </xf>
    <xf numFmtId="170" fontId="25" fillId="0" borderId="0" xfId="73" applyNumberFormat="1" applyFont="1" applyFill="1" applyBorder="1" applyAlignment="1" applyProtection="1">
      <alignment horizontal="center" vertical="center"/>
    </xf>
    <xf numFmtId="164" fontId="25" fillId="0" borderId="0" xfId="73" applyFont="1" applyFill="1" applyBorder="1" applyAlignment="1">
      <alignment vertical="center" wrapText="1"/>
    </xf>
    <xf numFmtId="164" fontId="155" fillId="26" borderId="28" xfId="75" applyFont="1" applyFill="1" applyBorder="1" applyAlignment="1">
      <alignment horizontal="left" vertical="center"/>
    </xf>
    <xf numFmtId="164" fontId="155" fillId="25" borderId="0" xfId="75" applyFont="1" applyFill="1" applyBorder="1" applyAlignment="1">
      <alignment horizontal="left" vertical="center"/>
    </xf>
    <xf numFmtId="0" fontId="155" fillId="25" borderId="0" xfId="69" applyFont="1" applyFill="1"/>
    <xf numFmtId="0" fontId="84" fillId="89" borderId="0" xfId="69" applyFont="1" applyFill="1" applyBorder="1" applyAlignment="1">
      <alignment vertical="center"/>
    </xf>
    <xf numFmtId="20" fontId="84" fillId="89" borderId="0" xfId="69" applyNumberFormat="1" applyFont="1" applyFill="1" applyBorder="1" applyAlignment="1">
      <alignment horizontal="center" vertical="center"/>
    </xf>
    <xf numFmtId="0" fontId="84" fillId="89" borderId="0" xfId="69" applyFont="1" applyFill="1" applyBorder="1" applyAlignment="1">
      <alignment horizontal="center" vertical="center"/>
    </xf>
    <xf numFmtId="0" fontId="31"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23" fillId="61" borderId="0" xfId="61" applyFont="1" applyFill="1" applyBorder="1" applyAlignment="1" applyProtection="1">
      <alignment horizontal="center" vertical="center" wrapText="1"/>
    </xf>
    <xf numFmtId="0" fontId="123" fillId="61" borderId="10" xfId="61" applyFont="1" applyFill="1" applyBorder="1" applyAlignment="1" applyProtection="1">
      <alignment horizontal="center" vertical="center"/>
    </xf>
    <xf numFmtId="0" fontId="148"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5" fillId="0" borderId="0" xfId="0" applyFont="1"/>
    <xf numFmtId="0" fontId="61" fillId="0" borderId="0" xfId="0" applyFont="1" applyAlignment="1">
      <alignment horizontal="center" wrapText="1"/>
    </xf>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6" fillId="27" borderId="0" xfId="0" applyFont="1" applyFill="1" applyAlignment="1">
      <alignment horizontal="center" vertical="center" wrapText="1"/>
    </xf>
    <xf numFmtId="0" fontId="6"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49" fillId="0" borderId="0" xfId="0" applyFont="1" applyAlignment="1">
      <alignment horizontal="center" vertical="center"/>
    </xf>
    <xf numFmtId="0" fontId="0" fillId="0" borderId="0" xfId="0"/>
    <xf numFmtId="0" fontId="20" fillId="87" borderId="21" xfId="0" applyFont="1" applyFill="1" applyBorder="1" applyAlignment="1">
      <alignment horizontal="center" vertical="center"/>
    </xf>
    <xf numFmtId="0" fontId="152" fillId="87" borderId="21" xfId="0" applyFont="1" applyFill="1" applyBorder="1" applyAlignment="1">
      <alignment horizontal="center" vertical="center"/>
    </xf>
    <xf numFmtId="0" fontId="137" fillId="88" borderId="21" xfId="61" applyFont="1" applyFill="1" applyBorder="1" applyAlignment="1" applyProtection="1">
      <alignment horizontal="center" vertical="center" wrapText="1"/>
    </xf>
    <xf numFmtId="0" fontId="33" fillId="51" borderId="48" xfId="0" applyFont="1" applyFill="1" applyBorder="1" applyAlignment="1">
      <alignment horizontal="center" vertical="center" wrapText="1"/>
    </xf>
    <xf numFmtId="0" fontId="33" fillId="51" borderId="39" xfId="0" applyFont="1" applyFill="1" applyBorder="1" applyAlignment="1">
      <alignment horizontal="center" vertical="center" wrapText="1"/>
    </xf>
    <xf numFmtId="0" fontId="33" fillId="51" borderId="46" xfId="0" applyFont="1" applyFill="1" applyBorder="1" applyAlignment="1">
      <alignment horizontal="center" vertical="center" wrapText="1"/>
    </xf>
    <xf numFmtId="0" fontId="20" fillId="56" borderId="21" xfId="61" applyFont="1" applyFill="1" applyBorder="1" applyAlignment="1" applyProtection="1">
      <alignment horizontal="center" vertical="center" wrapText="1"/>
    </xf>
    <xf numFmtId="0" fontId="20" fillId="76" borderId="23" xfId="61" applyFont="1" applyFill="1" applyBorder="1" applyAlignment="1" applyProtection="1">
      <alignment horizontal="center" vertical="center" wrapText="1"/>
    </xf>
    <xf numFmtId="0" fontId="20" fillId="76" borderId="65" xfId="61" applyFont="1" applyFill="1" applyBorder="1" applyAlignment="1" applyProtection="1">
      <alignment horizontal="center" vertical="center" wrapText="1"/>
    </xf>
    <xf numFmtId="0" fontId="20" fillId="76" borderId="49" xfId="61" applyFont="1" applyFill="1" applyBorder="1" applyAlignment="1" applyProtection="1">
      <alignment horizontal="center" vertical="center" wrapText="1"/>
    </xf>
    <xf numFmtId="0" fontId="143" fillId="75" borderId="32" xfId="61" applyFont="1" applyFill="1" applyBorder="1" applyAlignment="1" applyProtection="1">
      <alignment horizontal="center" vertical="center" wrapText="1"/>
    </xf>
    <xf numFmtId="0" fontId="143" fillId="75" borderId="28" xfId="61" applyFont="1" applyFill="1" applyBorder="1" applyAlignment="1" applyProtection="1">
      <alignment horizontal="center" vertical="center" wrapText="1"/>
    </xf>
    <xf numFmtId="0" fontId="143" fillId="75" borderId="78" xfId="61" applyFont="1" applyFill="1" applyBorder="1" applyAlignment="1" applyProtection="1">
      <alignment horizontal="center" vertical="center" wrapText="1"/>
    </xf>
    <xf numFmtId="0" fontId="36" fillId="54" borderId="45" xfId="0" applyFont="1" applyFill="1" applyBorder="1" applyAlignment="1">
      <alignment horizontal="center" vertical="center" wrapText="1"/>
    </xf>
    <xf numFmtId="0" fontId="36" fillId="54" borderId="30" xfId="0" applyFont="1" applyFill="1" applyBorder="1" applyAlignment="1">
      <alignment horizontal="center" vertical="center" wrapText="1"/>
    </xf>
    <xf numFmtId="0" fontId="36" fillId="54" borderId="73" xfId="0" applyFont="1" applyFill="1" applyBorder="1" applyAlignment="1">
      <alignment horizontal="center" vertical="center" wrapText="1"/>
    </xf>
    <xf numFmtId="169" fontId="137" fillId="46" borderId="21" xfId="61" applyNumberFormat="1" applyFont="1" applyFill="1" applyBorder="1" applyAlignment="1" applyProtection="1">
      <alignment horizontal="center" vertical="center" wrapText="1"/>
    </xf>
    <xf numFmtId="0" fontId="31" fillId="33" borderId="23" xfId="61" applyFont="1" applyFill="1" applyBorder="1" applyAlignment="1" applyProtection="1">
      <alignment horizontal="center" vertical="center" wrapText="1"/>
    </xf>
    <xf numFmtId="0" fontId="31" fillId="33" borderId="65" xfId="61" applyFont="1" applyFill="1" applyBorder="1" applyAlignment="1" applyProtection="1">
      <alignment horizontal="center" vertical="center" wrapText="1"/>
    </xf>
    <xf numFmtId="0" fontId="31" fillId="33" borderId="49" xfId="61" applyFont="1" applyFill="1" applyBorder="1" applyAlignment="1" applyProtection="1">
      <alignment horizontal="center" vertical="center" wrapText="1"/>
    </xf>
    <xf numFmtId="0" fontId="128" fillId="80" borderId="52" xfId="61" applyFont="1" applyFill="1" applyBorder="1" applyAlignment="1" applyProtection="1">
      <alignment horizontal="center" vertical="center" wrapText="1"/>
    </xf>
    <xf numFmtId="0" fontId="128" fillId="80" borderId="67" xfId="61" applyFont="1" applyFill="1" applyBorder="1" applyAlignment="1" applyProtection="1">
      <alignment horizontal="center" vertical="center" wrapText="1"/>
    </xf>
    <xf numFmtId="0" fontId="128" fillId="80" borderId="68" xfId="61" applyFont="1" applyFill="1" applyBorder="1" applyAlignment="1" applyProtection="1">
      <alignment horizontal="center" vertical="center" wrapText="1"/>
    </xf>
    <xf numFmtId="0" fontId="151" fillId="0" borderId="32" xfId="0" applyFont="1" applyBorder="1" applyAlignment="1">
      <alignment horizontal="center" vertical="center"/>
    </xf>
    <xf numFmtId="0" fontId="151" fillId="0" borderId="11" xfId="0" applyFont="1" applyBorder="1" applyAlignment="1">
      <alignment horizontal="center" vertical="center"/>
    </xf>
    <xf numFmtId="0" fontId="151" fillId="0" borderId="33" xfId="0" applyFont="1" applyBorder="1" applyAlignment="1">
      <alignment horizontal="center" vertical="center"/>
    </xf>
    <xf numFmtId="0" fontId="151" fillId="0" borderId="28" xfId="0" applyFont="1" applyBorder="1" applyAlignment="1">
      <alignment horizontal="center" vertical="center"/>
    </xf>
    <xf numFmtId="0" fontId="151" fillId="0" borderId="0" xfId="0" applyFont="1" applyBorder="1" applyAlignment="1">
      <alignment horizontal="center" vertical="center"/>
    </xf>
    <xf numFmtId="0" fontId="151" fillId="0" borderId="19" xfId="0" applyFont="1" applyBorder="1" applyAlignment="1">
      <alignment horizontal="center" vertical="center"/>
    </xf>
    <xf numFmtId="0" fontId="151" fillId="0" borderId="29" xfId="0" applyFont="1" applyBorder="1" applyAlignment="1">
      <alignment horizontal="center" vertical="center"/>
    </xf>
    <xf numFmtId="0" fontId="151" fillId="0" borderId="10" xfId="0" applyFont="1" applyBorder="1" applyAlignment="1">
      <alignment horizontal="center" vertical="center"/>
    </xf>
    <xf numFmtId="0" fontId="151" fillId="0" borderId="20" xfId="0" applyFont="1" applyBorder="1" applyAlignment="1">
      <alignment horizontal="center" vertical="center"/>
    </xf>
    <xf numFmtId="0" fontId="20" fillId="52" borderId="23" xfId="61" applyFont="1" applyFill="1" applyBorder="1" applyAlignment="1" applyProtection="1">
      <alignment horizontal="center" vertical="center" wrapText="1"/>
    </xf>
    <xf numFmtId="0" fontId="20" fillId="52" borderId="65" xfId="61" applyFont="1" applyFill="1" applyBorder="1" applyAlignment="1" applyProtection="1">
      <alignment horizontal="center" vertical="center" wrapText="1"/>
    </xf>
    <xf numFmtId="0" fontId="20" fillId="52" borderId="66" xfId="61" applyFont="1" applyFill="1" applyBorder="1" applyAlignment="1" applyProtection="1">
      <alignment horizontal="center" vertical="center" wrapText="1"/>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2" fillId="69" borderId="53" xfId="0" applyFont="1" applyFill="1" applyBorder="1" applyAlignment="1">
      <alignment vertical="center"/>
    </xf>
    <xf numFmtId="0" fontId="32" fillId="69" borderId="69" xfId="0" applyFont="1" applyFill="1" applyBorder="1" applyAlignment="1">
      <alignment vertical="center"/>
    </xf>
    <xf numFmtId="0" fontId="32" fillId="69" borderId="50" xfId="0" applyFont="1" applyFill="1" applyBorder="1" applyAlignment="1">
      <alignment vertical="center"/>
    </xf>
    <xf numFmtId="0" fontId="47" fillId="45" borderId="21" xfId="61" applyFont="1" applyFill="1" applyBorder="1" applyAlignment="1" applyProtection="1">
      <alignment horizontal="center" vertical="center" wrapText="1"/>
    </xf>
    <xf numFmtId="0" fontId="32" fillId="69" borderId="32" xfId="0" applyFont="1" applyFill="1" applyBorder="1" applyAlignment="1">
      <alignment vertical="center"/>
    </xf>
    <xf numFmtId="0" fontId="32" fillId="69" borderId="28" xfId="0" applyFont="1" applyFill="1" applyBorder="1" applyAlignment="1">
      <alignment vertical="center"/>
    </xf>
    <xf numFmtId="0" fontId="32" fillId="69" borderId="29" xfId="0" applyFont="1" applyFill="1" applyBorder="1" applyAlignment="1">
      <alignment vertical="center"/>
    </xf>
    <xf numFmtId="0" fontId="20" fillId="76" borderId="21" xfId="61" applyFont="1" applyFill="1" applyBorder="1" applyAlignment="1" applyProtection="1">
      <alignment horizontal="center" vertical="center" wrapText="1"/>
    </xf>
    <xf numFmtId="0" fontId="21" fillId="30" borderId="0" xfId="0" applyFont="1" applyFill="1" applyBorder="1" applyAlignment="1">
      <alignment horizontal="center" vertical="center"/>
    </xf>
    <xf numFmtId="0" fontId="21" fillId="30" borderId="19" xfId="0" applyFont="1" applyFill="1" applyBorder="1" applyAlignment="1">
      <alignment horizontal="center" vertical="center"/>
    </xf>
    <xf numFmtId="0" fontId="34" fillId="46" borderId="44" xfId="0" applyFont="1" applyFill="1" applyBorder="1" applyAlignment="1">
      <alignment horizontal="center" vertical="center" wrapText="1"/>
    </xf>
    <xf numFmtId="0" fontId="34" fillId="46" borderId="11" xfId="0" applyFont="1" applyFill="1" applyBorder="1" applyAlignment="1">
      <alignment horizontal="center" vertical="center" wrapText="1"/>
    </xf>
    <xf numFmtId="0" fontId="34" fillId="46" borderId="74" xfId="0" applyFont="1" applyFill="1" applyBorder="1" applyAlignment="1">
      <alignment horizontal="center" vertical="center" wrapText="1"/>
    </xf>
    <xf numFmtId="0" fontId="34" fillId="46" borderId="25" xfId="0" applyFont="1" applyFill="1" applyBorder="1" applyAlignment="1">
      <alignment horizontal="center" vertical="center" wrapText="1"/>
    </xf>
    <xf numFmtId="0" fontId="34" fillId="46" borderId="12" xfId="0" applyFont="1" applyFill="1" applyBorder="1" applyAlignment="1">
      <alignment horizontal="center" vertical="center" wrapText="1"/>
    </xf>
    <xf numFmtId="0" fontId="34" fillId="46" borderId="2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7" xfId="0" applyFont="1" applyFill="1" applyBorder="1" applyAlignment="1">
      <alignment horizontal="center" vertical="center" wrapText="1"/>
    </xf>
    <xf numFmtId="0" fontId="35" fillId="26" borderId="13" xfId="0" applyFont="1" applyFill="1" applyBorder="1" applyAlignment="1">
      <alignment horizontal="center" vertical="center" wrapText="1"/>
    </xf>
    <xf numFmtId="0" fontId="35" fillId="26" borderId="35"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35" fillId="26" borderId="34" xfId="0" applyFont="1" applyFill="1" applyBorder="1" applyAlignment="1">
      <alignment horizontal="center" vertical="center" wrapText="1"/>
    </xf>
    <xf numFmtId="0" fontId="94" fillId="30" borderId="18" xfId="0" applyFont="1" applyFill="1" applyBorder="1" applyAlignment="1">
      <alignment horizontal="center" vertical="center" wrapText="1"/>
    </xf>
    <xf numFmtId="0" fontId="94" fillId="30" borderId="27" xfId="0" applyFont="1" applyFill="1" applyBorder="1" applyAlignment="1">
      <alignment horizontal="center" vertical="center" wrapText="1"/>
    </xf>
    <xf numFmtId="0" fontId="94" fillId="30" borderId="13" xfId="0" applyFont="1" applyFill="1" applyBorder="1" applyAlignment="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94" fillId="30" borderId="25" xfId="0" applyFont="1" applyFill="1" applyBorder="1" applyAlignment="1">
      <alignment horizontal="center" vertical="center" wrapText="1"/>
    </xf>
    <xf numFmtId="0" fontId="94" fillId="30" borderId="12" xfId="0" applyFont="1" applyFill="1" applyBorder="1" applyAlignment="1">
      <alignment horizontal="center" vertical="center" wrapText="1"/>
    </xf>
    <xf numFmtId="0" fontId="94" fillId="30" borderId="26" xfId="0" applyFont="1" applyFill="1" applyBorder="1" applyAlignment="1">
      <alignment horizontal="center" vertical="center" wrapText="1"/>
    </xf>
    <xf numFmtId="0" fontId="33" fillId="31" borderId="48" xfId="0" applyFont="1" applyFill="1" applyBorder="1" applyAlignment="1">
      <alignment horizontal="center" vertical="center" wrapText="1"/>
    </xf>
    <xf numFmtId="0" fontId="33" fillId="31" borderId="39" xfId="0" applyFont="1" applyFill="1" applyBorder="1" applyAlignment="1">
      <alignment horizontal="center" vertical="center" wrapText="1"/>
    </xf>
    <xf numFmtId="0" fontId="32" fillId="28" borderId="39" xfId="0" applyFont="1" applyFill="1" applyBorder="1" applyAlignment="1">
      <alignment horizontal="center" vertical="center"/>
    </xf>
    <xf numFmtId="0" fontId="143" fillId="75" borderId="53" xfId="61" applyFont="1" applyFill="1" applyBorder="1" applyAlignment="1" applyProtection="1">
      <alignment horizontal="center" vertical="center" wrapText="1"/>
    </xf>
    <xf numFmtId="0" fontId="143" fillId="75" borderId="69" xfId="61" applyFont="1" applyFill="1" applyBorder="1" applyAlignment="1" applyProtection="1">
      <alignment horizontal="center" vertical="center" wrapText="1"/>
    </xf>
    <xf numFmtId="0" fontId="143" fillId="75" borderId="70" xfId="61" applyFont="1" applyFill="1" applyBorder="1" applyAlignment="1" applyProtection="1">
      <alignment horizontal="center" vertical="center" wrapText="1"/>
    </xf>
    <xf numFmtId="0" fontId="20" fillId="49" borderId="23" xfId="61" applyFont="1" applyFill="1" applyBorder="1" applyAlignment="1" applyProtection="1">
      <alignment horizontal="center" vertical="center" wrapText="1"/>
    </xf>
    <xf numFmtId="0" fontId="20" fillId="49" borderId="65" xfId="61" applyFont="1" applyFill="1" applyBorder="1" applyAlignment="1" applyProtection="1">
      <alignment horizontal="center" vertical="center" wrapText="1"/>
    </xf>
    <xf numFmtId="0" fontId="20" fillId="49" borderId="66" xfId="61" applyFont="1" applyFill="1" applyBorder="1" applyAlignment="1" applyProtection="1">
      <alignment horizontal="center" vertical="center" wrapText="1"/>
    </xf>
    <xf numFmtId="0" fontId="41" fillId="50" borderId="14" xfId="0" applyFont="1" applyFill="1" applyBorder="1" applyAlignment="1">
      <alignment horizontal="center" vertical="center" wrapText="1"/>
    </xf>
    <xf numFmtId="0" fontId="41" fillId="50" borderId="0" xfId="0" applyFont="1" applyFill="1" applyBorder="1" applyAlignment="1">
      <alignment horizontal="center" vertical="center" wrapText="1"/>
    </xf>
    <xf numFmtId="0" fontId="41" fillId="50" borderId="15" xfId="0" applyFont="1" applyFill="1" applyBorder="1" applyAlignment="1">
      <alignment horizontal="center" vertical="center" wrapText="1"/>
    </xf>
    <xf numFmtId="0" fontId="96" fillId="57" borderId="14" xfId="0" applyFont="1" applyFill="1" applyBorder="1" applyAlignment="1">
      <alignment horizontal="center" vertical="center" wrapText="1"/>
    </xf>
    <xf numFmtId="0" fontId="96" fillId="57" borderId="0" xfId="0" applyFont="1" applyFill="1" applyBorder="1" applyAlignment="1">
      <alignment horizontal="center" vertical="center" wrapText="1"/>
    </xf>
    <xf numFmtId="0" fontId="96" fillId="57" borderId="15" xfId="0" applyFont="1" applyFill="1" applyBorder="1" applyAlignment="1">
      <alignment horizontal="center" vertical="center" wrapText="1"/>
    </xf>
    <xf numFmtId="0" fontId="96" fillId="57" borderId="25" xfId="0" applyFont="1" applyFill="1" applyBorder="1" applyAlignment="1">
      <alignment horizontal="center" vertical="center" wrapText="1"/>
    </xf>
    <xf numFmtId="0" fontId="96" fillId="57" borderId="12" xfId="0" applyFont="1" applyFill="1" applyBorder="1" applyAlignment="1">
      <alignment horizontal="center" vertical="center" wrapText="1"/>
    </xf>
    <xf numFmtId="0" fontId="96" fillId="57" borderId="26" xfId="0" applyFont="1" applyFill="1" applyBorder="1" applyAlignment="1">
      <alignment horizontal="center" vertical="center" wrapText="1"/>
    </xf>
    <xf numFmtId="0" fontId="20" fillId="86" borderId="71" xfId="61" applyFont="1" applyFill="1" applyBorder="1" applyAlignment="1" applyProtection="1">
      <alignment horizontal="center" vertical="center" wrapText="1"/>
    </xf>
    <xf numFmtId="0" fontId="20" fillId="86" borderId="65" xfId="61" applyFont="1" applyFill="1" applyBorder="1" applyAlignment="1" applyProtection="1">
      <alignment horizontal="center" vertical="center" wrapText="1"/>
    </xf>
    <xf numFmtId="0" fontId="20" fillId="86" borderId="49" xfId="61" applyFont="1" applyFill="1" applyBorder="1" applyAlignment="1" applyProtection="1">
      <alignment horizontal="center" vertical="center" wrapText="1"/>
    </xf>
    <xf numFmtId="0" fontId="19" fillId="31" borderId="11" xfId="0" applyFont="1" applyFill="1" applyBorder="1" applyAlignment="1">
      <alignment horizontal="center" vertical="center" wrapText="1"/>
    </xf>
    <xf numFmtId="0" fontId="19"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4"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31" fillId="31" borderId="10" xfId="0" applyFont="1" applyFill="1" applyBorder="1" applyAlignment="1">
      <alignment horizontal="center" vertical="center"/>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32" fillId="69" borderId="72" xfId="0" applyFont="1" applyFill="1" applyBorder="1" applyAlignment="1">
      <alignment vertical="center"/>
    </xf>
    <xf numFmtId="0" fontId="19" fillId="31" borderId="51" xfId="0" applyFont="1" applyFill="1" applyBorder="1" applyAlignment="1">
      <alignment horizontal="center" vertical="center"/>
    </xf>
    <xf numFmtId="0" fontId="19" fillId="31" borderId="39" xfId="0" applyFont="1" applyFill="1" applyBorder="1" applyAlignment="1">
      <alignment horizontal="center" vertical="center"/>
    </xf>
    <xf numFmtId="0" fontId="31" fillId="31" borderId="44" xfId="0" applyFont="1" applyFill="1" applyBorder="1" applyAlignment="1">
      <alignment horizontal="center" vertical="center" wrapText="1"/>
    </xf>
    <xf numFmtId="0" fontId="31" fillId="31" borderId="11" xfId="0" applyFont="1" applyFill="1" applyBorder="1" applyAlignment="1">
      <alignment horizontal="center" vertical="center" wrapText="1"/>
    </xf>
    <xf numFmtId="0" fontId="31" fillId="31" borderId="74" xfId="0" applyFont="1" applyFill="1" applyBorder="1" applyAlignment="1">
      <alignment horizontal="center" vertical="center" wrapText="1"/>
    </xf>
    <xf numFmtId="0" fontId="31" fillId="31" borderId="25" xfId="0" applyFont="1" applyFill="1" applyBorder="1" applyAlignment="1">
      <alignment horizontal="center" vertical="center" wrapText="1"/>
    </xf>
    <xf numFmtId="0" fontId="31" fillId="31" borderId="12" xfId="0" applyFont="1" applyFill="1" applyBorder="1" applyAlignment="1">
      <alignment horizontal="center" vertical="center" wrapText="1"/>
    </xf>
    <xf numFmtId="0" fontId="31" fillId="31" borderId="2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25"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26" xfId="0" applyFont="1" applyFill="1" applyBorder="1" applyAlignment="1">
      <alignment horizontal="center" vertical="center" wrapText="1"/>
    </xf>
    <xf numFmtId="0" fontId="32" fillId="69" borderId="21" xfId="0" applyFont="1" applyFill="1" applyBorder="1" applyAlignment="1">
      <alignment vertical="center"/>
    </xf>
    <xf numFmtId="0" fontId="20" fillId="49" borderId="21" xfId="61" applyFont="1" applyFill="1" applyBorder="1" applyAlignment="1" applyProtection="1">
      <alignment horizontal="center" vertical="center" wrapText="1"/>
    </xf>
    <xf numFmtId="0" fontId="32" fillId="69" borderId="31" xfId="0" applyFont="1" applyFill="1" applyBorder="1" applyAlignment="1">
      <alignment vertical="center"/>
    </xf>
    <xf numFmtId="0" fontId="36" fillId="54" borderId="54" xfId="0" applyFont="1" applyFill="1" applyBorder="1" applyAlignment="1">
      <alignment horizontal="center" vertical="center" wrapText="1"/>
    </xf>
    <xf numFmtId="0" fontId="36" fillId="54" borderId="49" xfId="0" applyFont="1" applyFill="1" applyBorder="1" applyAlignment="1">
      <alignment horizontal="center" vertical="center" wrapText="1"/>
    </xf>
    <xf numFmtId="0" fontId="36" fillId="54" borderId="29" xfId="0" applyFont="1" applyFill="1" applyBorder="1" applyAlignment="1">
      <alignment horizontal="center" vertical="center" wrapText="1"/>
    </xf>
    <xf numFmtId="0" fontId="41" fillId="31" borderId="0" xfId="61" applyFont="1" applyFill="1" applyBorder="1" applyAlignment="1" applyProtection="1">
      <alignment horizontal="center" vertical="center" wrapText="1"/>
    </xf>
    <xf numFmtId="0" fontId="41" fillId="31" borderId="10" xfId="61" applyFont="1" applyFill="1" applyBorder="1" applyAlignment="1" applyProtection="1">
      <alignment horizontal="center" vertical="center" wrapText="1"/>
    </xf>
    <xf numFmtId="0" fontId="36" fillId="24" borderId="43" xfId="0" applyFont="1" applyFill="1" applyBorder="1" applyAlignment="1">
      <alignment horizontal="center" vertical="center"/>
    </xf>
    <xf numFmtId="0" fontId="36" fillId="24" borderId="55" xfId="0" applyFont="1" applyFill="1" applyBorder="1" applyAlignment="1">
      <alignment horizontal="center" vertical="center"/>
    </xf>
    <xf numFmtId="0" fontId="36" fillId="24" borderId="56" xfId="0" applyFont="1" applyFill="1" applyBorder="1" applyAlignment="1">
      <alignment horizontal="center" vertical="center"/>
    </xf>
    <xf numFmtId="0" fontId="31" fillId="31" borderId="21" xfId="61" applyFont="1" applyFill="1" applyBorder="1" applyAlignment="1" applyProtection="1">
      <alignment horizontal="center" vertical="center" wrapText="1"/>
    </xf>
    <xf numFmtId="0" fontId="31" fillId="31" borderId="22" xfId="61" applyFont="1" applyFill="1" applyBorder="1" applyAlignment="1" applyProtection="1">
      <alignment horizontal="center" vertical="center" wrapText="1"/>
    </xf>
    <xf numFmtId="0" fontId="150" fillId="31" borderId="44" xfId="61" applyFont="1" applyFill="1" applyBorder="1" applyAlignment="1" applyProtection="1">
      <alignment horizontal="center" vertical="center" wrapText="1"/>
    </xf>
    <xf numFmtId="0" fontId="150" fillId="31" borderId="11" xfId="61" applyFont="1" applyFill="1" applyBorder="1" applyAlignment="1" applyProtection="1">
      <alignment horizontal="center" vertical="center" wrapText="1"/>
    </xf>
    <xf numFmtId="0" fontId="150" fillId="31" borderId="74" xfId="61" applyFont="1" applyFill="1" applyBorder="1" applyAlignment="1" applyProtection="1">
      <alignment horizontal="center" vertical="center" wrapText="1"/>
    </xf>
    <xf numFmtId="0" fontId="150" fillId="31" borderId="35" xfId="61" applyFont="1" applyFill="1" applyBorder="1" applyAlignment="1" applyProtection="1">
      <alignment horizontal="center" vertical="center" wrapText="1"/>
    </xf>
    <xf numFmtId="0" fontId="150" fillId="31" borderId="10" xfId="61" applyFont="1" applyFill="1" applyBorder="1" applyAlignment="1" applyProtection="1">
      <alignment horizontal="center" vertical="center" wrapText="1"/>
    </xf>
    <xf numFmtId="0" fontId="150" fillId="31" borderId="34" xfId="61" applyFont="1" applyFill="1" applyBorder="1" applyAlignment="1" applyProtection="1">
      <alignment horizontal="center" vertical="center" wrapText="1"/>
    </xf>
    <xf numFmtId="0" fontId="36" fillId="27" borderId="57" xfId="0" applyFont="1" applyFill="1" applyBorder="1" applyAlignment="1">
      <alignment horizontal="center" vertical="center"/>
    </xf>
    <xf numFmtId="0" fontId="36" fillId="27" borderId="24"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41" xfId="0" applyFont="1" applyFill="1" applyBorder="1" applyAlignment="1">
      <alignment horizontal="center" vertical="center"/>
    </xf>
    <xf numFmtId="0" fontId="33" fillId="38" borderId="18" xfId="0" applyFont="1" applyFill="1" applyBorder="1" applyAlignment="1">
      <alignment horizontal="center" vertical="center" wrapText="1"/>
    </xf>
    <xf numFmtId="0" fontId="33" fillId="38" borderId="27" xfId="0" applyFont="1" applyFill="1" applyBorder="1" applyAlignment="1">
      <alignment horizontal="center" vertical="center" wrapText="1"/>
    </xf>
    <xf numFmtId="0" fontId="33" fillId="38" borderId="13" xfId="0" applyFont="1" applyFill="1" applyBorder="1" applyAlignment="1">
      <alignment horizontal="center" vertical="center" wrapText="1"/>
    </xf>
    <xf numFmtId="0" fontId="33" fillId="38" borderId="14" xfId="0" applyFont="1" applyFill="1" applyBorder="1" applyAlignment="1">
      <alignment horizontal="center" vertical="center" wrapText="1"/>
    </xf>
    <xf numFmtId="0" fontId="33" fillId="38" borderId="0" xfId="0" applyFont="1" applyFill="1" applyBorder="1" applyAlignment="1">
      <alignment horizontal="center" vertical="center" wrapText="1"/>
    </xf>
    <xf numFmtId="0" fontId="33" fillId="38" borderId="15" xfId="0" applyFont="1" applyFill="1" applyBorder="1" applyAlignment="1">
      <alignment horizontal="center" vertical="center" wrapText="1"/>
    </xf>
    <xf numFmtId="0" fontId="20" fillId="28" borderId="39" xfId="0" applyFont="1" applyFill="1" applyBorder="1" applyAlignment="1">
      <alignment horizontal="center" vertical="center"/>
    </xf>
    <xf numFmtId="0" fontId="20" fillId="28" borderId="46" xfId="0" applyFont="1" applyFill="1" applyBorder="1" applyAlignment="1">
      <alignment horizontal="center" vertical="center"/>
    </xf>
    <xf numFmtId="0" fontId="137" fillId="81" borderId="21" xfId="61" applyFont="1" applyFill="1" applyBorder="1" applyAlignment="1" applyProtection="1">
      <alignment horizontal="center" vertical="center" wrapText="1"/>
    </xf>
    <xf numFmtId="0" fontId="36" fillId="69" borderId="72" xfId="0" applyFont="1" applyFill="1" applyBorder="1" applyAlignment="1">
      <alignment horizontal="center" vertical="center" textRotation="145"/>
    </xf>
    <xf numFmtId="0" fontId="36" fillId="69" borderId="69" xfId="0" applyFont="1" applyFill="1" applyBorder="1" applyAlignment="1">
      <alignment horizontal="center" vertical="center" textRotation="145"/>
    </xf>
    <xf numFmtId="0" fontId="36" fillId="69" borderId="70" xfId="0" applyFont="1" applyFill="1" applyBorder="1" applyAlignment="1">
      <alignment horizontal="center" vertical="center" textRotation="145"/>
    </xf>
    <xf numFmtId="0" fontId="94" fillId="30" borderId="76" xfId="0" applyFont="1" applyFill="1" applyBorder="1" applyAlignment="1">
      <alignment horizontal="center" vertical="center" wrapText="1"/>
    </xf>
    <xf numFmtId="0" fontId="94" fillId="30" borderId="21" xfId="0" applyFont="1" applyFill="1" applyBorder="1" applyAlignment="1">
      <alignment horizontal="center" vertical="center" wrapText="1"/>
    </xf>
    <xf numFmtId="0" fontId="94" fillId="30" borderId="31" xfId="0" applyFont="1" applyFill="1" applyBorder="1" applyAlignment="1">
      <alignment horizontal="center" vertical="center" wrapText="1"/>
    </xf>
    <xf numFmtId="0" fontId="94" fillId="30" borderId="75" xfId="0" applyFont="1" applyFill="1" applyBorder="1" applyAlignment="1">
      <alignment horizontal="center" vertical="center" wrapText="1"/>
    </xf>
    <xf numFmtId="0" fontId="94" fillId="30" borderId="52" xfId="0" applyFont="1" applyFill="1" applyBorder="1" applyAlignment="1">
      <alignment horizontal="center" vertical="center" wrapText="1"/>
    </xf>
    <xf numFmtId="0" fontId="94" fillId="30" borderId="23" xfId="0" applyFont="1" applyFill="1" applyBorder="1" applyAlignment="1">
      <alignment horizontal="center" vertical="center" wrapText="1"/>
    </xf>
    <xf numFmtId="0" fontId="94" fillId="30" borderId="53" xfId="0" applyFont="1" applyFill="1" applyBorder="1" applyAlignment="1">
      <alignment horizontal="center" vertical="center" wrapText="1"/>
    </xf>
    <xf numFmtId="0" fontId="20" fillId="86" borderId="21" xfId="61" applyFont="1" applyFill="1" applyBorder="1" applyAlignment="1" applyProtection="1">
      <alignment horizontal="center" vertical="center" wrapText="1"/>
    </xf>
    <xf numFmtId="44" fontId="46" fillId="0" borderId="59"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43" fillId="26" borderId="18"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43" fillId="26" borderId="13" xfId="61" applyFont="1" applyFill="1" applyBorder="1" applyAlignment="1" applyProtection="1">
      <alignment horizontal="center" vertical="center"/>
    </xf>
    <xf numFmtId="0" fontId="43" fillId="26" borderId="2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6" xfId="61" applyFont="1" applyFill="1" applyBorder="1" applyAlignment="1" applyProtection="1">
      <alignment horizontal="center" vertical="center"/>
    </xf>
    <xf numFmtId="0" fontId="36" fillId="54" borderId="35" xfId="0" applyFont="1" applyFill="1" applyBorder="1" applyAlignment="1">
      <alignment horizontal="center" vertical="center" wrapText="1"/>
    </xf>
    <xf numFmtId="0" fontId="36" fillId="54" borderId="10" xfId="0" applyFont="1" applyFill="1" applyBorder="1" applyAlignment="1">
      <alignment horizontal="center" vertical="center" wrapText="1"/>
    </xf>
    <xf numFmtId="0" fontId="36" fillId="54" borderId="34" xfId="0" applyFont="1" applyFill="1" applyBorder="1" applyAlignment="1">
      <alignment horizontal="center" vertical="center" wrapText="1"/>
    </xf>
    <xf numFmtId="0" fontId="137" fillId="51" borderId="77" xfId="61" applyFont="1" applyFill="1" applyBorder="1" applyAlignment="1" applyProtection="1">
      <alignment horizontal="center" vertical="center" wrapText="1"/>
    </xf>
    <xf numFmtId="0" fontId="137" fillId="51" borderId="19" xfId="61" applyFont="1" applyFill="1" applyBorder="1" applyAlignment="1" applyProtection="1">
      <alignment horizontal="center" vertical="center" wrapText="1"/>
    </xf>
    <xf numFmtId="0" fontId="137" fillId="51" borderId="20" xfId="61" applyFont="1" applyFill="1" applyBorder="1" applyAlignment="1" applyProtection="1">
      <alignment horizontal="center" vertical="center" wrapText="1"/>
    </xf>
    <xf numFmtId="0" fontId="137" fillId="81" borderId="23" xfId="61" applyFont="1" applyFill="1" applyBorder="1" applyAlignment="1" applyProtection="1">
      <alignment horizontal="center" vertical="center" wrapText="1"/>
    </xf>
    <xf numFmtId="0" fontId="137" fillId="81" borderId="65" xfId="61" applyFont="1" applyFill="1" applyBorder="1" applyAlignment="1" applyProtection="1">
      <alignment horizontal="center" vertical="center" wrapText="1"/>
    </xf>
    <xf numFmtId="0" fontId="137" fillId="81" borderId="66" xfId="61" applyFont="1" applyFill="1" applyBorder="1" applyAlignment="1" applyProtection="1">
      <alignment horizontal="center" vertical="center" wrapText="1"/>
    </xf>
    <xf numFmtId="0" fontId="33" fillId="25" borderId="48" xfId="0" applyFont="1" applyFill="1" applyBorder="1" applyAlignment="1">
      <alignment horizontal="center" vertical="center" wrapText="1"/>
    </xf>
    <xf numFmtId="0" fontId="33" fillId="25" borderId="39" xfId="0" applyFont="1" applyFill="1" applyBorder="1" applyAlignment="1">
      <alignment horizontal="center" vertical="center" wrapText="1"/>
    </xf>
    <xf numFmtId="0" fontId="33" fillId="25" borderId="46" xfId="0" applyFont="1" applyFill="1" applyBorder="1" applyAlignment="1">
      <alignment horizontal="center" vertical="center" wrapText="1"/>
    </xf>
    <xf numFmtId="0" fontId="36" fillId="54" borderId="11" xfId="0" applyFont="1" applyFill="1" applyBorder="1" applyAlignment="1">
      <alignment horizontal="center" vertical="center" wrapText="1"/>
    </xf>
    <xf numFmtId="0" fontId="36" fillId="54" borderId="74" xfId="0" applyFont="1" applyFill="1" applyBorder="1" applyAlignment="1">
      <alignment horizontal="center" vertical="center" wrapText="1"/>
    </xf>
    <xf numFmtId="0" fontId="150" fillId="31" borderId="18" xfId="61" applyFont="1" applyFill="1" applyBorder="1" applyAlignment="1" applyProtection="1">
      <alignment horizontal="center" vertical="center" wrapText="1"/>
    </xf>
    <xf numFmtId="0" fontId="150" fillId="31" borderId="27" xfId="61" applyFont="1" applyFill="1" applyBorder="1" applyAlignment="1" applyProtection="1">
      <alignment horizontal="center" vertical="center" wrapText="1"/>
    </xf>
    <xf numFmtId="0" fontId="150" fillId="31" borderId="13" xfId="61" applyFont="1" applyFill="1" applyBorder="1" applyAlignment="1" applyProtection="1">
      <alignment horizontal="center" vertical="center" wrapText="1"/>
    </xf>
    <xf numFmtId="0" fontId="150" fillId="31" borderId="14" xfId="61" applyFont="1" applyFill="1" applyBorder="1" applyAlignment="1" applyProtection="1">
      <alignment horizontal="center" vertical="center" wrapText="1"/>
    </xf>
    <xf numFmtId="0" fontId="150" fillId="31" borderId="0" xfId="61" applyFont="1" applyFill="1" applyBorder="1" applyAlignment="1" applyProtection="1">
      <alignment horizontal="center" vertical="center" wrapText="1"/>
    </xf>
    <xf numFmtId="0" fontId="150" fillId="31" borderId="15" xfId="61" applyFont="1" applyFill="1" applyBorder="1" applyAlignment="1" applyProtection="1">
      <alignment horizontal="center" vertical="center" wrapText="1"/>
    </xf>
    <xf numFmtId="0" fontId="36" fillId="24" borderId="43" xfId="0" applyFont="1" applyFill="1" applyBorder="1" applyAlignment="1">
      <alignment horizontal="center" vertical="center" wrapText="1"/>
    </xf>
    <xf numFmtId="0" fontId="36" fillId="24" borderId="55" xfId="0" applyFont="1" applyFill="1" applyBorder="1" applyAlignment="1">
      <alignment horizontal="center" vertical="center" wrapText="1"/>
    </xf>
    <xf numFmtId="0" fontId="36" fillId="24" borderId="56" xfId="0" applyFont="1" applyFill="1" applyBorder="1" applyAlignment="1">
      <alignment horizontal="center" vertical="center" wrapText="1"/>
    </xf>
    <xf numFmtId="0" fontId="39" fillId="75" borderId="21" xfId="61" applyFont="1" applyFill="1" applyBorder="1" applyAlignment="1" applyProtection="1">
      <alignment horizontal="center" vertical="center" wrapText="1"/>
    </xf>
    <xf numFmtId="0" fontId="20" fillId="56" borderId="71" xfId="61" applyFont="1" applyFill="1" applyBorder="1" applyAlignment="1" applyProtection="1">
      <alignment horizontal="center" vertical="center" wrapText="1"/>
    </xf>
    <xf numFmtId="0" fontId="20" fillId="56" borderId="65" xfId="61" applyFont="1" applyFill="1" applyBorder="1" applyAlignment="1" applyProtection="1">
      <alignment horizontal="center" vertical="center" wrapText="1"/>
    </xf>
    <xf numFmtId="0" fontId="20" fillId="56" borderId="49" xfId="61" applyFont="1" applyFill="1" applyBorder="1" applyAlignment="1" applyProtection="1">
      <alignment horizontal="center" vertical="center" wrapText="1"/>
    </xf>
    <xf numFmtId="0" fontId="43" fillId="26" borderId="14" xfId="61" applyFont="1" applyFill="1" applyBorder="1" applyAlignment="1" applyProtection="1">
      <alignment horizontal="center" vertical="center" wrapText="1"/>
    </xf>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43" fillId="26" borderId="45" xfId="61" applyFont="1" applyFill="1" applyBorder="1" applyAlignment="1" applyProtection="1">
      <alignment horizontal="center" vertical="center" wrapText="1"/>
    </xf>
    <xf numFmtId="0" fontId="43" fillId="26" borderId="30" xfId="61" applyFont="1" applyFill="1" applyBorder="1" applyAlignment="1" applyProtection="1">
      <alignment horizontal="center" vertical="center" wrapText="1"/>
    </xf>
    <xf numFmtId="0" fontId="43" fillId="26" borderId="73" xfId="61" applyFont="1" applyFill="1" applyBorder="1" applyAlignment="1" applyProtection="1">
      <alignment horizontal="center" vertical="center" wrapText="1"/>
    </xf>
    <xf numFmtId="0" fontId="41" fillId="54" borderId="25" xfId="0" applyFont="1" applyFill="1" applyBorder="1" applyAlignment="1">
      <alignment horizontal="center" vertical="center" wrapText="1"/>
    </xf>
    <xf numFmtId="0" fontId="41" fillId="54" borderId="12" xfId="0" applyFont="1" applyFill="1" applyBorder="1" applyAlignment="1">
      <alignment horizontal="center" vertical="center" wrapText="1"/>
    </xf>
    <xf numFmtId="0" fontId="41" fillId="54" borderId="26" xfId="0" applyFont="1" applyFill="1" applyBorder="1" applyAlignment="1">
      <alignment horizontal="center" vertical="center" wrapText="1"/>
    </xf>
    <xf numFmtId="0" fontId="150" fillId="31" borderId="25" xfId="61" applyFont="1" applyFill="1" applyBorder="1" applyAlignment="1" applyProtection="1">
      <alignment horizontal="center" vertical="center" wrapText="1"/>
    </xf>
    <xf numFmtId="0" fontId="150" fillId="31" borderId="12" xfId="61" applyFont="1" applyFill="1" applyBorder="1" applyAlignment="1" applyProtection="1">
      <alignment horizontal="center" vertical="center" wrapText="1"/>
    </xf>
    <xf numFmtId="0" fontId="150" fillId="31" borderId="26" xfId="61" applyFont="1" applyFill="1" applyBorder="1" applyAlignment="1" applyProtection="1">
      <alignment horizontal="center" vertical="center" wrapText="1"/>
    </xf>
    <xf numFmtId="0" fontId="43" fillId="46" borderId="43" xfId="0" applyFont="1" applyFill="1" applyBorder="1" applyAlignment="1">
      <alignment horizontal="center" vertical="center"/>
    </xf>
    <xf numFmtId="0" fontId="43" fillId="46" borderId="55" xfId="0" applyFont="1" applyFill="1" applyBorder="1" applyAlignment="1">
      <alignment horizontal="center" vertical="center"/>
    </xf>
    <xf numFmtId="0" fontId="43" fillId="46" borderId="56" xfId="0" applyFont="1" applyFill="1" applyBorder="1" applyAlignment="1">
      <alignment horizontal="center" vertical="center"/>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74" xfId="0" applyFont="1" applyFill="1" applyBorder="1" applyAlignment="1">
      <alignment horizontal="center" vertical="center" wrapText="1"/>
    </xf>
    <xf numFmtId="0" fontId="95" fillId="30" borderId="14" xfId="0" applyFont="1" applyFill="1" applyBorder="1" applyAlignment="1">
      <alignment horizontal="center" vertical="center" wrapText="1"/>
    </xf>
    <xf numFmtId="0" fontId="47" fillId="45" borderId="23" xfId="61" applyFont="1" applyFill="1" applyBorder="1" applyAlignment="1" applyProtection="1">
      <alignment horizontal="center" vertical="center" wrapText="1"/>
    </xf>
    <xf numFmtId="0" fontId="47" fillId="45" borderId="65" xfId="61" applyFont="1" applyFill="1" applyBorder="1" applyAlignment="1" applyProtection="1">
      <alignment horizontal="center" vertical="center" wrapText="1"/>
    </xf>
    <xf numFmtId="0" fontId="47" fillId="45" borderId="49" xfId="61" applyFont="1" applyFill="1" applyBorder="1" applyAlignment="1" applyProtection="1">
      <alignment horizontal="center" vertical="center" wrapText="1"/>
    </xf>
    <xf numFmtId="0" fontId="44" fillId="27" borderId="45" xfId="61" applyFont="1" applyFill="1" applyBorder="1" applyAlignment="1" applyProtection="1">
      <alignment horizontal="center" vertical="center" wrapText="1"/>
    </xf>
    <xf numFmtId="0" fontId="44" fillId="27" borderId="30" xfId="61" applyFont="1" applyFill="1" applyBorder="1" applyAlignment="1" applyProtection="1">
      <alignment horizontal="center" vertical="center" wrapText="1"/>
    </xf>
    <xf numFmtId="0" fontId="44" fillId="27" borderId="73" xfId="61" applyFont="1" applyFill="1" applyBorder="1" applyAlignment="1" applyProtection="1">
      <alignment horizontal="center" vertical="center" wrapText="1"/>
    </xf>
    <xf numFmtId="0" fontId="0" fillId="82" borderId="18" xfId="0" applyFill="1" applyBorder="1" applyAlignment="1"/>
    <xf numFmtId="0" fontId="0" fillId="82" borderId="27" xfId="0" applyFill="1" applyBorder="1" applyAlignment="1"/>
    <xf numFmtId="0" fontId="0" fillId="82" borderId="13" xfId="0" applyFill="1" applyBorder="1" applyAlignment="1"/>
    <xf numFmtId="0" fontId="0" fillId="82" borderId="25" xfId="0" applyFill="1" applyBorder="1" applyAlignment="1"/>
    <xf numFmtId="0" fontId="0" fillId="82" borderId="12" xfId="0" applyFill="1" applyBorder="1" applyAlignment="1"/>
    <xf numFmtId="0" fontId="0" fillId="82" borderId="26" xfId="0" applyFill="1" applyBorder="1" applyAlignment="1"/>
    <xf numFmtId="0" fontId="36" fillId="24" borderId="58" xfId="0" applyFont="1" applyFill="1" applyBorder="1" applyAlignment="1">
      <alignment horizontal="center" vertical="center" wrapText="1"/>
    </xf>
    <xf numFmtId="0" fontId="36" fillId="24" borderId="60" xfId="0" applyFont="1" applyFill="1" applyBorder="1" applyAlignment="1">
      <alignment horizontal="center" vertical="center" wrapText="1"/>
    </xf>
    <xf numFmtId="0" fontId="36" fillId="24" borderId="61" xfId="0" applyFont="1" applyFill="1" applyBorder="1" applyAlignment="1">
      <alignment horizontal="center" vertical="center" wrapText="1"/>
    </xf>
    <xf numFmtId="0" fontId="43" fillId="36" borderId="21" xfId="61" applyFont="1" applyFill="1" applyBorder="1" applyAlignment="1" applyProtection="1">
      <alignment horizontal="center" vertical="center" wrapText="1"/>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36" fillId="54" borderId="22" xfId="0" applyFont="1" applyFill="1" applyBorder="1" applyAlignment="1">
      <alignment horizontal="center" vertical="center" wrapText="1"/>
    </xf>
    <xf numFmtId="0" fontId="36" fillId="54" borderId="21" xfId="0" applyFont="1" applyFill="1" applyBorder="1" applyAlignment="1">
      <alignment horizontal="center" vertical="center" wrapText="1"/>
    </xf>
    <xf numFmtId="0" fontId="36" fillId="54" borderId="75" xfId="0" applyFont="1" applyFill="1" applyBorder="1" applyAlignment="1">
      <alignment horizontal="center" vertical="center" wrapText="1"/>
    </xf>
    <xf numFmtId="0" fontId="47" fillId="45" borderId="33" xfId="61" applyFont="1" applyFill="1" applyBorder="1" applyAlignment="1" applyProtection="1">
      <alignment horizontal="center" vertical="center" wrapText="1"/>
    </xf>
    <xf numFmtId="0" fontId="47" fillId="45" borderId="19" xfId="61" applyFont="1" applyFill="1" applyBorder="1" applyAlignment="1" applyProtection="1">
      <alignment horizontal="center" vertical="center" wrapText="1"/>
    </xf>
    <xf numFmtId="0" fontId="47" fillId="45" borderId="20" xfId="61" applyFont="1" applyFill="1" applyBorder="1" applyAlignment="1" applyProtection="1">
      <alignment horizontal="center" vertical="center" wrapText="1"/>
    </xf>
    <xf numFmtId="0" fontId="143" fillId="75" borderId="21" xfId="61" applyFont="1" applyFill="1" applyBorder="1" applyAlignment="1" applyProtection="1">
      <alignment horizontal="center" vertical="center" wrapText="1"/>
    </xf>
    <xf numFmtId="0" fontId="31" fillId="49" borderId="50" xfId="61" applyFont="1" applyFill="1" applyBorder="1" applyAlignment="1" applyProtection="1">
      <alignment horizontal="center" vertical="center" wrapText="1"/>
    </xf>
    <xf numFmtId="0" fontId="31" fillId="49" borderId="75" xfId="61" applyFont="1" applyFill="1" applyBorder="1" applyAlignment="1" applyProtection="1">
      <alignment horizontal="center" vertical="center" wrapText="1"/>
    </xf>
    <xf numFmtId="0" fontId="31" fillId="33" borderId="21" xfId="61" applyFont="1" applyFill="1" applyBorder="1" applyAlignment="1" applyProtection="1">
      <alignment horizontal="center" vertical="center" wrapText="1"/>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2"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3"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4" fillId="46" borderId="28" xfId="73" applyNumberFormat="1" applyFont="1" applyFill="1" applyBorder="1" applyAlignment="1" applyProtection="1">
      <alignment horizontal="center" vertical="center" wrapText="1"/>
    </xf>
    <xf numFmtId="164" fontId="24" fillId="46" borderId="0" xfId="73" applyNumberFormat="1" applyFont="1" applyFill="1" applyBorder="1" applyAlignment="1" applyProtection="1">
      <alignment horizontal="center" vertical="center" wrapText="1"/>
    </xf>
    <xf numFmtId="164" fontId="24" fillId="46" borderId="19" xfId="73" applyNumberFormat="1" applyFont="1" applyFill="1" applyBorder="1" applyAlignment="1" applyProtection="1">
      <alignment horizontal="center" vertical="center" wrapText="1"/>
    </xf>
    <xf numFmtId="164" fontId="24" fillId="58" borderId="28" xfId="73" applyNumberFormat="1" applyFont="1" applyFill="1" applyBorder="1" applyAlignment="1" applyProtection="1">
      <alignment horizontal="center" vertical="center" wrapText="1"/>
    </xf>
    <xf numFmtId="164" fontId="24" fillId="58" borderId="0" xfId="73" applyNumberFormat="1" applyFont="1" applyFill="1" applyBorder="1" applyAlignment="1" applyProtection="1">
      <alignment horizontal="center" vertical="center" wrapText="1"/>
    </xf>
    <xf numFmtId="164" fontId="24" fillId="58" borderId="19" xfId="73" applyNumberFormat="1" applyFont="1" applyFill="1" applyBorder="1" applyAlignment="1" applyProtection="1">
      <alignment horizontal="center" vertical="center" wrapText="1"/>
    </xf>
    <xf numFmtId="164" fontId="26" fillId="30" borderId="31" xfId="69" applyNumberFormat="1" applyFont="1" applyFill="1" applyBorder="1" applyAlignment="1" applyProtection="1">
      <alignment horizontal="center" vertical="center"/>
    </xf>
    <xf numFmtId="164" fontId="26" fillId="30" borderId="30"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8" fillId="33" borderId="28" xfId="61" applyFill="1" applyBorder="1" applyAlignment="1" applyProtection="1">
      <alignment horizontal="center" vertical="center" wrapText="1"/>
    </xf>
    <xf numFmtId="0" fontId="8" fillId="33" borderId="0" xfId="61" applyFill="1" applyAlignment="1" applyProtection="1">
      <alignment horizontal="center" vertical="center" wrapText="1"/>
    </xf>
    <xf numFmtId="0" fontId="8" fillId="33" borderId="0" xfId="61" applyFill="1" applyBorder="1" applyAlignment="1" applyProtection="1">
      <alignment horizontal="center" vertical="center" wrapText="1"/>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19"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164" fontId="24" fillId="26" borderId="20" xfId="76"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22" fillId="26" borderId="29" xfId="73" applyFont="1" applyFill="1" applyBorder="1" applyAlignment="1">
      <alignment horizontal="center" vertical="center"/>
    </xf>
    <xf numFmtId="164" fontId="22" fillId="26" borderId="10" xfId="73" applyFont="1" applyFill="1" applyBorder="1" applyAlignment="1">
      <alignment horizontal="center" vertical="center"/>
    </xf>
    <xf numFmtId="164" fontId="22" fillId="26" borderId="10" xfId="73" quotePrefix="1" applyFont="1" applyFill="1" applyBorder="1" applyAlignment="1">
      <alignment horizontal="center" vertical="center"/>
    </xf>
    <xf numFmtId="164" fontId="22" fillId="26" borderId="20" xfId="73" quotePrefix="1" applyFont="1" applyFill="1" applyBorder="1" applyAlignment="1">
      <alignment horizontal="center" vertical="center"/>
    </xf>
    <xf numFmtId="164" fontId="17" fillId="31" borderId="28" xfId="73" applyNumberFormat="1" applyFont="1" applyFill="1" applyBorder="1" applyAlignment="1" applyProtection="1">
      <alignment horizontal="center" vertical="center"/>
    </xf>
    <xf numFmtId="164" fontId="17" fillId="31" borderId="0" xfId="73" applyNumberFormat="1" applyFont="1" applyFill="1" applyBorder="1" applyAlignment="1" applyProtection="1">
      <alignment horizontal="center" vertical="center"/>
    </xf>
    <xf numFmtId="164" fontId="17" fillId="31" borderId="0" xfId="73" quotePrefix="1" applyNumberFormat="1" applyFont="1" applyFill="1" applyBorder="1" applyAlignment="1" applyProtection="1">
      <alignment horizontal="center" vertical="center"/>
    </xf>
    <xf numFmtId="164" fontId="17" fillId="31" borderId="19" xfId="73" quotePrefix="1" applyNumberFormat="1" applyFont="1" applyFill="1" applyBorder="1" applyAlignment="1" applyProtection="1">
      <alignment horizontal="center" vertical="center"/>
    </xf>
    <xf numFmtId="164" fontId="17" fillId="31" borderId="28" xfId="73" applyFont="1" applyFill="1" applyBorder="1" applyAlignment="1">
      <alignment horizontal="center" vertical="center"/>
    </xf>
    <xf numFmtId="164" fontId="17" fillId="31" borderId="0" xfId="73" applyFont="1" applyFill="1" applyBorder="1" applyAlignment="1">
      <alignment horizontal="center" vertical="center"/>
    </xf>
    <xf numFmtId="164" fontId="17" fillId="31" borderId="19" xfId="73" applyFont="1" applyFill="1" applyBorder="1" applyAlignment="1">
      <alignment horizontal="center" vertical="center"/>
    </xf>
    <xf numFmtId="164" fontId="18" fillId="31" borderId="32" xfId="73" applyFont="1" applyFill="1" applyBorder="1" applyAlignment="1">
      <alignment horizontal="center" vertical="center"/>
    </xf>
    <xf numFmtId="164" fontId="18" fillId="31" borderId="11" xfId="73" applyFont="1" applyFill="1" applyBorder="1" applyAlignment="1">
      <alignment horizontal="center" vertical="center"/>
    </xf>
    <xf numFmtId="164" fontId="18" fillId="31" borderId="33" xfId="73"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164" fontId="26" fillId="31" borderId="28"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8"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7" fillId="32" borderId="11" xfId="73" applyNumberFormat="1" applyFont="1" applyFill="1" applyBorder="1" applyAlignment="1" applyProtection="1">
      <alignment horizontal="center" vertical="center"/>
    </xf>
    <xf numFmtId="164" fontId="7" fillId="32" borderId="33" xfId="73" applyNumberFormat="1" applyFont="1" applyFill="1" applyBorder="1" applyAlignment="1" applyProtection="1">
      <alignment horizontal="center" vertical="center"/>
    </xf>
    <xf numFmtId="164" fontId="16" fillId="27" borderId="11" xfId="73" quotePrefix="1" applyFont="1" applyFill="1" applyBorder="1" applyAlignment="1">
      <alignment horizontal="center" vertical="center"/>
    </xf>
    <xf numFmtId="164" fontId="16" fillId="27" borderId="10" xfId="73" quotePrefix="1"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7" fillId="31" borderId="28" xfId="73" quotePrefix="1" applyNumberFormat="1" applyFont="1" applyFill="1" applyBorder="1" applyAlignment="1" applyProtection="1">
      <alignment horizontal="center" vertical="center"/>
    </xf>
    <xf numFmtId="0" fontId="26" fillId="31" borderId="28" xfId="69" applyFont="1" applyFill="1" applyBorder="1" applyAlignment="1">
      <alignment horizontal="center" vertical="center"/>
    </xf>
    <xf numFmtId="164" fontId="22" fillId="26" borderId="28" xfId="73" applyFont="1" applyFill="1" applyBorder="1" applyAlignment="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164" fontId="22" fillId="26" borderId="19" xfId="73" quotePrefix="1" applyFont="1" applyFill="1" applyBorder="1" applyAlignment="1">
      <alignment horizontal="center" vertical="center"/>
    </xf>
    <xf numFmtId="164" fontId="13" fillId="27" borderId="11" xfId="73" quotePrefix="1" applyFont="1" applyFill="1" applyBorder="1" applyAlignment="1">
      <alignment horizontal="center" vertical="center"/>
    </xf>
    <xf numFmtId="164" fontId="13" fillId="27" borderId="10" xfId="73" quotePrefix="1"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0" fontId="22" fillId="36" borderId="0" xfId="69" applyFont="1" applyFill="1" applyBorder="1" applyAlignment="1">
      <alignment horizontal="center" vertical="center"/>
    </xf>
    <xf numFmtId="164" fontId="22" fillId="26" borderId="0" xfId="75" applyFont="1" applyFill="1" applyBorder="1" applyAlignment="1">
      <alignment horizontal="center" vertical="center"/>
    </xf>
    <xf numFmtId="0" fontId="22" fillId="51" borderId="0" xfId="0" applyFont="1" applyFill="1" applyBorder="1" applyAlignment="1">
      <alignment horizontal="center" vertical="center"/>
    </xf>
    <xf numFmtId="0" fontId="30" fillId="30" borderId="0" xfId="0" applyFont="1" applyFill="1" applyAlignment="1">
      <alignment horizontal="left" vertical="center"/>
    </xf>
    <xf numFmtId="0" fontId="0" fillId="0" borderId="0" xfId="0" applyAlignment="1">
      <alignment horizontal="left" vertical="center"/>
    </xf>
    <xf numFmtId="0" fontId="22" fillId="26" borderId="0" xfId="0" applyFont="1" applyFill="1" applyAlignment="1">
      <alignment horizont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26" fillId="37" borderId="0" xfId="0" applyFont="1" applyFill="1" applyAlignment="1">
      <alignment horizontal="center" vertical="center"/>
    </xf>
    <xf numFmtId="0" fontId="22" fillId="45" borderId="0" xfId="77" applyFont="1" applyFill="1" applyBorder="1" applyAlignment="1">
      <alignment horizontal="center" vertical="center"/>
    </xf>
    <xf numFmtId="0" fontId="26" fillId="45" borderId="0" xfId="77" applyFont="1" applyFill="1" applyAlignment="1">
      <alignment horizontal="center" vertical="center"/>
    </xf>
    <xf numFmtId="169" fontId="130" fillId="26" borderId="0" xfId="98" applyFont="1" applyFill="1" applyAlignment="1">
      <alignment horizontal="center"/>
    </xf>
    <xf numFmtId="0" fontId="0" fillId="0" borderId="0" xfId="0" applyAlignment="1">
      <alignment horizontal="center"/>
    </xf>
    <xf numFmtId="0" fontId="22" fillId="46" borderId="0" xfId="69" applyFont="1" applyFill="1" applyBorder="1" applyAlignment="1">
      <alignment horizontal="center" vertical="center"/>
    </xf>
    <xf numFmtId="169" fontId="26" fillId="25" borderId="0" xfId="98" applyFont="1" applyFill="1" applyBorder="1" applyAlignment="1">
      <alignment horizontal="center" vertical="center"/>
    </xf>
    <xf numFmtId="169" fontId="26" fillId="37" borderId="0" xfId="98" applyFont="1" applyFill="1" applyAlignment="1">
      <alignment horizontal="center" vertical="center"/>
    </xf>
    <xf numFmtId="0" fontId="24" fillId="26" borderId="0" xfId="78" applyFont="1" applyFill="1" applyBorder="1" applyAlignment="1">
      <alignment horizontal="center" vertical="center"/>
    </xf>
    <xf numFmtId="0" fontId="22" fillId="47" borderId="0" xfId="77" applyFont="1" applyFill="1" applyBorder="1" applyAlignment="1">
      <alignment horizontal="center" vertical="center"/>
    </xf>
    <xf numFmtId="0" fontId="24" fillId="47" borderId="0" xfId="77" applyFont="1" applyFill="1" applyBorder="1" applyAlignment="1">
      <alignment horizontal="center" vertical="center"/>
    </xf>
    <xf numFmtId="0" fontId="24" fillId="47" borderId="0" xfId="77" applyFont="1" applyFill="1" applyAlignment="1">
      <alignment horizontal="center" vertical="center"/>
    </xf>
    <xf numFmtId="164" fontId="22" fillId="26" borderId="0" xfId="107" applyFont="1" applyFill="1" applyBorder="1" applyAlignment="1">
      <alignment horizontal="center" vertical="center"/>
    </xf>
    <xf numFmtId="0" fontId="85"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26" fillId="37" borderId="0" xfId="69" applyFont="1" applyFill="1" applyAlignment="1">
      <alignment horizontal="center"/>
    </xf>
    <xf numFmtId="164" fontId="22" fillId="66" borderId="0" xfId="73" applyFont="1" applyFill="1" applyBorder="1" applyAlignment="1">
      <alignment horizontal="center" vertical="center"/>
    </xf>
    <xf numFmtId="164" fontId="22" fillId="66" borderId="0" xfId="73" quotePrefix="1" applyFont="1" applyFill="1" applyBorder="1" applyAlignment="1">
      <alignment horizontal="center" vertical="center"/>
    </xf>
    <xf numFmtId="0" fontId="22" fillId="49" borderId="0" xfId="0" applyFont="1" applyFill="1" applyBorder="1" applyAlignment="1">
      <alignment horizontal="center" vertical="center"/>
    </xf>
    <xf numFmtId="0" fontId="26" fillId="49" borderId="0" xfId="0" applyFont="1" applyFill="1" applyBorder="1" applyAlignment="1">
      <alignment horizontal="center" vertical="center"/>
    </xf>
    <xf numFmtId="0" fontId="26" fillId="37" borderId="0" xfId="0" applyFont="1" applyFill="1" applyAlignment="1">
      <alignment horizontal="center"/>
    </xf>
    <xf numFmtId="0" fontId="22" fillId="53" borderId="0" xfId="69" applyFont="1" applyFill="1" applyBorder="1" applyAlignment="1">
      <alignment horizontal="center" vertical="center"/>
    </xf>
    <xf numFmtId="164" fontId="22" fillId="41" borderId="0" xfId="73" applyNumberFormat="1" applyFont="1" applyFill="1" applyBorder="1" applyAlignment="1" applyProtection="1">
      <alignment horizontal="center" vertical="center" wrapText="1"/>
    </xf>
    <xf numFmtId="0" fontId="14" fillId="85" borderId="10" xfId="69" applyFont="1" applyFill="1" applyBorder="1" applyAlignment="1">
      <alignment horizontal="center" vertical="center"/>
    </xf>
    <xf numFmtId="0" fontId="14" fillId="85" borderId="20" xfId="69" applyFont="1" applyFill="1" applyBorder="1" applyAlignment="1">
      <alignment horizontal="center" vertical="center"/>
    </xf>
    <xf numFmtId="164" fontId="22" fillId="26" borderId="0" xfId="74" applyFont="1" applyFill="1" applyBorder="1" applyAlignment="1">
      <alignment horizontal="center" vertical="center"/>
    </xf>
    <xf numFmtId="0" fontId="22" fillId="52" borderId="0" xfId="69" applyFont="1" applyFill="1" applyBorder="1" applyAlignment="1">
      <alignment horizontal="center" vertical="center"/>
    </xf>
    <xf numFmtId="164" fontId="22" fillId="26" borderId="28" xfId="75" applyFont="1" applyFill="1" applyBorder="1" applyAlignment="1">
      <alignment horizontal="center" vertical="center"/>
    </xf>
    <xf numFmtId="0" fontId="22" fillId="89" borderId="0" xfId="69" applyFont="1" applyFill="1" applyBorder="1" applyAlignment="1">
      <alignment horizontal="center" vertical="center"/>
    </xf>
    <xf numFmtId="0" fontId="22" fillId="63" borderId="0" xfId="69" applyFont="1" applyFill="1" applyBorder="1" applyAlignment="1">
      <alignment horizontal="center" vertical="center"/>
    </xf>
    <xf numFmtId="0" fontId="26" fillId="63"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130" fillId="83" borderId="0" xfId="69" applyFont="1" applyFill="1" applyBorder="1" applyAlignment="1">
      <alignment horizontal="center" vertical="center"/>
    </xf>
    <xf numFmtId="0" fontId="26" fillId="78" borderId="0" xfId="69" applyFont="1" applyFill="1" applyBorder="1" applyAlignment="1">
      <alignment horizontal="center" vertical="center"/>
    </xf>
    <xf numFmtId="0" fontId="26" fillId="59" borderId="0" xfId="69" applyFont="1" applyFill="1" applyBorder="1" applyAlignment="1">
      <alignment horizontal="center" vertical="center"/>
    </xf>
    <xf numFmtId="0" fontId="125" fillId="79" borderId="0" xfId="69" applyFont="1" applyFill="1" applyBorder="1" applyAlignment="1">
      <alignment horizontal="center" vertical="center"/>
    </xf>
    <xf numFmtId="0" fontId="26" fillId="43" borderId="0" xfId="69" applyFont="1" applyFill="1" applyBorder="1" applyAlignment="1">
      <alignment horizontal="center" vertical="center"/>
    </xf>
    <xf numFmtId="0" fontId="81" fillId="34" borderId="0" xfId="0" applyFont="1" applyFill="1" applyBorder="1" applyAlignment="1">
      <alignment horizontal="center" vertical="center"/>
    </xf>
    <xf numFmtId="0" fontId="0" fillId="0" borderId="0" xfId="0" applyAlignment="1"/>
    <xf numFmtId="0" fontId="22" fillId="34" borderId="0" xfId="0" applyFont="1" applyFill="1" applyBorder="1" applyAlignment="1">
      <alignment horizontal="center" vertical="center"/>
    </xf>
    <xf numFmtId="0" fontId="0" fillId="0" borderId="0" xfId="0" applyBorder="1" applyAlignment="1">
      <alignment horizontal="justify" vertical="center" wrapText="1"/>
    </xf>
    <xf numFmtId="0" fontId="8" fillId="27" borderId="21" xfId="61" applyFill="1" applyBorder="1" applyAlignment="1" applyProtection="1">
      <alignment vertical="top"/>
    </xf>
    <xf numFmtId="0" fontId="18" fillId="27" borderId="21" xfId="0" applyFont="1" applyFill="1" applyBorder="1" applyAlignment="1">
      <alignment vertical="top"/>
    </xf>
    <xf numFmtId="0" fontId="18" fillId="27" borderId="32" xfId="0" applyFont="1" applyFill="1" applyBorder="1" applyAlignment="1">
      <alignment horizontal="left" vertical="top" wrapText="1"/>
    </xf>
    <xf numFmtId="0" fontId="18" fillId="27" borderId="33" xfId="0" applyFont="1" applyFill="1" applyBorder="1"/>
    <xf numFmtId="0" fontId="18" fillId="27" borderId="28" xfId="0" applyFont="1" applyFill="1" applyBorder="1"/>
    <xf numFmtId="0" fontId="18" fillId="27" borderId="19" xfId="0" applyFont="1" applyFill="1" applyBorder="1"/>
    <xf numFmtId="0" fontId="18" fillId="27" borderId="29" xfId="0" applyFont="1" applyFill="1" applyBorder="1"/>
    <xf numFmtId="0" fontId="18" fillId="27" borderId="20" xfId="0" applyFont="1" applyFill="1" applyBorder="1"/>
    <xf numFmtId="0" fontId="60"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8" fillId="27" borderId="32" xfId="0" applyFont="1" applyFill="1" applyBorder="1" applyAlignment="1">
      <alignment horizontal="center" vertical="center" wrapText="1"/>
    </xf>
    <xf numFmtId="0" fontId="18" fillId="27" borderId="33" xfId="0" applyFont="1" applyFill="1" applyBorder="1" applyAlignment="1">
      <alignment horizontal="center" vertical="center" wrapText="1"/>
    </xf>
    <xf numFmtId="0" fontId="18" fillId="27" borderId="28" xfId="0" applyFont="1" applyFill="1" applyBorder="1" applyAlignment="1">
      <alignment horizontal="center" vertical="center" wrapText="1"/>
    </xf>
    <xf numFmtId="0" fontId="18" fillId="27" borderId="19" xfId="0" applyFont="1" applyFill="1" applyBorder="1" applyAlignment="1">
      <alignment horizontal="center" vertical="center" wrapText="1"/>
    </xf>
    <xf numFmtId="0" fontId="18" fillId="27" borderId="29" xfId="0" applyFont="1" applyFill="1" applyBorder="1" applyAlignment="1">
      <alignment horizontal="center" vertical="center" wrapText="1"/>
    </xf>
    <xf numFmtId="0" fontId="18" fillId="27" borderId="20" xfId="0" applyFont="1" applyFill="1" applyBorder="1" applyAlignment="1">
      <alignment horizontal="center" vertical="center" wrapText="1"/>
    </xf>
    <xf numFmtId="0" fontId="23" fillId="55" borderId="0" xfId="0" applyFont="1" applyFill="1" applyBorder="1" applyAlignment="1">
      <alignment horizontal="center" vertical="center" wrapText="1"/>
    </xf>
    <xf numFmtId="0" fontId="23" fillId="55" borderId="0" xfId="0" applyFont="1" applyFill="1" applyBorder="1" applyAlignment="1">
      <alignment horizontal="justify" wrapText="1"/>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3" fillId="0" borderId="0" xfId="0" applyFont="1" applyBorder="1" applyAlignment="1">
      <alignment horizontal="right" wrapText="1"/>
    </xf>
    <xf numFmtId="0" fontId="43"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6"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3" fillId="29" borderId="0" xfId="0" applyFont="1" applyFill="1" applyBorder="1" applyAlignment="1">
      <alignment horizontal="center" vertical="center" wrapText="1"/>
    </xf>
    <xf numFmtId="0" fontId="156" fillId="0" borderId="0" xfId="0" applyFont="1" applyAlignment="1">
      <alignment horizontal="left" vertical="center" indent="3" readingOrder="1"/>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9"/>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66FF"/>
      <color rgb="FFFF99FF"/>
      <color rgb="FF1F1FD1"/>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6</xdr:col>
      <xdr:colOff>38100</xdr:colOff>
      <xdr:row>8</xdr:row>
      <xdr:rowOff>127000</xdr:rowOff>
    </xdr:from>
    <xdr:to>
      <xdr:col>10</xdr:col>
      <xdr:colOff>211618</xdr:colOff>
      <xdr:row>23</xdr:row>
      <xdr:rowOff>120649</xdr:rowOff>
    </xdr:to>
    <xdr:pic>
      <xdr:nvPicPr>
        <xdr:cNvPr id="2049" name="Picture 1"/>
        <xdr:cNvPicPr>
          <a:picLocks noChangeAspect="1" noChangeArrowheads="1"/>
        </xdr:cNvPicPr>
      </xdr:nvPicPr>
      <xdr:blipFill>
        <a:blip xmlns:r="http://schemas.openxmlformats.org/officeDocument/2006/relationships" r:embed="rId46" cstate="print"/>
        <a:srcRect/>
        <a:stretch>
          <a:fillRect/>
        </a:stretch>
      </xdr:blipFill>
      <xdr:spPr bwMode="auto">
        <a:xfrm>
          <a:off x="2527300" y="1816100"/>
          <a:ext cx="3666018" cy="304164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173567</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59266</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615418" y="7237639"/>
          <a:ext cx="1809750" cy="1436915"/>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144993</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1035393" y="4791075"/>
          <a:ext cx="1809750" cy="1564821"/>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54468" y="1064079"/>
          <a:ext cx="18097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320643" y="7380514"/>
          <a:ext cx="1809750" cy="1468211"/>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115358</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863943" y="8488136"/>
          <a:ext cx="1809750" cy="1424668"/>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5</xdr:row>
      <xdr:rowOff>162253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5</xdr:col>
      <xdr:colOff>3941379</xdr:colOff>
      <xdr:row>29</xdr:row>
      <xdr:rowOff>328450</xdr:rowOff>
    </xdr:from>
    <xdr:to>
      <xdr:col>27</xdr:col>
      <xdr:colOff>146537</xdr:colOff>
      <xdr:row>29</xdr:row>
      <xdr:rowOff>367640</xdr:rowOff>
    </xdr:to>
    <xdr:sp macro="" textlink="">
      <xdr:nvSpPr>
        <xdr:cNvPr id="5122" name="Line 35"/>
        <xdr:cNvSpPr>
          <a:spLocks noChangeShapeType="1"/>
        </xdr:cNvSpPr>
      </xdr:nvSpPr>
      <xdr:spPr bwMode="auto">
        <a:xfrm>
          <a:off x="7620000" y="13597760"/>
          <a:ext cx="2849162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5</xdr:row>
      <xdr:rowOff>162253</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9"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158" name="AutoShape 67"/>
        <xdr:cNvSpPr>
          <a:spLocks noChangeArrowheads="1"/>
        </xdr:cNvSpPr>
      </xdr:nvSpPr>
      <xdr:spPr bwMode="auto">
        <a:xfrm>
          <a:off x="3793880" y="15146216"/>
          <a:ext cx="3496408" cy="937846"/>
        </a:xfrm>
        <a:prstGeom prst="wedgeRoundRectCallout">
          <a:avLst>
            <a:gd name="adj1" fmla="val 144500"/>
            <a:gd name="adj2" fmla="val -152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53"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70"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80" name="AutoShape 62"/>
        <xdr:cNvSpPr>
          <a:spLocks noChangeArrowheads="1"/>
        </xdr:cNvSpPr>
      </xdr:nvSpPr>
      <xdr:spPr bwMode="auto">
        <a:xfrm>
          <a:off x="39465739" y="14151219"/>
          <a:ext cx="5446834" cy="95543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12</xdr:col>
      <xdr:colOff>-1</xdr:colOff>
      <xdr:row>9</xdr:row>
      <xdr:rowOff>381481</xdr:rowOff>
    </xdr:from>
    <xdr:to>
      <xdr:col>12</xdr:col>
      <xdr:colOff>2</xdr:colOff>
      <xdr:row>17</xdr:row>
      <xdr:rowOff>-1</xdr:rowOff>
    </xdr:to>
    <xdr:sp macro="" textlink="">
      <xdr:nvSpPr>
        <xdr:cNvPr id="59" name="Line 35"/>
        <xdr:cNvSpPr>
          <a:spLocks noChangeShapeType="1"/>
        </xdr:cNvSpPr>
      </xdr:nvSpPr>
      <xdr:spPr bwMode="auto">
        <a:xfrm rot="16200000" flipV="1">
          <a:off x="13131604" y="6102807"/>
          <a:ext cx="3297138" cy="3"/>
        </a:xfrm>
        <a:prstGeom prst="line">
          <a:avLst/>
        </a:prstGeom>
        <a:noFill/>
        <a:ln w="228600">
          <a:solidFill>
            <a:srgbClr val="FF0000"/>
          </a:solidFill>
          <a:round/>
          <a:headEnd/>
          <a:tailEnd/>
        </a:ln>
      </xdr:spPr>
    </xdr:sp>
    <xdr:clientData/>
  </xdr:twoCellAnchor>
  <xdr:twoCellAnchor>
    <xdr:from>
      <xdr:col>6</xdr:col>
      <xdr:colOff>0</xdr:colOff>
      <xdr:row>17</xdr:row>
      <xdr:rowOff>0</xdr:rowOff>
    </xdr:from>
    <xdr:to>
      <xdr:col>11</xdr:col>
      <xdr:colOff>1379483</xdr:colOff>
      <xdr:row>17</xdr:row>
      <xdr:rowOff>1</xdr:rowOff>
    </xdr:to>
    <xdr:sp macro="" textlink="">
      <xdr:nvSpPr>
        <xdr:cNvPr id="46" name="Line 35"/>
        <xdr:cNvSpPr>
          <a:spLocks noChangeShapeType="1"/>
        </xdr:cNvSpPr>
      </xdr:nvSpPr>
      <xdr:spPr bwMode="auto">
        <a:xfrm flipV="1">
          <a:off x="7718534" y="7751379"/>
          <a:ext cx="7028794" cy="1"/>
        </a:xfrm>
        <a:prstGeom prst="line">
          <a:avLst/>
        </a:prstGeom>
        <a:noFill/>
        <a:ln w="228600">
          <a:solidFill>
            <a:srgbClr val="FF0000"/>
          </a:solidFill>
          <a:round/>
          <a:headEnd/>
          <a:tailEnd/>
        </a:ln>
      </xdr:spPr>
    </xdr:sp>
    <xdr:clientData/>
  </xdr:twoCellAnchor>
  <xdr:twoCellAnchor>
    <xdr:from>
      <xdr:col>21</xdr:col>
      <xdr:colOff>689741</xdr:colOff>
      <xdr:row>4</xdr:row>
      <xdr:rowOff>32845</xdr:rowOff>
    </xdr:from>
    <xdr:to>
      <xdr:col>25</xdr:col>
      <xdr:colOff>270389</xdr:colOff>
      <xdr:row>6</xdr:row>
      <xdr:rowOff>145300</xdr:rowOff>
    </xdr:to>
    <xdr:sp macro="" textlink="">
      <xdr:nvSpPr>
        <xdr:cNvPr id="48" name="AutoShape 62"/>
        <xdr:cNvSpPr>
          <a:spLocks noChangeArrowheads="1"/>
        </xdr:cNvSpPr>
      </xdr:nvSpPr>
      <xdr:spPr bwMode="auto">
        <a:xfrm>
          <a:off x="28180862" y="1872155"/>
          <a:ext cx="5229958" cy="966421"/>
        </a:xfrm>
        <a:prstGeom prst="wedgeRoundRectCallout">
          <a:avLst>
            <a:gd name="adj1" fmla="val -21940"/>
            <a:gd name="adj2" fmla="val 290282"/>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5</xdr:col>
      <xdr:colOff>65689</xdr:colOff>
      <xdr:row>10</xdr:row>
      <xdr:rowOff>65690</xdr:rowOff>
    </xdr:from>
    <xdr:to>
      <xdr:col>7</xdr:col>
      <xdr:colOff>198459</xdr:colOff>
      <xdr:row>12</xdr:row>
      <xdr:rowOff>83881</xdr:rowOff>
    </xdr:to>
    <xdr:sp macro="" textlink="">
      <xdr:nvSpPr>
        <xdr:cNvPr id="49" name="AutoShape 68"/>
        <xdr:cNvSpPr>
          <a:spLocks noChangeArrowheads="1"/>
        </xdr:cNvSpPr>
      </xdr:nvSpPr>
      <xdr:spPr bwMode="auto">
        <a:xfrm>
          <a:off x="3744310" y="4598276"/>
          <a:ext cx="4172683" cy="937846"/>
        </a:xfrm>
        <a:prstGeom prst="wedgeRoundRectCallout">
          <a:avLst>
            <a:gd name="adj1" fmla="val 77686"/>
            <a:gd name="adj2" fmla="val 1356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3.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www.ieee802.org/11/Meetings/201209ChinaInterim.html"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http://www.ieee.org/web/membership/ethics/code_ethics.html" TargetMode="External"/><Relationship Id="rId18" Type="http://schemas.openxmlformats.org/officeDocument/2006/relationships/hyperlink" Target="http://standards.ieee.org/board/pat/faq.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pat-slideset.ppt" TargetMode="External"/><Relationship Id="rId2" Type="http://schemas.openxmlformats.org/officeDocument/2006/relationships/hyperlink" Target="http://www.ieee802.org/11/" TargetMode="External"/><Relationship Id="rId16" Type="http://schemas.openxmlformats.org/officeDocument/2006/relationships/hyperlink" Target="http://grouper.ieee.org/groups/802/11/Photographs/officers.htm" TargetMode="External"/><Relationship Id="rId20" Type="http://schemas.openxmlformats.org/officeDocument/2006/relationships/hyperlink" Target="http://standards.ieee.org/board/pat/loa.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5" Type="http://schemas.openxmlformats.org/officeDocument/2006/relationships/hyperlink" Target="mailto:stds-802-11-tgaj@listserv.ieee.org" TargetMode="External"/><Relationship Id="rId15" Type="http://schemas.openxmlformats.org/officeDocument/2006/relationships/hyperlink" Target="http://standards.ieee.org/board/pat/index.html" TargetMode="External"/><Relationship Id="rId23" Type="http://schemas.openxmlformats.org/officeDocument/2006/relationships/printerSettings" Target="../printerSettings/printerSettings34.bin"/><Relationship Id="rId10" Type="http://schemas.openxmlformats.org/officeDocument/2006/relationships/hyperlink" Target="mailto:stds-802-11@listserv.ieee.org" TargetMode="External"/><Relationship Id="rId19" Type="http://schemas.openxmlformats.org/officeDocument/2006/relationships/hyperlink" Target="http://standards.ieee.org/faqs/affiliationFAQ.html"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http://standards.ieee.org/resources/antitrust-guidelines.pdf" TargetMode="External"/><Relationship Id="rId22" Type="http://schemas.openxmlformats.org/officeDocument/2006/relationships/hyperlink" Target="http://grouper.ieee.org/groups/80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B4" sqref="B4:B6"/>
    </sheetView>
  </sheetViews>
  <sheetFormatPr defaultColWidth="9.109375" defaultRowHeight="20.100000000000001" customHeight="1" x14ac:dyDescent="0.3"/>
  <cols>
    <col min="1" max="1" width="1.44140625" style="52" customWidth="1"/>
    <col min="2" max="2" width="14.109375" style="54" customWidth="1"/>
    <col min="3" max="3" width="1.44140625" style="53" customWidth="1"/>
    <col min="4" max="4" width="1.44140625" style="59" customWidth="1"/>
    <col min="5" max="5" width="19.6640625" style="49" customWidth="1"/>
    <col min="6" max="6" width="11.109375" style="40" customWidth="1"/>
    <col min="7" max="8" width="9.109375" style="40"/>
    <col min="9" max="9" width="14.109375" style="40" customWidth="1"/>
    <col min="10" max="10" width="9.109375" style="40"/>
    <col min="11" max="11" width="15.33203125" style="40" customWidth="1"/>
    <col min="12" max="12" width="15.109375" style="40" customWidth="1"/>
    <col min="13" max="16384" width="9.109375" style="40"/>
  </cols>
  <sheetData>
    <row r="1" spans="1:18" s="37" customFormat="1" ht="20.100000000000001" customHeight="1" x14ac:dyDescent="0.15">
      <c r="A1" s="851"/>
      <c r="B1" s="852" t="s">
        <v>453</v>
      </c>
      <c r="C1" s="853"/>
      <c r="D1" s="58"/>
      <c r="E1" s="1046"/>
      <c r="F1" s="1046"/>
      <c r="G1" s="1046"/>
      <c r="H1" s="1046"/>
      <c r="I1" s="1046"/>
      <c r="J1" s="1046"/>
      <c r="K1" s="1046"/>
      <c r="L1" s="1046"/>
      <c r="M1" s="1046"/>
      <c r="N1" s="1046"/>
      <c r="O1" s="1046"/>
      <c r="P1" s="1046"/>
      <c r="Q1" s="1046"/>
      <c r="R1" s="1046"/>
    </row>
    <row r="2" spans="1:18" ht="20.100000000000001" customHeight="1" thickBot="1" x14ac:dyDescent="0.45">
      <c r="A2" s="615"/>
      <c r="B2" s="543"/>
      <c r="E2" s="1047"/>
      <c r="F2" s="1053" t="s">
        <v>191</v>
      </c>
      <c r="G2" s="1048"/>
      <c r="H2" s="1048"/>
      <c r="I2" s="1048"/>
      <c r="J2" s="1048"/>
      <c r="K2" s="1048"/>
      <c r="L2" s="1048"/>
      <c r="M2" s="1048"/>
      <c r="N2" s="1048"/>
      <c r="O2" s="1048"/>
      <c r="P2" s="1048"/>
    </row>
    <row r="3" spans="1:18" ht="20.100000000000001" customHeight="1" thickBot="1" x14ac:dyDescent="0.4">
      <c r="A3" s="615"/>
      <c r="B3" s="371" t="s">
        <v>456</v>
      </c>
      <c r="E3" s="1047"/>
      <c r="F3" s="1040" t="s">
        <v>192</v>
      </c>
      <c r="G3" s="1048"/>
      <c r="H3" s="1048"/>
      <c r="I3" s="1048"/>
      <c r="J3" s="1048"/>
      <c r="K3" s="1048"/>
      <c r="L3" s="1048"/>
      <c r="M3" s="1048"/>
      <c r="N3" s="1048"/>
      <c r="O3" s="1048"/>
      <c r="P3" s="1048"/>
    </row>
    <row r="4" spans="1:18" ht="20.100000000000001" customHeight="1" x14ac:dyDescent="0.35">
      <c r="A4" s="615"/>
      <c r="B4" s="1256" t="s">
        <v>590</v>
      </c>
      <c r="E4" s="1055" t="s">
        <v>193</v>
      </c>
      <c r="F4" s="1040" t="s">
        <v>568</v>
      </c>
      <c r="G4" s="1048"/>
      <c r="H4" s="1048"/>
      <c r="I4" s="1048"/>
      <c r="J4" s="1048"/>
      <c r="K4" s="1048"/>
      <c r="L4" s="1048"/>
      <c r="M4" s="1048"/>
      <c r="N4" s="1048"/>
      <c r="O4" s="1048"/>
      <c r="P4" s="1048"/>
    </row>
    <row r="5" spans="1:18" ht="20.100000000000001" customHeight="1" x14ac:dyDescent="0.35">
      <c r="A5" s="615"/>
      <c r="B5" s="1257"/>
      <c r="E5" s="1055" t="s">
        <v>194</v>
      </c>
      <c r="F5" s="1042" t="s">
        <v>569</v>
      </c>
      <c r="G5" s="1048"/>
      <c r="H5" s="1048"/>
      <c r="I5" s="1048"/>
      <c r="J5" s="1049"/>
      <c r="K5" s="1048"/>
      <c r="L5" s="1048"/>
      <c r="M5" s="1048"/>
      <c r="N5" s="1048"/>
      <c r="O5" s="1048"/>
      <c r="P5" s="1048"/>
    </row>
    <row r="6" spans="1:18" ht="20.100000000000001" customHeight="1" thickBot="1" x14ac:dyDescent="0.45">
      <c r="A6" s="615"/>
      <c r="B6" s="1258"/>
      <c r="E6" s="1055" t="s">
        <v>195</v>
      </c>
      <c r="F6" s="1043" t="s">
        <v>291</v>
      </c>
      <c r="G6" s="1048"/>
      <c r="H6" s="1048"/>
      <c r="I6" s="1048"/>
      <c r="J6" s="1048"/>
      <c r="K6" s="1048"/>
      <c r="L6" s="1048"/>
      <c r="M6" s="1048"/>
      <c r="N6" s="1048"/>
      <c r="O6" s="1048"/>
      <c r="P6" s="1048"/>
    </row>
    <row r="7" spans="1:18" s="41" customFormat="1" ht="20.100000000000001" customHeight="1" thickBot="1" x14ac:dyDescent="0.4">
      <c r="A7" s="615"/>
      <c r="B7" s="54"/>
      <c r="C7" s="544"/>
      <c r="D7" s="60"/>
      <c r="E7" s="1056"/>
      <c r="F7" s="1051"/>
      <c r="G7" s="1051"/>
      <c r="H7" s="1051"/>
      <c r="I7" s="1051"/>
      <c r="J7" s="1051"/>
      <c r="K7" s="1051"/>
      <c r="L7" s="1051"/>
      <c r="M7" s="1051"/>
      <c r="N7" s="1051"/>
      <c r="O7" s="1051"/>
      <c r="P7" s="1051"/>
    </row>
    <row r="8" spans="1:18" s="42" customFormat="1" ht="20.100000000000001" customHeight="1" x14ac:dyDescent="0.4">
      <c r="A8" s="615"/>
      <c r="B8" s="1019" t="s">
        <v>108</v>
      </c>
      <c r="C8" s="498"/>
      <c r="D8" s="59"/>
      <c r="E8" s="1057" t="s">
        <v>196</v>
      </c>
      <c r="F8" s="1044" t="s">
        <v>570</v>
      </c>
      <c r="G8" s="1045"/>
      <c r="H8" s="1045"/>
      <c r="I8" s="1045"/>
      <c r="J8" s="1045"/>
      <c r="K8" s="1052"/>
      <c r="L8" s="1052"/>
      <c r="M8" s="1052"/>
      <c r="N8" s="1052"/>
      <c r="O8" s="1052"/>
      <c r="P8" s="1052"/>
    </row>
    <row r="9" spans="1:18" ht="20.100000000000001" customHeight="1" x14ac:dyDescent="0.4">
      <c r="A9" s="615"/>
      <c r="B9" s="678" t="s">
        <v>136</v>
      </c>
      <c r="C9" s="498"/>
      <c r="E9" s="1055" t="s">
        <v>197</v>
      </c>
      <c r="F9" s="1160" t="s">
        <v>571</v>
      </c>
      <c r="G9" s="1041"/>
      <c r="H9" s="1041"/>
      <c r="I9" s="1041"/>
      <c r="J9" s="1041"/>
      <c r="K9" s="1048"/>
      <c r="L9" s="1048"/>
      <c r="M9" s="1048"/>
      <c r="N9" s="1048"/>
      <c r="O9" s="1048"/>
      <c r="P9" s="1048"/>
    </row>
    <row r="10" spans="1:18" ht="20.100000000000001" customHeight="1" x14ac:dyDescent="0.4">
      <c r="A10" s="615"/>
      <c r="B10" s="679"/>
      <c r="C10" s="680"/>
      <c r="E10" s="1055" t="s">
        <v>198</v>
      </c>
      <c r="F10" s="1043" t="s">
        <v>292</v>
      </c>
      <c r="G10" s="1043"/>
      <c r="H10" s="1043"/>
      <c r="I10" s="1043"/>
      <c r="J10" s="1043"/>
      <c r="K10" s="1050"/>
      <c r="L10" s="1043" t="s">
        <v>86</v>
      </c>
      <c r="M10" s="1043"/>
      <c r="N10" s="1041"/>
      <c r="O10" s="1041"/>
      <c r="P10" s="1041"/>
    </row>
    <row r="11" spans="1:18" ht="20.100000000000001" customHeight="1" x14ac:dyDescent="0.4">
      <c r="A11" s="615"/>
      <c r="B11" s="681" t="s">
        <v>406</v>
      </c>
      <c r="C11" s="498"/>
      <c r="E11" s="1039"/>
      <c r="F11" s="1043" t="s">
        <v>199</v>
      </c>
      <c r="G11" s="1043"/>
      <c r="H11" s="1043"/>
      <c r="I11" s="1043"/>
      <c r="J11" s="1043"/>
      <c r="K11" s="1050"/>
      <c r="L11" s="1043" t="s">
        <v>87</v>
      </c>
      <c r="M11" s="1043"/>
      <c r="N11" s="1041"/>
      <c r="O11" s="1041"/>
      <c r="P11" s="1041"/>
    </row>
    <row r="12" spans="1:18" ht="20.100000000000001" customHeight="1" x14ac:dyDescent="0.4">
      <c r="B12" s="682" t="s">
        <v>407</v>
      </c>
      <c r="E12" s="1039"/>
      <c r="F12" s="1043" t="s">
        <v>202</v>
      </c>
      <c r="G12" s="1043" t="s">
        <v>423</v>
      </c>
      <c r="H12" s="1043"/>
      <c r="I12" s="1043"/>
      <c r="J12" s="1043"/>
      <c r="K12" s="1050"/>
      <c r="L12" s="1043" t="s">
        <v>454</v>
      </c>
      <c r="M12" s="1043"/>
      <c r="N12" s="1041"/>
      <c r="O12" s="1041"/>
      <c r="P12" s="1041"/>
    </row>
    <row r="13" spans="1:18" ht="20.100000000000001" customHeight="1" x14ac:dyDescent="0.4">
      <c r="A13" s="615"/>
      <c r="B13" s="683" t="s">
        <v>162</v>
      </c>
      <c r="C13" s="498"/>
      <c r="E13" s="1039"/>
      <c r="F13" s="1043" t="s">
        <v>203</v>
      </c>
      <c r="G13" s="1043" t="s">
        <v>293</v>
      </c>
      <c r="H13" s="1043"/>
      <c r="I13" s="1043"/>
      <c r="J13" s="1043"/>
      <c r="K13" s="1050"/>
      <c r="L13" s="1041" t="s">
        <v>455</v>
      </c>
      <c r="M13" s="1043"/>
      <c r="N13" s="1041"/>
      <c r="O13" s="1041"/>
      <c r="P13" s="1041"/>
    </row>
    <row r="14" spans="1:18" ht="20.100000000000001" customHeight="1" x14ac:dyDescent="0.4">
      <c r="B14" s="684" t="s">
        <v>262</v>
      </c>
      <c r="C14" s="498"/>
      <c r="E14" s="1039"/>
      <c r="F14" s="1043" t="s">
        <v>204</v>
      </c>
      <c r="G14" s="1043" t="s">
        <v>293</v>
      </c>
      <c r="H14" s="1043"/>
      <c r="I14" s="1043"/>
      <c r="J14" s="1043"/>
      <c r="K14" s="1050"/>
      <c r="L14" s="1043" t="s">
        <v>88</v>
      </c>
      <c r="M14" s="1043"/>
      <c r="N14" s="1041"/>
      <c r="O14" s="1041"/>
      <c r="P14" s="1041"/>
    </row>
    <row r="15" spans="1:18" ht="20.100000000000001" customHeight="1" x14ac:dyDescent="0.4">
      <c r="B15" s="499" t="s">
        <v>289</v>
      </c>
      <c r="C15" s="498"/>
      <c r="E15" s="1039"/>
      <c r="F15" s="1043" t="s">
        <v>263</v>
      </c>
      <c r="G15" s="1043"/>
      <c r="H15" s="1043"/>
      <c r="I15" s="1043"/>
      <c r="J15" s="1043"/>
      <c r="K15" s="1050"/>
      <c r="L15" s="1050"/>
      <c r="M15" s="1050"/>
      <c r="N15" s="1048"/>
      <c r="O15" s="1048"/>
      <c r="P15" s="1048"/>
    </row>
    <row r="16" spans="1:18" ht="20.100000000000001" customHeight="1" x14ac:dyDescent="0.3">
      <c r="B16" s="500" t="s">
        <v>353</v>
      </c>
      <c r="C16" s="501"/>
      <c r="F16" s="1048"/>
      <c r="G16" s="1048"/>
      <c r="H16" s="1048"/>
      <c r="I16" s="1048"/>
      <c r="J16" s="1048"/>
      <c r="K16" s="1048"/>
      <c r="L16" s="1048"/>
      <c r="M16" s="1048"/>
      <c r="N16" s="1048"/>
      <c r="O16" s="1048"/>
      <c r="P16" s="1048"/>
    </row>
    <row r="17" spans="1:17" ht="20.100000000000001" customHeight="1" x14ac:dyDescent="0.4">
      <c r="C17" s="460"/>
      <c r="E17" s="1039"/>
      <c r="F17" s="1048"/>
      <c r="G17" s="1048"/>
      <c r="H17" s="1048"/>
      <c r="I17" s="1048"/>
      <c r="J17" s="1048"/>
      <c r="K17" s="1048"/>
      <c r="L17" s="1048"/>
      <c r="M17" s="1048"/>
      <c r="N17" s="1048"/>
      <c r="O17" s="1048"/>
      <c r="P17" s="1048"/>
    </row>
    <row r="18" spans="1:17" ht="20.100000000000001" customHeight="1" x14ac:dyDescent="0.35">
      <c r="E18" s="1054" t="s">
        <v>205</v>
      </c>
      <c r="F18" s="1263" t="s">
        <v>572</v>
      </c>
      <c r="G18" s="1264"/>
      <c r="H18" s="1264"/>
      <c r="I18" s="1264"/>
      <c r="J18" s="1264"/>
      <c r="K18" s="1264"/>
      <c r="L18" s="1264"/>
      <c r="M18" s="1264"/>
      <c r="N18" s="1264"/>
      <c r="O18" s="1264"/>
      <c r="P18" s="1264"/>
      <c r="Q18" s="1264"/>
    </row>
    <row r="19" spans="1:17" ht="20.100000000000001" customHeight="1" x14ac:dyDescent="0.3">
      <c r="A19" s="615"/>
      <c r="B19" s="973" t="s">
        <v>408</v>
      </c>
      <c r="C19" s="498"/>
      <c r="F19" s="1265"/>
      <c r="G19" s="1265"/>
      <c r="H19" s="1265"/>
      <c r="I19" s="1265"/>
      <c r="J19" s="1265"/>
      <c r="K19" s="1265"/>
      <c r="L19" s="1265"/>
      <c r="M19" s="1265"/>
      <c r="N19" s="1265"/>
      <c r="O19" s="1265"/>
      <c r="P19" s="1265"/>
      <c r="Q19" s="1265"/>
    </row>
    <row r="20" spans="1:17" ht="20.100000000000001" customHeight="1" x14ac:dyDescent="0.3">
      <c r="B20" s="682" t="s">
        <v>409</v>
      </c>
      <c r="F20" s="1266"/>
      <c r="G20" s="1266"/>
      <c r="H20" s="1266"/>
      <c r="I20" s="1266"/>
      <c r="J20" s="1266"/>
      <c r="K20" s="1266"/>
      <c r="L20" s="1266"/>
      <c r="M20" s="1266"/>
      <c r="N20" s="1266"/>
      <c r="O20" s="1266"/>
      <c r="P20" s="1266"/>
      <c r="Q20" s="1266"/>
    </row>
    <row r="21" spans="1:17" ht="20.100000000000001" customHeight="1" x14ac:dyDescent="0.3">
      <c r="A21" s="615"/>
      <c r="B21" s="1020" t="s">
        <v>467</v>
      </c>
      <c r="C21" s="498"/>
    </row>
    <row r="22" spans="1:17" ht="20.100000000000001" customHeight="1" x14ac:dyDescent="0.3">
      <c r="B22" s="974" t="s">
        <v>304</v>
      </c>
      <c r="C22" s="498"/>
    </row>
    <row r="23" spans="1:17" ht="20.100000000000001" customHeight="1" x14ac:dyDescent="0.3">
      <c r="B23" s="1021" t="s">
        <v>303</v>
      </c>
      <c r="C23" s="498"/>
    </row>
    <row r="24" spans="1:17" ht="20.100000000000001" customHeight="1" x14ac:dyDescent="0.3">
      <c r="B24" s="975" t="s">
        <v>354</v>
      </c>
      <c r="C24" s="498"/>
    </row>
    <row r="25" spans="1:17" ht="20.100000000000001" customHeight="1" x14ac:dyDescent="0.3">
      <c r="B25" s="1022" t="s">
        <v>26</v>
      </c>
      <c r="C25" s="498"/>
    </row>
    <row r="26" spans="1:17" ht="20.100000000000001" customHeight="1" x14ac:dyDescent="0.3">
      <c r="B26" s="1023" t="s">
        <v>21</v>
      </c>
      <c r="C26" s="498"/>
    </row>
    <row r="27" spans="1:17" ht="20.100000000000001" customHeight="1" x14ac:dyDescent="0.3">
      <c r="B27" s="1024" t="s">
        <v>469</v>
      </c>
      <c r="C27" s="498"/>
    </row>
    <row r="28" spans="1:17" ht="20.100000000000001" customHeight="1" x14ac:dyDescent="0.3">
      <c r="C28" s="498"/>
      <c r="E28" s="51"/>
      <c r="F28" s="1260"/>
      <c r="G28" s="1260"/>
      <c r="H28" s="1260"/>
      <c r="I28" s="1260"/>
    </row>
    <row r="29" spans="1:17" ht="20.100000000000001" customHeight="1" x14ac:dyDescent="0.3">
      <c r="E29" s="50"/>
      <c r="F29" s="43"/>
      <c r="G29" s="43"/>
      <c r="H29" s="43"/>
      <c r="I29" s="43"/>
    </row>
    <row r="30" spans="1:17" ht="20.100000000000001" customHeight="1" x14ac:dyDescent="0.3">
      <c r="B30" s="681" t="s">
        <v>410</v>
      </c>
      <c r="E30" s="50"/>
      <c r="F30" s="1259"/>
      <c r="G30" s="1259"/>
      <c r="H30" s="1259"/>
      <c r="I30" s="1259"/>
    </row>
    <row r="31" spans="1:17" ht="20.100000000000001" customHeight="1" x14ac:dyDescent="0.3">
      <c r="B31" s="682" t="s">
        <v>411</v>
      </c>
      <c r="E31" s="50"/>
      <c r="F31" s="43"/>
      <c r="G31" s="43"/>
      <c r="H31" s="43"/>
      <c r="I31" s="43"/>
    </row>
    <row r="32" spans="1:17" ht="20.100000000000001" customHeight="1" x14ac:dyDescent="0.3">
      <c r="B32" s="1027" t="s">
        <v>457</v>
      </c>
      <c r="E32" s="50"/>
      <c r="F32" s="1259"/>
      <c r="G32" s="1259"/>
      <c r="H32" s="1259"/>
      <c r="I32" s="1259"/>
    </row>
    <row r="33" spans="1:9" ht="20.100000000000001" customHeight="1" x14ac:dyDescent="0.3">
      <c r="A33" s="615"/>
      <c r="B33" s="1028" t="s">
        <v>468</v>
      </c>
      <c r="C33" s="498"/>
      <c r="F33" s="1259"/>
      <c r="G33" s="1259"/>
      <c r="H33" s="1259"/>
      <c r="I33" s="1259"/>
    </row>
    <row r="35" spans="1:9" ht="20.100000000000001" customHeight="1" x14ac:dyDescent="0.3">
      <c r="C35" s="498"/>
    </row>
    <row r="36" spans="1:9" ht="20.100000000000001" customHeight="1" x14ac:dyDescent="0.3">
      <c r="B36" s="1261" t="s">
        <v>429</v>
      </c>
      <c r="C36" s="498"/>
    </row>
    <row r="37" spans="1:9" ht="20.100000000000001" customHeight="1" x14ac:dyDescent="0.3">
      <c r="A37" s="54"/>
      <c r="B37" s="1262"/>
      <c r="C37" s="54"/>
    </row>
    <row r="38" spans="1:9" ht="20.100000000000001" customHeight="1" x14ac:dyDescent="0.3">
      <c r="A38" s="54"/>
      <c r="B38" s="854" t="s">
        <v>425</v>
      </c>
      <c r="C38" s="54"/>
    </row>
    <row r="39" spans="1:9" ht="20.100000000000001" customHeight="1" x14ac:dyDescent="0.3">
      <c r="A39" s="54"/>
      <c r="B39" s="1031" t="s">
        <v>369</v>
      </c>
      <c r="C39" s="54"/>
    </row>
    <row r="40" spans="1:9" ht="20.100000000000001" customHeight="1" thickBot="1" x14ac:dyDescent="0.35">
      <c r="A40" s="54"/>
      <c r="C40" s="54"/>
    </row>
    <row r="41" spans="1:9" ht="20.100000000000001" customHeight="1" x14ac:dyDescent="0.3">
      <c r="B41" s="600" t="s">
        <v>307</v>
      </c>
    </row>
    <row r="42" spans="1:9" ht="20.100000000000001" customHeight="1" x14ac:dyDescent="0.3">
      <c r="B42" s="601" t="s">
        <v>269</v>
      </c>
    </row>
    <row r="43" spans="1:9" ht="20.100000000000001" customHeight="1" x14ac:dyDescent="0.3">
      <c r="B43" s="503" t="s">
        <v>256</v>
      </c>
      <c r="C43" s="502"/>
    </row>
    <row r="44" spans="1:9" ht="20.100000000000001" customHeight="1" x14ac:dyDescent="0.3">
      <c r="B44" s="504" t="s">
        <v>109</v>
      </c>
      <c r="C44" s="502"/>
    </row>
    <row r="45" spans="1:9" ht="20.100000000000001" customHeight="1" x14ac:dyDescent="0.3">
      <c r="B45" s="505" t="s">
        <v>110</v>
      </c>
      <c r="C45" s="502"/>
    </row>
    <row r="46" spans="1:9" ht="20.100000000000001" customHeight="1" x14ac:dyDescent="0.3">
      <c r="B46" s="1029" t="s">
        <v>107</v>
      </c>
      <c r="C46" s="502"/>
    </row>
    <row r="47" spans="1:9" ht="20.100000000000001" customHeight="1" x14ac:dyDescent="0.3">
      <c r="B47" s="506" t="s">
        <v>265</v>
      </c>
      <c r="C47" s="502"/>
    </row>
    <row r="48" spans="1:9" ht="20.100000000000001" customHeight="1" x14ac:dyDescent="0.3">
      <c r="B48" s="506" t="s">
        <v>266</v>
      </c>
      <c r="C48" s="502"/>
    </row>
    <row r="49" spans="1:3" ht="20.100000000000001" customHeight="1" x14ac:dyDescent="0.3">
      <c r="B49" s="506" t="s">
        <v>140</v>
      </c>
      <c r="C49" s="502"/>
    </row>
    <row r="50" spans="1:3" ht="20.100000000000001" customHeight="1" x14ac:dyDescent="0.3">
      <c r="B50" s="506" t="s">
        <v>271</v>
      </c>
      <c r="C50" s="502"/>
    </row>
    <row r="51" spans="1:3" ht="20.100000000000001" customHeight="1" x14ac:dyDescent="0.3">
      <c r="B51" s="506" t="s">
        <v>267</v>
      </c>
      <c r="C51" s="502"/>
    </row>
    <row r="52" spans="1:3" ht="20.100000000000001" customHeight="1" x14ac:dyDescent="0.3">
      <c r="B52" s="506" t="s">
        <v>139</v>
      </c>
      <c r="C52" s="502"/>
    </row>
    <row r="53" spans="1:3" ht="20.100000000000001" customHeight="1" x14ac:dyDescent="0.3">
      <c r="B53" s="506" t="s">
        <v>268</v>
      </c>
      <c r="C53" s="502"/>
    </row>
    <row r="54" spans="1:3" ht="20.100000000000001" customHeight="1" x14ac:dyDescent="0.3">
      <c r="B54" s="685" t="s">
        <v>111</v>
      </c>
      <c r="C54" s="502"/>
    </row>
    <row r="55" spans="1:3" ht="20.100000000000001" customHeight="1" x14ac:dyDescent="0.3">
      <c r="C55" s="502"/>
    </row>
    <row r="56" spans="1:3" ht="20.100000000000001" customHeight="1" x14ac:dyDescent="0.3">
      <c r="C56" s="502"/>
    </row>
    <row r="58" spans="1:3" ht="20.100000000000001" customHeight="1" x14ac:dyDescent="0.3">
      <c r="A58" s="851"/>
      <c r="B58" s="852" t="str">
        <f>B1</f>
        <v>Sept 2012</v>
      </c>
      <c r="C58" s="853"/>
    </row>
    <row r="59" spans="1:3" ht="20.100000000000001" customHeight="1" x14ac:dyDescent="0.3">
      <c r="A59" s="844"/>
      <c r="B59" s="844"/>
      <c r="C59" s="844"/>
    </row>
    <row r="60" spans="1:3" ht="20.100000000000001" customHeight="1" x14ac:dyDescent="0.3">
      <c r="A60" s="844"/>
      <c r="B60" s="844"/>
      <c r="C60" s="844"/>
    </row>
    <row r="61" spans="1:3" ht="20.100000000000001" customHeight="1" x14ac:dyDescent="0.3">
      <c r="A61" s="844"/>
      <c r="B61" s="844"/>
      <c r="C61" s="844"/>
    </row>
    <row r="62" spans="1:3" ht="20.100000000000001" customHeight="1" x14ac:dyDescent="0.3">
      <c r="A62" s="844"/>
      <c r="B62" s="844"/>
      <c r="C62" s="844"/>
    </row>
    <row r="63" spans="1:3" ht="20.100000000000001" customHeight="1" x14ac:dyDescent="0.3">
      <c r="A63" s="844"/>
      <c r="B63" s="844"/>
      <c r="C63" s="844"/>
    </row>
    <row r="64" spans="1:3" ht="20.100000000000001" customHeight="1" x14ac:dyDescent="0.3">
      <c r="A64" s="844"/>
      <c r="B64" s="844"/>
      <c r="C64" s="844"/>
    </row>
    <row r="65" spans="1:3" ht="20.100000000000001" customHeight="1" x14ac:dyDescent="0.3">
      <c r="A65" s="677"/>
      <c r="B65" s="677"/>
      <c r="C65" s="677"/>
    </row>
    <row r="66" spans="1:3" ht="20.100000000000001" customHeight="1" x14ac:dyDescent="0.3">
      <c r="A66"/>
      <c r="B66"/>
      <c r="C66"/>
    </row>
    <row r="67" spans="1:3" ht="20.100000000000001" customHeight="1" x14ac:dyDescent="0.3">
      <c r="A67"/>
      <c r="B67"/>
      <c r="C67"/>
    </row>
    <row r="68" spans="1:3" ht="20.100000000000001" customHeight="1" x14ac:dyDescent="0.3">
      <c r="A68"/>
      <c r="B68"/>
      <c r="C68"/>
    </row>
    <row r="69" spans="1:3" ht="20.100000000000001" customHeight="1" x14ac:dyDescent="0.3">
      <c r="A69"/>
      <c r="B69"/>
      <c r="C69"/>
    </row>
    <row r="70" spans="1:3" ht="20.100000000000001" customHeight="1" x14ac:dyDescent="0.3">
      <c r="A70"/>
      <c r="B70"/>
      <c r="C70"/>
    </row>
    <row r="71" spans="1:3" ht="20.100000000000001" customHeight="1" x14ac:dyDescent="0.3">
      <c r="A71"/>
      <c r="B71"/>
      <c r="C71"/>
    </row>
    <row r="72" spans="1:3" ht="20.100000000000001" customHeight="1" x14ac:dyDescent="0.3">
      <c r="A72"/>
      <c r="B72"/>
      <c r="C72"/>
    </row>
    <row r="73" spans="1:3" ht="20.100000000000001" customHeight="1" x14ac:dyDescent="0.3">
      <c r="A73"/>
      <c r="B73"/>
      <c r="C73"/>
    </row>
    <row r="74" spans="1:3" ht="20.100000000000001" customHeight="1" x14ac:dyDescent="0.3">
      <c r="A74"/>
      <c r="B74"/>
      <c r="C74"/>
    </row>
    <row r="75" spans="1:3" ht="20.100000000000001" customHeight="1" x14ac:dyDescent="0.3">
      <c r="A75"/>
      <c r="B75"/>
      <c r="C75"/>
    </row>
    <row r="76" spans="1:3" ht="20.100000000000001" customHeight="1" x14ac:dyDescent="0.3">
      <c r="A76"/>
      <c r="B76"/>
      <c r="C76"/>
    </row>
    <row r="77" spans="1:3" ht="20.100000000000001" customHeight="1" x14ac:dyDescent="0.3">
      <c r="A77"/>
      <c r="B77"/>
      <c r="C77"/>
    </row>
    <row r="78" spans="1:3" ht="20.100000000000001" customHeight="1" x14ac:dyDescent="0.3">
      <c r="A78"/>
      <c r="B78"/>
      <c r="C78"/>
    </row>
    <row r="79" spans="1:3" ht="20.100000000000001" customHeight="1" x14ac:dyDescent="0.3">
      <c r="A79"/>
      <c r="B79"/>
      <c r="C79"/>
    </row>
    <row r="80" spans="1:3" ht="20.100000000000001" customHeight="1" x14ac:dyDescent="0.3">
      <c r="A80"/>
      <c r="B80"/>
      <c r="C80"/>
    </row>
    <row r="81" spans="1:3" ht="20.100000000000001" customHeight="1" x14ac:dyDescent="0.3">
      <c r="A81"/>
      <c r="B81"/>
      <c r="C81"/>
    </row>
    <row r="82" spans="1:3" ht="20.100000000000001" customHeight="1" x14ac:dyDescent="0.3">
      <c r="A82"/>
      <c r="B82"/>
      <c r="C82"/>
    </row>
    <row r="83" spans="1:3" ht="20.100000000000001" customHeight="1" x14ac:dyDescent="0.3">
      <c r="A83"/>
      <c r="B83"/>
      <c r="C83"/>
    </row>
    <row r="84" spans="1:3" ht="20.100000000000001" customHeight="1" x14ac:dyDescent="0.3">
      <c r="A84"/>
      <c r="B84"/>
      <c r="C84"/>
    </row>
    <row r="85" spans="1:3" ht="20.100000000000001" customHeight="1" x14ac:dyDescent="0.3">
      <c r="A85"/>
      <c r="B85"/>
      <c r="C85"/>
    </row>
    <row r="86" spans="1:3" ht="20.100000000000001" customHeight="1" x14ac:dyDescent="0.3">
      <c r="A86"/>
      <c r="B86"/>
      <c r="C86"/>
    </row>
    <row r="87" spans="1:3" ht="20.100000000000001" customHeight="1" x14ac:dyDescent="0.3">
      <c r="A87"/>
      <c r="B87"/>
      <c r="C87"/>
    </row>
    <row r="88" spans="1:3" ht="20.100000000000001" customHeight="1" x14ac:dyDescent="0.3">
      <c r="A88"/>
      <c r="B88"/>
      <c r="C88"/>
    </row>
    <row r="89" spans="1:3" ht="20.100000000000001" customHeight="1" x14ac:dyDescent="0.3">
      <c r="A89"/>
      <c r="B89"/>
      <c r="C89"/>
    </row>
    <row r="90" spans="1:3" ht="20.100000000000001" customHeight="1" x14ac:dyDescent="0.3">
      <c r="A90"/>
      <c r="B90"/>
      <c r="C90"/>
    </row>
    <row r="91" spans="1:3" ht="20.100000000000001" customHeight="1" x14ac:dyDescent="0.3">
      <c r="A91"/>
      <c r="B91"/>
      <c r="C91"/>
    </row>
    <row r="92" spans="1:3" ht="20.100000000000001" customHeight="1" x14ac:dyDescent="0.3">
      <c r="A92"/>
      <c r="B92"/>
      <c r="C92"/>
    </row>
    <row r="93" spans="1:3" ht="20.100000000000001" customHeight="1" x14ac:dyDescent="0.3">
      <c r="A93"/>
      <c r="B93"/>
      <c r="C93"/>
    </row>
    <row r="94" spans="1:3" ht="20.100000000000001" customHeight="1" x14ac:dyDescent="0.3">
      <c r="A94"/>
      <c r="B94"/>
      <c r="C94"/>
    </row>
    <row r="95" spans="1:3" ht="20.100000000000001" customHeight="1" x14ac:dyDescent="0.3">
      <c r="A95"/>
      <c r="B95"/>
      <c r="C95"/>
    </row>
    <row r="96" spans="1:3" ht="20.100000000000001" customHeight="1" x14ac:dyDescent="0.3">
      <c r="A96"/>
      <c r="B96"/>
      <c r="C96"/>
    </row>
    <row r="97" spans="1:3" ht="20.100000000000001" customHeight="1" x14ac:dyDescent="0.3">
      <c r="A97"/>
      <c r="B97"/>
      <c r="C97"/>
    </row>
    <row r="98" spans="1:3" ht="20.100000000000001" customHeight="1" x14ac:dyDescent="0.3">
      <c r="A98"/>
      <c r="B98"/>
      <c r="C98"/>
    </row>
    <row r="99" spans="1:3" ht="20.100000000000001" customHeight="1" x14ac:dyDescent="0.3">
      <c r="A99"/>
      <c r="B99"/>
      <c r="C99"/>
    </row>
    <row r="100" spans="1:3" ht="20.100000000000001" customHeight="1" x14ac:dyDescent="0.3">
      <c r="A100"/>
      <c r="B100"/>
      <c r="C100"/>
    </row>
    <row r="101" spans="1:3" ht="20.100000000000001" customHeight="1" x14ac:dyDescent="0.3">
      <c r="A101"/>
      <c r="B101"/>
      <c r="C101"/>
    </row>
    <row r="102" spans="1:3" ht="20.100000000000001" customHeight="1" x14ac:dyDescent="0.3">
      <c r="A102"/>
      <c r="B102"/>
      <c r="C102"/>
    </row>
    <row r="103" spans="1:3" ht="20.100000000000001" customHeight="1" x14ac:dyDescent="0.3">
      <c r="A103"/>
      <c r="B103"/>
      <c r="C103"/>
    </row>
    <row r="104" spans="1:3" ht="20.100000000000001" customHeight="1" x14ac:dyDescent="0.3">
      <c r="A104"/>
      <c r="B104"/>
      <c r="C104"/>
    </row>
    <row r="105" spans="1:3" ht="20.100000000000001" customHeight="1" x14ac:dyDescent="0.3">
      <c r="A105"/>
      <c r="B105"/>
      <c r="C105"/>
    </row>
    <row r="106" spans="1:3" ht="20.100000000000001" customHeight="1" x14ac:dyDescent="0.3">
      <c r="A106"/>
      <c r="B106"/>
      <c r="C106"/>
    </row>
    <row r="107" spans="1:3" ht="20.100000000000001" customHeight="1" x14ac:dyDescent="0.3">
      <c r="A107"/>
      <c r="B107"/>
      <c r="C107"/>
    </row>
    <row r="108" spans="1:3" ht="20.100000000000001" customHeight="1" x14ac:dyDescent="0.3">
      <c r="A108"/>
      <c r="B108"/>
      <c r="C108"/>
    </row>
    <row r="109" spans="1:3" ht="20.100000000000001" customHeight="1" x14ac:dyDescent="0.3">
      <c r="A109"/>
      <c r="B109"/>
      <c r="C109"/>
    </row>
    <row r="110" spans="1:3" ht="20.100000000000001" customHeight="1" x14ac:dyDescent="0.3">
      <c r="A110"/>
      <c r="B110"/>
      <c r="C110"/>
    </row>
    <row r="111" spans="1:3" ht="20.100000000000001" customHeight="1" x14ac:dyDescent="0.3">
      <c r="A111"/>
      <c r="B111"/>
      <c r="C111"/>
    </row>
    <row r="112" spans="1:3" ht="20.100000000000001" customHeight="1" x14ac:dyDescent="0.3">
      <c r="A112"/>
      <c r="B112"/>
      <c r="C112"/>
    </row>
    <row r="113" spans="1:3" ht="20.100000000000001" customHeight="1" x14ac:dyDescent="0.3">
      <c r="A113"/>
      <c r="B113"/>
      <c r="C113"/>
    </row>
    <row r="114" spans="1:3" ht="20.100000000000001" customHeight="1" x14ac:dyDescent="0.3">
      <c r="A114"/>
      <c r="B114"/>
      <c r="C114"/>
    </row>
    <row r="115" spans="1:3" ht="20.100000000000001" customHeight="1" x14ac:dyDescent="0.3">
      <c r="A115"/>
      <c r="B115"/>
      <c r="C115"/>
    </row>
    <row r="116" spans="1:3" ht="20.100000000000001" customHeight="1" x14ac:dyDescent="0.3">
      <c r="A116"/>
      <c r="B116"/>
      <c r="C116"/>
    </row>
    <row r="117" spans="1:3" ht="20.100000000000001" customHeight="1" x14ac:dyDescent="0.3">
      <c r="A117"/>
      <c r="B117"/>
      <c r="C117"/>
    </row>
    <row r="118" spans="1:3" ht="20.100000000000001" customHeight="1" x14ac:dyDescent="0.3">
      <c r="A118"/>
      <c r="B118"/>
      <c r="C118"/>
    </row>
    <row r="119" spans="1:3" ht="20.100000000000001" customHeight="1" x14ac:dyDescent="0.3">
      <c r="A119"/>
      <c r="B119"/>
      <c r="C119"/>
    </row>
    <row r="120" spans="1:3" ht="20.100000000000001" customHeight="1" x14ac:dyDescent="0.3">
      <c r="A120"/>
      <c r="B120"/>
      <c r="C120"/>
    </row>
    <row r="121" spans="1:3" ht="20.100000000000001" customHeight="1" x14ac:dyDescent="0.3">
      <c r="A121"/>
      <c r="B121"/>
      <c r="C121"/>
    </row>
    <row r="122" spans="1:3" ht="20.100000000000001" customHeight="1" x14ac:dyDescent="0.3">
      <c r="A122"/>
      <c r="B122"/>
      <c r="C122"/>
    </row>
    <row r="123" spans="1:3" ht="20.100000000000001" customHeight="1" x14ac:dyDescent="0.3">
      <c r="A123"/>
      <c r="B123"/>
      <c r="C123"/>
    </row>
    <row r="124" spans="1:3" ht="20.100000000000001" customHeight="1" x14ac:dyDescent="0.3">
      <c r="A124"/>
      <c r="B124"/>
      <c r="C124"/>
    </row>
    <row r="125" spans="1:3" ht="20.100000000000001" customHeight="1" x14ac:dyDescent="0.3">
      <c r="A125"/>
      <c r="B125"/>
      <c r="C125"/>
    </row>
    <row r="126" spans="1:3" ht="20.100000000000001" customHeight="1" x14ac:dyDescent="0.3">
      <c r="A126"/>
      <c r="B126"/>
      <c r="C126"/>
    </row>
    <row r="127" spans="1:3" ht="20.100000000000001" customHeight="1" x14ac:dyDescent="0.3">
      <c r="A127"/>
      <c r="B127"/>
      <c r="C127"/>
    </row>
    <row r="128" spans="1:3" ht="20.100000000000001" customHeight="1" x14ac:dyDescent="0.3">
      <c r="A128"/>
      <c r="B128"/>
      <c r="C128"/>
    </row>
    <row r="129" spans="1:3" ht="20.100000000000001" customHeight="1" x14ac:dyDescent="0.3">
      <c r="A129"/>
      <c r="B129"/>
      <c r="C129"/>
    </row>
    <row r="130" spans="1:3" ht="20.100000000000001" customHeight="1" x14ac:dyDescent="0.3">
      <c r="A130"/>
      <c r="B130"/>
      <c r="C130"/>
    </row>
    <row r="131" spans="1:3" ht="20.100000000000001" customHeight="1" x14ac:dyDescent="0.3">
      <c r="A131"/>
      <c r="B131"/>
      <c r="C131"/>
    </row>
    <row r="132" spans="1:3" ht="20.100000000000001" customHeight="1" x14ac:dyDescent="0.3">
      <c r="A132"/>
      <c r="B132"/>
      <c r="C132"/>
    </row>
    <row r="133" spans="1:3" ht="20.100000000000001" customHeight="1" x14ac:dyDescent="0.3">
      <c r="A133"/>
      <c r="B133"/>
      <c r="C133"/>
    </row>
    <row r="134" spans="1:3" ht="20.100000000000001" customHeight="1" x14ac:dyDescent="0.3">
      <c r="A134"/>
      <c r="B134"/>
      <c r="C134"/>
    </row>
    <row r="135" spans="1:3" ht="20.100000000000001" customHeight="1" x14ac:dyDescent="0.3">
      <c r="A135"/>
      <c r="B135"/>
      <c r="C135"/>
    </row>
    <row r="136" spans="1:3" ht="20.100000000000001" customHeight="1" x14ac:dyDescent="0.3">
      <c r="A136"/>
      <c r="B136"/>
      <c r="C136"/>
    </row>
    <row r="137" spans="1:3" ht="20.100000000000001" customHeight="1" x14ac:dyDescent="0.3">
      <c r="A137"/>
      <c r="B137"/>
      <c r="C137"/>
    </row>
    <row r="138" spans="1:3" ht="20.100000000000001" customHeight="1" x14ac:dyDescent="0.3">
      <c r="A138"/>
      <c r="B138"/>
      <c r="C138"/>
    </row>
    <row r="139" spans="1:3" ht="20.100000000000001" customHeight="1" x14ac:dyDescent="0.3">
      <c r="A139"/>
      <c r="B139"/>
      <c r="C139"/>
    </row>
    <row r="140" spans="1:3" ht="20.100000000000001" customHeight="1" x14ac:dyDescent="0.3">
      <c r="A140"/>
      <c r="B140"/>
      <c r="C140"/>
    </row>
    <row r="141" spans="1:3" ht="20.100000000000001" customHeight="1" x14ac:dyDescent="0.3">
      <c r="A141"/>
      <c r="B141"/>
      <c r="C141"/>
    </row>
    <row r="142" spans="1:3" ht="20.100000000000001" customHeight="1" x14ac:dyDescent="0.3">
      <c r="A142"/>
      <c r="B142"/>
      <c r="C142"/>
    </row>
    <row r="143" spans="1:3" ht="20.100000000000001" customHeight="1" x14ac:dyDescent="0.3">
      <c r="A143"/>
      <c r="B143"/>
      <c r="C143"/>
    </row>
    <row r="144" spans="1:3" ht="20.100000000000001" customHeight="1" x14ac:dyDescent="0.3">
      <c r="A144"/>
      <c r="B144"/>
      <c r="C144"/>
    </row>
    <row r="145" spans="1:3" ht="20.100000000000001" customHeight="1" x14ac:dyDescent="0.3">
      <c r="A145"/>
      <c r="B145"/>
      <c r="C145"/>
    </row>
    <row r="146" spans="1:3" ht="20.100000000000001" customHeight="1" x14ac:dyDescent="0.3">
      <c r="A146"/>
      <c r="B146"/>
      <c r="C146"/>
    </row>
    <row r="147" spans="1:3" ht="20.100000000000001" customHeight="1" x14ac:dyDescent="0.3">
      <c r="A147"/>
      <c r="B147"/>
      <c r="C147"/>
    </row>
    <row r="148" spans="1:3" ht="20.100000000000001" customHeight="1" x14ac:dyDescent="0.3">
      <c r="A148"/>
      <c r="B148"/>
      <c r="C148"/>
    </row>
    <row r="149" spans="1:3" ht="20.100000000000001" customHeight="1" x14ac:dyDescent="0.3">
      <c r="A149"/>
      <c r="B149"/>
      <c r="C149"/>
    </row>
    <row r="150" spans="1:3" ht="20.100000000000001" customHeight="1" x14ac:dyDescent="0.3">
      <c r="A150"/>
      <c r="B150"/>
      <c r="C150"/>
    </row>
    <row r="151" spans="1:3" ht="20.100000000000001" customHeight="1" x14ac:dyDescent="0.3">
      <c r="A151"/>
      <c r="B151"/>
      <c r="C151"/>
    </row>
    <row r="152" spans="1:3" ht="20.100000000000001" customHeight="1" x14ac:dyDescent="0.3">
      <c r="A152"/>
      <c r="B152"/>
      <c r="C152"/>
    </row>
    <row r="153" spans="1:3" ht="20.100000000000001" customHeight="1" x14ac:dyDescent="0.3">
      <c r="A153"/>
      <c r="B153"/>
      <c r="C153"/>
    </row>
    <row r="154" spans="1:3" ht="20.100000000000001" customHeight="1" x14ac:dyDescent="0.3">
      <c r="A154"/>
      <c r="B154"/>
      <c r="C154"/>
    </row>
    <row r="155" spans="1:3" ht="20.100000000000001" customHeight="1" x14ac:dyDescent="0.3">
      <c r="A155"/>
      <c r="B155"/>
      <c r="C155"/>
    </row>
    <row r="156" spans="1:3" ht="20.100000000000001" customHeight="1" x14ac:dyDescent="0.3">
      <c r="A156"/>
      <c r="B156"/>
      <c r="C156"/>
    </row>
    <row r="157" spans="1:3" ht="20.100000000000001" customHeight="1" x14ac:dyDescent="0.3">
      <c r="A157"/>
      <c r="B157"/>
      <c r="C157"/>
    </row>
    <row r="158" spans="1:3" ht="20.100000000000001" customHeight="1" x14ac:dyDescent="0.3">
      <c r="A158"/>
      <c r="B158"/>
      <c r="C158"/>
    </row>
    <row r="159" spans="1:3" ht="20.100000000000001" customHeight="1" x14ac:dyDescent="0.3">
      <c r="A159"/>
      <c r="B159"/>
      <c r="C159"/>
    </row>
    <row r="160" spans="1:3" ht="20.100000000000001" customHeight="1" x14ac:dyDescent="0.3">
      <c r="A160"/>
      <c r="B160"/>
      <c r="C160"/>
    </row>
    <row r="161" spans="1:3" ht="20.100000000000001" customHeight="1" x14ac:dyDescent="0.3">
      <c r="A161"/>
      <c r="B161"/>
      <c r="C161"/>
    </row>
    <row r="162" spans="1:3" ht="20.100000000000001" customHeight="1" x14ac:dyDescent="0.3">
      <c r="A162"/>
      <c r="B162"/>
      <c r="C162"/>
    </row>
    <row r="163" spans="1:3" ht="20.100000000000001" customHeight="1" x14ac:dyDescent="0.3">
      <c r="A163"/>
      <c r="B163"/>
      <c r="C163"/>
    </row>
    <row r="164" spans="1:3" ht="20.100000000000001" customHeight="1" x14ac:dyDescent="0.3">
      <c r="A164"/>
      <c r="B164"/>
      <c r="C164"/>
    </row>
    <row r="165" spans="1:3" ht="20.100000000000001" customHeight="1" x14ac:dyDescent="0.3">
      <c r="A165"/>
      <c r="B165"/>
      <c r="C165"/>
    </row>
    <row r="166" spans="1:3" ht="20.100000000000001" customHeight="1" x14ac:dyDescent="0.3">
      <c r="A166"/>
      <c r="B166"/>
      <c r="C166"/>
    </row>
    <row r="167" spans="1:3" ht="20.100000000000001" customHeight="1" x14ac:dyDescent="0.3">
      <c r="A167"/>
      <c r="B167"/>
      <c r="C167"/>
    </row>
    <row r="168" spans="1:3" ht="20.100000000000001" customHeight="1" x14ac:dyDescent="0.3">
      <c r="A168"/>
      <c r="B168"/>
      <c r="C168"/>
    </row>
    <row r="169" spans="1:3" ht="20.100000000000001" customHeight="1" x14ac:dyDescent="0.3">
      <c r="A169"/>
      <c r="B169"/>
      <c r="C169"/>
    </row>
    <row r="170" spans="1:3" ht="20.100000000000001" customHeight="1" x14ac:dyDescent="0.3">
      <c r="A170"/>
      <c r="B170"/>
      <c r="C170"/>
    </row>
    <row r="171" spans="1:3" ht="20.100000000000001" customHeight="1" x14ac:dyDescent="0.3">
      <c r="A171"/>
      <c r="B171"/>
      <c r="C171"/>
    </row>
    <row r="172" spans="1:3" ht="20.100000000000001" customHeight="1" x14ac:dyDescent="0.3">
      <c r="A172"/>
      <c r="B172"/>
      <c r="C172"/>
    </row>
    <row r="173" spans="1:3" ht="20.100000000000001" customHeight="1" x14ac:dyDescent="0.3">
      <c r="A173"/>
      <c r="B173"/>
      <c r="C173"/>
    </row>
    <row r="174" spans="1:3" ht="20.100000000000001" customHeight="1" x14ac:dyDescent="0.3">
      <c r="A174"/>
      <c r="B174"/>
      <c r="C174"/>
    </row>
    <row r="175" spans="1:3" ht="20.100000000000001" customHeight="1" x14ac:dyDescent="0.3">
      <c r="A175"/>
      <c r="B175"/>
      <c r="C175"/>
    </row>
    <row r="176" spans="1:3" ht="20.100000000000001" customHeight="1" x14ac:dyDescent="0.3">
      <c r="A176"/>
      <c r="B176"/>
      <c r="C176"/>
    </row>
    <row r="177" spans="1:3" ht="20.100000000000001" customHeight="1" x14ac:dyDescent="0.3">
      <c r="A177"/>
      <c r="B177"/>
      <c r="C177"/>
    </row>
    <row r="178" spans="1:3" ht="20.100000000000001" customHeight="1" x14ac:dyDescent="0.3">
      <c r="A178"/>
      <c r="B178"/>
      <c r="C178"/>
    </row>
    <row r="179" spans="1:3" ht="20.100000000000001" customHeight="1" x14ac:dyDescent="0.3">
      <c r="A179"/>
      <c r="B179"/>
      <c r="C179"/>
    </row>
    <row r="180" spans="1:3" ht="20.100000000000001" customHeight="1" x14ac:dyDescent="0.3">
      <c r="A180"/>
      <c r="B180"/>
      <c r="C180"/>
    </row>
    <row r="181" spans="1:3" ht="20.100000000000001" customHeight="1" x14ac:dyDescent="0.3">
      <c r="A181"/>
      <c r="B181"/>
      <c r="C181"/>
    </row>
    <row r="182" spans="1:3" ht="20.100000000000001" customHeight="1" x14ac:dyDescent="0.3">
      <c r="A182"/>
      <c r="B182"/>
      <c r="C182"/>
    </row>
    <row r="183" spans="1:3" ht="20.100000000000001" customHeight="1" x14ac:dyDescent="0.3">
      <c r="A183"/>
      <c r="B183"/>
      <c r="C183"/>
    </row>
    <row r="184" spans="1:3" ht="20.100000000000001" customHeight="1" x14ac:dyDescent="0.3">
      <c r="A184"/>
      <c r="B184"/>
      <c r="C184"/>
    </row>
    <row r="185" spans="1:3" ht="20.100000000000001" customHeight="1" x14ac:dyDescent="0.3">
      <c r="A185"/>
      <c r="B185"/>
      <c r="C185"/>
    </row>
    <row r="186" spans="1:3" ht="20.100000000000001" customHeight="1" x14ac:dyDescent="0.3">
      <c r="A186"/>
      <c r="B186"/>
      <c r="C186"/>
    </row>
    <row r="187" spans="1:3" ht="20.100000000000001" customHeight="1" x14ac:dyDescent="0.3">
      <c r="A187"/>
      <c r="B187"/>
      <c r="C187"/>
    </row>
    <row r="188" spans="1:3" ht="20.100000000000001" customHeight="1" x14ac:dyDescent="0.3">
      <c r="A188"/>
      <c r="B188"/>
      <c r="C188"/>
    </row>
    <row r="189" spans="1:3" ht="20.100000000000001" customHeight="1" x14ac:dyDescent="0.3">
      <c r="A189"/>
      <c r="B189"/>
      <c r="C189"/>
    </row>
    <row r="190" spans="1:3" ht="20.100000000000001" customHeight="1" x14ac:dyDescent="0.3">
      <c r="A190"/>
      <c r="B190"/>
      <c r="C190"/>
    </row>
    <row r="191" spans="1:3" ht="20.100000000000001" customHeight="1" x14ac:dyDescent="0.3">
      <c r="A191"/>
      <c r="B191"/>
      <c r="C191"/>
    </row>
    <row r="192" spans="1:3" ht="20.100000000000001" customHeight="1" x14ac:dyDescent="0.3">
      <c r="A192"/>
      <c r="B192"/>
      <c r="C192"/>
    </row>
    <row r="193" spans="1:3" ht="20.100000000000001" customHeight="1" x14ac:dyDescent="0.3">
      <c r="A193"/>
      <c r="B193"/>
      <c r="C193"/>
    </row>
    <row r="194" spans="1:3" ht="20.100000000000001" customHeight="1" x14ac:dyDescent="0.3">
      <c r="A194"/>
      <c r="B194"/>
      <c r="C194"/>
    </row>
    <row r="195" spans="1:3" ht="20.100000000000001" customHeight="1" x14ac:dyDescent="0.3">
      <c r="A195"/>
      <c r="B195"/>
      <c r="C195"/>
    </row>
    <row r="196" spans="1:3" ht="20.100000000000001" customHeight="1" x14ac:dyDescent="0.3">
      <c r="A196"/>
      <c r="B196"/>
      <c r="C196"/>
    </row>
    <row r="197" spans="1:3" ht="20.100000000000001" customHeight="1" x14ac:dyDescent="0.3">
      <c r="A197"/>
      <c r="B197"/>
      <c r="C197"/>
    </row>
    <row r="198" spans="1:3" ht="20.100000000000001" customHeight="1" x14ac:dyDescent="0.3">
      <c r="A198"/>
      <c r="B198"/>
      <c r="C198"/>
    </row>
    <row r="199" spans="1:3" ht="20.100000000000001" customHeight="1" x14ac:dyDescent="0.3">
      <c r="A199"/>
      <c r="B199"/>
      <c r="C199"/>
    </row>
    <row r="200" spans="1:3" ht="20.100000000000001" customHeight="1" x14ac:dyDescent="0.3">
      <c r="A200"/>
      <c r="B200"/>
      <c r="C200"/>
    </row>
    <row r="201" spans="1:3" ht="20.100000000000001" customHeight="1" x14ac:dyDescent="0.3">
      <c r="A201"/>
      <c r="B201"/>
      <c r="C201"/>
    </row>
    <row r="202" spans="1:3" ht="20.100000000000001" customHeight="1" x14ac:dyDescent="0.3">
      <c r="A202"/>
      <c r="B202"/>
      <c r="C202"/>
    </row>
    <row r="203" spans="1:3" ht="20.100000000000001" customHeight="1" x14ac:dyDescent="0.3">
      <c r="A203"/>
      <c r="B203"/>
      <c r="C203"/>
    </row>
    <row r="204" spans="1:3" ht="20.100000000000001" customHeight="1" x14ac:dyDescent="0.3">
      <c r="A204"/>
      <c r="B204"/>
      <c r="C204"/>
    </row>
    <row r="205" spans="1:3" ht="20.100000000000001" customHeight="1" x14ac:dyDescent="0.3">
      <c r="A205"/>
      <c r="B205"/>
      <c r="C205"/>
    </row>
    <row r="206" spans="1:3" ht="20.100000000000001" customHeight="1" x14ac:dyDescent="0.3">
      <c r="A206"/>
      <c r="B206"/>
      <c r="C206"/>
    </row>
    <row r="207" spans="1:3" ht="20.100000000000001" customHeight="1" x14ac:dyDescent="0.3">
      <c r="A207"/>
      <c r="B207"/>
      <c r="C207"/>
    </row>
    <row r="208" spans="1:3" ht="20.100000000000001" customHeight="1" x14ac:dyDescent="0.3">
      <c r="A208"/>
      <c r="B208"/>
      <c r="C208"/>
    </row>
    <row r="209" spans="1:3" ht="20.100000000000001" customHeight="1" x14ac:dyDescent="0.3">
      <c r="A209"/>
      <c r="B209"/>
      <c r="C209"/>
    </row>
    <row r="210" spans="1:3" ht="20.100000000000001" customHeight="1" x14ac:dyDescent="0.3">
      <c r="A210"/>
      <c r="B210"/>
      <c r="C210"/>
    </row>
    <row r="211" spans="1:3" ht="20.100000000000001" customHeight="1" x14ac:dyDescent="0.3">
      <c r="A211"/>
      <c r="B211"/>
      <c r="C211"/>
    </row>
    <row r="212" spans="1:3" ht="20.100000000000001" customHeight="1" x14ac:dyDescent="0.3">
      <c r="A212"/>
      <c r="B212"/>
      <c r="C212"/>
    </row>
    <row r="213" spans="1:3" ht="20.100000000000001" customHeight="1" x14ac:dyDescent="0.3">
      <c r="A213"/>
      <c r="B213"/>
      <c r="C213"/>
    </row>
    <row r="214" spans="1:3" ht="20.100000000000001" customHeight="1" x14ac:dyDescent="0.3">
      <c r="A214"/>
      <c r="B214"/>
      <c r="C214"/>
    </row>
    <row r="215" spans="1:3" ht="20.100000000000001" customHeight="1" x14ac:dyDescent="0.3">
      <c r="A215"/>
      <c r="B215"/>
      <c r="C215"/>
    </row>
    <row r="216" spans="1:3" ht="20.100000000000001" customHeight="1" x14ac:dyDescent="0.3">
      <c r="A216"/>
      <c r="B216"/>
      <c r="C216"/>
    </row>
    <row r="217" spans="1:3" ht="20.100000000000001" customHeight="1" x14ac:dyDescent="0.3">
      <c r="A217"/>
      <c r="B217"/>
      <c r="C217"/>
    </row>
    <row r="218" spans="1:3" ht="20.100000000000001" customHeight="1" x14ac:dyDescent="0.3">
      <c r="A218"/>
      <c r="B218"/>
      <c r="C218"/>
    </row>
    <row r="219" spans="1:3" ht="20.100000000000001" customHeight="1" x14ac:dyDescent="0.3">
      <c r="A219"/>
      <c r="B219"/>
      <c r="C219"/>
    </row>
    <row r="220" spans="1:3" ht="20.100000000000001" customHeight="1" x14ac:dyDescent="0.3">
      <c r="A220"/>
      <c r="B220"/>
      <c r="C220"/>
    </row>
    <row r="221" spans="1:3" ht="20.100000000000001" customHeight="1" x14ac:dyDescent="0.3">
      <c r="A221"/>
      <c r="B221"/>
      <c r="C221"/>
    </row>
    <row r="222" spans="1:3" ht="20.100000000000001" customHeight="1" x14ac:dyDescent="0.3">
      <c r="A222"/>
      <c r="B222"/>
      <c r="C222"/>
    </row>
    <row r="223" spans="1:3" ht="20.100000000000001" customHeight="1" x14ac:dyDescent="0.3">
      <c r="A223"/>
      <c r="B223"/>
      <c r="C223"/>
    </row>
    <row r="224" spans="1:3" ht="20.100000000000001" customHeight="1" x14ac:dyDescent="0.3">
      <c r="A224"/>
      <c r="B224"/>
      <c r="C224"/>
    </row>
    <row r="225" spans="1:3" ht="20.100000000000001" customHeight="1" x14ac:dyDescent="0.3">
      <c r="A225"/>
      <c r="B225"/>
      <c r="C225"/>
    </row>
    <row r="226" spans="1:3" ht="20.100000000000001" customHeight="1" x14ac:dyDescent="0.3">
      <c r="A226"/>
      <c r="B226"/>
      <c r="C226"/>
    </row>
    <row r="227" spans="1:3" ht="20.100000000000001" customHeight="1" x14ac:dyDescent="0.3">
      <c r="A227"/>
      <c r="B227"/>
      <c r="C227"/>
    </row>
    <row r="228" spans="1:3" ht="20.100000000000001" customHeight="1" x14ac:dyDescent="0.3">
      <c r="A228"/>
      <c r="B228"/>
      <c r="C228"/>
    </row>
    <row r="229" spans="1:3" ht="20.100000000000001" customHeight="1" x14ac:dyDescent="0.3">
      <c r="A229"/>
      <c r="B229"/>
      <c r="C229"/>
    </row>
    <row r="230" spans="1:3" ht="20.100000000000001" customHeight="1" x14ac:dyDescent="0.3">
      <c r="A230"/>
      <c r="B230"/>
      <c r="C230"/>
    </row>
    <row r="231" spans="1:3" ht="20.100000000000001" customHeight="1" x14ac:dyDescent="0.3">
      <c r="A231"/>
      <c r="B231"/>
      <c r="C231"/>
    </row>
    <row r="232" spans="1:3" ht="20.100000000000001" customHeight="1" x14ac:dyDescent="0.3">
      <c r="A232"/>
      <c r="B232"/>
      <c r="C232"/>
    </row>
    <row r="233" spans="1:3" ht="20.100000000000001" customHeight="1" x14ac:dyDescent="0.3">
      <c r="A233"/>
      <c r="B233"/>
      <c r="C233"/>
    </row>
    <row r="234" spans="1:3" ht="20.100000000000001" customHeight="1" x14ac:dyDescent="0.3">
      <c r="A234"/>
      <c r="B234"/>
      <c r="C234"/>
    </row>
    <row r="235" spans="1:3" ht="20.100000000000001" customHeight="1" x14ac:dyDescent="0.3">
      <c r="A235"/>
      <c r="B235"/>
      <c r="C235"/>
    </row>
    <row r="236" spans="1:3" ht="20.100000000000001" customHeight="1" x14ac:dyDescent="0.3">
      <c r="A236"/>
      <c r="B236"/>
      <c r="C236"/>
    </row>
    <row r="237" spans="1:3" ht="20.100000000000001" customHeight="1" x14ac:dyDescent="0.3">
      <c r="A237"/>
      <c r="B237"/>
      <c r="C237"/>
    </row>
    <row r="238" spans="1:3" ht="20.100000000000001" customHeight="1" x14ac:dyDescent="0.3">
      <c r="A238"/>
      <c r="B238"/>
      <c r="C238"/>
    </row>
    <row r="239" spans="1:3" ht="20.100000000000001" customHeight="1" x14ac:dyDescent="0.3">
      <c r="A239"/>
      <c r="B239"/>
      <c r="C239"/>
    </row>
    <row r="240" spans="1:3" ht="20.100000000000001" customHeight="1" x14ac:dyDescent="0.3">
      <c r="A240"/>
      <c r="B240"/>
      <c r="C240"/>
    </row>
    <row r="241" spans="1:3" ht="20.100000000000001" customHeight="1" x14ac:dyDescent="0.3">
      <c r="A241"/>
      <c r="B241"/>
      <c r="C241"/>
    </row>
    <row r="242" spans="1:3" ht="20.100000000000001" customHeight="1" x14ac:dyDescent="0.3">
      <c r="A242"/>
      <c r="B242"/>
      <c r="C242"/>
    </row>
    <row r="243" spans="1:3" ht="20.100000000000001" customHeight="1" x14ac:dyDescent="0.3">
      <c r="A243"/>
      <c r="B243"/>
      <c r="C243"/>
    </row>
    <row r="244" spans="1:3" ht="20.100000000000001" customHeight="1" x14ac:dyDescent="0.3">
      <c r="A244"/>
      <c r="B244"/>
      <c r="C244"/>
    </row>
    <row r="245" spans="1:3" ht="20.100000000000001" customHeight="1" x14ac:dyDescent="0.3">
      <c r="A245"/>
      <c r="B245"/>
      <c r="C245"/>
    </row>
    <row r="246" spans="1:3" ht="20.100000000000001" customHeight="1" x14ac:dyDescent="0.3">
      <c r="A246"/>
      <c r="B246"/>
      <c r="C246"/>
    </row>
    <row r="247" spans="1:3" ht="20.100000000000001" customHeight="1" x14ac:dyDescent="0.3">
      <c r="A247"/>
      <c r="B247"/>
      <c r="C247"/>
    </row>
    <row r="248" spans="1:3" ht="20.100000000000001" customHeight="1" x14ac:dyDescent="0.3">
      <c r="A248"/>
      <c r="B248"/>
      <c r="C248"/>
    </row>
    <row r="249" spans="1:3" ht="20.100000000000001" customHeight="1" x14ac:dyDescent="0.3">
      <c r="A249"/>
      <c r="B249"/>
      <c r="C249"/>
    </row>
    <row r="250" spans="1:3" ht="20.100000000000001" customHeight="1" x14ac:dyDescent="0.3">
      <c r="A250"/>
      <c r="B250"/>
      <c r="C250"/>
    </row>
    <row r="251" spans="1:3" ht="20.100000000000001" customHeight="1" x14ac:dyDescent="0.3">
      <c r="A251"/>
      <c r="B251"/>
      <c r="C251"/>
    </row>
    <row r="252" spans="1:3" ht="20.100000000000001" customHeight="1" x14ac:dyDescent="0.3">
      <c r="A252"/>
      <c r="B252"/>
      <c r="C252"/>
    </row>
    <row r="253" spans="1:3" ht="20.100000000000001" customHeight="1" x14ac:dyDescent="0.3">
      <c r="A253"/>
      <c r="B253"/>
      <c r="C253"/>
    </row>
    <row r="254" spans="1:3" ht="20.100000000000001" customHeight="1" x14ac:dyDescent="0.3">
      <c r="A254"/>
      <c r="B254"/>
      <c r="C254"/>
    </row>
    <row r="255" spans="1:3" ht="20.100000000000001" customHeight="1" x14ac:dyDescent="0.3">
      <c r="A255"/>
      <c r="B255"/>
      <c r="C255"/>
    </row>
    <row r="256" spans="1:3" ht="20.100000000000001" customHeight="1" x14ac:dyDescent="0.3">
      <c r="A256"/>
      <c r="B256"/>
      <c r="C256"/>
    </row>
    <row r="257" spans="1:3" ht="20.100000000000001" customHeight="1" x14ac:dyDescent="0.3">
      <c r="A257"/>
      <c r="B257"/>
      <c r="C257"/>
    </row>
    <row r="258" spans="1:3" ht="20.100000000000001" customHeight="1" x14ac:dyDescent="0.3">
      <c r="A258"/>
      <c r="B258"/>
      <c r="C258"/>
    </row>
    <row r="259" spans="1:3" ht="20.100000000000001" customHeight="1" x14ac:dyDescent="0.3">
      <c r="A259"/>
      <c r="B259"/>
      <c r="C259"/>
    </row>
    <row r="260" spans="1:3" ht="20.100000000000001" customHeight="1" x14ac:dyDescent="0.3">
      <c r="A260"/>
      <c r="B260"/>
      <c r="C260"/>
    </row>
    <row r="261" spans="1:3" ht="20.100000000000001" customHeight="1" x14ac:dyDescent="0.3">
      <c r="A261"/>
      <c r="B261"/>
      <c r="C261"/>
    </row>
    <row r="262" spans="1:3" ht="20.100000000000001" customHeight="1" x14ac:dyDescent="0.3">
      <c r="A262"/>
      <c r="B262"/>
      <c r="C262"/>
    </row>
    <row r="263" spans="1:3" ht="20.100000000000001" customHeight="1" x14ac:dyDescent="0.3">
      <c r="A263"/>
      <c r="B263"/>
      <c r="C263"/>
    </row>
    <row r="264" spans="1:3" ht="20.100000000000001" customHeight="1" x14ac:dyDescent="0.3">
      <c r="A264"/>
      <c r="B264"/>
      <c r="C264"/>
    </row>
    <row r="265" spans="1:3" ht="20.100000000000001" customHeight="1" x14ac:dyDescent="0.3">
      <c r="A265"/>
      <c r="B265"/>
      <c r="C265"/>
    </row>
    <row r="266" spans="1:3" ht="20.100000000000001" customHeight="1" x14ac:dyDescent="0.3">
      <c r="A266"/>
      <c r="B266"/>
      <c r="C266"/>
    </row>
    <row r="267" spans="1:3" ht="20.100000000000001" customHeight="1" x14ac:dyDescent="0.3">
      <c r="A267"/>
      <c r="B267"/>
      <c r="C267"/>
    </row>
    <row r="268" spans="1:3" ht="20.100000000000001" customHeight="1" x14ac:dyDescent="0.3">
      <c r="A268"/>
      <c r="B268"/>
      <c r="C268"/>
    </row>
    <row r="269" spans="1:3" ht="20.100000000000001" customHeight="1" x14ac:dyDescent="0.3">
      <c r="A269"/>
      <c r="B269"/>
      <c r="C269"/>
    </row>
    <row r="270" spans="1:3" ht="20.100000000000001" customHeight="1" x14ac:dyDescent="0.3">
      <c r="A270"/>
      <c r="B270"/>
      <c r="C270"/>
    </row>
    <row r="271" spans="1:3" ht="20.100000000000001" customHeight="1" x14ac:dyDescent="0.3">
      <c r="A271"/>
      <c r="B271"/>
      <c r="C271"/>
    </row>
    <row r="272" spans="1:3" ht="20.100000000000001" customHeight="1" x14ac:dyDescent="0.3">
      <c r="A272"/>
      <c r="B272"/>
      <c r="C272"/>
    </row>
    <row r="273" spans="1:3" ht="20.100000000000001" customHeight="1" x14ac:dyDescent="0.3">
      <c r="A273"/>
      <c r="B273"/>
      <c r="C273"/>
    </row>
    <row r="274" spans="1:3" ht="20.100000000000001" customHeight="1" x14ac:dyDescent="0.3">
      <c r="A274"/>
      <c r="B274"/>
      <c r="C274"/>
    </row>
    <row r="275" spans="1:3" ht="20.100000000000001" customHeight="1" x14ac:dyDescent="0.3">
      <c r="A275"/>
      <c r="B275"/>
      <c r="C275"/>
    </row>
    <row r="276" spans="1:3" ht="20.100000000000001" customHeight="1" x14ac:dyDescent="0.3">
      <c r="A276"/>
      <c r="B276"/>
      <c r="C276"/>
    </row>
    <row r="277" spans="1:3" ht="20.100000000000001" customHeight="1" x14ac:dyDescent="0.3">
      <c r="A277"/>
      <c r="B277"/>
      <c r="C277"/>
    </row>
    <row r="278" spans="1:3" ht="20.100000000000001" customHeight="1" x14ac:dyDescent="0.3">
      <c r="A278"/>
      <c r="B278"/>
      <c r="C278"/>
    </row>
    <row r="279" spans="1:3" ht="20.100000000000001" customHeight="1" x14ac:dyDescent="0.3">
      <c r="A279"/>
      <c r="B279"/>
      <c r="C279"/>
    </row>
    <row r="280" spans="1:3" ht="20.100000000000001" customHeight="1" x14ac:dyDescent="0.3">
      <c r="A280"/>
      <c r="B280"/>
      <c r="C280"/>
    </row>
    <row r="281" spans="1:3" ht="20.100000000000001" customHeight="1" x14ac:dyDescent="0.3">
      <c r="A281"/>
      <c r="B281"/>
      <c r="C281"/>
    </row>
    <row r="282" spans="1:3" ht="20.100000000000001" customHeight="1" x14ac:dyDescent="0.3">
      <c r="A282"/>
      <c r="B282"/>
      <c r="C282"/>
    </row>
    <row r="283" spans="1:3" ht="20.100000000000001" customHeight="1" x14ac:dyDescent="0.3">
      <c r="A283"/>
      <c r="B283"/>
      <c r="C283"/>
    </row>
    <row r="284" spans="1:3" ht="20.100000000000001" customHeight="1" x14ac:dyDescent="0.3">
      <c r="A284"/>
      <c r="B284"/>
      <c r="C284"/>
    </row>
    <row r="285" spans="1:3" ht="20.100000000000001" customHeight="1" x14ac:dyDescent="0.3">
      <c r="A285"/>
      <c r="B285"/>
      <c r="C285"/>
    </row>
    <row r="286" spans="1:3" ht="20.100000000000001" customHeight="1" x14ac:dyDescent="0.3">
      <c r="A286"/>
      <c r="B286"/>
      <c r="C286"/>
    </row>
    <row r="287" spans="1:3" ht="20.100000000000001" customHeight="1" x14ac:dyDescent="0.3">
      <c r="A287"/>
      <c r="B287"/>
      <c r="C287"/>
    </row>
    <row r="288" spans="1:3" ht="20.100000000000001" customHeight="1" x14ac:dyDescent="0.3">
      <c r="A288"/>
      <c r="B288"/>
      <c r="C288"/>
    </row>
    <row r="289" spans="1:3" ht="20.100000000000001" customHeight="1" x14ac:dyDescent="0.3">
      <c r="A289"/>
      <c r="B289"/>
      <c r="C289"/>
    </row>
    <row r="290" spans="1:3" ht="20.100000000000001" customHeight="1" x14ac:dyDescent="0.3">
      <c r="A290"/>
      <c r="B290"/>
      <c r="C290"/>
    </row>
    <row r="291" spans="1:3" ht="20.100000000000001" customHeight="1" x14ac:dyDescent="0.3">
      <c r="A291"/>
      <c r="B291"/>
      <c r="C291"/>
    </row>
    <row r="292" spans="1:3" ht="20.100000000000001" customHeight="1" x14ac:dyDescent="0.3">
      <c r="A292"/>
      <c r="B292"/>
      <c r="C292"/>
    </row>
    <row r="293" spans="1:3" ht="20.100000000000001" customHeight="1" x14ac:dyDescent="0.3">
      <c r="A293"/>
      <c r="B293"/>
      <c r="C293"/>
    </row>
    <row r="294" spans="1:3" ht="20.100000000000001" customHeight="1" x14ac:dyDescent="0.3">
      <c r="A294"/>
      <c r="B294"/>
      <c r="C294"/>
    </row>
    <row r="295" spans="1:3" ht="20.100000000000001" customHeight="1" x14ac:dyDescent="0.3">
      <c r="A295"/>
      <c r="B295"/>
      <c r="C295"/>
    </row>
    <row r="296" spans="1:3" ht="20.100000000000001" customHeight="1" x14ac:dyDescent="0.3">
      <c r="A296"/>
      <c r="B296"/>
      <c r="C296"/>
    </row>
    <row r="297" spans="1:3" ht="20.100000000000001" customHeight="1" x14ac:dyDescent="0.3">
      <c r="A297"/>
      <c r="B297"/>
      <c r="C297"/>
    </row>
    <row r="298" spans="1:3" ht="20.100000000000001" customHeight="1" x14ac:dyDescent="0.3">
      <c r="A298"/>
      <c r="B298"/>
      <c r="C298"/>
    </row>
    <row r="299" spans="1:3" ht="20.100000000000001" customHeight="1" x14ac:dyDescent="0.3">
      <c r="A299"/>
      <c r="B299"/>
      <c r="C299"/>
    </row>
    <row r="300" spans="1:3" ht="20.100000000000001" customHeight="1" x14ac:dyDescent="0.3">
      <c r="A300"/>
      <c r="B300"/>
      <c r="C300"/>
    </row>
    <row r="301" spans="1:3" ht="20.100000000000001" customHeight="1" x14ac:dyDescent="0.3">
      <c r="A301"/>
      <c r="B301"/>
      <c r="C301"/>
    </row>
    <row r="302" spans="1:3" ht="20.100000000000001" customHeight="1" x14ac:dyDescent="0.3">
      <c r="A302"/>
      <c r="B302"/>
      <c r="C302"/>
    </row>
    <row r="303" spans="1:3" ht="20.100000000000001" customHeight="1" x14ac:dyDescent="0.3">
      <c r="A303"/>
      <c r="B303"/>
      <c r="C303"/>
    </row>
    <row r="304" spans="1:3" ht="20.100000000000001" customHeight="1" x14ac:dyDescent="0.3">
      <c r="A304"/>
      <c r="B304"/>
      <c r="C304"/>
    </row>
    <row r="305" spans="1:3" ht="20.100000000000001" customHeight="1" x14ac:dyDescent="0.3">
      <c r="A305"/>
      <c r="B305"/>
      <c r="C305"/>
    </row>
    <row r="306" spans="1:3" ht="20.100000000000001" customHeight="1" x14ac:dyDescent="0.3">
      <c r="A306"/>
      <c r="B306"/>
      <c r="C306"/>
    </row>
    <row r="307" spans="1:3" ht="20.100000000000001" customHeight="1" x14ac:dyDescent="0.3">
      <c r="A307"/>
      <c r="B307"/>
      <c r="C307"/>
    </row>
    <row r="308" spans="1:3" ht="20.100000000000001" customHeight="1" x14ac:dyDescent="0.3">
      <c r="A308"/>
      <c r="B308"/>
      <c r="C308"/>
    </row>
    <row r="309" spans="1:3" ht="20.100000000000001" customHeight="1" x14ac:dyDescent="0.3">
      <c r="A309"/>
      <c r="B309"/>
      <c r="C309"/>
    </row>
    <row r="310" spans="1:3" ht="20.100000000000001" customHeight="1" x14ac:dyDescent="0.3">
      <c r="A310"/>
      <c r="B310"/>
      <c r="C310"/>
    </row>
    <row r="311" spans="1:3" ht="20.100000000000001" customHeight="1" x14ac:dyDescent="0.3">
      <c r="A311"/>
      <c r="B311"/>
      <c r="C311"/>
    </row>
    <row r="312" spans="1:3" ht="20.100000000000001" customHeight="1" x14ac:dyDescent="0.3">
      <c r="A312"/>
      <c r="B312"/>
      <c r="C312"/>
    </row>
    <row r="313" spans="1:3" ht="20.100000000000001" customHeight="1" x14ac:dyDescent="0.3">
      <c r="A313"/>
      <c r="B313"/>
      <c r="C313"/>
    </row>
    <row r="314" spans="1:3" ht="20.100000000000001" customHeight="1" x14ac:dyDescent="0.3">
      <c r="A314"/>
      <c r="B314"/>
      <c r="C314"/>
    </row>
    <row r="315" spans="1:3" ht="20.100000000000001" customHeight="1" x14ac:dyDescent="0.3">
      <c r="A315"/>
      <c r="B315"/>
      <c r="C315"/>
    </row>
    <row r="316" spans="1:3" ht="20.100000000000001" customHeight="1" x14ac:dyDescent="0.3">
      <c r="A316"/>
      <c r="B316"/>
      <c r="C316"/>
    </row>
    <row r="317" spans="1:3" ht="20.100000000000001" customHeight="1" x14ac:dyDescent="0.3">
      <c r="A317"/>
      <c r="B317"/>
      <c r="C317"/>
    </row>
    <row r="318" spans="1:3" ht="20.100000000000001" customHeight="1" x14ac:dyDescent="0.3">
      <c r="A318"/>
      <c r="B318"/>
      <c r="C318"/>
    </row>
    <row r="319" spans="1:3" ht="20.100000000000001" customHeight="1" x14ac:dyDescent="0.3">
      <c r="A319"/>
      <c r="B319"/>
      <c r="C319"/>
    </row>
    <row r="320" spans="1:3" ht="20.100000000000001" customHeight="1" x14ac:dyDescent="0.3">
      <c r="A320"/>
      <c r="B320"/>
      <c r="C320"/>
    </row>
    <row r="321" spans="1:3" ht="20.100000000000001" customHeight="1" x14ac:dyDescent="0.3">
      <c r="A321"/>
      <c r="B321"/>
      <c r="C321"/>
    </row>
    <row r="322" spans="1:3" ht="20.100000000000001" customHeight="1" x14ac:dyDescent="0.3">
      <c r="A322"/>
      <c r="B322"/>
      <c r="C322"/>
    </row>
    <row r="323" spans="1:3" ht="20.100000000000001" customHeight="1" x14ac:dyDescent="0.3">
      <c r="A323"/>
      <c r="B323"/>
      <c r="C323"/>
    </row>
    <row r="324" spans="1:3" ht="20.100000000000001" customHeight="1" x14ac:dyDescent="0.3">
      <c r="A324"/>
      <c r="B324"/>
      <c r="C324"/>
    </row>
    <row r="325" spans="1:3" ht="20.100000000000001" customHeight="1" x14ac:dyDescent="0.3">
      <c r="A325"/>
      <c r="B325"/>
      <c r="C325"/>
    </row>
    <row r="326" spans="1:3" ht="20.100000000000001" customHeight="1" x14ac:dyDescent="0.3">
      <c r="A326"/>
      <c r="B326"/>
      <c r="C326"/>
    </row>
    <row r="327" spans="1:3" ht="20.100000000000001" customHeight="1" x14ac:dyDescent="0.3">
      <c r="A327"/>
      <c r="B327"/>
      <c r="C327"/>
    </row>
    <row r="328" spans="1:3" ht="20.100000000000001" customHeight="1" x14ac:dyDescent="0.3">
      <c r="A328"/>
      <c r="B328"/>
      <c r="C328"/>
    </row>
    <row r="329" spans="1:3" ht="20.100000000000001" customHeight="1" x14ac:dyDescent="0.3">
      <c r="A329"/>
      <c r="B329"/>
      <c r="C329"/>
    </row>
    <row r="330" spans="1:3" ht="20.100000000000001" customHeight="1" x14ac:dyDescent="0.3">
      <c r="A330"/>
      <c r="B330"/>
      <c r="C330"/>
    </row>
    <row r="331" spans="1:3" ht="20.100000000000001" customHeight="1" x14ac:dyDescent="0.3">
      <c r="A331"/>
      <c r="B331"/>
      <c r="C331"/>
    </row>
    <row r="332" spans="1:3" ht="20.100000000000001" customHeight="1" x14ac:dyDescent="0.3">
      <c r="A332"/>
      <c r="B332"/>
      <c r="C332"/>
    </row>
    <row r="333" spans="1:3" ht="20.100000000000001" customHeight="1" x14ac:dyDescent="0.3">
      <c r="A333"/>
      <c r="B333"/>
      <c r="C333"/>
    </row>
    <row r="334" spans="1:3" ht="20.100000000000001" customHeight="1" x14ac:dyDescent="0.3">
      <c r="A334"/>
      <c r="B334"/>
      <c r="C334"/>
    </row>
    <row r="335" spans="1:3" ht="20.100000000000001" customHeight="1" x14ac:dyDescent="0.3">
      <c r="A335"/>
      <c r="B335"/>
      <c r="C335"/>
    </row>
    <row r="336" spans="1:3" ht="20.100000000000001" customHeight="1" x14ac:dyDescent="0.3">
      <c r="A336"/>
      <c r="B336"/>
      <c r="C336"/>
    </row>
    <row r="337" spans="1:3" ht="20.100000000000001" customHeight="1" x14ac:dyDescent="0.3">
      <c r="A337"/>
      <c r="B337"/>
      <c r="C337"/>
    </row>
    <row r="338" spans="1:3" ht="20.100000000000001" customHeight="1" x14ac:dyDescent="0.3">
      <c r="A338"/>
      <c r="B338"/>
      <c r="C338"/>
    </row>
    <row r="339" spans="1:3" ht="20.100000000000001" customHeight="1" x14ac:dyDescent="0.3">
      <c r="A339"/>
      <c r="B339"/>
      <c r="C339"/>
    </row>
    <row r="340" spans="1:3" ht="20.100000000000001" customHeight="1" x14ac:dyDescent="0.3">
      <c r="A340"/>
      <c r="B340"/>
      <c r="C340"/>
    </row>
    <row r="341" spans="1:3" ht="20.100000000000001" customHeight="1" x14ac:dyDescent="0.3">
      <c r="A341"/>
      <c r="B341"/>
      <c r="C341"/>
    </row>
    <row r="342" spans="1:3" ht="20.100000000000001" customHeight="1" x14ac:dyDescent="0.3">
      <c r="A342"/>
      <c r="B342"/>
      <c r="C342"/>
    </row>
    <row r="343" spans="1:3" ht="20.100000000000001" customHeight="1" x14ac:dyDescent="0.3">
      <c r="A343"/>
      <c r="B343"/>
      <c r="C343"/>
    </row>
    <row r="344" spans="1:3" ht="20.100000000000001" customHeight="1" x14ac:dyDescent="0.3">
      <c r="A344"/>
      <c r="B344"/>
      <c r="C344"/>
    </row>
    <row r="345" spans="1:3" ht="20.100000000000001" customHeight="1" x14ac:dyDescent="0.3">
      <c r="A345"/>
      <c r="B345"/>
      <c r="C345"/>
    </row>
    <row r="346" spans="1:3" ht="20.100000000000001" customHeight="1" x14ac:dyDescent="0.3">
      <c r="A346"/>
      <c r="B346"/>
      <c r="C346"/>
    </row>
    <row r="347" spans="1:3" ht="20.100000000000001" customHeight="1" x14ac:dyDescent="0.3">
      <c r="A347"/>
      <c r="B347"/>
      <c r="C347"/>
    </row>
    <row r="348" spans="1:3" ht="20.100000000000001" customHeight="1" x14ac:dyDescent="0.3">
      <c r="A348"/>
      <c r="B348"/>
      <c r="C348"/>
    </row>
    <row r="349" spans="1:3" ht="20.100000000000001" customHeight="1" x14ac:dyDescent="0.3">
      <c r="A349"/>
      <c r="B349"/>
      <c r="C349"/>
    </row>
    <row r="350" spans="1:3" ht="20.100000000000001" customHeight="1" x14ac:dyDescent="0.3">
      <c r="A350"/>
      <c r="B350"/>
      <c r="C350"/>
    </row>
    <row r="351" spans="1:3" ht="20.100000000000001" customHeight="1" x14ac:dyDescent="0.3">
      <c r="A351"/>
      <c r="B351"/>
      <c r="C351"/>
    </row>
    <row r="352" spans="1:3" ht="20.100000000000001" customHeight="1" x14ac:dyDescent="0.3">
      <c r="A352"/>
      <c r="B352"/>
      <c r="C352"/>
    </row>
    <row r="353" spans="1:3" ht="20.100000000000001" customHeight="1" x14ac:dyDescent="0.3">
      <c r="A353"/>
      <c r="B353"/>
      <c r="C353"/>
    </row>
    <row r="354" spans="1:3" ht="20.100000000000001" customHeight="1" x14ac:dyDescent="0.3">
      <c r="A354"/>
      <c r="B354"/>
      <c r="C354"/>
    </row>
    <row r="355" spans="1:3" ht="20.100000000000001" customHeight="1" x14ac:dyDescent="0.3">
      <c r="A355"/>
      <c r="B355"/>
      <c r="C355"/>
    </row>
    <row r="356" spans="1:3" ht="20.100000000000001" customHeight="1" x14ac:dyDescent="0.3">
      <c r="A356"/>
      <c r="B356"/>
      <c r="C356"/>
    </row>
    <row r="357" spans="1:3" ht="20.100000000000001" customHeight="1" x14ac:dyDescent="0.3">
      <c r="A357"/>
      <c r="B357"/>
      <c r="C357"/>
    </row>
    <row r="358" spans="1:3" ht="20.100000000000001" customHeight="1" x14ac:dyDescent="0.3">
      <c r="A358"/>
      <c r="B358"/>
      <c r="C358"/>
    </row>
    <row r="359" spans="1:3" ht="20.100000000000001" customHeight="1" x14ac:dyDescent="0.3">
      <c r="A359"/>
      <c r="B359"/>
      <c r="C359"/>
    </row>
    <row r="360" spans="1:3" ht="20.100000000000001" customHeight="1" x14ac:dyDescent="0.3">
      <c r="A360"/>
      <c r="B360"/>
      <c r="C360"/>
    </row>
    <row r="361" spans="1:3" ht="20.100000000000001" customHeight="1" x14ac:dyDescent="0.3">
      <c r="A361"/>
      <c r="B361"/>
      <c r="C361"/>
    </row>
    <row r="362" spans="1:3" ht="20.100000000000001" customHeight="1" x14ac:dyDescent="0.3">
      <c r="A362"/>
      <c r="B362"/>
      <c r="C362"/>
    </row>
    <row r="363" spans="1:3" ht="20.100000000000001" customHeight="1" x14ac:dyDescent="0.3">
      <c r="A363"/>
      <c r="B363"/>
      <c r="C363"/>
    </row>
    <row r="364" spans="1:3" ht="20.100000000000001" customHeight="1" x14ac:dyDescent="0.3">
      <c r="A364"/>
      <c r="B364"/>
      <c r="C364"/>
    </row>
    <row r="365" spans="1:3" ht="20.100000000000001" customHeight="1" x14ac:dyDescent="0.3">
      <c r="A365"/>
      <c r="B365"/>
      <c r="C365"/>
    </row>
    <row r="366" spans="1:3" ht="20.100000000000001" customHeight="1" x14ac:dyDescent="0.3">
      <c r="A366"/>
      <c r="B366"/>
      <c r="C366"/>
    </row>
    <row r="367" spans="1:3" ht="20.100000000000001" customHeight="1" x14ac:dyDescent="0.3">
      <c r="A367"/>
      <c r="B367"/>
      <c r="C367"/>
    </row>
    <row r="368" spans="1:3" ht="20.100000000000001" customHeight="1" x14ac:dyDescent="0.3">
      <c r="A368"/>
      <c r="B368"/>
      <c r="C368"/>
    </row>
    <row r="369" spans="1:3" ht="20.100000000000001" customHeight="1" x14ac:dyDescent="0.3">
      <c r="A369"/>
      <c r="B369"/>
      <c r="C369"/>
    </row>
    <row r="370" spans="1:3" ht="20.100000000000001" customHeight="1" x14ac:dyDescent="0.3">
      <c r="A370"/>
      <c r="B370"/>
      <c r="C370"/>
    </row>
    <row r="371" spans="1:3" ht="20.100000000000001" customHeight="1" x14ac:dyDescent="0.3">
      <c r="A371"/>
      <c r="B371"/>
      <c r="C371"/>
    </row>
    <row r="372" spans="1:3" ht="20.100000000000001" customHeight="1" x14ac:dyDescent="0.3">
      <c r="A372"/>
      <c r="B372"/>
      <c r="C372"/>
    </row>
    <row r="373" spans="1:3" ht="20.100000000000001" customHeight="1" x14ac:dyDescent="0.3">
      <c r="A373"/>
      <c r="B373"/>
      <c r="C373"/>
    </row>
    <row r="374" spans="1:3" ht="20.100000000000001" customHeight="1" x14ac:dyDescent="0.3">
      <c r="A374"/>
      <c r="B374"/>
      <c r="C374"/>
    </row>
    <row r="375" spans="1:3" ht="20.100000000000001" customHeight="1" x14ac:dyDescent="0.3">
      <c r="A375"/>
      <c r="B375"/>
      <c r="C375"/>
    </row>
    <row r="376" spans="1:3" ht="20.100000000000001" customHeight="1" x14ac:dyDescent="0.3">
      <c r="A376"/>
      <c r="B376"/>
      <c r="C376"/>
    </row>
    <row r="377" spans="1:3" ht="20.100000000000001" customHeight="1" x14ac:dyDescent="0.3">
      <c r="A377"/>
      <c r="B377"/>
      <c r="C377"/>
    </row>
    <row r="378" spans="1:3" ht="20.100000000000001" customHeight="1" x14ac:dyDescent="0.3">
      <c r="A378"/>
      <c r="B378"/>
      <c r="C378"/>
    </row>
    <row r="379" spans="1:3" ht="20.100000000000001" customHeight="1" x14ac:dyDescent="0.3">
      <c r="A379"/>
      <c r="B379"/>
      <c r="C379"/>
    </row>
    <row r="380" spans="1:3" ht="20.100000000000001" customHeight="1" x14ac:dyDescent="0.3">
      <c r="A380"/>
      <c r="B380"/>
      <c r="C380"/>
    </row>
    <row r="381" spans="1:3" ht="20.100000000000001" customHeight="1" x14ac:dyDescent="0.3">
      <c r="A381"/>
      <c r="B381"/>
      <c r="C381"/>
    </row>
    <row r="382" spans="1:3" ht="20.100000000000001" customHeight="1" x14ac:dyDescent="0.3">
      <c r="A382"/>
      <c r="B382"/>
      <c r="C382"/>
    </row>
    <row r="383" spans="1:3" ht="20.100000000000001" customHeight="1" x14ac:dyDescent="0.3">
      <c r="A383"/>
      <c r="B383"/>
      <c r="C383"/>
    </row>
    <row r="384" spans="1:3" ht="20.100000000000001" customHeight="1" x14ac:dyDescent="0.3">
      <c r="A384"/>
      <c r="B384"/>
      <c r="C384"/>
    </row>
    <row r="385" spans="1:3" ht="20.100000000000001" customHeight="1" x14ac:dyDescent="0.3">
      <c r="A385"/>
      <c r="B385"/>
      <c r="C385"/>
    </row>
    <row r="386" spans="1:3" ht="20.100000000000001" customHeight="1" x14ac:dyDescent="0.3">
      <c r="A386"/>
      <c r="B386"/>
      <c r="C386"/>
    </row>
    <row r="387" spans="1:3" ht="20.100000000000001" customHeight="1" x14ac:dyDescent="0.3">
      <c r="A387"/>
      <c r="B387"/>
      <c r="C387"/>
    </row>
    <row r="388" spans="1:3" ht="20.100000000000001" customHeight="1" x14ac:dyDescent="0.3">
      <c r="A388"/>
      <c r="B388"/>
      <c r="C388"/>
    </row>
    <row r="389" spans="1:3" ht="20.100000000000001" customHeight="1" x14ac:dyDescent="0.3">
      <c r="A389"/>
      <c r="B389"/>
      <c r="C389"/>
    </row>
    <row r="390" spans="1:3" ht="20.100000000000001" customHeight="1" x14ac:dyDescent="0.3">
      <c r="A390"/>
      <c r="B390"/>
      <c r="C390"/>
    </row>
    <row r="391" spans="1:3" ht="20.100000000000001" customHeight="1" x14ac:dyDescent="0.3">
      <c r="A391"/>
      <c r="B391"/>
      <c r="C391"/>
    </row>
    <row r="392" spans="1:3" ht="20.100000000000001" customHeight="1" x14ac:dyDescent="0.3">
      <c r="A392"/>
      <c r="B392"/>
      <c r="C392"/>
    </row>
    <row r="393" spans="1:3" ht="20.100000000000001" customHeight="1" x14ac:dyDescent="0.3">
      <c r="A393"/>
      <c r="B393"/>
      <c r="C393"/>
    </row>
    <row r="394" spans="1:3" ht="20.100000000000001" customHeight="1" x14ac:dyDescent="0.3">
      <c r="A394"/>
      <c r="B394"/>
      <c r="C394"/>
    </row>
    <row r="395" spans="1:3" ht="20.100000000000001" customHeight="1" x14ac:dyDescent="0.3">
      <c r="A395"/>
      <c r="B395"/>
      <c r="C395"/>
    </row>
    <row r="396" spans="1:3" ht="20.100000000000001" customHeight="1" x14ac:dyDescent="0.3">
      <c r="A396"/>
      <c r="B396"/>
      <c r="C396"/>
    </row>
    <row r="397" spans="1:3" ht="20.100000000000001" customHeight="1" x14ac:dyDescent="0.3">
      <c r="A397"/>
      <c r="B397"/>
      <c r="C397"/>
    </row>
    <row r="398" spans="1:3" ht="20.100000000000001" customHeight="1" x14ac:dyDescent="0.3">
      <c r="A398"/>
      <c r="B398"/>
      <c r="C398"/>
    </row>
    <row r="399" spans="1:3" ht="20.100000000000001" customHeight="1" x14ac:dyDescent="0.3">
      <c r="A399"/>
      <c r="B399"/>
      <c r="C399"/>
    </row>
    <row r="400" spans="1:3" ht="20.100000000000001" customHeight="1" x14ac:dyDescent="0.3">
      <c r="A400"/>
      <c r="B400"/>
      <c r="C400"/>
    </row>
    <row r="401" spans="1:3" ht="20.100000000000001" customHeight="1" x14ac:dyDescent="0.3">
      <c r="A401"/>
      <c r="B401"/>
      <c r="C401"/>
    </row>
    <row r="402" spans="1:3" ht="20.100000000000001" customHeight="1" x14ac:dyDescent="0.3">
      <c r="A402"/>
      <c r="B402"/>
      <c r="C402"/>
    </row>
    <row r="403" spans="1:3" ht="20.100000000000001" customHeight="1" x14ac:dyDescent="0.3">
      <c r="A403"/>
      <c r="B403"/>
      <c r="C403"/>
    </row>
    <row r="404" spans="1:3" ht="20.100000000000001" customHeight="1" x14ac:dyDescent="0.3">
      <c r="A404"/>
      <c r="B404"/>
      <c r="C404"/>
    </row>
    <row r="405" spans="1:3" ht="20.100000000000001" customHeight="1" x14ac:dyDescent="0.3">
      <c r="A405"/>
      <c r="B405"/>
      <c r="C405"/>
    </row>
    <row r="406" spans="1:3" ht="20.100000000000001" customHeight="1" x14ac:dyDescent="0.3">
      <c r="A406"/>
      <c r="B406"/>
      <c r="C406"/>
    </row>
    <row r="407" spans="1:3" ht="20.100000000000001" customHeight="1" x14ac:dyDescent="0.3">
      <c r="A407"/>
      <c r="B407"/>
      <c r="C407"/>
    </row>
    <row r="408" spans="1:3" ht="20.100000000000001" customHeight="1" x14ac:dyDescent="0.3">
      <c r="A408"/>
      <c r="B408"/>
      <c r="C408"/>
    </row>
    <row r="409" spans="1:3" ht="20.100000000000001" customHeight="1" x14ac:dyDescent="0.3">
      <c r="A409"/>
      <c r="B409"/>
      <c r="C409"/>
    </row>
    <row r="410" spans="1:3" ht="20.100000000000001" customHeight="1" x14ac:dyDescent="0.3">
      <c r="A410"/>
      <c r="B410"/>
      <c r="C410"/>
    </row>
    <row r="411" spans="1:3" ht="20.100000000000001" customHeight="1" x14ac:dyDescent="0.3">
      <c r="A411"/>
      <c r="B411"/>
      <c r="C411"/>
    </row>
    <row r="412" spans="1:3" ht="20.100000000000001" customHeight="1" x14ac:dyDescent="0.3">
      <c r="A412"/>
      <c r="B412"/>
      <c r="C412"/>
    </row>
    <row r="413" spans="1:3" ht="20.100000000000001" customHeight="1" x14ac:dyDescent="0.3">
      <c r="A413"/>
      <c r="B413"/>
      <c r="C413"/>
    </row>
    <row r="414" spans="1:3" ht="20.100000000000001" customHeight="1" x14ac:dyDescent="0.3">
      <c r="A414"/>
      <c r="B414"/>
      <c r="C414"/>
    </row>
    <row r="415" spans="1:3" ht="20.100000000000001" customHeight="1" x14ac:dyDescent="0.3">
      <c r="A415"/>
      <c r="B415"/>
      <c r="C415"/>
    </row>
    <row r="416" spans="1:3" ht="20.100000000000001" customHeight="1" x14ac:dyDescent="0.3">
      <c r="A416"/>
      <c r="B416"/>
      <c r="C416"/>
    </row>
    <row r="417" spans="1:3" ht="20.100000000000001" customHeight="1" x14ac:dyDescent="0.3">
      <c r="A417"/>
      <c r="B417"/>
      <c r="C417"/>
    </row>
    <row r="418" spans="1:3" ht="20.100000000000001" customHeight="1" x14ac:dyDescent="0.3">
      <c r="A418"/>
      <c r="B418"/>
      <c r="C418"/>
    </row>
    <row r="419" spans="1:3" ht="20.100000000000001" customHeight="1" x14ac:dyDescent="0.3">
      <c r="A419"/>
      <c r="B419"/>
      <c r="C419"/>
    </row>
    <row r="420" spans="1:3" ht="20.100000000000001" customHeight="1" x14ac:dyDescent="0.3">
      <c r="A420"/>
      <c r="B420"/>
      <c r="C420"/>
    </row>
    <row r="421" spans="1:3" ht="20.100000000000001" customHeight="1" x14ac:dyDescent="0.3">
      <c r="A421"/>
      <c r="B421"/>
      <c r="C421"/>
    </row>
    <row r="422" spans="1:3" ht="20.100000000000001" customHeight="1" x14ac:dyDescent="0.3">
      <c r="A422"/>
      <c r="B422"/>
      <c r="C422"/>
    </row>
    <row r="423" spans="1:3" ht="20.100000000000001" customHeight="1" x14ac:dyDescent="0.3">
      <c r="A423"/>
      <c r="B423"/>
      <c r="C423"/>
    </row>
    <row r="424" spans="1:3" ht="20.100000000000001" customHeight="1" x14ac:dyDescent="0.3">
      <c r="A424"/>
      <c r="B424"/>
      <c r="C424"/>
    </row>
    <row r="425" spans="1:3" ht="20.100000000000001" customHeight="1" x14ac:dyDescent="0.3">
      <c r="A425"/>
      <c r="B425"/>
      <c r="C425"/>
    </row>
    <row r="426" spans="1:3" ht="20.100000000000001" customHeight="1" x14ac:dyDescent="0.3">
      <c r="A426"/>
      <c r="B426"/>
      <c r="C426"/>
    </row>
    <row r="427" spans="1:3" ht="20.100000000000001" customHeight="1" x14ac:dyDescent="0.3">
      <c r="A427"/>
      <c r="B427"/>
      <c r="C427"/>
    </row>
    <row r="428" spans="1:3" ht="20.100000000000001" customHeight="1" x14ac:dyDescent="0.3">
      <c r="A428"/>
      <c r="B428"/>
      <c r="C428"/>
    </row>
    <row r="429" spans="1:3" ht="20.100000000000001" customHeight="1" x14ac:dyDescent="0.3">
      <c r="A429"/>
      <c r="B429"/>
      <c r="C429"/>
    </row>
    <row r="430" spans="1:3" ht="20.100000000000001" customHeight="1" x14ac:dyDescent="0.3">
      <c r="A430"/>
      <c r="B430"/>
      <c r="C430"/>
    </row>
    <row r="431" spans="1:3" ht="20.100000000000001" customHeight="1" x14ac:dyDescent="0.3">
      <c r="A431"/>
      <c r="B431"/>
      <c r="C431"/>
    </row>
    <row r="432" spans="1:3" ht="20.100000000000001" customHeight="1" x14ac:dyDescent="0.3">
      <c r="A432"/>
      <c r="B432"/>
      <c r="C432"/>
    </row>
    <row r="433" spans="1:3" ht="20.100000000000001" customHeight="1" x14ac:dyDescent="0.3">
      <c r="A433"/>
      <c r="B433"/>
      <c r="C433"/>
    </row>
    <row r="434" spans="1:3" ht="20.100000000000001" customHeight="1" x14ac:dyDescent="0.3">
      <c r="A434"/>
      <c r="B434"/>
      <c r="C434"/>
    </row>
    <row r="435" spans="1:3" ht="20.100000000000001" customHeight="1" x14ac:dyDescent="0.3">
      <c r="A435"/>
      <c r="B435"/>
      <c r="C435"/>
    </row>
    <row r="436" spans="1:3" ht="20.100000000000001" customHeight="1" x14ac:dyDescent="0.3">
      <c r="A436"/>
      <c r="B436"/>
      <c r="C436"/>
    </row>
    <row r="437" spans="1:3" ht="20.100000000000001" customHeight="1" x14ac:dyDescent="0.3">
      <c r="A437"/>
      <c r="B437"/>
      <c r="C437"/>
    </row>
    <row r="438" spans="1:3" ht="20.100000000000001" customHeight="1" x14ac:dyDescent="0.3">
      <c r="A438"/>
      <c r="B438"/>
      <c r="C438"/>
    </row>
    <row r="439" spans="1:3" ht="20.100000000000001" customHeight="1" x14ac:dyDescent="0.3">
      <c r="A439"/>
      <c r="B439"/>
      <c r="C439"/>
    </row>
    <row r="440" spans="1:3" ht="20.100000000000001" customHeight="1" x14ac:dyDescent="0.3">
      <c r="A440"/>
      <c r="B440"/>
      <c r="C440"/>
    </row>
    <row r="441" spans="1:3" ht="20.100000000000001" customHeight="1" x14ac:dyDescent="0.3">
      <c r="A441"/>
      <c r="B441"/>
      <c r="C441"/>
    </row>
    <row r="442" spans="1:3" ht="20.100000000000001" customHeight="1" x14ac:dyDescent="0.3">
      <c r="A442"/>
      <c r="B442"/>
      <c r="C442"/>
    </row>
    <row r="443" spans="1:3" ht="20.100000000000001" customHeight="1" x14ac:dyDescent="0.3">
      <c r="A443"/>
      <c r="B443"/>
      <c r="C443"/>
    </row>
    <row r="444" spans="1:3" ht="20.100000000000001" customHeight="1" x14ac:dyDescent="0.3">
      <c r="A444"/>
      <c r="B444"/>
      <c r="C444"/>
    </row>
    <row r="445" spans="1:3" ht="20.100000000000001" customHeight="1" x14ac:dyDescent="0.3">
      <c r="A445"/>
      <c r="B445"/>
      <c r="C445"/>
    </row>
    <row r="446" spans="1:3" ht="20.100000000000001" customHeight="1" x14ac:dyDescent="0.3">
      <c r="A446"/>
      <c r="B446"/>
      <c r="C446"/>
    </row>
    <row r="447" spans="1:3" ht="20.100000000000001" customHeight="1" x14ac:dyDescent="0.3">
      <c r="A447"/>
      <c r="B447"/>
      <c r="C447"/>
    </row>
    <row r="448" spans="1:3" ht="20.100000000000001" customHeight="1" x14ac:dyDescent="0.3">
      <c r="A448"/>
      <c r="B448"/>
      <c r="C448"/>
    </row>
    <row r="449" spans="1:3" ht="20.100000000000001" customHeight="1" x14ac:dyDescent="0.3">
      <c r="A449"/>
      <c r="B449"/>
      <c r="C449"/>
    </row>
    <row r="450" spans="1:3" ht="20.100000000000001" customHeight="1" x14ac:dyDescent="0.3">
      <c r="A450"/>
      <c r="B450"/>
      <c r="C450"/>
    </row>
    <row r="451" spans="1:3" ht="20.100000000000001" customHeight="1" x14ac:dyDescent="0.3">
      <c r="A451"/>
      <c r="B451"/>
      <c r="C451"/>
    </row>
    <row r="452" spans="1:3" ht="20.100000000000001" customHeight="1" x14ac:dyDescent="0.3">
      <c r="A452"/>
      <c r="B452"/>
      <c r="C452"/>
    </row>
    <row r="453" spans="1:3" ht="20.100000000000001" customHeight="1" x14ac:dyDescent="0.3">
      <c r="A453"/>
      <c r="B453"/>
      <c r="C453"/>
    </row>
    <row r="454" spans="1:3" ht="20.100000000000001" customHeight="1" x14ac:dyDescent="0.3">
      <c r="A454"/>
      <c r="B454"/>
      <c r="C454"/>
    </row>
    <row r="455" spans="1:3" ht="20.100000000000001" customHeight="1" x14ac:dyDescent="0.3">
      <c r="A455"/>
      <c r="B455"/>
      <c r="C455"/>
    </row>
  </sheetData>
  <mergeCells count="6">
    <mergeCell ref="B4:B6"/>
    <mergeCell ref="F30:I30"/>
    <mergeCell ref="F28:I28"/>
    <mergeCell ref="F32:I33"/>
    <mergeCell ref="B36:B37"/>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sqref="A1:C1048576"/>
    </sheetView>
  </sheetViews>
  <sheetFormatPr defaultColWidth="9.109375" defaultRowHeight="15.75" customHeight="1" x14ac:dyDescent="0.25"/>
  <cols>
    <col min="1" max="1" width="1.44140625" style="1167" customWidth="1"/>
    <col min="2" max="2" width="13.5546875" style="1167" customWidth="1"/>
    <col min="3" max="3" width="1.44140625" style="1167" customWidth="1"/>
    <col min="4" max="4" width="1.44140625" customWidth="1"/>
    <col min="5" max="5" width="11.33203125" style="37" customWidth="1"/>
    <col min="6" max="9" width="9.109375" style="37"/>
    <col min="10" max="10" width="24.88671875" style="37" customWidth="1"/>
    <col min="11" max="11" width="9.109375" style="37" customWidth="1"/>
    <col min="12" max="18" width="9.109375" style="37"/>
    <col min="19" max="19" width="8.44140625" style="37" customWidth="1"/>
    <col min="20" max="16384" width="9.109375" style="37"/>
  </cols>
  <sheetData>
    <row r="1" spans="1:256" ht="15.75" customHeight="1" x14ac:dyDescent="0.25">
      <c r="A1" s="1169"/>
      <c r="B1" s="1170" t="s">
        <v>592</v>
      </c>
      <c r="C1" s="1171"/>
    </row>
    <row r="2" spans="1:256" ht="15.75" customHeight="1" thickBot="1" x14ac:dyDescent="0.3">
      <c r="A2" s="615"/>
      <c r="B2" s="869"/>
      <c r="C2" s="53"/>
      <c r="E2" s="1269" t="s">
        <v>573</v>
      </c>
      <c r="F2" s="1270"/>
      <c r="G2" s="1270"/>
      <c r="H2" s="1270"/>
      <c r="I2" s="1270"/>
      <c r="J2" s="1270"/>
      <c r="K2" s="1270"/>
      <c r="L2" s="1270"/>
      <c r="M2" s="1270"/>
      <c r="N2" s="1270"/>
      <c r="O2" s="1270"/>
      <c r="P2" s="1270"/>
      <c r="Q2" s="1270"/>
      <c r="R2" s="1270"/>
      <c r="S2" s="1271"/>
      <c r="IV2" s="37" t="s">
        <v>151</v>
      </c>
    </row>
    <row r="3" spans="1:256" ht="15.75" customHeight="1" thickBot="1" x14ac:dyDescent="0.3">
      <c r="A3" s="615"/>
      <c r="B3" s="371" t="str">
        <f>Title!B3</f>
        <v>Interim</v>
      </c>
      <c r="C3" s="53"/>
      <c r="E3" s="1272"/>
      <c r="F3" s="1273"/>
      <c r="G3" s="1273"/>
      <c r="H3" s="1273"/>
      <c r="I3" s="1273"/>
      <c r="J3" s="1273"/>
      <c r="K3" s="1273"/>
      <c r="L3" s="1273"/>
      <c r="M3" s="1273"/>
      <c r="N3" s="1273"/>
      <c r="O3" s="1273"/>
      <c r="P3" s="1273"/>
      <c r="Q3" s="1273"/>
      <c r="R3" s="1273"/>
      <c r="S3" s="1274"/>
    </row>
    <row r="4" spans="1:256" ht="15.75" customHeight="1" x14ac:dyDescent="0.25">
      <c r="A4" s="615"/>
      <c r="B4" s="1256" t="str">
        <f>Title!B4</f>
        <v>R0</v>
      </c>
      <c r="C4" s="53"/>
      <c r="E4" s="1275"/>
      <c r="F4" s="1276"/>
      <c r="G4" s="1276"/>
      <c r="H4" s="1276"/>
      <c r="I4" s="1276"/>
      <c r="J4" s="1276"/>
      <c r="K4" s="1276"/>
      <c r="L4" s="1276"/>
      <c r="M4" s="1276"/>
      <c r="N4" s="1276"/>
      <c r="O4" s="1276"/>
      <c r="P4" s="1276"/>
      <c r="Q4" s="1276"/>
      <c r="R4" s="1276"/>
      <c r="S4" s="1277"/>
    </row>
    <row r="5" spans="1:256" ht="21" customHeight="1" x14ac:dyDescent="0.25">
      <c r="A5" s="615"/>
      <c r="B5" s="1257"/>
      <c r="C5" s="53"/>
      <c r="E5" s="1278" t="s">
        <v>574</v>
      </c>
      <c r="F5" s="1279"/>
      <c r="G5" s="1279"/>
      <c r="H5" s="1279"/>
      <c r="I5" s="1279"/>
      <c r="J5" s="1279"/>
      <c r="K5" s="1279"/>
      <c r="L5" s="1279"/>
      <c r="M5" s="1279"/>
      <c r="N5" s="1279"/>
      <c r="O5" s="1279"/>
      <c r="P5" s="1279"/>
      <c r="Q5" s="1279"/>
      <c r="R5" s="1279"/>
      <c r="S5" s="1279"/>
    </row>
    <row r="6" spans="1:256" ht="15.75" customHeight="1" thickBot="1" x14ac:dyDescent="0.3">
      <c r="A6" s="615"/>
      <c r="B6" s="1258"/>
      <c r="C6" s="53"/>
      <c r="E6" s="1279"/>
      <c r="F6" s="1279"/>
      <c r="G6" s="1279"/>
      <c r="H6" s="1279"/>
      <c r="I6" s="1279"/>
      <c r="J6" s="1279"/>
      <c r="K6" s="1279"/>
      <c r="L6" s="1279"/>
      <c r="M6" s="1279"/>
      <c r="N6" s="1279"/>
      <c r="O6" s="1279"/>
      <c r="P6" s="1279"/>
      <c r="Q6" s="1279"/>
      <c r="R6" s="1279"/>
      <c r="S6" s="1279"/>
    </row>
    <row r="7" spans="1:256" ht="15.75" customHeight="1" thickBot="1" x14ac:dyDescent="0.3">
      <c r="A7" s="615"/>
      <c r="B7" s="54"/>
      <c r="C7" s="544"/>
      <c r="E7" s="1281" t="s">
        <v>575</v>
      </c>
      <c r="F7" s="1281"/>
      <c r="G7" s="1281"/>
      <c r="H7" s="1281"/>
      <c r="I7" s="1281"/>
      <c r="J7" s="1281"/>
      <c r="K7" s="1281"/>
      <c r="L7" s="1281"/>
      <c r="M7" s="1281"/>
      <c r="N7" s="1281"/>
      <c r="O7" s="1281"/>
      <c r="P7" s="1281"/>
      <c r="Q7" s="1281"/>
      <c r="R7" s="1281"/>
      <c r="S7" s="1281"/>
    </row>
    <row r="8" spans="1:256" ht="15.75" customHeight="1" x14ac:dyDescent="0.25">
      <c r="A8" s="615"/>
      <c r="B8" s="1019" t="s">
        <v>108</v>
      </c>
      <c r="C8" s="498"/>
      <c r="E8" s="1281"/>
      <c r="F8" s="1281"/>
      <c r="G8" s="1281"/>
      <c r="H8" s="1281"/>
      <c r="I8" s="1281"/>
      <c r="J8" s="1281"/>
      <c r="K8" s="1281"/>
      <c r="L8" s="1281"/>
      <c r="M8" s="1281"/>
      <c r="N8" s="1281"/>
      <c r="O8" s="1281"/>
      <c r="P8" s="1281"/>
      <c r="Q8" s="1281"/>
      <c r="R8" s="1281"/>
      <c r="S8" s="1281"/>
    </row>
    <row r="9" spans="1:256" ht="15.75" customHeight="1" x14ac:dyDescent="0.25">
      <c r="A9" s="615"/>
      <c r="B9" s="678" t="s">
        <v>136</v>
      </c>
      <c r="C9" s="498"/>
      <c r="G9" s="61"/>
      <c r="H9" s="61"/>
    </row>
    <row r="10" spans="1:256" ht="15.75" customHeight="1" x14ac:dyDescent="0.25">
      <c r="A10" s="615"/>
      <c r="B10" s="679"/>
      <c r="C10" s="680"/>
    </row>
    <row r="11" spans="1:256" ht="15.75" customHeight="1" x14ac:dyDescent="0.25">
      <c r="A11" s="615"/>
      <c r="B11" s="681" t="s">
        <v>406</v>
      </c>
      <c r="C11" s="498"/>
    </row>
    <row r="12" spans="1:256" ht="15.75" customHeight="1" x14ac:dyDescent="0.25">
      <c r="A12" s="52"/>
      <c r="B12" s="682" t="s">
        <v>407</v>
      </c>
      <c r="C12" s="53"/>
      <c r="H12" s="77"/>
    </row>
    <row r="13" spans="1:256" ht="15.75" customHeight="1" x14ac:dyDescent="0.25">
      <c r="A13" s="615"/>
      <c r="B13" s="683" t="s">
        <v>162</v>
      </c>
      <c r="C13" s="498"/>
    </row>
    <row r="14" spans="1:256" ht="15.75" customHeight="1" x14ac:dyDescent="0.25">
      <c r="A14" s="52"/>
      <c r="B14" s="684" t="s">
        <v>262</v>
      </c>
      <c r="C14" s="498"/>
      <c r="V14"/>
    </row>
    <row r="15" spans="1:256" ht="15.75" customHeight="1" x14ac:dyDescent="0.25">
      <c r="A15" s="52"/>
      <c r="B15" s="499" t="s">
        <v>289</v>
      </c>
      <c r="C15" s="498"/>
      <c r="G15" s="46"/>
    </row>
    <row r="16" spans="1:256" ht="15.75" customHeight="1" x14ac:dyDescent="0.25">
      <c r="A16" s="52"/>
      <c r="B16" s="500" t="s">
        <v>353</v>
      </c>
      <c r="C16" s="501"/>
      <c r="G16" s="47"/>
    </row>
    <row r="17" spans="1:21" ht="15.75" customHeight="1" x14ac:dyDescent="0.25">
      <c r="A17" s="52"/>
      <c r="B17" s="54"/>
      <c r="C17" s="460"/>
      <c r="G17" s="47"/>
    </row>
    <row r="18" spans="1:21" ht="15.75" customHeight="1" x14ac:dyDescent="0.25">
      <c r="A18" s="52"/>
      <c r="B18" s="54"/>
      <c r="C18" s="53"/>
      <c r="G18" s="47"/>
    </row>
    <row r="19" spans="1:21" ht="15.75" customHeight="1" x14ac:dyDescent="0.25">
      <c r="A19" s="615"/>
      <c r="B19" s="973" t="s">
        <v>408</v>
      </c>
      <c r="C19" s="498"/>
    </row>
    <row r="20" spans="1:21" ht="15.75" customHeight="1" x14ac:dyDescent="0.25">
      <c r="A20" s="52"/>
      <c r="B20" s="682" t="s">
        <v>409</v>
      </c>
      <c r="C20" s="53"/>
    </row>
    <row r="21" spans="1:21" ht="15.75" customHeight="1" x14ac:dyDescent="0.25">
      <c r="A21" s="615"/>
      <c r="B21" s="1020" t="s">
        <v>467</v>
      </c>
      <c r="C21" s="498"/>
    </row>
    <row r="22" spans="1:21" ht="15.75" customHeight="1" x14ac:dyDescent="0.3">
      <c r="A22" s="52"/>
      <c r="B22" s="974" t="s">
        <v>304</v>
      </c>
      <c r="C22" s="498"/>
    </row>
    <row r="23" spans="1:21" ht="15.75" customHeight="1" x14ac:dyDescent="0.3">
      <c r="A23" s="52"/>
      <c r="B23" s="1021" t="s">
        <v>303</v>
      </c>
      <c r="C23" s="498"/>
      <c r="G23" s="47"/>
      <c r="O23" s="46"/>
    </row>
    <row r="24" spans="1:21" ht="15.75" customHeight="1" x14ac:dyDescent="0.3">
      <c r="A24" s="52"/>
      <c r="B24" s="975" t="s">
        <v>354</v>
      </c>
      <c r="C24" s="498"/>
      <c r="G24" s="47"/>
      <c r="O24" s="47"/>
    </row>
    <row r="25" spans="1:21" ht="15.75" customHeight="1" x14ac:dyDescent="0.25">
      <c r="A25" s="52"/>
      <c r="B25" s="1022" t="s">
        <v>26</v>
      </c>
      <c r="C25" s="498"/>
      <c r="E25" s="1280" t="s">
        <v>105</v>
      </c>
      <c r="F25" s="1280"/>
      <c r="G25" s="1280"/>
      <c r="H25" s="1280"/>
      <c r="I25" s="1280"/>
      <c r="J25" s="1280"/>
      <c r="K25" s="1280"/>
      <c r="L25" s="1280"/>
      <c r="M25" s="1280"/>
      <c r="N25" s="1280"/>
      <c r="O25" s="1280"/>
      <c r="P25" s="1280"/>
      <c r="Q25" s="1280"/>
      <c r="R25" s="1280"/>
      <c r="S25" s="1280"/>
    </row>
    <row r="26" spans="1:21" ht="15.75" customHeight="1" x14ac:dyDescent="0.25">
      <c r="A26" s="52"/>
      <c r="B26" s="1023" t="s">
        <v>21</v>
      </c>
      <c r="C26" s="498"/>
      <c r="E26" s="1280"/>
      <c r="F26" s="1280"/>
      <c r="G26" s="1280"/>
      <c r="H26" s="1280"/>
      <c r="I26" s="1280"/>
      <c r="J26" s="1280"/>
      <c r="K26" s="1280"/>
      <c r="L26" s="1280"/>
      <c r="M26" s="1280"/>
      <c r="N26" s="1280"/>
      <c r="O26" s="1280"/>
      <c r="P26" s="1280"/>
      <c r="Q26" s="1280"/>
      <c r="R26" s="1280"/>
      <c r="S26" s="1280"/>
    </row>
    <row r="27" spans="1:21" ht="15.75" customHeight="1" x14ac:dyDescent="0.25">
      <c r="A27" s="52"/>
      <c r="B27" s="1024" t="s">
        <v>469</v>
      </c>
      <c r="C27" s="498"/>
      <c r="E27" s="1279" t="s">
        <v>286</v>
      </c>
      <c r="F27" s="1279"/>
      <c r="G27" s="1279"/>
      <c r="H27" s="1279"/>
      <c r="I27" s="1279"/>
      <c r="J27" s="1279"/>
      <c r="K27" s="1279"/>
      <c r="L27" s="1279"/>
      <c r="M27" s="1283"/>
      <c r="N27" s="1283"/>
      <c r="O27" s="1282" t="s">
        <v>287</v>
      </c>
      <c r="P27" s="1282"/>
      <c r="Q27" s="1282"/>
      <c r="R27" s="1282"/>
      <c r="S27" s="1282"/>
      <c r="T27" s="1282"/>
      <c r="U27" s="1282"/>
    </row>
    <row r="28" spans="1:21" ht="15.75" customHeight="1" x14ac:dyDescent="0.25">
      <c r="A28" s="52"/>
      <c r="B28" s="54"/>
      <c r="C28" s="498"/>
      <c r="E28" s="1284"/>
      <c r="F28" s="1284"/>
      <c r="G28" s="1284"/>
      <c r="H28" s="1284"/>
      <c r="I28" s="1284"/>
      <c r="J28" s="1284"/>
      <c r="K28" s="1284"/>
      <c r="L28" s="1284"/>
      <c r="M28" s="1283"/>
      <c r="N28" s="1283"/>
      <c r="O28" s="1282"/>
      <c r="P28" s="1282"/>
      <c r="Q28" s="1282"/>
      <c r="R28" s="1282"/>
      <c r="S28" s="1282"/>
      <c r="T28" s="1282"/>
      <c r="U28" s="1282"/>
    </row>
    <row r="29" spans="1:21" ht="15.75" customHeight="1" x14ac:dyDescent="0.25">
      <c r="A29" s="52"/>
      <c r="B29" s="54"/>
      <c r="C29" s="53"/>
      <c r="E29" s="1279" t="s">
        <v>532</v>
      </c>
      <c r="F29" s="1279"/>
      <c r="G29" s="1279"/>
      <c r="H29" s="1279"/>
      <c r="I29" s="1279"/>
      <c r="J29" s="1279"/>
      <c r="K29" s="1279"/>
      <c r="L29" s="1279"/>
      <c r="M29" s="1283"/>
      <c r="N29" s="1283"/>
      <c r="O29" s="1282" t="s">
        <v>533</v>
      </c>
      <c r="P29" s="1282"/>
      <c r="Q29" s="1282"/>
      <c r="R29" s="1282"/>
      <c r="S29" s="1282"/>
      <c r="T29" s="1282"/>
      <c r="U29" s="1282"/>
    </row>
    <row r="30" spans="1:21" ht="15.75" customHeight="1" x14ac:dyDescent="0.25">
      <c r="A30" s="52"/>
      <c r="B30" s="681" t="s">
        <v>410</v>
      </c>
      <c r="C30" s="53"/>
      <c r="E30" s="1284"/>
      <c r="F30" s="1284"/>
      <c r="G30" s="1284"/>
      <c r="H30" s="1284"/>
      <c r="I30" s="1284"/>
      <c r="J30" s="1284"/>
      <c r="K30" s="1284"/>
      <c r="L30" s="1284"/>
      <c r="M30" s="1283"/>
      <c r="N30" s="1283"/>
      <c r="O30" s="1282"/>
      <c r="P30" s="1282"/>
      <c r="Q30" s="1282"/>
      <c r="R30" s="1282"/>
      <c r="S30" s="1282"/>
      <c r="T30" s="1282"/>
      <c r="U30" s="1282"/>
    </row>
    <row r="31" spans="1:21" ht="15.75" customHeight="1" x14ac:dyDescent="0.3">
      <c r="A31" s="52"/>
      <c r="B31" s="682" t="s">
        <v>411</v>
      </c>
      <c r="C31" s="53"/>
      <c r="E31" s="1279" t="s">
        <v>534</v>
      </c>
      <c r="F31" s="1279"/>
      <c r="G31" s="1279"/>
      <c r="H31" s="1279"/>
      <c r="I31" s="1279"/>
      <c r="J31" s="1279"/>
      <c r="K31" s="1279"/>
      <c r="L31" s="1279"/>
      <c r="M31" s="1283"/>
      <c r="N31" s="1283"/>
      <c r="O31" s="1282" t="s">
        <v>535</v>
      </c>
      <c r="P31" s="1282"/>
      <c r="Q31" s="1282"/>
      <c r="R31" s="1282"/>
      <c r="S31" s="1282"/>
      <c r="T31" s="1282"/>
      <c r="U31" s="1153"/>
    </row>
    <row r="32" spans="1:21" ht="15.75" customHeight="1" x14ac:dyDescent="0.3">
      <c r="A32" s="52"/>
      <c r="B32" s="1027" t="s">
        <v>457</v>
      </c>
      <c r="C32" s="53"/>
      <c r="E32" s="1284"/>
      <c r="F32" s="1284"/>
      <c r="G32" s="1284"/>
      <c r="H32" s="1284"/>
      <c r="I32" s="1284"/>
      <c r="J32" s="1284"/>
      <c r="K32" s="1284"/>
      <c r="L32" s="1284"/>
      <c r="M32" s="1283"/>
      <c r="N32" s="1283"/>
      <c r="O32" s="1282"/>
      <c r="P32" s="1282"/>
      <c r="Q32" s="1282"/>
      <c r="R32" s="1282"/>
      <c r="S32" s="1282"/>
      <c r="T32" s="1282"/>
      <c r="U32" s="1153"/>
    </row>
    <row r="33" spans="1:20" ht="15.75" customHeight="1" x14ac:dyDescent="0.4">
      <c r="A33" s="615"/>
      <c r="B33" s="1028" t="s">
        <v>468</v>
      </c>
      <c r="C33" s="498"/>
      <c r="M33" s="1034"/>
      <c r="N33" s="1034"/>
      <c r="O33" s="1034"/>
      <c r="P33" s="1034"/>
      <c r="Q33" s="1034"/>
      <c r="R33" s="1034"/>
    </row>
    <row r="34" spans="1:20" ht="15.75" customHeight="1" x14ac:dyDescent="0.25">
      <c r="A34" s="52"/>
      <c r="B34" s="54"/>
      <c r="C34" s="53"/>
    </row>
    <row r="35" spans="1:20" ht="15.75" customHeight="1" x14ac:dyDescent="0.25">
      <c r="A35" s="52"/>
      <c r="B35" s="54"/>
      <c r="C35" s="498"/>
      <c r="E35" s="71"/>
      <c r="F35" s="71"/>
      <c r="G35" s="1268" t="s">
        <v>54</v>
      </c>
      <c r="H35" s="1268"/>
      <c r="I35" s="1268"/>
      <c r="J35" s="1268"/>
      <c r="K35" s="1268"/>
      <c r="L35" s="1268"/>
      <c r="M35" s="1268"/>
      <c r="N35" s="1268"/>
      <c r="O35" s="1268"/>
      <c r="P35" s="1268"/>
      <c r="Q35" s="1268"/>
      <c r="R35" s="71"/>
      <c r="S35" s="71"/>
    </row>
    <row r="36" spans="1:20" ht="15.75" customHeight="1" x14ac:dyDescent="0.25">
      <c r="A36" s="52"/>
      <c r="B36" s="1261" t="s">
        <v>429</v>
      </c>
      <c r="C36" s="498"/>
      <c r="E36" s="71"/>
      <c r="F36" s="71"/>
      <c r="G36" s="1268"/>
      <c r="H36" s="1268"/>
      <c r="I36" s="1268"/>
      <c r="J36" s="1268"/>
      <c r="K36" s="1268"/>
      <c r="L36" s="1268"/>
      <c r="M36" s="1268"/>
      <c r="N36" s="1268"/>
      <c r="O36" s="1268"/>
      <c r="P36" s="1268"/>
      <c r="Q36" s="1268"/>
      <c r="R36" s="71"/>
      <c r="S36" s="71"/>
    </row>
    <row r="37" spans="1:20" ht="15.75" customHeight="1" thickBot="1" x14ac:dyDescent="0.3">
      <c r="A37" s="54"/>
      <c r="B37" s="1262"/>
      <c r="C37" s="54"/>
      <c r="E37" s="72"/>
      <c r="F37" s="72"/>
      <c r="G37" s="1268"/>
      <c r="H37" s="1268"/>
      <c r="I37" s="1268"/>
      <c r="J37" s="1268"/>
      <c r="K37" s="1268"/>
      <c r="L37" s="1268"/>
      <c r="M37" s="1268"/>
      <c r="N37" s="1268"/>
      <c r="O37" s="1268"/>
      <c r="P37" s="1268"/>
      <c r="Q37" s="1268"/>
      <c r="R37" s="72"/>
      <c r="S37" s="72"/>
      <c r="T37"/>
    </row>
    <row r="38" spans="1:20" ht="15.75" customHeight="1" thickBot="1" x14ac:dyDescent="0.3">
      <c r="A38" s="54"/>
      <c r="B38" s="854" t="s">
        <v>425</v>
      </c>
      <c r="C38" s="54"/>
      <c r="E38" s="70"/>
      <c r="H38" s="513"/>
      <c r="S38" s="514"/>
      <c r="T38"/>
    </row>
    <row r="39" spans="1:20" ht="15.75" customHeight="1" thickBot="1" x14ac:dyDescent="0.3">
      <c r="A39" s="54"/>
      <c r="B39" s="1031" t="s">
        <v>369</v>
      </c>
      <c r="C39" s="54"/>
      <c r="H39" s="513"/>
      <c r="O39" s="47"/>
      <c r="T39"/>
    </row>
    <row r="40" spans="1:20" ht="15.75" customHeight="1" thickBot="1" x14ac:dyDescent="0.3">
      <c r="A40" s="54"/>
      <c r="B40" s="54"/>
      <c r="C40" s="54"/>
      <c r="H40" s="513"/>
      <c r="O40" s="47"/>
      <c r="T40"/>
    </row>
    <row r="41" spans="1:20" ht="15.75" customHeight="1" x14ac:dyDescent="0.25">
      <c r="A41" s="52"/>
      <c r="B41" s="600" t="s">
        <v>307</v>
      </c>
      <c r="C41" s="53"/>
      <c r="G41"/>
      <c r="H41"/>
      <c r="I41"/>
      <c r="J41"/>
      <c r="K41"/>
      <c r="L41"/>
      <c r="M41"/>
      <c r="N41"/>
      <c r="O41"/>
      <c r="P41"/>
      <c r="Q41"/>
      <c r="R41"/>
      <c r="S41"/>
      <c r="T41"/>
    </row>
    <row r="42" spans="1:20" ht="15.75" customHeight="1" x14ac:dyDescent="0.25">
      <c r="A42" s="52"/>
      <c r="B42" s="601" t="s">
        <v>269</v>
      </c>
      <c r="C42" s="53"/>
      <c r="F42"/>
      <c r="G42"/>
      <c r="H42"/>
      <c r="I42"/>
      <c r="J42"/>
      <c r="K42"/>
      <c r="L42"/>
      <c r="M42"/>
      <c r="N42"/>
      <c r="O42"/>
      <c r="P42"/>
      <c r="Q42"/>
      <c r="R42"/>
      <c r="S42"/>
      <c r="T42"/>
    </row>
    <row r="43" spans="1:20" ht="15.75" customHeight="1" x14ac:dyDescent="0.25">
      <c r="A43" s="52"/>
      <c r="B43" s="503" t="s">
        <v>256</v>
      </c>
      <c r="C43" s="502"/>
      <c r="G43"/>
      <c r="H43"/>
      <c r="I43"/>
      <c r="J43"/>
      <c r="K43"/>
      <c r="L43"/>
      <c r="M43"/>
      <c r="N43"/>
      <c r="O43"/>
      <c r="P43"/>
      <c r="Q43"/>
      <c r="R43"/>
      <c r="S43"/>
      <c r="T43"/>
    </row>
    <row r="44" spans="1:20" ht="15.75" customHeight="1" x14ac:dyDescent="0.25">
      <c r="A44" s="52"/>
      <c r="B44" s="504" t="s">
        <v>109</v>
      </c>
      <c r="C44" s="502"/>
      <c r="H44"/>
      <c r="I44"/>
      <c r="J44"/>
      <c r="K44"/>
      <c r="L44"/>
      <c r="M44"/>
      <c r="N44"/>
      <c r="O44"/>
      <c r="P44"/>
      <c r="Q44"/>
      <c r="R44"/>
      <c r="S44"/>
      <c r="T44"/>
    </row>
    <row r="45" spans="1:20" ht="15.75" customHeight="1" x14ac:dyDescent="0.25">
      <c r="A45" s="52"/>
      <c r="B45" s="505" t="s">
        <v>110</v>
      </c>
      <c r="C45" s="502"/>
      <c r="G45"/>
      <c r="H45"/>
      <c r="I45"/>
      <c r="J45"/>
      <c r="K45"/>
      <c r="L45"/>
      <c r="M45"/>
      <c r="N45"/>
      <c r="O45"/>
      <c r="P45"/>
      <c r="Q45"/>
      <c r="R45"/>
      <c r="S45"/>
      <c r="T45"/>
    </row>
    <row r="46" spans="1:20" ht="15.75" customHeight="1" x14ac:dyDescent="0.25">
      <c r="A46" s="52"/>
      <c r="B46" s="1029" t="s">
        <v>107</v>
      </c>
      <c r="C46" s="502"/>
      <c r="G46"/>
      <c r="H46"/>
      <c r="I46"/>
      <c r="J46"/>
      <c r="K46"/>
      <c r="L46"/>
      <c r="M46"/>
      <c r="N46"/>
      <c r="O46"/>
      <c r="P46"/>
      <c r="Q46"/>
      <c r="R46"/>
      <c r="S46"/>
      <c r="T46"/>
    </row>
    <row r="47" spans="1:20" ht="15.75" customHeight="1" x14ac:dyDescent="0.25">
      <c r="A47" s="52"/>
      <c r="B47" s="506" t="s">
        <v>265</v>
      </c>
      <c r="C47" s="502"/>
      <c r="G47"/>
      <c r="H47"/>
      <c r="I47"/>
      <c r="J47"/>
      <c r="K47"/>
      <c r="L47"/>
      <c r="M47"/>
      <c r="N47"/>
      <c r="O47"/>
      <c r="P47"/>
      <c r="Q47"/>
      <c r="R47"/>
      <c r="S47"/>
      <c r="T47"/>
    </row>
    <row r="48" spans="1:20" ht="15.75" customHeight="1" x14ac:dyDescent="0.25">
      <c r="A48" s="52"/>
      <c r="B48" s="506" t="s">
        <v>266</v>
      </c>
      <c r="C48" s="502"/>
      <c r="G48"/>
      <c r="H48"/>
      <c r="I48"/>
      <c r="J48"/>
      <c r="K48"/>
      <c r="L48"/>
      <c r="M48"/>
      <c r="N48"/>
      <c r="O48"/>
      <c r="P48"/>
      <c r="Q48"/>
      <c r="R48"/>
      <c r="S48"/>
      <c r="T48"/>
    </row>
    <row r="49" spans="1:20" ht="15.75" customHeight="1" x14ac:dyDescent="0.25">
      <c r="A49" s="52"/>
      <c r="B49" s="506" t="s">
        <v>140</v>
      </c>
      <c r="C49" s="502"/>
      <c r="G49"/>
      <c r="H49"/>
      <c r="I49"/>
      <c r="J49"/>
      <c r="K49"/>
      <c r="L49"/>
      <c r="M49"/>
      <c r="N49"/>
      <c r="O49"/>
      <c r="P49"/>
      <c r="Q49"/>
      <c r="R49"/>
      <c r="S49"/>
      <c r="T49"/>
    </row>
    <row r="50" spans="1:20" ht="15.75" customHeight="1" x14ac:dyDescent="0.25">
      <c r="A50" s="52"/>
      <c r="B50" s="506" t="s">
        <v>271</v>
      </c>
      <c r="C50" s="502"/>
      <c r="G50"/>
      <c r="H50"/>
      <c r="I50"/>
      <c r="J50"/>
      <c r="K50"/>
      <c r="L50"/>
      <c r="M50"/>
      <c r="N50"/>
      <c r="O50"/>
      <c r="P50"/>
      <c r="Q50"/>
      <c r="R50"/>
      <c r="S50"/>
      <c r="T50"/>
    </row>
    <row r="51" spans="1:20" ht="15.75" customHeight="1" x14ac:dyDescent="0.25">
      <c r="A51" s="52"/>
      <c r="B51" s="506" t="s">
        <v>267</v>
      </c>
      <c r="C51" s="502"/>
      <c r="G51"/>
      <c r="H51"/>
      <c r="I51"/>
      <c r="J51"/>
      <c r="K51"/>
      <c r="L51"/>
      <c r="M51"/>
      <c r="N51"/>
      <c r="O51"/>
      <c r="P51" s="633"/>
      <c r="Q51"/>
      <c r="R51"/>
      <c r="S51"/>
      <c r="T51"/>
    </row>
    <row r="52" spans="1:20" ht="15.75" customHeight="1" x14ac:dyDescent="0.25">
      <c r="A52" s="52"/>
      <c r="B52" s="506" t="s">
        <v>139</v>
      </c>
      <c r="C52" s="502"/>
      <c r="G52"/>
      <c r="H52"/>
      <c r="I52"/>
      <c r="J52"/>
      <c r="K52"/>
      <c r="L52"/>
      <c r="M52"/>
      <c r="N52" s="1267"/>
      <c r="O52"/>
      <c r="P52"/>
      <c r="Q52"/>
      <c r="R52"/>
      <c r="S52"/>
      <c r="T52"/>
    </row>
    <row r="53" spans="1:20" ht="15.75" customHeight="1" x14ac:dyDescent="0.25">
      <c r="A53" s="52"/>
      <c r="B53" s="506" t="s">
        <v>268</v>
      </c>
      <c r="C53" s="502"/>
      <c r="G53"/>
      <c r="H53"/>
      <c r="I53"/>
      <c r="J53"/>
      <c r="K53"/>
      <c r="L53"/>
      <c r="M53"/>
      <c r="N53" s="1267"/>
      <c r="O53"/>
      <c r="P53"/>
      <c r="Q53"/>
      <c r="R53"/>
      <c r="S53"/>
      <c r="T53"/>
    </row>
    <row r="54" spans="1:20" ht="15.75" customHeight="1" x14ac:dyDescent="0.25">
      <c r="A54" s="52"/>
      <c r="B54" s="685" t="s">
        <v>111</v>
      </c>
      <c r="C54" s="502"/>
      <c r="G54"/>
      <c r="H54"/>
      <c r="I54"/>
      <c r="J54"/>
      <c r="K54"/>
      <c r="L54"/>
      <c r="M54"/>
      <c r="N54" s="1267"/>
      <c r="O54"/>
      <c r="P54"/>
      <c r="Q54"/>
      <c r="R54"/>
      <c r="S54"/>
    </row>
    <row r="55" spans="1:20" ht="15.75" customHeight="1" x14ac:dyDescent="0.25">
      <c r="A55" s="52"/>
      <c r="B55" s="54"/>
      <c r="C55" s="502"/>
      <c r="G55"/>
      <c r="H55"/>
      <c r="I55"/>
      <c r="J55"/>
      <c r="K55"/>
      <c r="L55"/>
      <c r="M55"/>
      <c r="N55" s="1267"/>
      <c r="O55"/>
      <c r="P55"/>
      <c r="Q55"/>
      <c r="R55"/>
      <c r="S55"/>
    </row>
    <row r="56" spans="1:20" ht="15.75" customHeight="1" x14ac:dyDescent="0.25">
      <c r="A56" s="52"/>
      <c r="B56" s="54"/>
      <c r="C56" s="502"/>
      <c r="G56"/>
      <c r="H56"/>
      <c r="I56"/>
      <c r="J56"/>
      <c r="K56"/>
      <c r="L56"/>
      <c r="M56"/>
      <c r="N56" s="1267"/>
      <c r="O56"/>
      <c r="P56" s="1267"/>
      <c r="Q56"/>
      <c r="R56"/>
      <c r="S56"/>
    </row>
    <row r="57" spans="1:20" ht="15.75" customHeight="1" x14ac:dyDescent="0.25">
      <c r="A57" s="52"/>
      <c r="B57" s="54"/>
      <c r="C57" s="53"/>
      <c r="G57"/>
      <c r="H57"/>
      <c r="I57"/>
      <c r="J57"/>
      <c r="K57"/>
      <c r="L57"/>
      <c r="M57"/>
      <c r="N57" s="1267"/>
      <c r="O57"/>
      <c r="P57" s="1267"/>
      <c r="Q57"/>
      <c r="R57"/>
      <c r="S57"/>
    </row>
    <row r="58" spans="1:20" ht="15.75" customHeight="1" x14ac:dyDescent="0.25">
      <c r="A58" s="1169"/>
      <c r="B58" s="1170" t="str">
        <f>B1</f>
        <v>November</v>
      </c>
      <c r="C58" s="1171"/>
      <c r="N58" s="1267"/>
      <c r="P58" s="1267"/>
    </row>
    <row r="59" spans="1:20" ht="15.75" customHeight="1" x14ac:dyDescent="0.25">
      <c r="N59" s="1267"/>
      <c r="P59" s="1267"/>
    </row>
    <row r="60" spans="1:20" ht="15.75" customHeight="1" x14ac:dyDescent="0.25">
      <c r="N60" s="1267"/>
      <c r="P60" s="1267"/>
    </row>
    <row r="61" spans="1:20" ht="15.75" customHeight="1" x14ac:dyDescent="0.25">
      <c r="N61" s="1267"/>
      <c r="P61" s="1267"/>
    </row>
    <row r="62" spans="1:20" ht="15.75" customHeight="1" x14ac:dyDescent="0.25">
      <c r="P62" s="1267"/>
    </row>
    <row r="63" spans="1:20" ht="15.75" customHeight="1" x14ac:dyDescent="0.25">
      <c r="P63" s="1267"/>
    </row>
    <row r="64" spans="1:20" ht="15.75" customHeight="1" x14ac:dyDescent="0.25">
      <c r="P64" s="1267"/>
    </row>
    <row r="65" spans="16:16" ht="15.75" customHeight="1" x14ac:dyDescent="0.25">
      <c r="P65" s="1267"/>
    </row>
    <row r="66" spans="16:16" ht="15.75" customHeight="1" x14ac:dyDescent="0.25">
      <c r="P66" s="1267"/>
    </row>
    <row r="67" spans="16:16" ht="15.75" customHeight="1" x14ac:dyDescent="0.25">
      <c r="P67" s="1267"/>
    </row>
    <row r="68" spans="16:16" ht="15.75" customHeight="1" x14ac:dyDescent="0.25">
      <c r="P68" s="1267"/>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G35:Q37"/>
    <mergeCell ref="B4:B6"/>
    <mergeCell ref="E2:S4"/>
    <mergeCell ref="E5:S6"/>
    <mergeCell ref="E25:S26"/>
    <mergeCell ref="E7:S8"/>
    <mergeCell ref="B36:B37"/>
    <mergeCell ref="O27:U28"/>
    <mergeCell ref="O29:U30"/>
    <mergeCell ref="O31:T32"/>
    <mergeCell ref="E27:N28"/>
    <mergeCell ref="E29:N30"/>
    <mergeCell ref="E31:N32"/>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5" tooltip="Code of Ethics"/>
    <hyperlink ref="B54" location="References!A1" tooltip="802.11 WG Communication References" display="Reference"/>
    <hyperlink ref="B43" location="'802.11 Cover'!A1" tooltip="Cover Page" display="Cover"/>
    <hyperlink ref="B48" r:id="rId16" tooltip="Antitrust and Competition Policy"/>
    <hyperlink ref="B51" r:id="rId17" tooltip="IEEE-SA PatCom"/>
    <hyperlink ref="B45" r:id="rId18" tooltip="WG Officers and Contact Details"/>
    <hyperlink ref="B52" r:id="rId19" tooltip="Patent Policy"/>
    <hyperlink ref="B53" r:id="rId20" tooltip="Patent FAQ"/>
    <hyperlink ref="B47" r:id="rId21" tooltip="Affiliation FAQ"/>
    <hyperlink ref="B50" r:id="rId22" tooltip="IEEE-SA Letter of Assurance Form"/>
    <hyperlink ref="B14" location="'ARC SC'!A1" tooltip="Architecture Standing Committee Agenda" display="ARC"/>
    <hyperlink ref="B42" r:id="rId23" tooltip="Teleconference Calendar"/>
    <hyperlink ref="B41" r:id="rId24"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58"/>
  <sheetViews>
    <sheetView showGridLines="0" zoomScale="35" zoomScaleNormal="35" workbookViewId="0">
      <selection sqref="A1:C1048576"/>
    </sheetView>
  </sheetViews>
  <sheetFormatPr defaultRowHeight="13.2" x14ac:dyDescent="0.25"/>
  <cols>
    <col min="1" max="1" width="1.44140625" style="1167" customWidth="1"/>
    <col min="2" max="2" width="13.5546875" style="1167" customWidth="1"/>
    <col min="3" max="3" width="1.44140625" style="1167" customWidth="1"/>
    <col min="4" max="4" width="1.44140625" style="59" customWidth="1"/>
  </cols>
  <sheetData>
    <row r="1" spans="1:19" s="37" customFormat="1" ht="15.6" x14ac:dyDescent="0.25">
      <c r="A1" s="1169"/>
      <c r="B1" s="1170" t="s">
        <v>592</v>
      </c>
      <c r="C1" s="1171"/>
      <c r="D1" s="58"/>
      <c r="F1"/>
      <c r="G1"/>
      <c r="H1"/>
      <c r="I1"/>
      <c r="J1"/>
      <c r="K1"/>
      <c r="L1"/>
      <c r="M1"/>
      <c r="N1"/>
      <c r="O1"/>
      <c r="P1"/>
      <c r="Q1"/>
      <c r="R1"/>
      <c r="S1"/>
    </row>
    <row r="2" spans="1:19" ht="13.8" thickBot="1" x14ac:dyDescent="0.3">
      <c r="A2" s="615"/>
      <c r="B2" s="869"/>
      <c r="C2" s="53"/>
    </row>
    <row r="3" spans="1:19" ht="13.8" thickBot="1" x14ac:dyDescent="0.3">
      <c r="A3" s="615"/>
      <c r="B3" s="371" t="str">
        <f>Title!B3</f>
        <v>Interim</v>
      </c>
      <c r="C3" s="53"/>
    </row>
    <row r="4" spans="1:19" ht="13.2" customHeight="1" x14ac:dyDescent="0.25">
      <c r="A4" s="615"/>
      <c r="B4" s="1256" t="str">
        <f>Title!B4</f>
        <v>R0</v>
      </c>
      <c r="C4" s="53"/>
    </row>
    <row r="5" spans="1:19" x14ac:dyDescent="0.25">
      <c r="A5" s="615"/>
      <c r="B5" s="1257"/>
      <c r="C5" s="53"/>
    </row>
    <row r="6" spans="1:19" ht="13.8" thickBot="1" x14ac:dyDescent="0.3">
      <c r="A6" s="615"/>
      <c r="B6" s="1258"/>
      <c r="C6" s="53"/>
      <c r="Q6" s="1285"/>
    </row>
    <row r="7" spans="1:19" ht="13.8" thickBot="1" x14ac:dyDescent="0.3">
      <c r="A7" s="615"/>
      <c r="B7" s="54"/>
      <c r="C7" s="544"/>
      <c r="D7" s="60"/>
      <c r="Q7" s="1285"/>
    </row>
    <row r="8" spans="1:19" ht="17.399999999999999" x14ac:dyDescent="0.25">
      <c r="A8" s="615"/>
      <c r="B8" s="1019" t="s">
        <v>108</v>
      </c>
      <c r="C8" s="498"/>
      <c r="Q8" s="1285"/>
    </row>
    <row r="9" spans="1:19" ht="15.6" x14ac:dyDescent="0.25">
      <c r="A9" s="615"/>
      <c r="B9" s="678" t="s">
        <v>136</v>
      </c>
      <c r="C9" s="498"/>
      <c r="Q9" s="1285"/>
    </row>
    <row r="10" spans="1:19" x14ac:dyDescent="0.25">
      <c r="A10" s="615"/>
      <c r="B10" s="679"/>
      <c r="C10" s="680"/>
    </row>
    <row r="11" spans="1:19" ht="15.6" x14ac:dyDescent="0.25">
      <c r="A11" s="615"/>
      <c r="B11" s="681" t="s">
        <v>406</v>
      </c>
      <c r="C11" s="498"/>
    </row>
    <row r="12" spans="1:19" ht="15.6" x14ac:dyDescent="0.25">
      <c r="A12" s="52"/>
      <c r="B12" s="682" t="s">
        <v>407</v>
      </c>
      <c r="C12" s="53"/>
    </row>
    <row r="13" spans="1:19" ht="15.6" x14ac:dyDescent="0.25">
      <c r="A13" s="615"/>
      <c r="B13" s="683" t="s">
        <v>162</v>
      </c>
      <c r="C13" s="498"/>
    </row>
    <row r="14" spans="1:19" ht="15.6" x14ac:dyDescent="0.25">
      <c r="A14" s="52"/>
      <c r="B14" s="684" t="s">
        <v>262</v>
      </c>
      <c r="C14" s="498"/>
    </row>
    <row r="15" spans="1:19" ht="15.6" x14ac:dyDescent="0.25">
      <c r="A15" s="52"/>
      <c r="B15" s="499" t="s">
        <v>289</v>
      </c>
      <c r="C15" s="498"/>
    </row>
    <row r="16" spans="1:19" ht="15.6" x14ac:dyDescent="0.25">
      <c r="A16" s="52"/>
      <c r="B16" s="500" t="s">
        <v>353</v>
      </c>
      <c r="C16" s="501"/>
    </row>
    <row r="17" spans="1:3" x14ac:dyDescent="0.25">
      <c r="A17" s="52"/>
      <c r="B17" s="54"/>
      <c r="C17" s="460"/>
    </row>
    <row r="18" spans="1:3" x14ac:dyDescent="0.25">
      <c r="A18" s="52"/>
      <c r="B18" s="54"/>
      <c r="C18" s="53"/>
    </row>
    <row r="19" spans="1:3" ht="15.6" x14ac:dyDescent="0.25">
      <c r="A19" s="615"/>
      <c r="B19" s="973" t="s">
        <v>408</v>
      </c>
      <c r="C19" s="498"/>
    </row>
    <row r="20" spans="1:3" ht="15.6" x14ac:dyDescent="0.25">
      <c r="A20" s="52"/>
      <c r="B20" s="682" t="s">
        <v>409</v>
      </c>
      <c r="C20" s="53"/>
    </row>
    <row r="21" spans="1:3" ht="15.6" x14ac:dyDescent="0.25">
      <c r="A21" s="615"/>
      <c r="B21" s="1020" t="s">
        <v>467</v>
      </c>
      <c r="C21" s="498"/>
    </row>
    <row r="22" spans="1:3" ht="15.6" x14ac:dyDescent="0.3">
      <c r="A22" s="52"/>
      <c r="B22" s="974" t="s">
        <v>304</v>
      </c>
      <c r="C22" s="498"/>
    </row>
    <row r="23" spans="1:3" ht="15.6" x14ac:dyDescent="0.3">
      <c r="A23" s="52"/>
      <c r="B23" s="1021" t="s">
        <v>303</v>
      </c>
      <c r="C23" s="498"/>
    </row>
    <row r="24" spans="1:3" ht="15.6" x14ac:dyDescent="0.3">
      <c r="A24" s="52"/>
      <c r="B24" s="975" t="s">
        <v>354</v>
      </c>
      <c r="C24" s="498"/>
    </row>
    <row r="25" spans="1:3" ht="15.6" x14ac:dyDescent="0.25">
      <c r="A25" s="52"/>
      <c r="B25" s="1022" t="s">
        <v>26</v>
      </c>
      <c r="C25" s="498"/>
    </row>
    <row r="26" spans="1:3" ht="15.6" x14ac:dyDescent="0.25">
      <c r="A26" s="52"/>
      <c r="B26" s="1023" t="s">
        <v>21</v>
      </c>
      <c r="C26" s="498"/>
    </row>
    <row r="27" spans="1:3" ht="15.6" x14ac:dyDescent="0.25">
      <c r="A27" s="52"/>
      <c r="B27" s="1024" t="s">
        <v>469</v>
      </c>
      <c r="C27" s="498"/>
    </row>
    <row r="28" spans="1:3" ht="15.6" x14ac:dyDescent="0.25">
      <c r="A28" s="52"/>
      <c r="B28" s="54"/>
      <c r="C28" s="498"/>
    </row>
    <row r="29" spans="1:3" x14ac:dyDescent="0.25">
      <c r="A29" s="52"/>
      <c r="B29" s="54"/>
      <c r="C29" s="53"/>
    </row>
    <row r="30" spans="1:3" ht="15.6" x14ac:dyDescent="0.25">
      <c r="A30" s="52"/>
      <c r="B30" s="681" t="s">
        <v>410</v>
      </c>
      <c r="C30" s="53"/>
    </row>
    <row r="31" spans="1:3" ht="15.6" x14ac:dyDescent="0.25">
      <c r="A31" s="52"/>
      <c r="B31" s="682" t="s">
        <v>411</v>
      </c>
      <c r="C31" s="53"/>
    </row>
    <row r="32" spans="1:3" ht="15.6" x14ac:dyDescent="0.25">
      <c r="A32" s="52"/>
      <c r="B32" s="1027" t="s">
        <v>457</v>
      </c>
      <c r="C32" s="53"/>
    </row>
    <row r="33" spans="1:3" ht="15.6" x14ac:dyDescent="0.25">
      <c r="A33" s="615"/>
      <c r="B33" s="1028" t="s">
        <v>468</v>
      </c>
      <c r="C33" s="498"/>
    </row>
    <row r="34" spans="1:3" x14ac:dyDescent="0.25">
      <c r="A34" s="52"/>
      <c r="B34" s="54"/>
      <c r="C34" s="53"/>
    </row>
    <row r="35" spans="1:3" ht="15.6" x14ac:dyDescent="0.25">
      <c r="A35" s="52"/>
      <c r="B35" s="54"/>
      <c r="C35" s="498"/>
    </row>
    <row r="36" spans="1:3" ht="15.6" customHeight="1" x14ac:dyDescent="0.25">
      <c r="A36" s="52"/>
      <c r="B36" s="1261" t="s">
        <v>429</v>
      </c>
      <c r="C36" s="498"/>
    </row>
    <row r="37" spans="1:3" ht="13.2" customHeight="1" x14ac:dyDescent="0.25">
      <c r="A37" s="54"/>
      <c r="B37" s="1262"/>
      <c r="C37" s="54"/>
    </row>
    <row r="38" spans="1:3" ht="17.399999999999999" x14ac:dyDescent="0.25">
      <c r="A38" s="54"/>
      <c r="B38" s="854" t="s">
        <v>425</v>
      </c>
      <c r="C38" s="54"/>
    </row>
    <row r="39" spans="1:3" ht="15.6" x14ac:dyDescent="0.25">
      <c r="A39" s="54"/>
      <c r="B39" s="1031" t="s">
        <v>369</v>
      </c>
      <c r="C39" s="54"/>
    </row>
    <row r="40" spans="1:3" ht="13.8" thickBot="1" x14ac:dyDescent="0.3">
      <c r="A40" s="54"/>
      <c r="B40" s="54"/>
      <c r="C40" s="54"/>
    </row>
    <row r="41" spans="1:3" ht="13.8" x14ac:dyDescent="0.25">
      <c r="A41" s="52"/>
      <c r="B41" s="600" t="s">
        <v>307</v>
      </c>
      <c r="C41" s="53"/>
    </row>
    <row r="42" spans="1:3" ht="13.8" x14ac:dyDescent="0.25">
      <c r="A42" s="52"/>
      <c r="B42" s="601" t="s">
        <v>269</v>
      </c>
      <c r="C42" s="53"/>
    </row>
    <row r="43" spans="1:3" ht="13.8" x14ac:dyDescent="0.25">
      <c r="A43" s="52"/>
      <c r="B43" s="503" t="s">
        <v>256</v>
      </c>
      <c r="C43" s="502"/>
    </row>
    <row r="44" spans="1:3" ht="13.8" x14ac:dyDescent="0.25">
      <c r="A44" s="52"/>
      <c r="B44" s="504" t="s">
        <v>109</v>
      </c>
      <c r="C44" s="502"/>
    </row>
    <row r="45" spans="1:3" ht="13.8" x14ac:dyDescent="0.25">
      <c r="A45" s="52"/>
      <c r="B45" s="505" t="s">
        <v>110</v>
      </c>
      <c r="C45" s="502"/>
    </row>
    <row r="46" spans="1:3" ht="15.6" x14ac:dyDescent="0.25">
      <c r="A46" s="52"/>
      <c r="B46" s="1029" t="s">
        <v>107</v>
      </c>
      <c r="C46" s="502"/>
    </row>
    <row r="47" spans="1:3" ht="13.8" x14ac:dyDescent="0.25">
      <c r="A47" s="52"/>
      <c r="B47" s="506" t="s">
        <v>265</v>
      </c>
      <c r="C47" s="502"/>
    </row>
    <row r="48" spans="1:3" ht="13.8" x14ac:dyDescent="0.25">
      <c r="A48" s="52"/>
      <c r="B48" s="506" t="s">
        <v>266</v>
      </c>
      <c r="C48" s="502"/>
    </row>
    <row r="49" spans="1:3" ht="13.8" x14ac:dyDescent="0.25">
      <c r="A49" s="52"/>
      <c r="B49" s="506" t="s">
        <v>140</v>
      </c>
      <c r="C49" s="502"/>
    </row>
    <row r="50" spans="1:3" ht="13.8" x14ac:dyDescent="0.25">
      <c r="A50" s="52"/>
      <c r="B50" s="506" t="s">
        <v>271</v>
      </c>
      <c r="C50" s="502"/>
    </row>
    <row r="51" spans="1:3" ht="13.8" x14ac:dyDescent="0.25">
      <c r="A51" s="52"/>
      <c r="B51" s="506" t="s">
        <v>267</v>
      </c>
      <c r="C51" s="502"/>
    </row>
    <row r="52" spans="1:3" ht="13.8" x14ac:dyDescent="0.25">
      <c r="A52" s="52"/>
      <c r="B52" s="506" t="s">
        <v>139</v>
      </c>
      <c r="C52" s="502"/>
    </row>
    <row r="53" spans="1:3" ht="13.8" x14ac:dyDescent="0.25">
      <c r="A53" s="52"/>
      <c r="B53" s="506" t="s">
        <v>268</v>
      </c>
      <c r="C53" s="502"/>
    </row>
    <row r="54" spans="1:3" ht="13.8" x14ac:dyDescent="0.25">
      <c r="A54" s="52"/>
      <c r="B54" s="685" t="s">
        <v>111</v>
      </c>
      <c r="C54" s="502"/>
    </row>
    <row r="55" spans="1:3" ht="13.8" x14ac:dyDescent="0.25">
      <c r="A55" s="52"/>
      <c r="B55" s="54"/>
      <c r="C55" s="502"/>
    </row>
    <row r="56" spans="1:3" ht="13.8" x14ac:dyDescent="0.25">
      <c r="A56" s="52"/>
      <c r="B56" s="54"/>
      <c r="C56" s="502"/>
    </row>
    <row r="57" spans="1:3" x14ac:dyDescent="0.25">
      <c r="A57" s="52"/>
      <c r="B57" s="54"/>
      <c r="C57" s="53"/>
    </row>
    <row r="58" spans="1:3" ht="15.6" x14ac:dyDescent="0.25">
      <c r="A58" s="1169"/>
      <c r="B58" s="1170" t="str">
        <f>B1</f>
        <v>November</v>
      </c>
      <c r="C58" s="1171"/>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6:B37"/>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9" tooltip="Code of Ethics"/>
    <hyperlink ref="B54" location="References!A1" tooltip="802.11 WG Communication References" display="Reference"/>
    <hyperlink ref="B43" location="'802.11 Cover'!A1" tooltip="Cover Page" display="Cover"/>
    <hyperlink ref="B48" r:id="rId10" tooltip="Antitrust and Competition Policy"/>
    <hyperlink ref="B51" r:id="rId11" tooltip="IEEE-SA PatCom"/>
    <hyperlink ref="B45" r:id="rId12" tooltip="WG Officers and Contact Details"/>
    <hyperlink ref="B52" r:id="rId13" tooltip="Patent Policy"/>
    <hyperlink ref="B53" r:id="rId14" tooltip="Patent FAQ"/>
    <hyperlink ref="B47" r:id="rId15" tooltip="Affiliation FAQ"/>
    <hyperlink ref="B50" r:id="rId16" tooltip="IEEE-SA Letter of Assurance Form"/>
    <hyperlink ref="B14" location="'ARC SC'!A1" tooltip="Architecture Standing Committee Agenda" display="ARC"/>
    <hyperlink ref="B42" r:id="rId17" tooltip="Teleconference Calendar"/>
    <hyperlink ref="B41" r:id="rId18"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R89"/>
  <sheetViews>
    <sheetView showGridLines="0" zoomScale="29" zoomScaleNormal="29" zoomScaleSheetLayoutView="25" workbookViewId="0">
      <selection activeCell="AG5" sqref="AG5"/>
    </sheetView>
  </sheetViews>
  <sheetFormatPr defaultColWidth="9.109375" defaultRowHeight="36" customHeight="1" x14ac:dyDescent="0.25"/>
  <cols>
    <col min="1" max="1" width="1.44140625" style="1167" customWidth="1"/>
    <col min="2" max="2" width="13.5546875" style="1167" customWidth="1"/>
    <col min="3" max="3" width="1.44140625" style="1167" customWidth="1"/>
    <col min="4" max="4" width="3.5546875" style="37" customWidth="1"/>
    <col min="5" max="5" width="36.5546875" customWidth="1"/>
    <col min="6" max="6" width="58.109375" customWidth="1"/>
    <col min="7" max="7" width="18.109375" hidden="1" customWidth="1"/>
    <col min="8" max="27" width="21.33203125" customWidth="1"/>
    <col min="28" max="28" width="20.88671875" customWidth="1"/>
    <col min="29" max="29" width="25.88671875" style="988" customWidth="1"/>
    <col min="30" max="34" width="15.33203125" customWidth="1"/>
    <col min="35" max="35" width="15.33203125" style="12" customWidth="1"/>
    <col min="36" max="41" width="15.44140625" style="12" customWidth="1"/>
    <col min="42" max="42" width="22.44140625" style="16" bestFit="1" customWidth="1"/>
    <col min="43" max="59" width="15.44140625" style="12" customWidth="1"/>
    <col min="60" max="16384" width="9.109375" style="12"/>
  </cols>
  <sheetData>
    <row r="1" spans="1:37" s="6" customFormat="1" ht="36" customHeight="1" thickBot="1" x14ac:dyDescent="0.3">
      <c r="A1" s="1169"/>
      <c r="B1" s="1170" t="s">
        <v>592</v>
      </c>
      <c r="C1" s="1171"/>
      <c r="E1" s="45"/>
      <c r="F1" s="657"/>
      <c r="AG1"/>
      <c r="AH1"/>
      <c r="AI1" s="14"/>
    </row>
    <row r="2" spans="1:37" s="30" customFormat="1" ht="36" customHeight="1" thickBot="1" x14ac:dyDescent="0.3">
      <c r="A2" s="615"/>
      <c r="B2" s="869"/>
      <c r="C2" s="53"/>
      <c r="D2" s="6"/>
      <c r="E2" s="1420"/>
      <c r="F2" s="1444"/>
      <c r="G2" s="1444"/>
      <c r="H2" s="1444"/>
      <c r="I2" s="1444"/>
      <c r="J2" s="1444"/>
      <c r="K2" s="1444"/>
      <c r="L2" s="1444"/>
      <c r="M2" s="1444"/>
      <c r="N2" s="1444"/>
      <c r="O2" s="1444"/>
      <c r="P2" s="1444"/>
      <c r="Q2" s="1444"/>
      <c r="R2" s="1444"/>
      <c r="S2" s="1444"/>
      <c r="T2" s="1444"/>
      <c r="U2" s="1444"/>
      <c r="V2" s="1444"/>
      <c r="W2" s="1444"/>
      <c r="X2" s="1444"/>
      <c r="Y2" s="1444"/>
      <c r="Z2" s="1444"/>
      <c r="AA2" s="1444"/>
      <c r="AB2" s="1444"/>
      <c r="AC2" s="1444"/>
      <c r="AD2" s="1444"/>
      <c r="AE2" s="1444"/>
      <c r="AF2" s="1444"/>
      <c r="AG2"/>
      <c r="AH2"/>
      <c r="AI2" s="14"/>
      <c r="AJ2" s="6"/>
    </row>
    <row r="3" spans="1:37" s="6" customFormat="1" ht="13.2" customHeight="1" thickBot="1" x14ac:dyDescent="0.3">
      <c r="A3" s="615"/>
      <c r="B3" s="371" t="str">
        <f>Title!B3</f>
        <v>Interim</v>
      </c>
      <c r="C3" s="53"/>
      <c r="E3" s="1421"/>
      <c r="F3" s="1445"/>
      <c r="G3" s="1445"/>
      <c r="H3" s="1445"/>
      <c r="I3" s="1445"/>
      <c r="J3" s="1445"/>
      <c r="K3" s="1445"/>
      <c r="L3" s="1445"/>
      <c r="M3" s="1445"/>
      <c r="N3" s="1445"/>
      <c r="O3" s="1445"/>
      <c r="P3" s="1445"/>
      <c r="Q3" s="1445"/>
      <c r="R3" s="1445"/>
      <c r="S3" s="1445"/>
      <c r="T3" s="1445"/>
      <c r="U3" s="1445"/>
      <c r="V3" s="1445"/>
      <c r="W3" s="1445"/>
      <c r="X3" s="1445"/>
      <c r="Y3" s="1445"/>
      <c r="Z3" s="1445"/>
      <c r="AA3" s="1445"/>
      <c r="AB3" s="1445"/>
      <c r="AC3" s="1445"/>
      <c r="AD3" s="1445"/>
      <c r="AE3" s="1445"/>
      <c r="AF3" s="1445"/>
      <c r="AG3"/>
      <c r="AH3"/>
      <c r="AI3" s="14"/>
    </row>
    <row r="4" spans="1:37" s="6" customFormat="1" ht="58.8" customHeight="1" x14ac:dyDescent="0.25">
      <c r="A4" s="615"/>
      <c r="B4" s="1256" t="str">
        <f>Title!B4</f>
        <v>R0</v>
      </c>
      <c r="C4" s="53"/>
      <c r="E4" s="1421"/>
      <c r="F4" s="1375" t="str">
        <f>'802.11 Cover'!$E$5</f>
        <v xml:space="preserve">Grand Hyatt San Antonio, San Antonio, TX USA
</v>
      </c>
      <c r="G4" s="1375"/>
      <c r="H4" s="1375"/>
      <c r="I4" s="1375"/>
      <c r="J4" s="1375"/>
      <c r="K4" s="1375"/>
      <c r="L4" s="1375"/>
      <c r="M4" s="1375"/>
      <c r="N4" s="1375"/>
      <c r="O4" s="1375"/>
      <c r="P4" s="1375"/>
      <c r="Q4" s="1375"/>
      <c r="R4" s="1375"/>
      <c r="S4" s="1375"/>
      <c r="T4" s="1375"/>
      <c r="U4" s="1375"/>
      <c r="V4" s="1375"/>
      <c r="W4" s="1375"/>
      <c r="X4" s="1375"/>
      <c r="Y4" s="1375"/>
      <c r="Z4" s="1375"/>
      <c r="AA4" s="519"/>
      <c r="AB4" s="519"/>
      <c r="AC4" s="519"/>
      <c r="AD4" s="519"/>
      <c r="AE4" s="519"/>
      <c r="AF4" s="519"/>
      <c r="AG4"/>
      <c r="AH4"/>
      <c r="AI4" s="14"/>
    </row>
    <row r="5" spans="1:37" s="6" customFormat="1" ht="58.8" customHeight="1" x14ac:dyDescent="0.25">
      <c r="A5" s="615"/>
      <c r="B5" s="1257"/>
      <c r="C5" s="53"/>
      <c r="E5" s="1156"/>
      <c r="F5" s="1376"/>
      <c r="G5" s="1376"/>
      <c r="H5" s="1376"/>
      <c r="I5" s="1376"/>
      <c r="J5" s="1376"/>
      <c r="K5" s="1376"/>
      <c r="L5" s="1376"/>
      <c r="M5" s="1376"/>
      <c r="N5" s="1376"/>
      <c r="O5" s="1376"/>
      <c r="P5" s="1376"/>
      <c r="Q5" s="1376"/>
      <c r="R5" s="1376"/>
      <c r="S5" s="1376"/>
      <c r="T5" s="1376"/>
      <c r="U5" s="1376"/>
      <c r="V5" s="1376"/>
      <c r="W5" s="1376"/>
      <c r="X5" s="1376"/>
      <c r="Y5" s="1376"/>
      <c r="Z5" s="1376"/>
      <c r="AA5" s="520"/>
      <c r="AB5" s="520"/>
      <c r="AC5" s="520"/>
      <c r="AD5" s="520"/>
      <c r="AE5" s="520"/>
      <c r="AF5" s="520"/>
      <c r="AG5"/>
      <c r="AH5"/>
      <c r="AI5" s="998"/>
    </row>
    <row r="6" spans="1:37" s="6" customFormat="1" ht="58.8" customHeight="1" thickBot="1" x14ac:dyDescent="0.3">
      <c r="A6" s="615"/>
      <c r="B6" s="1258"/>
      <c r="C6" s="53"/>
      <c r="E6" s="100"/>
      <c r="F6" s="1383" t="str">
        <f>'802.11 Cover'!$E$7</f>
        <v>November 11-16, 2012</v>
      </c>
      <c r="G6" s="1383"/>
      <c r="H6" s="1383"/>
      <c r="I6" s="1383"/>
      <c r="J6" s="1383"/>
      <c r="K6" s="1383"/>
      <c r="L6" s="1383"/>
      <c r="M6" s="1383"/>
      <c r="N6" s="1383"/>
      <c r="O6" s="1383"/>
      <c r="P6" s="1383"/>
      <c r="Q6" s="1383"/>
      <c r="R6" s="1383"/>
      <c r="S6" s="1383"/>
      <c r="T6" s="1383"/>
      <c r="U6" s="1383"/>
      <c r="V6" s="1383"/>
      <c r="W6" s="1383"/>
      <c r="X6" s="1383"/>
      <c r="Y6" s="1383"/>
      <c r="Z6" s="1383"/>
      <c r="AA6" s="515"/>
      <c r="AB6" s="515"/>
      <c r="AC6" s="515"/>
      <c r="AD6" s="515"/>
      <c r="AE6" s="515"/>
      <c r="AF6" s="515"/>
      <c r="AG6"/>
      <c r="AH6"/>
      <c r="AI6" s="998"/>
    </row>
    <row r="7" spans="1:37" s="6" customFormat="1" ht="36" customHeight="1" thickBot="1" x14ac:dyDescent="0.6">
      <c r="A7" s="615"/>
      <c r="B7" s="54"/>
      <c r="C7" s="544"/>
      <c r="E7" s="94"/>
      <c r="F7" s="56" t="s">
        <v>258</v>
      </c>
      <c r="G7" s="78"/>
      <c r="H7" s="78"/>
      <c r="I7" s="78"/>
      <c r="J7" s="78"/>
      <c r="K7" s="78"/>
      <c r="L7" s="78"/>
      <c r="M7" s="78"/>
      <c r="N7" s="78"/>
      <c r="O7" s="78"/>
      <c r="P7" s="78"/>
      <c r="Q7" s="78"/>
      <c r="R7" s="78"/>
      <c r="S7" s="78"/>
      <c r="T7" s="78"/>
      <c r="U7" s="78"/>
      <c r="V7" s="78"/>
      <c r="W7" s="78"/>
      <c r="X7" s="78"/>
      <c r="Y7" s="78"/>
      <c r="Z7" s="78"/>
      <c r="AA7" s="78"/>
      <c r="AB7" s="57"/>
      <c r="AC7" s="57"/>
      <c r="AD7" s="57"/>
      <c r="AE7" s="57"/>
      <c r="AF7" s="57"/>
      <c r="AG7"/>
      <c r="AH7"/>
      <c r="AI7" s="998"/>
      <c r="AK7" s="376"/>
    </row>
    <row r="8" spans="1:37" s="6" customFormat="1" ht="36" customHeight="1" thickBot="1" x14ac:dyDescent="0.3">
      <c r="A8" s="615"/>
      <c r="B8" s="1019" t="s">
        <v>108</v>
      </c>
      <c r="C8" s="498"/>
      <c r="E8" s="582" t="s">
        <v>257</v>
      </c>
      <c r="F8" s="1018" t="s">
        <v>749</v>
      </c>
      <c r="G8" s="1409" t="s">
        <v>750</v>
      </c>
      <c r="H8" s="1410"/>
      <c r="I8" s="1410"/>
      <c r="J8" s="1410"/>
      <c r="K8" s="1410"/>
      <c r="L8" s="1411"/>
      <c r="M8" s="1409" t="s">
        <v>751</v>
      </c>
      <c r="N8" s="1410"/>
      <c r="O8" s="1410"/>
      <c r="P8" s="1410"/>
      <c r="Q8" s="1411"/>
      <c r="R8" s="1518" t="s">
        <v>752</v>
      </c>
      <c r="S8" s="1519"/>
      <c r="T8" s="1519"/>
      <c r="U8" s="1519"/>
      <c r="V8" s="1520"/>
      <c r="W8" s="1518" t="s">
        <v>753</v>
      </c>
      <c r="X8" s="1519"/>
      <c r="Y8" s="1519"/>
      <c r="Z8" s="1519"/>
      <c r="AA8" s="1520"/>
      <c r="AB8" s="1472" t="s">
        <v>754</v>
      </c>
      <c r="AC8" s="1473"/>
      <c r="AD8" s="1473"/>
      <c r="AE8" s="1473"/>
      <c r="AF8" s="1474"/>
      <c r="AG8"/>
      <c r="AH8" s="998"/>
    </row>
    <row r="9" spans="1:37" s="6" customFormat="1" ht="36" customHeight="1" x14ac:dyDescent="0.6">
      <c r="A9" s="615"/>
      <c r="B9" s="678" t="s">
        <v>136</v>
      </c>
      <c r="C9" s="498"/>
      <c r="E9" s="1422" t="s">
        <v>160</v>
      </c>
      <c r="F9" s="1387" t="str">
        <f>Title!$B$4</f>
        <v>R0</v>
      </c>
      <c r="G9" s="640"/>
      <c r="H9" s="1395" t="str">
        <f>$F$9</f>
        <v>R0</v>
      </c>
      <c r="I9" s="1396"/>
      <c r="J9" s="1396"/>
      <c r="K9" s="1396"/>
      <c r="L9" s="1397"/>
      <c r="M9" s="1424" t="s">
        <v>172</v>
      </c>
      <c r="N9" s="1425"/>
      <c r="O9" s="1425"/>
      <c r="P9" s="1425"/>
      <c r="Q9" s="1426"/>
      <c r="R9" s="1377" t="str">
        <f>$F$9</f>
        <v>R0</v>
      </c>
      <c r="S9" s="1378"/>
      <c r="T9" s="1378"/>
      <c r="U9" s="1378"/>
      <c r="V9" s="1379"/>
      <c r="W9" s="1389" t="str">
        <f>$F$9</f>
        <v>R0</v>
      </c>
      <c r="X9" s="1390"/>
      <c r="Y9" s="1390"/>
      <c r="Z9" s="1390"/>
      <c r="AA9" s="1391"/>
      <c r="AB9" s="1496" t="str">
        <f>$F$9</f>
        <v>R0</v>
      </c>
      <c r="AC9" s="1497"/>
      <c r="AD9" s="1497"/>
      <c r="AE9" s="1497"/>
      <c r="AF9" s="1498"/>
      <c r="AG9" s="1162"/>
    </row>
    <row r="10" spans="1:37" s="31" customFormat="1" ht="36" customHeight="1" thickBot="1" x14ac:dyDescent="0.65">
      <c r="A10" s="615"/>
      <c r="B10" s="679"/>
      <c r="C10" s="680"/>
      <c r="D10" s="6"/>
      <c r="E10" s="1423"/>
      <c r="F10" s="1388"/>
      <c r="G10" s="640"/>
      <c r="H10" s="1398"/>
      <c r="I10" s="1399"/>
      <c r="J10" s="1399"/>
      <c r="K10" s="1399"/>
      <c r="L10" s="1400"/>
      <c r="M10" s="1427"/>
      <c r="N10" s="1428"/>
      <c r="O10" s="1428"/>
      <c r="P10" s="1428"/>
      <c r="Q10" s="1429"/>
      <c r="R10" s="1380"/>
      <c r="S10" s="1381"/>
      <c r="T10" s="1381"/>
      <c r="U10" s="1381"/>
      <c r="V10" s="1382"/>
      <c r="W10" s="1392"/>
      <c r="X10" s="1393"/>
      <c r="Y10" s="1393"/>
      <c r="Z10" s="1393"/>
      <c r="AA10" s="1394"/>
      <c r="AB10" s="1499"/>
      <c r="AC10" s="1500"/>
      <c r="AD10" s="1500"/>
      <c r="AE10" s="1500"/>
      <c r="AF10" s="1501"/>
      <c r="AG10" s="1162"/>
      <c r="AH10" s="6"/>
    </row>
    <row r="11" spans="1:37" s="13" customFormat="1" ht="36" customHeight="1" x14ac:dyDescent="0.25">
      <c r="A11" s="615"/>
      <c r="B11" s="681" t="s">
        <v>406</v>
      </c>
      <c r="C11" s="498"/>
      <c r="D11" s="6"/>
      <c r="E11" s="583" t="s">
        <v>240</v>
      </c>
      <c r="F11" s="584"/>
      <c r="G11" s="640"/>
      <c r="H11" s="640"/>
      <c r="I11" s="1161"/>
      <c r="J11" s="1161"/>
      <c r="K11" s="1161"/>
      <c r="L11" s="1161"/>
      <c r="M11" s="1521" t="s">
        <v>162</v>
      </c>
      <c r="N11" s="1401"/>
      <c r="O11" s="1292" t="s">
        <v>370</v>
      </c>
      <c r="P11" s="1288" t="s">
        <v>591</v>
      </c>
      <c r="Q11" s="1401"/>
      <c r="R11" s="1432" t="s">
        <v>460</v>
      </c>
      <c r="S11" s="1402" t="s">
        <v>375</v>
      </c>
      <c r="T11" s="1292" t="s">
        <v>370</v>
      </c>
      <c r="U11" s="1306" t="s">
        <v>458</v>
      </c>
      <c r="V11" s="1327"/>
      <c r="W11" s="1458" t="s">
        <v>460</v>
      </c>
      <c r="X11" s="1330" t="s">
        <v>459</v>
      </c>
      <c r="Y11" s="1476" t="s">
        <v>370</v>
      </c>
      <c r="Z11" s="1303" t="s">
        <v>22</v>
      </c>
      <c r="AA11" s="1386"/>
      <c r="AB11" s="1466" t="s">
        <v>250</v>
      </c>
      <c r="AC11" s="1467"/>
      <c r="AD11" s="1467"/>
      <c r="AE11" s="1467"/>
      <c r="AF11" s="1468"/>
      <c r="AG11" s="15"/>
      <c r="AH11" s="6"/>
    </row>
    <row r="12" spans="1:37" s="13" customFormat="1" ht="36" customHeight="1" x14ac:dyDescent="0.25">
      <c r="A12" s="52"/>
      <c r="B12" s="682" t="s">
        <v>407</v>
      </c>
      <c r="C12" s="53"/>
      <c r="D12" s="6"/>
      <c r="E12" s="585" t="s">
        <v>239</v>
      </c>
      <c r="F12" s="584"/>
      <c r="G12" s="640"/>
      <c r="M12" s="1521"/>
      <c r="N12" s="1401"/>
      <c r="O12" s="1292"/>
      <c r="P12" s="1288"/>
      <c r="Q12" s="1401"/>
      <c r="R12" s="1432"/>
      <c r="S12" s="1402"/>
      <c r="T12" s="1292"/>
      <c r="U12" s="1307"/>
      <c r="V12" s="1328"/>
      <c r="W12" s="1459"/>
      <c r="X12" s="1330"/>
      <c r="Y12" s="1477"/>
      <c r="Z12" s="1304"/>
      <c r="AA12" s="1324"/>
      <c r="AB12" s="1469"/>
      <c r="AC12" s="1470"/>
      <c r="AD12" s="1470"/>
      <c r="AE12" s="1470"/>
      <c r="AF12" s="1471"/>
      <c r="AG12" s="15"/>
      <c r="AH12" s="6"/>
    </row>
    <row r="13" spans="1:37" s="13" customFormat="1" ht="36" customHeight="1" x14ac:dyDescent="0.25">
      <c r="A13" s="615"/>
      <c r="B13" s="683" t="s">
        <v>162</v>
      </c>
      <c r="C13" s="498"/>
      <c r="D13" s="6"/>
      <c r="E13" s="585" t="s">
        <v>237</v>
      </c>
      <c r="F13" s="584"/>
      <c r="G13" s="640"/>
      <c r="H13" s="1401"/>
      <c r="I13" s="1402" t="s">
        <v>375</v>
      </c>
      <c r="J13" s="1292" t="s">
        <v>370</v>
      </c>
      <c r="K13" s="1288" t="s">
        <v>591</v>
      </c>
      <c r="L13" s="1401"/>
      <c r="M13" s="1521"/>
      <c r="N13" s="1401"/>
      <c r="O13" s="1292"/>
      <c r="P13" s="1288"/>
      <c r="Q13" s="1401"/>
      <c r="R13" s="1432"/>
      <c r="S13" s="1402"/>
      <c r="T13" s="1292"/>
      <c r="U13" s="1307"/>
      <c r="V13" s="1328"/>
      <c r="W13" s="1459"/>
      <c r="X13" s="1330"/>
      <c r="Y13" s="1477"/>
      <c r="Z13" s="1304"/>
      <c r="AA13" s="1324"/>
      <c r="AB13" s="1469"/>
      <c r="AC13" s="1470"/>
      <c r="AD13" s="1470"/>
      <c r="AE13" s="1470"/>
      <c r="AF13" s="1471"/>
      <c r="AG13" s="1384"/>
      <c r="AH13" s="6"/>
    </row>
    <row r="14" spans="1:37" s="13" customFormat="1" ht="36" customHeight="1" thickBot="1" x14ac:dyDescent="0.3">
      <c r="A14" s="52"/>
      <c r="B14" s="684" t="s">
        <v>262</v>
      </c>
      <c r="C14" s="498"/>
      <c r="D14" s="6"/>
      <c r="E14" s="585" t="s">
        <v>238</v>
      </c>
      <c r="F14" s="584"/>
      <c r="G14" s="640"/>
      <c r="H14" s="1401"/>
      <c r="I14" s="1402"/>
      <c r="J14" s="1292"/>
      <c r="K14" s="1288"/>
      <c r="L14" s="1401"/>
      <c r="M14" s="1521"/>
      <c r="N14" s="1401"/>
      <c r="O14" s="1292"/>
      <c r="P14" s="1288"/>
      <c r="Q14" s="1401"/>
      <c r="R14" s="1432"/>
      <c r="S14" s="1402"/>
      <c r="T14" s="1292"/>
      <c r="U14" s="1308"/>
      <c r="V14" s="1329"/>
      <c r="W14" s="1460"/>
      <c r="X14" s="1330"/>
      <c r="Y14" s="1478"/>
      <c r="Z14" s="1305"/>
      <c r="AA14" s="1325"/>
      <c r="AB14" s="1479" t="s">
        <v>154</v>
      </c>
      <c r="AC14" s="1480"/>
      <c r="AD14" s="1480"/>
      <c r="AE14" s="1480"/>
      <c r="AF14" s="1481"/>
      <c r="AG14" s="1385"/>
      <c r="AH14" s="6"/>
    </row>
    <row r="15" spans="1:37" s="13" customFormat="1" ht="36" customHeight="1" thickBot="1" x14ac:dyDescent="0.3">
      <c r="A15" s="52"/>
      <c r="B15" s="499" t="s">
        <v>289</v>
      </c>
      <c r="C15" s="498"/>
      <c r="D15" s="6"/>
      <c r="E15" s="586" t="s">
        <v>221</v>
      </c>
      <c r="F15" s="584"/>
      <c r="G15" s="642"/>
      <c r="H15" s="1401"/>
      <c r="I15" s="1402"/>
      <c r="J15" s="1292"/>
      <c r="K15" s="1288"/>
      <c r="L15" s="1401"/>
      <c r="M15" s="1464" t="s">
        <v>177</v>
      </c>
      <c r="N15" s="1464"/>
      <c r="O15" s="1464"/>
      <c r="P15" s="1464"/>
      <c r="Q15" s="1465"/>
      <c r="R15" s="1452" t="s">
        <v>177</v>
      </c>
      <c r="S15" s="1453"/>
      <c r="T15" s="1453"/>
      <c r="U15" s="1453"/>
      <c r="V15" s="1454"/>
      <c r="W15" s="1299" t="s">
        <v>177</v>
      </c>
      <c r="X15" s="1300"/>
      <c r="Y15" s="1300"/>
      <c r="Z15" s="1300"/>
      <c r="AA15" s="1301"/>
      <c r="AB15" s="1485" t="s">
        <v>177</v>
      </c>
      <c r="AC15" s="1486"/>
      <c r="AD15" s="1486"/>
      <c r="AE15" s="1486"/>
      <c r="AF15" s="1487"/>
      <c r="AG15" s="15"/>
      <c r="AH15" s="6"/>
    </row>
    <row r="16" spans="1:37" s="13" customFormat="1" ht="36" customHeight="1" x14ac:dyDescent="0.25">
      <c r="A16" s="52"/>
      <c r="B16" s="500" t="s">
        <v>353</v>
      </c>
      <c r="C16" s="501"/>
      <c r="D16" s="6"/>
      <c r="E16" s="839" t="s">
        <v>220</v>
      </c>
      <c r="F16" s="517"/>
      <c r="G16" s="642"/>
      <c r="H16" s="1401"/>
      <c r="I16" s="1402"/>
      <c r="J16" s="1292"/>
      <c r="K16" s="1288"/>
      <c r="L16" s="1403"/>
      <c r="M16" s="1412" t="s">
        <v>576</v>
      </c>
      <c r="N16" s="1360" t="s">
        <v>375</v>
      </c>
      <c r="O16" s="1476" t="s">
        <v>370</v>
      </c>
      <c r="P16" s="1303" t="s">
        <v>22</v>
      </c>
      <c r="Q16" s="1323"/>
      <c r="R16" s="1414" t="s">
        <v>250</v>
      </c>
      <c r="S16" s="1415"/>
      <c r="T16" s="1415"/>
      <c r="U16" s="1415"/>
      <c r="V16" s="1416"/>
      <c r="W16" s="1413" t="s">
        <v>576</v>
      </c>
      <c r="X16" s="1360" t="s">
        <v>375</v>
      </c>
      <c r="Y16" s="1318" t="s">
        <v>23</v>
      </c>
      <c r="Z16" s="1303" t="s">
        <v>22</v>
      </c>
      <c r="AA16" s="1323"/>
      <c r="AB16" s="1466" t="s">
        <v>477</v>
      </c>
      <c r="AC16" s="1467"/>
      <c r="AD16" s="1467"/>
      <c r="AE16" s="1467"/>
      <c r="AF16" s="1468"/>
      <c r="AG16" s="15"/>
      <c r="AH16" s="6"/>
    </row>
    <row r="17" spans="1:34" s="13" customFormat="1" ht="36" customHeight="1" thickBot="1" x14ac:dyDescent="0.3">
      <c r="A17" s="52"/>
      <c r="B17" s="54"/>
      <c r="C17" s="460"/>
      <c r="D17" s="6"/>
      <c r="E17" s="1157" t="s">
        <v>222</v>
      </c>
      <c r="F17" s="517"/>
      <c r="G17" s="641"/>
      <c r="H17" s="1404" t="s">
        <v>177</v>
      </c>
      <c r="I17" s="1405"/>
      <c r="J17" s="1405"/>
      <c r="K17" s="1405"/>
      <c r="L17" s="1406"/>
      <c r="M17" s="1412"/>
      <c r="N17" s="1361"/>
      <c r="O17" s="1477"/>
      <c r="P17" s="1304"/>
      <c r="Q17" s="1324"/>
      <c r="R17" s="1417"/>
      <c r="S17" s="1418"/>
      <c r="T17" s="1418"/>
      <c r="U17" s="1418"/>
      <c r="V17" s="1419"/>
      <c r="W17" s="1413"/>
      <c r="X17" s="1361"/>
      <c r="Y17" s="1319"/>
      <c r="Z17" s="1304"/>
      <c r="AA17" s="1324"/>
      <c r="AB17" s="1488"/>
      <c r="AC17" s="1489"/>
      <c r="AD17" s="1489"/>
      <c r="AE17" s="1489"/>
      <c r="AF17" s="1490"/>
      <c r="AG17" s="15"/>
      <c r="AH17" s="6"/>
    </row>
    <row r="18" spans="1:34" s="13" customFormat="1" ht="36" customHeight="1" x14ac:dyDescent="0.25">
      <c r="A18" s="52"/>
      <c r="B18" s="54"/>
      <c r="C18" s="53"/>
      <c r="D18" s="6"/>
      <c r="E18" s="1157" t="s">
        <v>223</v>
      </c>
      <c r="F18" s="517"/>
      <c r="G18" s="641"/>
      <c r="H18" s="1407" t="s">
        <v>578</v>
      </c>
      <c r="I18" s="1407"/>
      <c r="J18" s="1407"/>
      <c r="K18" s="1407"/>
      <c r="L18" s="1407"/>
      <c r="M18" s="1412"/>
      <c r="N18" s="1361"/>
      <c r="O18" s="1477"/>
      <c r="P18" s="1304"/>
      <c r="Q18" s="1324"/>
      <c r="R18" s="1482" t="s">
        <v>153</v>
      </c>
      <c r="S18" s="1483"/>
      <c r="T18" s="1483"/>
      <c r="U18" s="1483"/>
      <c r="V18" s="1484"/>
      <c r="W18" s="1413"/>
      <c r="X18" s="1361"/>
      <c r="Y18" s="1319"/>
      <c r="Z18" s="1304"/>
      <c r="AA18" s="1324"/>
      <c r="AB18" s="1446" t="s">
        <v>55</v>
      </c>
      <c r="AC18" s="1447"/>
      <c r="AD18" s="1447"/>
      <c r="AE18" s="1447"/>
      <c r="AF18" s="1448"/>
      <c r="AG18" s="15"/>
      <c r="AH18" s="6"/>
    </row>
    <row r="19" spans="1:34" s="13" customFormat="1" ht="36" customHeight="1" thickBot="1" x14ac:dyDescent="0.3">
      <c r="A19" s="615"/>
      <c r="B19" s="973" t="s">
        <v>408</v>
      </c>
      <c r="C19" s="498"/>
      <c r="D19" s="6"/>
      <c r="E19" s="1157" t="s">
        <v>224</v>
      </c>
      <c r="F19" s="517"/>
      <c r="G19" s="641"/>
      <c r="H19" s="1408"/>
      <c r="I19" s="1408"/>
      <c r="J19" s="1408"/>
      <c r="K19" s="1408"/>
      <c r="L19" s="1408"/>
      <c r="M19" s="1412"/>
      <c r="N19" s="1362"/>
      <c r="O19" s="1478"/>
      <c r="P19" s="1305"/>
      <c r="Q19" s="1325"/>
      <c r="R19" s="1509" t="s">
        <v>118</v>
      </c>
      <c r="S19" s="1510"/>
      <c r="T19" s="1510"/>
      <c r="U19" s="1510"/>
      <c r="V19" s="1511"/>
      <c r="W19" s="1413"/>
      <c r="X19" s="1362"/>
      <c r="Y19" s="1320"/>
      <c r="Z19" s="1305"/>
      <c r="AA19" s="1325"/>
      <c r="AB19" s="1449"/>
      <c r="AC19" s="1450"/>
      <c r="AD19" s="1450"/>
      <c r="AE19" s="1450"/>
      <c r="AF19" s="1451"/>
      <c r="AG19" s="15"/>
      <c r="AH19" s="6"/>
    </row>
    <row r="20" spans="1:34" s="13" customFormat="1" ht="36" customHeight="1" thickBot="1" x14ac:dyDescent="0.8">
      <c r="A20" s="52"/>
      <c r="B20" s="682" t="s">
        <v>409</v>
      </c>
      <c r="C20" s="53"/>
      <c r="D20" s="6"/>
      <c r="E20" s="587" t="s">
        <v>244</v>
      </c>
      <c r="F20" s="517"/>
      <c r="G20" s="518"/>
      <c r="H20" s="1494" t="s">
        <v>234</v>
      </c>
      <c r="I20" s="1494"/>
      <c r="J20" s="1494"/>
      <c r="K20" s="1494"/>
      <c r="L20" s="1495"/>
      <c r="M20" s="1505" t="s">
        <v>234</v>
      </c>
      <c r="N20" s="1494"/>
      <c r="O20" s="1494"/>
      <c r="P20" s="1494"/>
      <c r="Q20" s="1495"/>
      <c r="R20" s="1502" t="s">
        <v>234</v>
      </c>
      <c r="S20" s="1503"/>
      <c r="T20" s="1503"/>
      <c r="U20" s="1503"/>
      <c r="V20" s="1504"/>
      <c r="W20" s="1505" t="s">
        <v>234</v>
      </c>
      <c r="X20" s="1494"/>
      <c r="Y20" s="1494"/>
      <c r="Z20" s="1494"/>
      <c r="AA20" s="1495"/>
      <c r="AB20" s="1491" t="s">
        <v>91</v>
      </c>
      <c r="AC20" s="1492"/>
      <c r="AD20" s="1492"/>
      <c r="AE20" s="1492"/>
      <c r="AF20" s="1493"/>
      <c r="AG20" s="15"/>
      <c r="AH20" s="6"/>
    </row>
    <row r="21" spans="1:34" s="13" customFormat="1" ht="36" customHeight="1" thickBot="1" x14ac:dyDescent="0.8">
      <c r="A21" s="615"/>
      <c r="B21" s="1020" t="s">
        <v>467</v>
      </c>
      <c r="C21" s="498"/>
      <c r="D21" s="6"/>
      <c r="E21" s="587" t="s">
        <v>245</v>
      </c>
      <c r="F21" s="517"/>
      <c r="G21" s="518"/>
      <c r="H21" s="1494"/>
      <c r="I21" s="1494"/>
      <c r="J21" s="1494"/>
      <c r="K21" s="1494"/>
      <c r="L21" s="1495"/>
      <c r="M21" s="1522"/>
      <c r="N21" s="1523"/>
      <c r="O21" s="1523"/>
      <c r="P21" s="1523"/>
      <c r="Q21" s="1524"/>
      <c r="R21" s="1505"/>
      <c r="S21" s="1494"/>
      <c r="T21" s="1494"/>
      <c r="U21" s="1494"/>
      <c r="V21" s="1495"/>
      <c r="W21" s="1505"/>
      <c r="X21" s="1494"/>
      <c r="Y21" s="1494"/>
      <c r="Z21" s="1494"/>
      <c r="AA21" s="1495"/>
      <c r="AB21" s="1000"/>
      <c r="AC21" s="1000"/>
      <c r="AD21" s="1000"/>
      <c r="AE21" s="1000"/>
      <c r="AF21" s="1001"/>
      <c r="AG21" s="15"/>
      <c r="AH21" s="6"/>
    </row>
    <row r="22" spans="1:34" s="13" customFormat="1" ht="36" customHeight="1" x14ac:dyDescent="0.3">
      <c r="A22" s="52"/>
      <c r="B22" s="974" t="s">
        <v>304</v>
      </c>
      <c r="C22" s="498"/>
      <c r="D22" s="6"/>
      <c r="E22" s="1461" t="s">
        <v>225</v>
      </c>
      <c r="F22" s="516"/>
      <c r="G22" s="641"/>
      <c r="H22" s="1286" t="s">
        <v>466</v>
      </c>
      <c r="I22" s="1330" t="s">
        <v>459</v>
      </c>
      <c r="J22" s="1292" t="s">
        <v>370</v>
      </c>
      <c r="K22" s="1534" t="s">
        <v>22</v>
      </c>
      <c r="L22" s="1475" t="s">
        <v>579</v>
      </c>
      <c r="M22" s="1528" t="s">
        <v>289</v>
      </c>
      <c r="N22" s="1293" t="s">
        <v>459</v>
      </c>
      <c r="O22" s="1318" t="s">
        <v>23</v>
      </c>
      <c r="P22" s="1303" t="s">
        <v>22</v>
      </c>
      <c r="Q22" s="1323"/>
      <c r="R22" s="1506" t="s">
        <v>289</v>
      </c>
      <c r="S22" s="1293" t="s">
        <v>459</v>
      </c>
      <c r="T22" s="1476" t="s">
        <v>370</v>
      </c>
      <c r="U22" s="1303" t="s">
        <v>22</v>
      </c>
      <c r="V22" s="1327"/>
      <c r="W22" s="1326" t="s">
        <v>289</v>
      </c>
      <c r="X22" s="1330" t="s">
        <v>459</v>
      </c>
      <c r="Y22" s="1292" t="s">
        <v>370</v>
      </c>
      <c r="Z22" s="1288" t="s">
        <v>591</v>
      </c>
      <c r="AA22" s="1401"/>
      <c r="AB22" s="541"/>
      <c r="AC22" s="541"/>
      <c r="AD22" s="541"/>
      <c r="AE22" s="541"/>
      <c r="AF22" s="588"/>
      <c r="AG22" s="15"/>
      <c r="AH22" s="6"/>
    </row>
    <row r="23" spans="1:34" s="13" customFormat="1" ht="36" customHeight="1" x14ac:dyDescent="0.3">
      <c r="A23" s="52"/>
      <c r="B23" s="1021" t="s">
        <v>303</v>
      </c>
      <c r="C23" s="498"/>
      <c r="D23" s="6"/>
      <c r="E23" s="1462"/>
      <c r="F23" s="516"/>
      <c r="G23" s="641"/>
      <c r="H23" s="1287"/>
      <c r="I23" s="1330"/>
      <c r="J23" s="1292"/>
      <c r="K23" s="1534"/>
      <c r="L23" s="1475"/>
      <c r="M23" s="1529"/>
      <c r="N23" s="1294"/>
      <c r="O23" s="1319"/>
      <c r="P23" s="1304"/>
      <c r="Q23" s="1324"/>
      <c r="R23" s="1507"/>
      <c r="S23" s="1294"/>
      <c r="T23" s="1477"/>
      <c r="U23" s="1304"/>
      <c r="V23" s="1328"/>
      <c r="W23" s="1326"/>
      <c r="X23" s="1330"/>
      <c r="Y23" s="1292"/>
      <c r="Z23" s="1288"/>
      <c r="AA23" s="1401"/>
      <c r="AB23" s="541"/>
      <c r="AC23" s="541"/>
      <c r="AD23" s="541"/>
      <c r="AE23" s="541"/>
      <c r="AF23" s="588"/>
      <c r="AG23" s="15"/>
      <c r="AH23" s="6"/>
    </row>
    <row r="24" spans="1:34" s="13" customFormat="1" ht="36" customHeight="1" x14ac:dyDescent="0.75">
      <c r="A24" s="52"/>
      <c r="B24" s="975" t="s">
        <v>354</v>
      </c>
      <c r="C24" s="498"/>
      <c r="D24" s="6"/>
      <c r="E24" s="1462"/>
      <c r="F24" s="534"/>
      <c r="G24" s="641"/>
      <c r="H24" s="1287"/>
      <c r="I24" s="1330"/>
      <c r="J24" s="1292"/>
      <c r="K24" s="1534"/>
      <c r="L24" s="1475"/>
      <c r="M24" s="1529"/>
      <c r="N24" s="1294"/>
      <c r="O24" s="1319"/>
      <c r="P24" s="1304"/>
      <c r="Q24" s="1324"/>
      <c r="R24" s="1507"/>
      <c r="S24" s="1294"/>
      <c r="T24" s="1477"/>
      <c r="U24" s="1304"/>
      <c r="V24" s="1328"/>
      <c r="W24" s="1326"/>
      <c r="X24" s="1330"/>
      <c r="Y24" s="1292"/>
      <c r="Z24" s="1288"/>
      <c r="AA24" s="1401"/>
      <c r="AB24" s="541"/>
      <c r="AC24" s="541"/>
      <c r="AD24" s="541"/>
      <c r="AE24" s="541"/>
      <c r="AF24" s="588"/>
      <c r="AG24" s="15"/>
      <c r="AH24" s="6"/>
    </row>
    <row r="25" spans="1:34" s="13" customFormat="1" ht="36" customHeight="1" thickBot="1" x14ac:dyDescent="0.3">
      <c r="A25" s="52"/>
      <c r="B25" s="1022" t="s">
        <v>26</v>
      </c>
      <c r="C25" s="498"/>
      <c r="D25" s="6"/>
      <c r="E25" s="1463"/>
      <c r="F25" s="535"/>
      <c r="G25" s="641"/>
      <c r="H25" s="1287"/>
      <c r="I25" s="1330"/>
      <c r="J25" s="1292"/>
      <c r="K25" s="1534"/>
      <c r="L25" s="1475"/>
      <c r="M25" s="1530"/>
      <c r="N25" s="1295"/>
      <c r="O25" s="1320"/>
      <c r="P25" s="1305"/>
      <c r="Q25" s="1325"/>
      <c r="R25" s="1508"/>
      <c r="S25" s="1295"/>
      <c r="T25" s="1478"/>
      <c r="U25" s="1305"/>
      <c r="V25" s="1329"/>
      <c r="W25" s="1326"/>
      <c r="X25" s="1330"/>
      <c r="Y25" s="1292"/>
      <c r="Z25" s="1288"/>
      <c r="AA25" s="1401"/>
      <c r="AB25" s="541"/>
      <c r="AC25" s="541"/>
      <c r="AD25" s="541"/>
      <c r="AE25" s="541"/>
      <c r="AF25" s="588"/>
      <c r="AG25" s="15"/>
      <c r="AH25" s="6"/>
    </row>
    <row r="26" spans="1:34" s="13" customFormat="1" ht="36" customHeight="1" thickBot="1" x14ac:dyDescent="0.3">
      <c r="A26" s="52"/>
      <c r="B26" s="1023" t="s">
        <v>21</v>
      </c>
      <c r="C26" s="498"/>
      <c r="D26" s="6"/>
      <c r="E26" s="589" t="s">
        <v>226</v>
      </c>
      <c r="F26" s="536"/>
      <c r="G26" s="643"/>
      <c r="H26" s="1525" t="s">
        <v>177</v>
      </c>
      <c r="I26" s="1526"/>
      <c r="J26" s="1526"/>
      <c r="K26" s="1526"/>
      <c r="L26" s="1527"/>
      <c r="M26" s="1299" t="s">
        <v>177</v>
      </c>
      <c r="N26" s="1300"/>
      <c r="O26" s="1300"/>
      <c r="P26" s="1300"/>
      <c r="Q26" s="1301"/>
      <c r="R26" s="1299" t="s">
        <v>177</v>
      </c>
      <c r="S26" s="1300"/>
      <c r="T26" s="1300"/>
      <c r="U26" s="1300"/>
      <c r="V26" s="1301"/>
      <c r="W26" s="1299" t="s">
        <v>177</v>
      </c>
      <c r="X26" s="1300"/>
      <c r="Y26" s="1300"/>
      <c r="Z26" s="1300"/>
      <c r="AA26" s="1301"/>
      <c r="AB26" s="541"/>
      <c r="AC26" s="541"/>
      <c r="AD26" s="541"/>
      <c r="AE26" s="1033"/>
      <c r="AF26" s="588"/>
      <c r="AG26" s="15"/>
      <c r="AH26" s="6"/>
    </row>
    <row r="27" spans="1:34" s="13" customFormat="1" ht="36" customHeight="1" x14ac:dyDescent="0.25">
      <c r="A27" s="52"/>
      <c r="B27" s="1024" t="s">
        <v>469</v>
      </c>
      <c r="C27" s="498"/>
      <c r="D27" s="6"/>
      <c r="E27" s="1157" t="s">
        <v>200</v>
      </c>
      <c r="F27" s="1289" t="s">
        <v>127</v>
      </c>
      <c r="G27" s="644"/>
      <c r="H27" s="1413" t="s">
        <v>576</v>
      </c>
      <c r="I27" s="1532" t="s">
        <v>352</v>
      </c>
      <c r="J27" s="1292" t="s">
        <v>370</v>
      </c>
      <c r="K27" s="1318" t="s">
        <v>23</v>
      </c>
      <c r="L27" s="1296" t="s">
        <v>358</v>
      </c>
      <c r="M27" s="1302" t="s">
        <v>353</v>
      </c>
      <c r="N27" s="1443" t="s">
        <v>352</v>
      </c>
      <c r="O27" s="1318" t="s">
        <v>461</v>
      </c>
      <c r="P27" s="1306" t="s">
        <v>458</v>
      </c>
      <c r="Q27" s="1531" t="s">
        <v>358</v>
      </c>
      <c r="R27" s="1455" t="s">
        <v>262</v>
      </c>
      <c r="S27" s="1360" t="s">
        <v>375</v>
      </c>
      <c r="T27" s="1318" t="s">
        <v>23</v>
      </c>
      <c r="U27" s="1303" t="s">
        <v>22</v>
      </c>
      <c r="V27" s="1357" t="s">
        <v>358</v>
      </c>
      <c r="W27" s="1306" t="s">
        <v>458</v>
      </c>
      <c r="X27" s="1372" t="s">
        <v>352</v>
      </c>
      <c r="Y27" s="1318" t="s">
        <v>23</v>
      </c>
      <c r="Z27" s="1303" t="s">
        <v>22</v>
      </c>
      <c r="AA27" s="1357" t="s">
        <v>358</v>
      </c>
      <c r="AB27" s="541"/>
      <c r="AC27" s="541"/>
      <c r="AD27" s="541"/>
      <c r="AE27" s="541"/>
      <c r="AF27" s="588"/>
      <c r="AG27" s="15"/>
      <c r="AH27" s="6"/>
    </row>
    <row r="28" spans="1:34" s="13" customFormat="1" ht="36" customHeight="1" x14ac:dyDescent="0.25">
      <c r="A28" s="52"/>
      <c r="B28" s="54"/>
      <c r="C28" s="498"/>
      <c r="D28" s="6"/>
      <c r="E28" s="1157" t="s">
        <v>201</v>
      </c>
      <c r="F28" s="1290"/>
      <c r="G28" s="644"/>
      <c r="H28" s="1413"/>
      <c r="I28" s="1533"/>
      <c r="J28" s="1292"/>
      <c r="K28" s="1319"/>
      <c r="L28" s="1297"/>
      <c r="M28" s="1302"/>
      <c r="N28" s="1443"/>
      <c r="O28" s="1319"/>
      <c r="P28" s="1307"/>
      <c r="Q28" s="1531"/>
      <c r="R28" s="1456"/>
      <c r="S28" s="1361"/>
      <c r="T28" s="1319"/>
      <c r="U28" s="1304"/>
      <c r="V28" s="1358"/>
      <c r="W28" s="1307"/>
      <c r="X28" s="1373"/>
      <c r="Y28" s="1319"/>
      <c r="Z28" s="1304"/>
      <c r="AA28" s="1358"/>
      <c r="AB28" s="541"/>
      <c r="AC28" s="541"/>
      <c r="AD28" s="541"/>
      <c r="AE28" s="541"/>
      <c r="AF28" s="588"/>
      <c r="AG28" s="15"/>
      <c r="AH28" s="6"/>
    </row>
    <row r="29" spans="1:34" s="13" customFormat="1" ht="36" customHeight="1" x14ac:dyDescent="0.25">
      <c r="A29" s="52"/>
      <c r="B29" s="54"/>
      <c r="C29" s="53"/>
      <c r="D29" s="6"/>
      <c r="E29" s="1157" t="s">
        <v>241</v>
      </c>
      <c r="F29" s="1291"/>
      <c r="G29" s="644"/>
      <c r="H29" s="1413"/>
      <c r="I29" s="1533"/>
      <c r="J29" s="1292"/>
      <c r="K29" s="1319"/>
      <c r="L29" s="1297"/>
      <c r="M29" s="1302"/>
      <c r="N29" s="1443"/>
      <c r="O29" s="1319"/>
      <c r="P29" s="1307"/>
      <c r="Q29" s="1531"/>
      <c r="R29" s="1456"/>
      <c r="S29" s="1361"/>
      <c r="T29" s="1319"/>
      <c r="U29" s="1304"/>
      <c r="V29" s="1358"/>
      <c r="W29" s="1307"/>
      <c r="X29" s="1373"/>
      <c r="Y29" s="1319"/>
      <c r="Z29" s="1304"/>
      <c r="AA29" s="1358"/>
      <c r="AB29" s="541"/>
      <c r="AC29" s="541"/>
      <c r="AD29" s="541"/>
      <c r="AE29" s="541"/>
      <c r="AF29" s="588"/>
      <c r="AG29" s="15"/>
      <c r="AH29" s="6"/>
    </row>
    <row r="30" spans="1:34" s="13" customFormat="1" ht="36" customHeight="1" thickBot="1" x14ac:dyDescent="0.3">
      <c r="A30" s="52"/>
      <c r="B30" s="681" t="s">
        <v>410</v>
      </c>
      <c r="C30" s="53"/>
      <c r="D30" s="6"/>
      <c r="E30" s="1157" t="s">
        <v>242</v>
      </c>
      <c r="F30" s="516"/>
      <c r="G30" s="644"/>
      <c r="H30" s="1413"/>
      <c r="I30" s="1533"/>
      <c r="J30" s="1292"/>
      <c r="K30" s="1320"/>
      <c r="L30" s="1298"/>
      <c r="M30" s="1302"/>
      <c r="N30" s="1443"/>
      <c r="O30" s="1320"/>
      <c r="P30" s="1308"/>
      <c r="Q30" s="1531"/>
      <c r="R30" s="1457"/>
      <c r="S30" s="1362"/>
      <c r="T30" s="1320"/>
      <c r="U30" s="1305"/>
      <c r="V30" s="1359"/>
      <c r="W30" s="1308"/>
      <c r="X30" s="1374"/>
      <c r="Y30" s="1320"/>
      <c r="Z30" s="1305"/>
      <c r="AA30" s="1359"/>
      <c r="AB30" s="541"/>
      <c r="AC30" s="541"/>
      <c r="AD30" s="541"/>
      <c r="AE30" s="541"/>
      <c r="AF30" s="588"/>
      <c r="AG30" s="15"/>
      <c r="AH30" s="6"/>
    </row>
    <row r="31" spans="1:34" s="13" customFormat="1" ht="36" customHeight="1" x14ac:dyDescent="0.25">
      <c r="A31" s="52"/>
      <c r="B31" s="682" t="s">
        <v>411</v>
      </c>
      <c r="C31" s="53"/>
      <c r="D31" s="6"/>
      <c r="E31" s="590" t="s">
        <v>227</v>
      </c>
      <c r="F31" s="591"/>
      <c r="G31" s="1356"/>
      <c r="H31" s="1436" t="s">
        <v>298</v>
      </c>
      <c r="I31" s="1437"/>
      <c r="J31" s="1437"/>
      <c r="K31" s="1437"/>
      <c r="L31" s="1438"/>
      <c r="M31" s="1348" t="s">
        <v>298</v>
      </c>
      <c r="N31" s="1349"/>
      <c r="O31" s="1349"/>
      <c r="P31" s="1349"/>
      <c r="Q31" s="1350"/>
      <c r="R31" s="1363"/>
      <c r="S31" s="1364"/>
      <c r="T31" s="1364"/>
      <c r="U31" s="1364"/>
      <c r="V31" s="1365"/>
      <c r="W31" s="1345" t="s">
        <v>298</v>
      </c>
      <c r="X31" s="1346"/>
      <c r="Y31" s="1346"/>
      <c r="Z31" s="1346"/>
      <c r="AA31" s="1347"/>
      <c r="AB31" s="69"/>
      <c r="AC31" s="35"/>
      <c r="AD31" s="35"/>
      <c r="AE31" s="35"/>
      <c r="AF31" s="102"/>
      <c r="AG31" s="15"/>
      <c r="AH31" s="6"/>
    </row>
    <row r="32" spans="1:34" s="13" customFormat="1" ht="36" customHeight="1" x14ac:dyDescent="0.25">
      <c r="A32" s="52"/>
      <c r="B32" s="1027" t="s">
        <v>457</v>
      </c>
      <c r="C32" s="53"/>
      <c r="D32" s="6"/>
      <c r="E32" s="590" t="s">
        <v>228</v>
      </c>
      <c r="F32" s="1354" t="s">
        <v>175</v>
      </c>
      <c r="G32" s="1356"/>
      <c r="H32" s="1436"/>
      <c r="I32" s="1437"/>
      <c r="J32" s="1437"/>
      <c r="K32" s="1437"/>
      <c r="L32" s="1439"/>
      <c r="M32" s="1348"/>
      <c r="N32" s="1349"/>
      <c r="O32" s="1349"/>
      <c r="P32" s="1349"/>
      <c r="Q32" s="1350"/>
      <c r="R32" s="1366" t="s">
        <v>128</v>
      </c>
      <c r="S32" s="1367"/>
      <c r="T32" s="1367"/>
      <c r="U32" s="1367"/>
      <c r="V32" s="1368"/>
      <c r="W32" s="1348"/>
      <c r="X32" s="1349"/>
      <c r="Y32" s="1349"/>
      <c r="Z32" s="1349"/>
      <c r="AA32" s="1350"/>
      <c r="AB32" s="69"/>
      <c r="AC32" s="35"/>
      <c r="AD32" s="35"/>
      <c r="AE32" s="35"/>
      <c r="AF32" s="102"/>
      <c r="AG32" s="15"/>
      <c r="AH32" s="6"/>
    </row>
    <row r="33" spans="1:44" s="13" customFormat="1" ht="36" customHeight="1" thickBot="1" x14ac:dyDescent="0.3">
      <c r="A33" s="615"/>
      <c r="B33" s="1028" t="s">
        <v>468</v>
      </c>
      <c r="C33" s="498"/>
      <c r="D33" s="6"/>
      <c r="E33" s="590" t="s">
        <v>229</v>
      </c>
      <c r="F33" s="1355"/>
      <c r="G33" s="1356"/>
      <c r="H33" s="1440"/>
      <c r="I33" s="1441"/>
      <c r="J33" s="1441"/>
      <c r="K33" s="1441"/>
      <c r="L33" s="1442"/>
      <c r="M33" s="1351"/>
      <c r="N33" s="1352"/>
      <c r="O33" s="1352"/>
      <c r="P33" s="1352"/>
      <c r="Q33" s="1353"/>
      <c r="R33" s="1366"/>
      <c r="S33" s="1367"/>
      <c r="T33" s="1367"/>
      <c r="U33" s="1367"/>
      <c r="V33" s="1368"/>
      <c r="W33" s="1351"/>
      <c r="X33" s="1352"/>
      <c r="Y33" s="1352"/>
      <c r="Z33" s="1352"/>
      <c r="AA33" s="1353"/>
      <c r="AB33" s="69"/>
      <c r="AC33" s="35"/>
      <c r="AD33" s="35"/>
      <c r="AE33" s="35"/>
      <c r="AF33" s="102"/>
      <c r="AG33" s="15"/>
      <c r="AH33" s="6"/>
    </row>
    <row r="34" spans="1:44" s="13" customFormat="1" ht="36" customHeight="1" x14ac:dyDescent="0.25">
      <c r="A34" s="52"/>
      <c r="B34" s="54"/>
      <c r="C34" s="53"/>
      <c r="D34" s="6"/>
      <c r="E34" s="1157" t="s">
        <v>230</v>
      </c>
      <c r="F34" s="1355"/>
      <c r="G34" s="1430"/>
      <c r="H34" s="1309" t="s">
        <v>577</v>
      </c>
      <c r="I34" s="1310"/>
      <c r="J34" s="1310"/>
      <c r="K34" s="1310"/>
      <c r="L34" s="1311"/>
      <c r="M34" s="1288" t="s">
        <v>591</v>
      </c>
      <c r="N34" s="1306" t="s">
        <v>458</v>
      </c>
      <c r="O34" s="1432" t="s">
        <v>460</v>
      </c>
      <c r="P34" s="1303" t="s">
        <v>424</v>
      </c>
      <c r="Q34" s="1433" t="s">
        <v>577</v>
      </c>
      <c r="R34" s="1366"/>
      <c r="S34" s="1367"/>
      <c r="T34" s="1367"/>
      <c r="U34" s="1367"/>
      <c r="V34" s="1368"/>
      <c r="W34" s="1339" t="s">
        <v>214</v>
      </c>
      <c r="X34" s="1340"/>
      <c r="Y34" s="1340"/>
      <c r="Z34" s="1340"/>
      <c r="AA34" s="1341"/>
      <c r="AB34" s="69"/>
      <c r="AC34" s="35"/>
      <c r="AD34" s="35"/>
      <c r="AE34" s="35"/>
      <c r="AF34" s="102"/>
      <c r="AG34" s="15"/>
      <c r="AH34" s="6"/>
    </row>
    <row r="35" spans="1:44" s="13" customFormat="1" ht="36" customHeight="1" x14ac:dyDescent="0.25">
      <c r="A35" s="52"/>
      <c r="B35" s="54"/>
      <c r="C35" s="498"/>
      <c r="D35" s="6"/>
      <c r="E35" s="1157" t="s">
        <v>231</v>
      </c>
      <c r="F35" s="517"/>
      <c r="G35" s="1430"/>
      <c r="H35" s="1312"/>
      <c r="I35" s="1313"/>
      <c r="J35" s="1313"/>
      <c r="K35" s="1313"/>
      <c r="L35" s="1314"/>
      <c r="M35" s="1288"/>
      <c r="N35" s="1307"/>
      <c r="O35" s="1432"/>
      <c r="P35" s="1304"/>
      <c r="Q35" s="1434"/>
      <c r="R35" s="1366"/>
      <c r="S35" s="1367"/>
      <c r="T35" s="1367"/>
      <c r="U35" s="1367"/>
      <c r="V35" s="1368"/>
      <c r="W35" s="1342"/>
      <c r="X35" s="1343"/>
      <c r="Y35" s="1343"/>
      <c r="Z35" s="1343"/>
      <c r="AA35" s="1344"/>
      <c r="AB35" s="69"/>
      <c r="AC35" s="35"/>
      <c r="AD35" s="35"/>
      <c r="AE35" s="35"/>
      <c r="AF35" s="102"/>
      <c r="AG35" s="15"/>
      <c r="AH35" s="6"/>
    </row>
    <row r="36" spans="1:44" s="13" customFormat="1" ht="36" customHeight="1" x14ac:dyDescent="0.25">
      <c r="A36" s="52"/>
      <c r="B36" s="1261" t="s">
        <v>429</v>
      </c>
      <c r="C36" s="498"/>
      <c r="D36" s="6"/>
      <c r="E36" s="1157" t="s">
        <v>232</v>
      </c>
      <c r="F36" s="517"/>
      <c r="G36" s="1430"/>
      <c r="H36" s="1312"/>
      <c r="I36" s="1313"/>
      <c r="J36" s="1313"/>
      <c r="K36" s="1313"/>
      <c r="L36" s="1314"/>
      <c r="M36" s="1288"/>
      <c r="N36" s="1307"/>
      <c r="O36" s="1432"/>
      <c r="P36" s="1304"/>
      <c r="Q36" s="1434"/>
      <c r="R36" s="1366"/>
      <c r="S36" s="1367"/>
      <c r="T36" s="1367"/>
      <c r="U36" s="1367"/>
      <c r="V36" s="1368"/>
      <c r="W36" s="1333" t="s">
        <v>254</v>
      </c>
      <c r="X36" s="1334"/>
      <c r="Y36" s="1334"/>
      <c r="Z36" s="1334"/>
      <c r="AA36" s="1335"/>
      <c r="AB36" s="69"/>
      <c r="AC36" s="35"/>
      <c r="AD36" s="35"/>
      <c r="AE36" s="35"/>
      <c r="AF36" s="102"/>
      <c r="AG36" s="15"/>
      <c r="AH36" s="6"/>
    </row>
    <row r="37" spans="1:44" s="13" customFormat="1" ht="36" customHeight="1" thickBot="1" x14ac:dyDescent="0.3">
      <c r="A37" s="54"/>
      <c r="B37" s="1262"/>
      <c r="C37" s="54"/>
      <c r="D37" s="6"/>
      <c r="E37" s="592" t="s">
        <v>233</v>
      </c>
      <c r="F37" s="593"/>
      <c r="G37" s="1430"/>
      <c r="H37" s="1315"/>
      <c r="I37" s="1316"/>
      <c r="J37" s="1316"/>
      <c r="K37" s="1316"/>
      <c r="L37" s="1317"/>
      <c r="M37" s="1288"/>
      <c r="N37" s="1308"/>
      <c r="O37" s="1432"/>
      <c r="P37" s="1305"/>
      <c r="Q37" s="1435"/>
      <c r="R37" s="1369"/>
      <c r="S37" s="1370"/>
      <c r="T37" s="1370"/>
      <c r="U37" s="1370"/>
      <c r="V37" s="1371"/>
      <c r="W37" s="1336"/>
      <c r="X37" s="1337"/>
      <c r="Y37" s="1337"/>
      <c r="Z37" s="1337"/>
      <c r="AA37" s="1338"/>
      <c r="AB37" s="69"/>
      <c r="AC37" s="35"/>
      <c r="AD37" s="35"/>
      <c r="AE37" s="35"/>
      <c r="AF37" s="102"/>
      <c r="AG37" s="15"/>
      <c r="AH37" s="6"/>
    </row>
    <row r="38" spans="1:44" s="13" customFormat="1" ht="36" customHeight="1" x14ac:dyDescent="0.25">
      <c r="A38" s="54"/>
      <c r="B38" s="854" t="s">
        <v>425</v>
      </c>
      <c r="C38" s="54"/>
      <c r="D38" s="6"/>
      <c r="E38" s="594" t="s">
        <v>247</v>
      </c>
      <c r="F38" s="537"/>
      <c r="G38" s="1430"/>
      <c r="H38" s="1512"/>
      <c r="I38" s="1513"/>
      <c r="J38" s="1513"/>
      <c r="K38" s="1513"/>
      <c r="L38" s="1514"/>
      <c r="M38" s="595"/>
      <c r="N38" s="449"/>
      <c r="O38" s="449"/>
      <c r="P38" s="449"/>
      <c r="Q38" s="449"/>
      <c r="R38" s="96"/>
      <c r="S38" s="32"/>
      <c r="T38" s="32"/>
      <c r="U38" s="32"/>
      <c r="V38" s="1010"/>
      <c r="W38" s="101"/>
      <c r="X38" s="33"/>
      <c r="Y38" s="33"/>
      <c r="Z38" s="33"/>
      <c r="AA38" s="1014"/>
      <c r="AB38" s="69"/>
      <c r="AC38" s="35"/>
      <c r="AD38" s="35"/>
      <c r="AE38" s="35"/>
      <c r="AF38" s="102"/>
      <c r="AG38" s="15"/>
      <c r="AH38" s="6"/>
    </row>
    <row r="39" spans="1:44" s="13" customFormat="1" ht="36" customHeight="1" thickBot="1" x14ac:dyDescent="0.3">
      <c r="A39" s="54"/>
      <c r="B39" s="1031" t="s">
        <v>369</v>
      </c>
      <c r="C39" s="54"/>
      <c r="D39" s="6"/>
      <c r="E39" s="1002" t="s">
        <v>248</v>
      </c>
      <c r="F39" s="537"/>
      <c r="G39" s="1431"/>
      <c r="H39" s="1515"/>
      <c r="I39" s="1516"/>
      <c r="J39" s="1516"/>
      <c r="K39" s="1516"/>
      <c r="L39" s="1517"/>
      <c r="M39" s="451"/>
      <c r="N39" s="450"/>
      <c r="O39" s="450"/>
      <c r="P39" s="450"/>
      <c r="Q39" s="450"/>
      <c r="R39" s="96"/>
      <c r="S39" s="32"/>
      <c r="T39" s="32"/>
      <c r="U39" s="32"/>
      <c r="V39" s="1010"/>
      <c r="W39" s="103"/>
      <c r="X39" s="104" t="s">
        <v>151</v>
      </c>
      <c r="Y39" s="104"/>
      <c r="Z39" s="104"/>
      <c r="AA39" s="1015"/>
      <c r="AB39" s="105"/>
      <c r="AC39" s="106"/>
      <c r="AD39" s="106"/>
      <c r="AE39" s="106"/>
      <c r="AF39" s="107"/>
      <c r="AG39"/>
      <c r="AH39"/>
    </row>
    <row r="40" spans="1:44" s="17" customFormat="1" ht="36" customHeight="1" thickBot="1" x14ac:dyDescent="0.3">
      <c r="A40" s="54"/>
      <c r="B40" s="54"/>
      <c r="C40" s="54"/>
      <c r="D40" s="13"/>
      <c r="E40" s="1003"/>
      <c r="F40" s="1004"/>
      <c r="G40" s="1004"/>
      <c r="H40" s="132"/>
      <c r="I40" s="132"/>
      <c r="J40" s="132"/>
      <c r="K40" s="132"/>
      <c r="L40" s="132"/>
      <c r="M40" s="132"/>
      <c r="N40" s="132"/>
      <c r="O40" s="132"/>
      <c r="P40" s="132"/>
      <c r="Q40" s="132"/>
      <c r="R40" s="1011"/>
      <c r="S40" s="1012"/>
      <c r="T40" s="1012"/>
      <c r="U40" s="1012"/>
      <c r="V40" s="1013"/>
      <c r="W40" s="132"/>
      <c r="X40" s="132"/>
      <c r="Y40" s="132"/>
      <c r="Z40" s="132"/>
      <c r="AA40" s="132"/>
      <c r="AB40" s="132"/>
      <c r="AC40" s="132"/>
      <c r="AD40" s="132"/>
      <c r="AE40" s="132"/>
      <c r="AF40" s="1016"/>
      <c r="AG40"/>
      <c r="AH40"/>
    </row>
    <row r="41" spans="1:44" s="17" customFormat="1" ht="36" customHeight="1" x14ac:dyDescent="0.25">
      <c r="A41" s="52"/>
      <c r="B41" s="600" t="s">
        <v>307</v>
      </c>
      <c r="C41" s="53"/>
      <c r="D41" s="13"/>
      <c r="E41" s="1005"/>
      <c r="F41" s="1331"/>
      <c r="G41" s="1331"/>
      <c r="H41" s="1331"/>
      <c r="I41" s="1331"/>
      <c r="J41" s="1331"/>
      <c r="K41" s="1331"/>
      <c r="L41" s="1331"/>
      <c r="M41" s="1331"/>
      <c r="N41" s="1331"/>
      <c r="O41" s="1331"/>
      <c r="P41" s="1331"/>
      <c r="Q41" s="1331"/>
      <c r="R41" s="1331"/>
      <c r="S41" s="1331"/>
      <c r="T41" s="1331"/>
      <c r="U41" s="1331"/>
      <c r="V41" s="1331"/>
      <c r="W41" s="1331"/>
      <c r="X41" s="1331"/>
      <c r="Y41" s="1331"/>
      <c r="Z41" s="1331"/>
      <c r="AA41" s="1331"/>
      <c r="AB41" s="1331"/>
      <c r="AC41" s="1331"/>
      <c r="AD41" s="1331"/>
      <c r="AE41" s="1331"/>
      <c r="AF41" s="1332"/>
      <c r="AG41"/>
      <c r="AH41"/>
    </row>
    <row r="42" spans="1:44" s="13" customFormat="1" ht="29.25" customHeight="1" x14ac:dyDescent="0.25">
      <c r="A42" s="52"/>
      <c r="B42" s="601" t="s">
        <v>269</v>
      </c>
      <c r="C42" s="53"/>
      <c r="D42" s="370"/>
      <c r="E42" s="1006"/>
      <c r="F42" s="1321" t="s">
        <v>80</v>
      </c>
      <c r="G42" s="1321"/>
      <c r="H42" s="1321"/>
      <c r="I42" s="1321"/>
      <c r="J42" s="1321"/>
      <c r="K42" s="1321"/>
      <c r="L42" s="1321"/>
      <c r="M42" s="1321"/>
      <c r="N42" s="1321"/>
      <c r="O42" s="1321"/>
      <c r="P42" s="1321"/>
      <c r="Q42" s="1321"/>
      <c r="R42" s="1321"/>
      <c r="S42" s="1321"/>
      <c r="T42" s="1321"/>
      <c r="U42" s="1321"/>
      <c r="V42" s="1321"/>
      <c r="W42" s="1321"/>
      <c r="X42" s="1321"/>
      <c r="Y42" s="1321"/>
      <c r="Z42" s="1321"/>
      <c r="AA42" s="1321"/>
      <c r="AB42" s="1321"/>
      <c r="AC42" s="1321"/>
      <c r="AD42" s="1321"/>
      <c r="AE42" s="1321"/>
      <c r="AF42" s="1322"/>
      <c r="AG42"/>
      <c r="AH42"/>
      <c r="AI42" s="79"/>
    </row>
    <row r="43" spans="1:44" s="11" customFormat="1" ht="29.25" customHeight="1" x14ac:dyDescent="0.25">
      <c r="A43" s="52"/>
      <c r="B43" s="503" t="s">
        <v>256</v>
      </c>
      <c r="C43" s="502"/>
      <c r="D43" s="13"/>
      <c r="E43" s="1007"/>
      <c r="F43" s="1008"/>
      <c r="G43" s="1008"/>
      <c r="H43" s="1008"/>
      <c r="I43" s="1008"/>
      <c r="J43" s="1008"/>
      <c r="K43" s="1008"/>
      <c r="L43" s="1008"/>
      <c r="M43" s="1008"/>
      <c r="N43" s="1008"/>
      <c r="O43" s="1008"/>
      <c r="P43" s="1008"/>
      <c r="Q43" s="1008"/>
      <c r="R43" s="1008"/>
      <c r="S43" s="1008"/>
      <c r="T43" s="1008"/>
      <c r="U43" s="1008"/>
      <c r="V43" s="1008"/>
      <c r="W43" s="1008"/>
      <c r="X43" s="1008"/>
      <c r="Y43" s="1008"/>
      <c r="Z43" s="1008"/>
      <c r="AA43" s="1008"/>
      <c r="AB43" s="1008"/>
      <c r="AC43" s="1008"/>
      <c r="AD43" s="1008"/>
      <c r="AE43" s="1008"/>
      <c r="AF43" s="1009"/>
      <c r="AG43"/>
      <c r="AH43"/>
      <c r="AI43" s="10"/>
      <c r="AJ43" s="10"/>
      <c r="AK43" s="10"/>
      <c r="AL43" s="10"/>
      <c r="AM43" s="10"/>
      <c r="AN43" s="10"/>
      <c r="AO43" s="10"/>
      <c r="AP43" s="10"/>
    </row>
    <row r="44" spans="1:44" s="17" customFormat="1" ht="29.25" customHeight="1" x14ac:dyDescent="0.25">
      <c r="A44" s="52"/>
      <c r="B44" s="504" t="s">
        <v>109</v>
      </c>
      <c r="C44" s="502"/>
      <c r="D44" s="13"/>
      <c r="E44" s="1155"/>
      <c r="F44" s="1155"/>
      <c r="G44" s="1155"/>
      <c r="H44" s="1155"/>
      <c r="I44" s="1155"/>
      <c r="J44" s="1155"/>
      <c r="K44" s="1155"/>
      <c r="L44" s="1155"/>
      <c r="M44" s="1155"/>
      <c r="N44" s="1155"/>
      <c r="O44" s="1155"/>
      <c r="P44" s="1155"/>
      <c r="Q44" s="1155"/>
      <c r="R44" s="1155"/>
      <c r="S44" s="1155"/>
      <c r="T44" s="1155"/>
      <c r="U44" s="1155"/>
      <c r="V44" s="1155"/>
      <c r="W44" s="1155"/>
      <c r="X44" s="1155"/>
      <c r="Y44" s="1155"/>
      <c r="Z44" s="1155"/>
      <c r="AA44" s="1155"/>
      <c r="AB44" s="1155"/>
      <c r="AC44" s="1155"/>
      <c r="AD44" s="1155"/>
      <c r="AE44" s="1155"/>
      <c r="AF44" s="1155"/>
      <c r="AG44"/>
      <c r="AH44"/>
      <c r="AI44"/>
      <c r="AJ44"/>
      <c r="AK44" s="95"/>
      <c r="AL44" s="95"/>
      <c r="AM44" s="95"/>
      <c r="AN44" s="95"/>
      <c r="AO44" s="95"/>
      <c r="AP44" s="95"/>
      <c r="AQ44" s="95"/>
      <c r="AR44" s="95"/>
    </row>
    <row r="45" spans="1:44" s="17" customFormat="1" ht="29.25" customHeight="1" x14ac:dyDescent="0.25">
      <c r="A45" s="52"/>
      <c r="B45" s="505" t="s">
        <v>110</v>
      </c>
      <c r="C45" s="502"/>
      <c r="D45" s="48"/>
      <c r="E45"/>
      <c r="F45"/>
      <c r="G45"/>
      <c r="H45"/>
      <c r="I45"/>
      <c r="J45"/>
      <c r="K45"/>
      <c r="L45"/>
      <c r="M45"/>
      <c r="N45"/>
      <c r="O45"/>
      <c r="P45"/>
      <c r="Q45"/>
      <c r="R45"/>
      <c r="S45"/>
      <c r="T45"/>
      <c r="U45"/>
      <c r="V45"/>
      <c r="W45"/>
      <c r="X45"/>
      <c r="Y45"/>
      <c r="Z45"/>
      <c r="AA45"/>
      <c r="AB45"/>
      <c r="AC45" s="988"/>
      <c r="AD45"/>
      <c r="AE45"/>
      <c r="AF45"/>
      <c r="AG45"/>
      <c r="AH45"/>
      <c r="AI45"/>
      <c r="AJ45"/>
      <c r="AK45" s="95"/>
      <c r="AL45" s="95"/>
      <c r="AM45" s="95"/>
      <c r="AN45" s="95"/>
      <c r="AO45" s="95"/>
      <c r="AP45" s="95"/>
      <c r="AQ45" s="95"/>
      <c r="AR45" s="95"/>
    </row>
    <row r="46" spans="1:44" s="17" customFormat="1" ht="29.25" customHeight="1" x14ac:dyDescent="0.25">
      <c r="A46" s="52"/>
      <c r="B46" s="1029" t="s">
        <v>107</v>
      </c>
      <c r="C46" s="502"/>
      <c r="D46" s="37"/>
      <c r="E46"/>
      <c r="F46"/>
      <c r="G46"/>
      <c r="H46"/>
      <c r="I46"/>
      <c r="J46"/>
      <c r="K46"/>
      <c r="L46"/>
      <c r="M46"/>
      <c r="N46"/>
      <c r="O46"/>
      <c r="P46"/>
      <c r="Q46"/>
      <c r="R46"/>
      <c r="S46"/>
      <c r="T46"/>
      <c r="U46"/>
      <c r="V46"/>
      <c r="W46"/>
      <c r="X46"/>
      <c r="Y46"/>
      <c r="Z46"/>
      <c r="AA46"/>
      <c r="AB46"/>
      <c r="AC46" s="988"/>
      <c r="AD46"/>
      <c r="AE46"/>
      <c r="AF46"/>
      <c r="AG46"/>
      <c r="AH46"/>
      <c r="AI46"/>
      <c r="AJ46"/>
      <c r="AK46" s="95"/>
      <c r="AL46" s="95"/>
      <c r="AM46" s="95"/>
      <c r="AN46" s="95"/>
      <c r="AO46" s="95"/>
      <c r="AP46" s="95"/>
      <c r="AQ46" s="95"/>
      <c r="AR46" s="95"/>
    </row>
    <row r="47" spans="1:44" s="17" customFormat="1" ht="29.25" customHeight="1" x14ac:dyDescent="0.25">
      <c r="A47" s="52"/>
      <c r="B47" s="506" t="s">
        <v>265</v>
      </c>
      <c r="C47" s="502"/>
      <c r="D47" s="37"/>
      <c r="E47"/>
      <c r="F47"/>
      <c r="G47"/>
      <c r="H47"/>
      <c r="I47"/>
      <c r="J47"/>
      <c r="K47"/>
      <c r="L47"/>
      <c r="M47"/>
      <c r="N47"/>
      <c r="O47"/>
      <c r="P47"/>
      <c r="Q47"/>
      <c r="R47"/>
      <c r="S47"/>
      <c r="T47"/>
      <c r="U47"/>
      <c r="V47"/>
      <c r="W47"/>
      <c r="X47"/>
      <c r="Y47"/>
      <c r="Z47"/>
      <c r="AA47"/>
      <c r="AB47"/>
      <c r="AC47" s="988"/>
      <c r="AD47"/>
      <c r="AE47"/>
      <c r="AF47"/>
      <c r="AG47"/>
      <c r="AH47"/>
      <c r="AI47"/>
      <c r="AJ47"/>
      <c r="AK47" s="95"/>
      <c r="AL47" s="95"/>
      <c r="AM47" s="95"/>
      <c r="AN47" s="95"/>
      <c r="AO47" s="95"/>
      <c r="AP47" s="95"/>
      <c r="AQ47" s="95"/>
      <c r="AR47" s="95"/>
    </row>
    <row r="48" spans="1:44" s="17" customFormat="1" ht="29.25" customHeight="1" x14ac:dyDescent="0.25">
      <c r="A48" s="52"/>
      <c r="B48" s="506" t="s">
        <v>266</v>
      </c>
      <c r="C48" s="502"/>
      <c r="D48" s="37"/>
      <c r="E48"/>
      <c r="F48"/>
      <c r="G48"/>
      <c r="H48"/>
      <c r="I48"/>
      <c r="J48"/>
      <c r="K48"/>
      <c r="L48"/>
      <c r="M48"/>
      <c r="N48"/>
      <c r="O48"/>
      <c r="P48"/>
      <c r="Q48"/>
      <c r="R48"/>
      <c r="S48"/>
      <c r="T48"/>
      <c r="U48"/>
      <c r="V48"/>
      <c r="W48"/>
      <c r="X48"/>
      <c r="Y48"/>
      <c r="Z48"/>
      <c r="AA48"/>
      <c r="AB48"/>
      <c r="AC48" s="988"/>
      <c r="AD48"/>
      <c r="AE48"/>
      <c r="AF48"/>
      <c r="AG48"/>
      <c r="AH48"/>
      <c r="AI48"/>
      <c r="AJ48"/>
      <c r="AK48" s="95"/>
      <c r="AL48" s="95"/>
      <c r="AM48" s="95"/>
      <c r="AN48" s="95"/>
      <c r="AO48" s="95"/>
      <c r="AP48" s="95"/>
      <c r="AQ48" s="95"/>
      <c r="AR48" s="95"/>
    </row>
    <row r="49" spans="1:44" s="17" customFormat="1" ht="29.25" customHeight="1" x14ac:dyDescent="0.25">
      <c r="A49" s="52"/>
      <c r="B49" s="506" t="s">
        <v>140</v>
      </c>
      <c r="C49" s="502"/>
      <c r="D49" s="37"/>
      <c r="E49"/>
      <c r="F49"/>
      <c r="G49"/>
      <c r="H49"/>
      <c r="I49"/>
      <c r="J49"/>
      <c r="K49"/>
      <c r="L49"/>
      <c r="M49"/>
      <c r="N49"/>
      <c r="O49"/>
      <c r="P49"/>
      <c r="Q49"/>
      <c r="R49"/>
      <c r="S49"/>
      <c r="T49"/>
      <c r="U49"/>
      <c r="V49"/>
      <c r="W49"/>
      <c r="X49"/>
      <c r="Y49"/>
      <c r="Z49"/>
      <c r="AA49"/>
      <c r="AB49"/>
      <c r="AC49" s="988"/>
      <c r="AD49"/>
      <c r="AE49"/>
      <c r="AF49"/>
      <c r="AG49"/>
      <c r="AH49"/>
      <c r="AI49"/>
      <c r="AJ49"/>
      <c r="AK49" s="95"/>
      <c r="AL49" s="95"/>
      <c r="AM49" s="95"/>
      <c r="AN49" s="95"/>
      <c r="AO49" s="95"/>
      <c r="AP49" s="95"/>
      <c r="AQ49" s="95"/>
      <c r="AR49" s="95"/>
    </row>
    <row r="50" spans="1:44" s="598" customFormat="1" ht="36" customHeight="1" x14ac:dyDescent="0.5">
      <c r="A50" s="52"/>
      <c r="B50" s="506" t="s">
        <v>271</v>
      </c>
      <c r="C50" s="502"/>
      <c r="D50" s="597"/>
      <c r="E50" s="596"/>
      <c r="F50" s="596"/>
      <c r="G50"/>
      <c r="H50"/>
      <c r="I50"/>
      <c r="J50"/>
      <c r="K50"/>
      <c r="L50"/>
      <c r="M50"/>
      <c r="N50"/>
      <c r="O50"/>
      <c r="P50"/>
      <c r="Q50"/>
      <c r="R50"/>
      <c r="S50"/>
      <c r="T50"/>
      <c r="U50"/>
      <c r="V50"/>
      <c r="W50"/>
      <c r="X50"/>
      <c r="Y50"/>
      <c r="Z50"/>
      <c r="AA50"/>
      <c r="AB50"/>
      <c r="AC50" s="988"/>
      <c r="AD50" s="596"/>
      <c r="AE50" s="596"/>
      <c r="AF50" s="596"/>
      <c r="AG50" s="596"/>
      <c r="AH50" s="596"/>
      <c r="AP50" s="599"/>
    </row>
    <row r="51" spans="1:44" s="598" customFormat="1" ht="36" customHeight="1" x14ac:dyDescent="0.5">
      <c r="A51" s="52"/>
      <c r="B51" s="506" t="s">
        <v>267</v>
      </c>
      <c r="C51" s="502"/>
      <c r="D51" s="597"/>
      <c r="E51" s="596"/>
      <c r="F51" s="596"/>
      <c r="G51"/>
      <c r="H51"/>
      <c r="I51"/>
      <c r="J51"/>
      <c r="K51"/>
      <c r="L51"/>
      <c r="M51"/>
      <c r="N51"/>
      <c r="O51"/>
      <c r="P51"/>
      <c r="Q51"/>
      <c r="R51"/>
      <c r="S51"/>
      <c r="T51"/>
      <c r="U51"/>
      <c r="V51"/>
      <c r="W51"/>
      <c r="X51"/>
      <c r="Y51"/>
      <c r="Z51"/>
      <c r="AA51"/>
      <c r="AB51"/>
      <c r="AC51" s="988"/>
      <c r="AD51" s="596"/>
      <c r="AE51" s="596"/>
      <c r="AF51" s="596"/>
      <c r="AG51" s="596"/>
      <c r="AH51" s="596"/>
      <c r="AP51" s="599"/>
    </row>
    <row r="52" spans="1:44" s="598" customFormat="1" ht="36" customHeight="1" x14ac:dyDescent="0.5">
      <c r="A52" s="52"/>
      <c r="B52" s="506" t="s">
        <v>139</v>
      </c>
      <c r="C52" s="502"/>
      <c r="D52" s="597"/>
      <c r="E52" s="596"/>
      <c r="F52" s="596"/>
      <c r="G52"/>
      <c r="H52"/>
      <c r="I52"/>
      <c r="J52"/>
      <c r="K52"/>
      <c r="L52"/>
      <c r="M52"/>
      <c r="N52"/>
      <c r="O52"/>
      <c r="P52"/>
      <c r="Q52"/>
      <c r="R52"/>
      <c r="S52"/>
      <c r="T52"/>
      <c r="U52"/>
      <c r="V52"/>
      <c r="W52"/>
      <c r="X52"/>
      <c r="Y52"/>
      <c r="Z52"/>
      <c r="AA52"/>
      <c r="AB52"/>
      <c r="AC52" s="988"/>
      <c r="AD52" s="596"/>
      <c r="AE52" s="596"/>
      <c r="AF52" s="596"/>
      <c r="AG52" s="596"/>
      <c r="AH52" s="596"/>
      <c r="AP52" s="599"/>
    </row>
    <row r="53" spans="1:44" s="598" customFormat="1" ht="36" customHeight="1" x14ac:dyDescent="0.5">
      <c r="A53" s="52"/>
      <c r="B53" s="506" t="s">
        <v>268</v>
      </c>
      <c r="C53" s="502"/>
      <c r="D53" s="597"/>
      <c r="E53" s="596"/>
      <c r="F53" s="596"/>
      <c r="G53"/>
      <c r="H53"/>
      <c r="I53"/>
      <c r="J53"/>
      <c r="K53"/>
      <c r="L53"/>
      <c r="M53"/>
      <c r="N53"/>
      <c r="O53"/>
      <c r="P53"/>
      <c r="Q53"/>
      <c r="R53"/>
      <c r="S53"/>
      <c r="T53"/>
      <c r="U53"/>
      <c r="V53"/>
      <c r="W53"/>
      <c r="X53"/>
      <c r="Y53"/>
      <c r="Z53"/>
      <c r="AA53"/>
      <c r="AB53"/>
      <c r="AC53" s="988"/>
      <c r="AD53" s="596"/>
      <c r="AE53" s="596"/>
      <c r="AF53" s="596"/>
      <c r="AG53" s="596"/>
      <c r="AH53" s="596"/>
      <c r="AP53" s="599"/>
    </row>
    <row r="54" spans="1:44" s="598" customFormat="1" ht="36" customHeight="1" x14ac:dyDescent="0.5">
      <c r="A54" s="52"/>
      <c r="B54" s="685" t="s">
        <v>111</v>
      </c>
      <c r="C54" s="502"/>
      <c r="D54" s="597"/>
      <c r="E54" s="596"/>
      <c r="F54" s="596"/>
      <c r="G54"/>
      <c r="H54"/>
      <c r="I54"/>
      <c r="J54"/>
      <c r="K54"/>
      <c r="L54"/>
      <c r="M54"/>
      <c r="N54"/>
      <c r="O54"/>
      <c r="P54"/>
      <c r="Q54"/>
      <c r="R54"/>
      <c r="S54"/>
      <c r="T54"/>
      <c r="U54"/>
      <c r="V54"/>
      <c r="W54"/>
      <c r="X54"/>
      <c r="Y54"/>
      <c r="Z54"/>
      <c r="AA54"/>
      <c r="AB54"/>
      <c r="AC54" s="988"/>
      <c r="AD54" s="596"/>
      <c r="AE54" s="596"/>
      <c r="AF54" s="596"/>
      <c r="AG54" s="596"/>
      <c r="AH54" s="596"/>
      <c r="AP54" s="599"/>
    </row>
    <row r="55" spans="1:44" s="598" customFormat="1" ht="36" customHeight="1" x14ac:dyDescent="0.5">
      <c r="A55" s="52"/>
      <c r="B55" s="54"/>
      <c r="C55" s="502"/>
      <c r="D55" s="597"/>
      <c r="E55" s="596"/>
      <c r="F55"/>
      <c r="G55"/>
      <c r="H55"/>
      <c r="I55"/>
      <c r="J55"/>
      <c r="K55"/>
      <c r="L55"/>
      <c r="M55"/>
      <c r="N55"/>
      <c r="O55"/>
      <c r="P55"/>
      <c r="Q55"/>
      <c r="R55"/>
      <c r="S55"/>
      <c r="T55"/>
      <c r="U55"/>
      <c r="V55"/>
      <c r="W55"/>
      <c r="X55"/>
      <c r="Y55"/>
      <c r="Z55"/>
      <c r="AA55"/>
      <c r="AB55"/>
      <c r="AC55" s="988"/>
      <c r="AD55" s="596"/>
      <c r="AE55" s="596"/>
      <c r="AF55" s="596"/>
      <c r="AG55" s="596"/>
      <c r="AH55" s="596"/>
      <c r="AP55" s="599"/>
    </row>
    <row r="56" spans="1:44" s="598" customFormat="1" ht="36" customHeight="1" x14ac:dyDescent="0.5">
      <c r="A56" s="52"/>
      <c r="B56" s="54"/>
      <c r="C56" s="502"/>
      <c r="D56" s="597"/>
      <c r="E56" s="596"/>
      <c r="F56"/>
      <c r="G56"/>
      <c r="H56"/>
      <c r="I56"/>
      <c r="J56"/>
      <c r="K56"/>
      <c r="L56"/>
      <c r="M56"/>
      <c r="N56"/>
      <c r="O56"/>
      <c r="P56"/>
      <c r="Q56"/>
      <c r="R56"/>
      <c r="S56"/>
      <c r="T56"/>
      <c r="U56"/>
      <c r="V56"/>
      <c r="W56"/>
      <c r="X56"/>
      <c r="Y56"/>
      <c r="Z56"/>
      <c r="AA56"/>
      <c r="AB56"/>
      <c r="AC56" s="988"/>
      <c r="AD56" s="596"/>
      <c r="AE56" s="596"/>
      <c r="AF56" s="596"/>
      <c r="AG56" s="596"/>
      <c r="AH56" s="596"/>
      <c r="AP56" s="599"/>
    </row>
    <row r="57" spans="1:44" s="598" customFormat="1" ht="36" customHeight="1" x14ac:dyDescent="0.5">
      <c r="A57" s="52"/>
      <c r="B57" s="54"/>
      <c r="C57" s="53"/>
      <c r="D57" s="597"/>
      <c r="E57" s="596"/>
      <c r="F57"/>
      <c r="G57"/>
      <c r="H57"/>
      <c r="I57"/>
      <c r="J57"/>
      <c r="K57"/>
      <c r="L57"/>
      <c r="M57"/>
      <c r="N57"/>
      <c r="O57"/>
      <c r="P57"/>
      <c r="Q57"/>
      <c r="R57"/>
      <c r="S57"/>
      <c r="T57"/>
      <c r="U57"/>
      <c r="V57"/>
      <c r="W57"/>
      <c r="X57"/>
      <c r="Y57"/>
      <c r="Z57"/>
      <c r="AA57"/>
      <c r="AB57"/>
      <c r="AC57" s="988"/>
      <c r="AD57" s="596"/>
      <c r="AE57" s="596"/>
      <c r="AF57" s="596"/>
      <c r="AG57" s="596"/>
      <c r="AH57" s="596"/>
      <c r="AP57" s="599"/>
    </row>
    <row r="58" spans="1:44" ht="36" customHeight="1" x14ac:dyDescent="0.25">
      <c r="A58" s="1169"/>
      <c r="B58" s="1170" t="str">
        <f>B1</f>
        <v>November</v>
      </c>
      <c r="C58" s="1171"/>
    </row>
    <row r="65" spans="4:42" ht="36" customHeight="1" x14ac:dyDescent="0.25">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P65" s="12"/>
    </row>
    <row r="66" spans="4:42" ht="36" customHeight="1" x14ac:dyDescent="0.25">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P66" s="12"/>
    </row>
    <row r="67" spans="4:42" ht="36" customHeight="1" x14ac:dyDescent="0.25">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P67" s="12"/>
    </row>
    <row r="68" spans="4:42" ht="36" customHeight="1" x14ac:dyDescent="0.25">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P68" s="12"/>
    </row>
    <row r="69" spans="4:42" ht="36" customHeight="1" x14ac:dyDescent="0.25">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P69" s="12"/>
    </row>
    <row r="70" spans="4:42" ht="36" customHeight="1" x14ac:dyDescent="0.25">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P70" s="12"/>
    </row>
    <row r="71" spans="4:42" ht="36" customHeight="1" x14ac:dyDescent="0.25">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P71" s="12"/>
    </row>
    <row r="72" spans="4:42" ht="36" customHeight="1" x14ac:dyDescent="0.25">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P72" s="12"/>
    </row>
    <row r="73" spans="4:42" ht="36" customHeight="1" x14ac:dyDescent="0.25">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P73" s="12"/>
    </row>
    <row r="74" spans="4:42" ht="36" customHeight="1" x14ac:dyDescent="0.25">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P74" s="12"/>
    </row>
    <row r="75" spans="4:42" ht="36" customHeight="1" x14ac:dyDescent="0.25">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P75" s="12"/>
    </row>
    <row r="76" spans="4:42" ht="36" customHeight="1" x14ac:dyDescent="0.25">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P76" s="12"/>
    </row>
    <row r="77" spans="4:42" ht="36" customHeight="1" x14ac:dyDescent="0.25">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P77" s="12"/>
    </row>
    <row r="78" spans="4:42" ht="36" customHeight="1" x14ac:dyDescent="0.25">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P78" s="12"/>
    </row>
    <row r="79" spans="4:42" ht="36" customHeight="1" x14ac:dyDescent="0.25">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P79" s="12"/>
    </row>
    <row r="80" spans="4:42" ht="36" customHeight="1" x14ac:dyDescent="0.25">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P80" s="12"/>
    </row>
    <row r="81" spans="4:42" ht="36" customHeight="1" x14ac:dyDescent="0.25">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P81" s="12"/>
    </row>
    <row r="82" spans="4:42" ht="36" customHeight="1" x14ac:dyDescent="0.25">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P82" s="12"/>
    </row>
    <row r="83" spans="4:42" ht="36" customHeight="1" x14ac:dyDescent="0.25">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P83" s="12"/>
    </row>
    <row r="84" spans="4:42" ht="36" customHeight="1" x14ac:dyDescent="0.25">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P84" s="12"/>
    </row>
    <row r="85" spans="4:42" ht="36" customHeight="1" x14ac:dyDescent="0.25">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P85" s="12"/>
    </row>
    <row r="86" spans="4:42" ht="36" customHeight="1" x14ac:dyDescent="0.25">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P86" s="12"/>
    </row>
    <row r="87" spans="4:42" ht="36" customHeight="1" x14ac:dyDescent="0.25">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P87" s="12"/>
    </row>
    <row r="88" spans="4:42" ht="36" customHeight="1" x14ac:dyDescent="0.25">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P88" s="12"/>
    </row>
    <row r="89" spans="4:42" ht="36" customHeight="1" x14ac:dyDescent="0.25">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P89" s="12"/>
    </row>
  </sheetData>
  <mergeCells count="133">
    <mergeCell ref="R11:R14"/>
    <mergeCell ref="V11:V14"/>
    <mergeCell ref="Z16:Z19"/>
    <mergeCell ref="H38:L39"/>
    <mergeCell ref="B36:B37"/>
    <mergeCell ref="M8:Q8"/>
    <mergeCell ref="R8:V8"/>
    <mergeCell ref="W8:AA8"/>
    <mergeCell ref="Y22:Y25"/>
    <mergeCell ref="AA22:AA25"/>
    <mergeCell ref="W27:W30"/>
    <mergeCell ref="G34:G36"/>
    <mergeCell ref="M11:M14"/>
    <mergeCell ref="M20:Q21"/>
    <mergeCell ref="O16:O19"/>
    <mergeCell ref="H26:L26"/>
    <mergeCell ref="H27:H30"/>
    <mergeCell ref="M22:M25"/>
    <mergeCell ref="Q27:Q30"/>
    <mergeCell ref="M31:Q33"/>
    <mergeCell ref="I27:I30"/>
    <mergeCell ref="K22:K25"/>
    <mergeCell ref="I22:I25"/>
    <mergeCell ref="O22:O25"/>
    <mergeCell ref="AB8:AF8"/>
    <mergeCell ref="T27:T30"/>
    <mergeCell ref="P11:P14"/>
    <mergeCell ref="P16:P19"/>
    <mergeCell ref="L22:L25"/>
    <mergeCell ref="U11:U14"/>
    <mergeCell ref="T22:T25"/>
    <mergeCell ref="X11:X14"/>
    <mergeCell ref="Y11:Y14"/>
    <mergeCell ref="AB14:AF14"/>
    <mergeCell ref="S11:S14"/>
    <mergeCell ref="R18:V18"/>
    <mergeCell ref="AB15:AF15"/>
    <mergeCell ref="AB16:AF17"/>
    <mergeCell ref="AB20:AF20"/>
    <mergeCell ref="H20:L21"/>
    <mergeCell ref="AB9:AF10"/>
    <mergeCell ref="R20:V21"/>
    <mergeCell ref="R22:R25"/>
    <mergeCell ref="S22:S25"/>
    <mergeCell ref="Z22:Z25"/>
    <mergeCell ref="W20:AA21"/>
    <mergeCell ref="N11:N14"/>
    <mergeCell ref="R19:V19"/>
    <mergeCell ref="B4:B6"/>
    <mergeCell ref="E2:E4"/>
    <mergeCell ref="Q11:Q14"/>
    <mergeCell ref="E9:E10"/>
    <mergeCell ref="M9:Q10"/>
    <mergeCell ref="G37:G39"/>
    <mergeCell ref="O34:O37"/>
    <mergeCell ref="P34:P37"/>
    <mergeCell ref="Q34:Q37"/>
    <mergeCell ref="N34:N37"/>
    <mergeCell ref="H31:L33"/>
    <mergeCell ref="N27:N30"/>
    <mergeCell ref="F2:AF3"/>
    <mergeCell ref="AB18:AF19"/>
    <mergeCell ref="R15:V15"/>
    <mergeCell ref="W15:AA15"/>
    <mergeCell ref="R27:R30"/>
    <mergeCell ref="W11:W14"/>
    <mergeCell ref="Y16:Y19"/>
    <mergeCell ref="E22:E25"/>
    <mergeCell ref="O11:O14"/>
    <mergeCell ref="M15:Q15"/>
    <mergeCell ref="N16:N19"/>
    <mergeCell ref="AB11:AF13"/>
    <mergeCell ref="F4:Z5"/>
    <mergeCell ref="R9:V10"/>
    <mergeCell ref="AA16:AA19"/>
    <mergeCell ref="F6:Z6"/>
    <mergeCell ref="AG13:AG14"/>
    <mergeCell ref="X16:X19"/>
    <mergeCell ref="AA11:AA14"/>
    <mergeCell ref="F9:F10"/>
    <mergeCell ref="W9:AA10"/>
    <mergeCell ref="H9:L10"/>
    <mergeCell ref="H13:H16"/>
    <mergeCell ref="I13:I16"/>
    <mergeCell ref="J13:J16"/>
    <mergeCell ref="K13:K16"/>
    <mergeCell ref="L13:L16"/>
    <mergeCell ref="H17:L17"/>
    <mergeCell ref="H18:L19"/>
    <mergeCell ref="G8:L8"/>
    <mergeCell ref="Z11:Z14"/>
    <mergeCell ref="M16:M19"/>
    <mergeCell ref="Q16:Q19"/>
    <mergeCell ref="W16:W19"/>
    <mergeCell ref="R16:V17"/>
    <mergeCell ref="T11:T14"/>
    <mergeCell ref="F42:AF42"/>
    <mergeCell ref="W26:AA26"/>
    <mergeCell ref="Q22:Q25"/>
    <mergeCell ref="O27:O30"/>
    <mergeCell ref="W22:W25"/>
    <mergeCell ref="V22:V25"/>
    <mergeCell ref="U22:U25"/>
    <mergeCell ref="X22:X25"/>
    <mergeCell ref="F41:AF41"/>
    <mergeCell ref="W36:AA37"/>
    <mergeCell ref="W34:AA35"/>
    <mergeCell ref="W31:AA33"/>
    <mergeCell ref="F32:F34"/>
    <mergeCell ref="G31:G33"/>
    <mergeCell ref="R26:V26"/>
    <mergeCell ref="V27:V30"/>
    <mergeCell ref="U27:U30"/>
    <mergeCell ref="S27:S30"/>
    <mergeCell ref="AA27:AA30"/>
    <mergeCell ref="R31:V31"/>
    <mergeCell ref="R32:V37"/>
    <mergeCell ref="Z27:Z30"/>
    <mergeCell ref="X27:X30"/>
    <mergeCell ref="Y27:Y30"/>
    <mergeCell ref="H22:H25"/>
    <mergeCell ref="M34:M37"/>
    <mergeCell ref="F27:F29"/>
    <mergeCell ref="J27:J30"/>
    <mergeCell ref="N22:N25"/>
    <mergeCell ref="J22:J25"/>
    <mergeCell ref="L27:L30"/>
    <mergeCell ref="M26:Q26"/>
    <mergeCell ref="M27:M30"/>
    <mergeCell ref="P22:P25"/>
    <mergeCell ref="P27:P30"/>
    <mergeCell ref="H34:L37"/>
    <mergeCell ref="K27:K30"/>
  </mergeCells>
  <phoneticPr fontId="0" type="noConversion"/>
  <hyperlinks>
    <hyperlink ref="X22:X25" location="'REVmc Agenda'!A1" tooltip="REVmc" display="MC"/>
    <hyperlink ref="S22:S25" location="'REVmc Agenda'!A1" tooltip="REVmc" display="MC"/>
    <hyperlink ref="N22:N25" location="'REVmc Agenda'!A1" tooltip="REVmc" display="MC"/>
    <hyperlink ref="P22:P25" location="'TGAI Agenda'!A1" tooltip="Fast Initial Link Setup" display="FILS"/>
    <hyperlink ref="P16:P19" location="'TGAI Agenda'!A1" tooltip="Fast Initial Link Setup" display="FILS"/>
    <hyperlink ref="U27:U30" location="'TGAI Agenda'!A1" tooltip="Fast Initial Link Setup" display="FILS"/>
    <hyperlink ref="Z27:Z30" location="'TGAI Agenda'!A1" tooltip="Fast Initial Link Setup" display="FILS"/>
    <hyperlink ref="Z11:Z14" location="'TGAI Agenda'!A1" tooltip="Fast Initial Link Setup" display="FILS"/>
    <hyperlink ref="N27:N30" location="'TGac Agenda'!Print_Area" display="AC"/>
    <hyperlink ref="X27:X30" location="'TGac Agenda'!Print_Area" display="AC"/>
    <hyperlink ref="N16:N19" location="'TGac Agenda'!Print_Area" display="AC 1/2"/>
    <hyperlink ref="S11:S14" location="'TGac Agenda'!Print_Area" display="AC 1/2"/>
    <hyperlink ref="S27:S30" location="'TGac Agenda'!Print_Area" display="AC 1/2"/>
    <hyperlink ref="X16:X19" location="'TGac Agenda'!Print_Area" display="AC 1/2"/>
    <hyperlink ref="O11:O14" location="'TGaf Agenda'!Print_Area" display="AF"/>
    <hyperlink ref="O16:O19" location="'TGaf Agenda'!Print_Area" display="AF"/>
    <hyperlink ref="T22:T25" location="'TGaf Agenda'!Print_Area" display="AF"/>
    <hyperlink ref="T11:T14" location="'TGaf Agenda'!Print_Area" display="AF"/>
    <hyperlink ref="Y11:Y14" location="'TGaf Agenda'!Print_Area" display="AF"/>
    <hyperlink ref="Y22:Y25" location="'TGaf Agenda'!Print_Area" display="AF"/>
    <hyperlink ref="T27:T30" location="'TGah Agenda'!A1" display="AH"/>
    <hyperlink ref="Y27:Y30" location="'TGah Agenda'!A1" display="AH"/>
    <hyperlink ref="Y16:Y19" location="'TGah Agenda'!A1" display="AH"/>
    <hyperlink ref="W11:W14" location="'GLK SG Agenda'!A1" display="GLK"/>
    <hyperlink ref="M27:M30" location="REG!A1" display="REG"/>
    <hyperlink ref="R16:V17" location="WednesdayMidWeekPlenary" display="IEEE 802.11 WORKING GROUP"/>
    <hyperlink ref="AB11:AF13" location="FridayClosingPlenary" display="IEEE 802.11 WORKING GROUP"/>
    <hyperlink ref="AB16:AF17" location="FridayClosingPlenary" display="FridayClosingPlenary"/>
    <hyperlink ref="R27:R30" location="'ARC SC'!A1" display="ARC"/>
    <hyperlink ref="H27:H30" location="PAR!A1" tooltip="PAR Review" display="PAR"/>
    <hyperlink ref="I27:I30" location="'TGac Agenda'!A1" tooltip="Task Group AC Agenda" display="AC"/>
    <hyperlink ref="I13:I16" location="'TGac Agenda'!Print_Area" display="AC 1/2"/>
    <hyperlink ref="J13:J16" location="'TGaf Agenda'!Print_Area" display="AF"/>
    <hyperlink ref="I22:I25" location="'REVmc Agenda'!A1" tooltip="REVmc" display="MC"/>
    <hyperlink ref="J22:J25" location="'TGaf Agenda'!Print_Area" display="AF"/>
    <hyperlink ref="K22:K25" location="'TGAI Agenda'!A1" tooltip="Fast Initial Link Setup" display="FILS"/>
    <hyperlink ref="L22:L25" location="'Smart Grid'!A1" tooltip="Smart Grid ad hoc" display="Smart Grid"/>
    <hyperlink ref="M22:M25" location="JTC1!A1" tooltip="JTC1 Agenda" display="JTC1"/>
    <hyperlink ref="R22:R25" location="JTC1!A1" tooltip="JTC1 Agenda" display="JTC1"/>
    <hyperlink ref="W22:W25" location="JTC1!A1" tooltip="JTC1 Agenda" display="JTC1"/>
    <hyperlink ref="R11:R14" location="'GLK SG Agenda'!A1" display="GLK"/>
    <hyperlink ref="N34:N37" location="'PAD SG Agenda'!A1" display="PAD"/>
    <hyperlink ref="M16:M19" location="PAR!A1" tooltip="PAR Review" display="PAR"/>
    <hyperlink ref="W16:W19" location="PAR!A1" tooltip="PAR Review" display="PAR"/>
    <hyperlink ref="U11:U14" location="'PAD SG Agenda'!A1" display="PAD"/>
    <hyperlink ref="W27:W30" location="'PAD SG Agenda'!A1" display="PAD"/>
    <hyperlink ref="O27:O30" location="'TGah Agenda'!A1" display="'TGah Agenda'!A1"/>
    <hyperlink ref="O22:O25" location="'TGah Agenda'!A1" display="AH"/>
    <hyperlink ref="P34:P37" location="'TGAI Agenda'!A1" tooltip="Fast Initial Link Setup" display="FILS"/>
    <hyperlink ref="O34:O37" location="'GLK SG Agenda'!A1" display="GLK"/>
    <hyperlink ref="U22:U25" location="'TGAI Agenda'!A1" tooltip="Fast Initial Link Setup" display="FILS"/>
    <hyperlink ref="X11:X14" location="'REVmc Agenda'!A1" tooltip="REVmc" display="MC"/>
    <hyperlink ref="Z16:Z19" location="'TGAI Agenda'!A1" tooltip="Fast Initial Link Setup" display="FILS"/>
    <hyperlink ref="K13:K16" location="'TGaj Agenda'!A1" tooltip="AJ Agenda" display="AF"/>
    <hyperlink ref="P11:P14" location="'TGaj Agenda'!A1" tooltip="AJ Agenda" display="AF"/>
    <hyperlink ref="M34:M37" location="'TGaj Agenda'!A1" tooltip="AJ Agenda" display="AF"/>
    <hyperlink ref="Z22:Z25" location="'TGaj Agenda'!A1" tooltip="AJ Agenda" display="AF"/>
    <hyperlink ref="P27:P30" location="'PAD SG Agenda'!A1" display="PAD"/>
    <hyperlink ref="J27:J30" location="'TGaf Agenda'!Print_Area" display="AF"/>
    <hyperlink ref="K27:K30" location="'TGah Agenda'!A1" display="AH"/>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horizontalCentered="1" verticalCentered="1" gridLines="1"/>
  <pageMargins left="0.25" right="0.25" top="0.75" bottom="0.75" header="0.3" footer="0.3"/>
  <pageSetup scale="21"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46" transitionEvaluation="1">
    <tabColor indexed="8"/>
    <pageSetUpPr autoPageBreaks="0"/>
  </sheetPr>
  <dimension ref="A1:P1086"/>
  <sheetViews>
    <sheetView showGridLines="0" tabSelected="1" topLeftCell="A246" zoomScale="74" zoomScaleNormal="74" zoomScaleSheetLayoutView="84" workbookViewId="0">
      <selection activeCell="E8" sqref="E8:N8"/>
    </sheetView>
  </sheetViews>
  <sheetFormatPr defaultColWidth="12.5546875" defaultRowHeight="15.75" customHeight="1" x14ac:dyDescent="0.25"/>
  <cols>
    <col min="1" max="1" width="1.44140625" style="1167" customWidth="1"/>
    <col min="2" max="2" width="13.5546875" style="1167" customWidth="1"/>
    <col min="3" max="3" width="1.44140625" style="1167" customWidth="1"/>
    <col min="4" max="4" width="1.5546875" style="571" customWidth="1"/>
    <col min="5" max="5" width="4.6640625" style="344" customWidth="1"/>
    <col min="6" max="6" width="6.33203125" style="344" customWidth="1"/>
    <col min="7" max="7" width="6" style="344" customWidth="1"/>
    <col min="8" max="8" width="0.6640625" style="108" customWidth="1"/>
    <col min="9" max="9" width="6.33203125" style="109" customWidth="1"/>
    <col min="10" max="10" width="97.33203125" style="109" customWidth="1"/>
    <col min="11" max="11" width="3.5546875" style="109" customWidth="1"/>
    <col min="12" max="12" width="26.33203125" style="481" customWidth="1"/>
    <col min="13" max="13" width="5.5546875" style="228" customWidth="1"/>
    <col min="14" max="14" width="12.6640625" style="347" customWidth="1"/>
    <col min="15" max="15" width="4.5546875" style="80" customWidth="1"/>
  </cols>
  <sheetData>
    <row r="1" spans="1:15" ht="15.75" customHeight="1" x14ac:dyDescent="0.25">
      <c r="A1" s="1169"/>
      <c r="B1" s="1170" t="s">
        <v>592</v>
      </c>
      <c r="C1" s="1171"/>
      <c r="D1" s="572"/>
      <c r="E1" s="308"/>
      <c r="F1" s="308"/>
      <c r="G1" s="308"/>
    </row>
    <row r="2" spans="1:15" ht="15.75" customHeight="1" thickBot="1" x14ac:dyDescent="0.3">
      <c r="A2" s="615"/>
      <c r="B2" s="869"/>
      <c r="C2" s="53"/>
      <c r="E2" s="309"/>
      <c r="F2" s="310"/>
      <c r="G2" s="310"/>
      <c r="H2" s="86"/>
      <c r="I2" s="86"/>
      <c r="J2" s="86"/>
      <c r="K2" s="86"/>
      <c r="L2" s="310"/>
      <c r="M2" s="229"/>
      <c r="N2" s="348"/>
      <c r="O2" s="81"/>
    </row>
    <row r="3" spans="1:15" ht="15.75" customHeight="1" thickBot="1" x14ac:dyDescent="0.3">
      <c r="A3" s="615"/>
      <c r="B3" s="371" t="str">
        <f>Title!B3</f>
        <v>Interim</v>
      </c>
      <c r="C3" s="53"/>
      <c r="E3" s="1570" t="str">
        <f>'802.11 Cover'!$E$2</f>
        <v>136th IEEE 802.11 WIRELESS LOCAL AREA NETWORKS SESSION</v>
      </c>
      <c r="F3" s="1571"/>
      <c r="G3" s="1571"/>
      <c r="H3" s="1572"/>
      <c r="I3" s="1572"/>
      <c r="J3" s="1572"/>
      <c r="K3" s="1572"/>
      <c r="L3" s="1572"/>
      <c r="M3" s="1572"/>
      <c r="N3" s="1573"/>
      <c r="O3" s="81"/>
    </row>
    <row r="4" spans="1:15" ht="15.75" customHeight="1" x14ac:dyDescent="0.25">
      <c r="A4" s="615"/>
      <c r="B4" s="1256" t="str">
        <f>Title!B4</f>
        <v>R0</v>
      </c>
      <c r="C4" s="53"/>
      <c r="E4" s="1574" t="str">
        <f>'802.11 Cover'!$E$5</f>
        <v xml:space="preserve">Grand Hyatt San Antonio, San Antonio, TX USA
</v>
      </c>
      <c r="F4" s="1575"/>
      <c r="G4" s="1575"/>
      <c r="H4" s="1575"/>
      <c r="I4" s="1575"/>
      <c r="J4" s="1575"/>
      <c r="K4" s="1575"/>
      <c r="L4" s="1575"/>
      <c r="M4" s="1575"/>
      <c r="N4" s="1576"/>
      <c r="O4" s="81"/>
    </row>
    <row r="5" spans="1:15" ht="15.75" customHeight="1" x14ac:dyDescent="0.25">
      <c r="A5" s="615"/>
      <c r="B5" s="1257"/>
      <c r="C5" s="53"/>
      <c r="E5" s="1597" t="str">
        <f>'802.11 Cover'!$E$7</f>
        <v>November 11-16, 2012</v>
      </c>
      <c r="F5" s="1588"/>
      <c r="G5" s="1588"/>
      <c r="H5" s="1588"/>
      <c r="I5" s="1588"/>
      <c r="J5" s="1588"/>
      <c r="K5" s="1588"/>
      <c r="L5" s="1588"/>
      <c r="M5" s="1588"/>
      <c r="N5" s="1589"/>
      <c r="O5" s="110"/>
    </row>
    <row r="6" spans="1:15" ht="15.75" customHeight="1" thickBot="1" x14ac:dyDescent="0.3">
      <c r="A6" s="615"/>
      <c r="B6" s="1258"/>
      <c r="C6" s="53"/>
      <c r="E6" s="311"/>
      <c r="F6" s="312"/>
      <c r="G6" s="312"/>
      <c r="H6" s="111"/>
      <c r="I6" s="112"/>
      <c r="J6" s="112"/>
      <c r="K6" s="112"/>
      <c r="L6" s="112"/>
      <c r="M6" s="230"/>
      <c r="N6" s="113"/>
      <c r="O6" s="110"/>
    </row>
    <row r="7" spans="1:15" ht="15.75" customHeight="1" thickBot="1" x14ac:dyDescent="0.3">
      <c r="A7" s="615"/>
      <c r="B7" s="54"/>
      <c r="C7" s="544"/>
      <c r="D7" s="573"/>
      <c r="E7" s="313"/>
      <c r="F7" s="314"/>
      <c r="G7" s="314"/>
      <c r="H7" s="23"/>
      <c r="I7" s="23"/>
      <c r="J7" s="23"/>
      <c r="K7" s="23"/>
      <c r="L7" s="482"/>
      <c r="M7" s="231"/>
      <c r="N7" s="349"/>
      <c r="O7" s="81"/>
    </row>
    <row r="8" spans="1:15" ht="15.75" customHeight="1" x14ac:dyDescent="0.25">
      <c r="A8" s="615"/>
      <c r="B8" s="1019" t="s">
        <v>108</v>
      </c>
      <c r="C8" s="498"/>
      <c r="E8" s="1598" t="s">
        <v>770</v>
      </c>
      <c r="F8" s="1599"/>
      <c r="G8" s="1599"/>
      <c r="H8" s="1600"/>
      <c r="I8" s="1600"/>
      <c r="J8" s="1600"/>
      <c r="K8" s="1600"/>
      <c r="L8" s="1600"/>
      <c r="M8" s="1600"/>
      <c r="N8" s="1601"/>
      <c r="O8" s="82"/>
    </row>
    <row r="9" spans="1:15" ht="15.75" customHeight="1" x14ac:dyDescent="0.25">
      <c r="A9" s="615"/>
      <c r="B9" s="678" t="s">
        <v>136</v>
      </c>
      <c r="C9" s="498"/>
      <c r="E9" s="1560" t="s">
        <v>290</v>
      </c>
      <c r="F9" s="1561"/>
      <c r="G9" s="1561"/>
      <c r="H9" s="1561"/>
      <c r="I9" s="1561"/>
      <c r="J9" s="1561"/>
      <c r="K9" s="1561"/>
      <c r="L9" s="1561"/>
      <c r="M9" s="1561"/>
      <c r="N9" s="1562"/>
      <c r="O9" s="114"/>
    </row>
    <row r="10" spans="1:15" ht="15.75" customHeight="1" x14ac:dyDescent="0.25">
      <c r="A10" s="615"/>
      <c r="B10" s="679"/>
      <c r="C10" s="680"/>
      <c r="E10" s="1580" t="s">
        <v>81</v>
      </c>
      <c r="F10" s="1581"/>
      <c r="G10" s="1581"/>
      <c r="H10" s="1581"/>
      <c r="I10" s="1581"/>
      <c r="J10" s="1581"/>
      <c r="K10" s="1581"/>
      <c r="L10" s="1581"/>
      <c r="M10" s="1581"/>
      <c r="N10" s="1582"/>
      <c r="O10" s="114"/>
    </row>
    <row r="11" spans="1:15" ht="15.75" customHeight="1" x14ac:dyDescent="0.25">
      <c r="A11" s="615"/>
      <c r="B11" s="681" t="s">
        <v>406</v>
      </c>
      <c r="C11" s="498"/>
      <c r="E11" s="1563" t="s">
        <v>346</v>
      </c>
      <c r="F11" s="1564"/>
      <c r="G11" s="1564"/>
      <c r="H11" s="1564"/>
      <c r="I11" s="1564"/>
      <c r="J11" s="1564"/>
      <c r="K11" s="1564"/>
      <c r="L11" s="1564"/>
      <c r="M11" s="1564"/>
      <c r="N11" s="1565"/>
      <c r="O11" s="115"/>
    </row>
    <row r="12" spans="1:15" ht="15.75" customHeight="1" x14ac:dyDescent="0.25">
      <c r="A12" s="52"/>
      <c r="B12" s="682" t="s">
        <v>407</v>
      </c>
      <c r="C12" s="53"/>
      <c r="E12" s="441"/>
      <c r="F12" s="441"/>
      <c r="G12" s="441"/>
      <c r="H12" s="27"/>
      <c r="I12" s="28"/>
      <c r="J12" s="1592" t="str">
        <f>Title!$B$4</f>
        <v>R0</v>
      </c>
      <c r="K12" s="28"/>
      <c r="L12" s="483"/>
      <c r="M12" s="234"/>
      <c r="N12" s="1594" t="s">
        <v>251</v>
      </c>
      <c r="O12" s="115"/>
    </row>
    <row r="13" spans="1:15" ht="15.75" customHeight="1" x14ac:dyDescent="0.25">
      <c r="A13" s="615"/>
      <c r="B13" s="683" t="s">
        <v>162</v>
      </c>
      <c r="C13" s="498"/>
      <c r="E13" s="441"/>
      <c r="F13" s="441"/>
      <c r="G13" s="441"/>
      <c r="H13" s="27"/>
      <c r="I13" s="28"/>
      <c r="J13" s="1593"/>
      <c r="K13" s="28"/>
      <c r="L13" s="483"/>
      <c r="M13" s="235"/>
      <c r="N13" s="1595"/>
      <c r="O13" s="115"/>
    </row>
    <row r="14" spans="1:15" ht="15.75" customHeight="1" x14ac:dyDescent="0.25">
      <c r="A14" s="52"/>
      <c r="B14" s="684" t="s">
        <v>262</v>
      </c>
      <c r="C14" s="498"/>
      <c r="E14" s="161">
        <v>1</v>
      </c>
      <c r="F14" s="162"/>
      <c r="G14" s="162"/>
      <c r="H14" s="162"/>
      <c r="I14" s="259"/>
      <c r="J14" s="164" t="s">
        <v>275</v>
      </c>
      <c r="K14" s="165" t="s">
        <v>179</v>
      </c>
      <c r="L14" s="165" t="s">
        <v>588</v>
      </c>
      <c r="M14" s="243">
        <v>0</v>
      </c>
      <c r="N14" s="166">
        <f>TIME(11,15,0)</f>
        <v>0.46875</v>
      </c>
      <c r="O14" s="115"/>
    </row>
    <row r="15" spans="1:15" ht="15.75" customHeight="1" x14ac:dyDescent="0.25">
      <c r="A15" s="52"/>
      <c r="B15" s="499" t="s">
        <v>289</v>
      </c>
      <c r="C15" s="498"/>
      <c r="E15" s="315"/>
      <c r="F15" s="159">
        <v>1.1000000000000001</v>
      </c>
      <c r="G15" s="159"/>
      <c r="H15" s="159"/>
      <c r="I15" s="205" t="s">
        <v>35</v>
      </c>
      <c r="J15" s="184" t="s">
        <v>276</v>
      </c>
      <c r="K15" s="185" t="s">
        <v>179</v>
      </c>
      <c r="L15" s="216" t="s">
        <v>588</v>
      </c>
      <c r="M15" s="246">
        <v>1</v>
      </c>
      <c r="N15" s="197">
        <f>N14+TIME(0,M14,0)</f>
        <v>0.46875</v>
      </c>
      <c r="O15" s="115"/>
    </row>
    <row r="16" spans="1:15" ht="15.75" customHeight="1" x14ac:dyDescent="0.3">
      <c r="A16" s="52"/>
      <c r="B16" s="500" t="s">
        <v>353</v>
      </c>
      <c r="C16" s="501"/>
      <c r="E16" s="315"/>
      <c r="F16" s="159">
        <v>1.2</v>
      </c>
      <c r="G16" s="159"/>
      <c r="H16" s="159"/>
      <c r="I16" s="205" t="s">
        <v>35</v>
      </c>
      <c r="J16" s="461" t="s">
        <v>748</v>
      </c>
      <c r="K16" s="185" t="s">
        <v>179</v>
      </c>
      <c r="L16" s="216" t="s">
        <v>113</v>
      </c>
      <c r="M16" s="246">
        <v>1</v>
      </c>
      <c r="N16" s="197">
        <f>N15+TIME(0,M15,0)</f>
        <v>0.46944444444444444</v>
      </c>
      <c r="O16" s="122"/>
    </row>
    <row r="17" spans="1:15" ht="15.75" customHeight="1" x14ac:dyDescent="0.25">
      <c r="A17" s="52"/>
      <c r="B17" s="54"/>
      <c r="C17" s="460"/>
      <c r="E17" s="315"/>
      <c r="F17" s="159"/>
      <c r="G17" s="159"/>
      <c r="H17" s="159"/>
      <c r="I17" s="205"/>
      <c r="J17" s="260"/>
      <c r="K17" s="185"/>
      <c r="L17" s="216"/>
      <c r="M17" s="246"/>
      <c r="N17" s="197"/>
      <c r="O17" s="115"/>
    </row>
    <row r="18" spans="1:15" ht="15.75" customHeight="1" x14ac:dyDescent="0.25">
      <c r="A18" s="52"/>
      <c r="B18" s="54"/>
      <c r="C18" s="53"/>
      <c r="E18" s="316"/>
      <c r="F18" s="159">
        <v>1.3</v>
      </c>
      <c r="G18" s="261"/>
      <c r="H18" s="216"/>
      <c r="I18" s="261" t="s">
        <v>38</v>
      </c>
      <c r="J18" s="262" t="s">
        <v>274</v>
      </c>
      <c r="K18" s="185" t="s">
        <v>179</v>
      </c>
      <c r="L18" s="216" t="s">
        <v>588</v>
      </c>
      <c r="M18" s="246">
        <v>1</v>
      </c>
      <c r="N18" s="197">
        <f>N16+TIME(0,M16,0)</f>
        <v>0.47013888888888888</v>
      </c>
      <c r="O18" s="115"/>
    </row>
    <row r="19" spans="1:15" ht="21.75" customHeight="1" x14ac:dyDescent="0.25">
      <c r="A19" s="615"/>
      <c r="B19" s="973" t="s">
        <v>408</v>
      </c>
      <c r="C19" s="498"/>
      <c r="E19" s="317"/>
      <c r="F19" s="263">
        <v>1.4</v>
      </c>
      <c r="G19" s="263"/>
      <c r="H19" s="263"/>
      <c r="I19" s="203" t="s">
        <v>38</v>
      </c>
      <c r="J19" s="264" t="s">
        <v>219</v>
      </c>
      <c r="K19" s="172" t="s">
        <v>179</v>
      </c>
      <c r="L19" s="172" t="s">
        <v>37</v>
      </c>
      <c r="M19" s="244">
        <v>1</v>
      </c>
      <c r="N19" s="173">
        <f>N18+TIME(0,M18,0)</f>
        <v>0.47083333333333333</v>
      </c>
      <c r="O19" s="83"/>
    </row>
    <row r="20" spans="1:15" ht="15.75" customHeight="1" x14ac:dyDescent="0.25">
      <c r="A20" s="52"/>
      <c r="B20" s="682" t="s">
        <v>409</v>
      </c>
      <c r="C20" s="53"/>
      <c r="E20" s="265"/>
      <c r="F20" s="265"/>
      <c r="G20" s="265"/>
      <c r="H20" s="265"/>
      <c r="I20" s="266"/>
      <c r="J20" s="266"/>
      <c r="K20" s="266"/>
      <c r="L20" s="266"/>
      <c r="M20" s="267"/>
      <c r="N20" s="268"/>
      <c r="O20" s="83"/>
    </row>
    <row r="21" spans="1:15" ht="15.75" customHeight="1" x14ac:dyDescent="0.25">
      <c r="A21" s="615"/>
      <c r="B21" s="1020" t="s">
        <v>467</v>
      </c>
      <c r="C21" s="498"/>
      <c r="E21" s="318">
        <v>2</v>
      </c>
      <c r="F21" s="269"/>
      <c r="G21" s="269"/>
      <c r="H21" s="269"/>
      <c r="I21" s="270" t="s">
        <v>126</v>
      </c>
      <c r="J21" s="271" t="s">
        <v>758</v>
      </c>
      <c r="K21" s="271" t="s">
        <v>179</v>
      </c>
      <c r="L21" s="610" t="s">
        <v>447</v>
      </c>
      <c r="M21" s="272">
        <v>1</v>
      </c>
      <c r="N21" s="225">
        <f>N19+TIME(0,M19,0)</f>
        <v>0.47152777777777777</v>
      </c>
      <c r="O21" s="83"/>
    </row>
    <row r="22" spans="1:15" ht="15.75" customHeight="1" x14ac:dyDescent="0.3">
      <c r="A22" s="52"/>
      <c r="B22" s="974" t="s">
        <v>304</v>
      </c>
      <c r="C22" s="498"/>
      <c r="E22" s="273"/>
      <c r="F22" s="273"/>
      <c r="G22" s="273"/>
      <c r="H22" s="273"/>
      <c r="I22" s="199"/>
      <c r="J22" s="216"/>
      <c r="K22" s="216"/>
      <c r="L22" s="216"/>
      <c r="M22" s="274"/>
      <c r="N22" s="178"/>
      <c r="O22" s="115"/>
    </row>
    <row r="23" spans="1:15" ht="15.75" customHeight="1" x14ac:dyDescent="0.3">
      <c r="A23" s="52"/>
      <c r="B23" s="1021" t="s">
        <v>303</v>
      </c>
      <c r="C23" s="498"/>
      <c r="E23" s="319">
        <v>3</v>
      </c>
      <c r="F23" s="275"/>
      <c r="G23" s="275"/>
      <c r="H23" s="275"/>
      <c r="I23" s="259"/>
      <c r="J23" s="218" t="s">
        <v>188</v>
      </c>
      <c r="K23" s="165"/>
      <c r="L23" s="165"/>
      <c r="M23" s="243">
        <v>3</v>
      </c>
      <c r="N23" s="166">
        <f>N21+TIME(0,M21,0)</f>
        <v>0.47222222222222221</v>
      </c>
      <c r="O23" s="115"/>
    </row>
    <row r="24" spans="1:15" ht="15.75" customHeight="1" x14ac:dyDescent="0.3">
      <c r="A24" s="52"/>
      <c r="B24" s="975" t="s">
        <v>354</v>
      </c>
      <c r="C24" s="498"/>
      <c r="E24" s="320"/>
      <c r="F24" s="210">
        <v>3.1</v>
      </c>
      <c r="G24" s="210"/>
      <c r="H24" s="210"/>
      <c r="I24" s="199" t="s">
        <v>38</v>
      </c>
      <c r="J24" s="560" t="s">
        <v>280</v>
      </c>
      <c r="K24" s="185" t="s">
        <v>179</v>
      </c>
      <c r="L24" s="216" t="s">
        <v>463</v>
      </c>
      <c r="M24" s="246"/>
      <c r="N24" s="186"/>
      <c r="O24" s="115"/>
    </row>
    <row r="25" spans="1:15" ht="15.75" customHeight="1" x14ac:dyDescent="0.25">
      <c r="A25" s="52"/>
      <c r="B25" s="1022" t="s">
        <v>26</v>
      </c>
      <c r="C25" s="498"/>
      <c r="E25" s="320"/>
      <c r="F25" s="210"/>
      <c r="G25" s="214">
        <v>1</v>
      </c>
      <c r="H25" s="210"/>
      <c r="I25" s="199"/>
      <c r="J25" s="611" t="s">
        <v>373</v>
      </c>
      <c r="K25" s="185"/>
      <c r="L25" s="216"/>
      <c r="M25" s="246"/>
      <c r="N25" s="186"/>
      <c r="O25" s="115"/>
    </row>
    <row r="26" spans="1:15" ht="15.75" customHeight="1" x14ac:dyDescent="0.25">
      <c r="A26" s="52"/>
      <c r="B26" s="1023" t="s">
        <v>21</v>
      </c>
      <c r="C26" s="498"/>
      <c r="E26" s="320"/>
      <c r="F26" s="210"/>
      <c r="G26" s="159">
        <f>G25+1</f>
        <v>2</v>
      </c>
      <c r="H26" s="214"/>
      <c r="I26" s="199"/>
      <c r="J26" s="611" t="s">
        <v>347</v>
      </c>
      <c r="K26" s="185" t="s">
        <v>179</v>
      </c>
      <c r="L26" s="216" t="s">
        <v>463</v>
      </c>
      <c r="M26" s="246"/>
      <c r="N26" s="186"/>
      <c r="O26" s="115"/>
    </row>
    <row r="27" spans="1:15" ht="15.75" customHeight="1" x14ac:dyDescent="0.25">
      <c r="A27" s="52"/>
      <c r="B27" s="1024" t="s">
        <v>469</v>
      </c>
      <c r="C27" s="498"/>
      <c r="E27" s="315"/>
      <c r="F27" s="159"/>
      <c r="G27" s="159">
        <f>G26+1</f>
        <v>3</v>
      </c>
      <c r="H27" s="159"/>
      <c r="I27" s="199" t="s">
        <v>38</v>
      </c>
      <c r="J27" s="612" t="s">
        <v>141</v>
      </c>
      <c r="K27" s="185" t="s">
        <v>179</v>
      </c>
      <c r="L27" s="216" t="s">
        <v>463</v>
      </c>
      <c r="M27" s="246"/>
      <c r="N27" s="186"/>
      <c r="O27" s="115"/>
    </row>
    <row r="28" spans="1:15" ht="15.75" customHeight="1" x14ac:dyDescent="0.25">
      <c r="A28" s="52"/>
      <c r="B28" s="54"/>
      <c r="C28" s="498"/>
      <c r="E28" s="320"/>
      <c r="F28" s="210"/>
      <c r="G28" s="210"/>
      <c r="H28" s="159"/>
      <c r="I28" s="199"/>
      <c r="J28" s="611" t="s">
        <v>363</v>
      </c>
      <c r="K28" s="185" t="s">
        <v>179</v>
      </c>
      <c r="L28" s="216" t="s">
        <v>463</v>
      </c>
      <c r="M28" s="246"/>
      <c r="N28" s="186"/>
      <c r="O28" s="115"/>
    </row>
    <row r="29" spans="1:15" ht="15.75" customHeight="1" x14ac:dyDescent="0.25">
      <c r="A29" s="52"/>
      <c r="B29" s="54"/>
      <c r="C29" s="53"/>
      <c r="E29" s="315"/>
      <c r="F29" s="159"/>
      <c r="G29" s="159"/>
      <c r="H29" s="159"/>
      <c r="I29" s="199" t="s">
        <v>38</v>
      </c>
      <c r="J29" s="612" t="s">
        <v>142</v>
      </c>
      <c r="K29" s="185" t="s">
        <v>179</v>
      </c>
      <c r="L29" s="216" t="s">
        <v>463</v>
      </c>
      <c r="M29" s="246"/>
      <c r="N29" s="186"/>
      <c r="O29" s="83"/>
    </row>
    <row r="30" spans="1:15" ht="15.75" customHeight="1" x14ac:dyDescent="0.25">
      <c r="A30" s="52"/>
      <c r="B30" s="681" t="s">
        <v>410</v>
      </c>
      <c r="C30" s="53"/>
      <c r="E30" s="315"/>
      <c r="F30" s="159"/>
      <c r="G30" s="159"/>
      <c r="H30" s="159"/>
      <c r="I30" s="199" t="s">
        <v>38</v>
      </c>
      <c r="J30" s="612" t="s">
        <v>364</v>
      </c>
      <c r="K30" s="185" t="s">
        <v>179</v>
      </c>
      <c r="L30" s="216" t="s">
        <v>463</v>
      </c>
      <c r="M30" s="246"/>
      <c r="N30" s="186"/>
      <c r="O30" s="83"/>
    </row>
    <row r="31" spans="1:15" ht="15.75" customHeight="1" x14ac:dyDescent="0.25">
      <c r="A31" s="52"/>
      <c r="B31" s="682" t="s">
        <v>411</v>
      </c>
      <c r="C31" s="53"/>
      <c r="E31" s="315"/>
      <c r="F31" s="159"/>
      <c r="G31" s="159"/>
      <c r="H31" s="159"/>
      <c r="I31" s="199" t="s">
        <v>38</v>
      </c>
      <c r="J31" s="612" t="s">
        <v>121</v>
      </c>
      <c r="K31" s="185" t="s">
        <v>179</v>
      </c>
      <c r="L31" s="216" t="s">
        <v>463</v>
      </c>
      <c r="M31" s="246"/>
      <c r="N31" s="186"/>
      <c r="O31" s="83"/>
    </row>
    <row r="32" spans="1:15" ht="15.75" customHeight="1" x14ac:dyDescent="0.25">
      <c r="A32" s="52"/>
      <c r="B32" s="1027" t="s">
        <v>457</v>
      </c>
      <c r="C32" s="53"/>
      <c r="E32" s="315"/>
      <c r="F32" s="159"/>
      <c r="G32" s="159"/>
      <c r="H32" s="159"/>
      <c r="I32" s="199" t="s">
        <v>38</v>
      </c>
      <c r="J32" s="612" t="s">
        <v>122</v>
      </c>
      <c r="K32" s="185" t="s">
        <v>179</v>
      </c>
      <c r="L32" s="216" t="s">
        <v>463</v>
      </c>
      <c r="M32" s="246"/>
      <c r="N32" s="186"/>
      <c r="O32" s="122"/>
    </row>
    <row r="33" spans="1:15" ht="15.75" customHeight="1" x14ac:dyDescent="0.25">
      <c r="A33" s="615"/>
      <c r="B33" s="1028" t="s">
        <v>468</v>
      </c>
      <c r="C33" s="498"/>
      <c r="E33" s="315"/>
      <c r="F33" s="159"/>
      <c r="G33" s="159"/>
      <c r="H33" s="159"/>
      <c r="I33" s="199" t="s">
        <v>38</v>
      </c>
      <c r="J33" s="612" t="s">
        <v>365</v>
      </c>
      <c r="K33" s="185" t="s">
        <v>179</v>
      </c>
      <c r="L33" s="216" t="s">
        <v>463</v>
      </c>
      <c r="M33" s="246"/>
      <c r="N33" s="186"/>
      <c r="O33" s="122"/>
    </row>
    <row r="34" spans="1:15" ht="15.75" customHeight="1" x14ac:dyDescent="0.25">
      <c r="A34" s="52"/>
      <c r="B34" s="54"/>
      <c r="C34" s="53"/>
      <c r="E34" s="315"/>
      <c r="F34" s="159"/>
      <c r="G34" s="159"/>
      <c r="H34" s="159"/>
      <c r="I34" s="199" t="s">
        <v>38</v>
      </c>
      <c r="J34" s="612" t="s">
        <v>143</v>
      </c>
      <c r="K34" s="185" t="s">
        <v>179</v>
      </c>
      <c r="L34" s="216" t="s">
        <v>463</v>
      </c>
      <c r="M34" s="246"/>
      <c r="N34" s="186"/>
      <c r="O34" s="122"/>
    </row>
    <row r="35" spans="1:15" ht="15.75" customHeight="1" x14ac:dyDescent="0.25">
      <c r="A35" s="52"/>
      <c r="B35" s="54"/>
      <c r="C35" s="498"/>
      <c r="E35" s="315"/>
      <c r="F35" s="159"/>
      <c r="G35" s="159"/>
      <c r="H35" s="159"/>
      <c r="I35" s="199" t="s">
        <v>38</v>
      </c>
      <c r="J35" s="612" t="s">
        <v>366</v>
      </c>
      <c r="K35" s="185" t="s">
        <v>179</v>
      </c>
      <c r="L35" s="216" t="s">
        <v>463</v>
      </c>
      <c r="M35" s="246"/>
      <c r="N35" s="186"/>
      <c r="O35" s="122"/>
    </row>
    <row r="36" spans="1:15" ht="15.75" customHeight="1" x14ac:dyDescent="0.25">
      <c r="A36" s="52"/>
      <c r="B36" s="1261" t="s">
        <v>429</v>
      </c>
      <c r="C36" s="498"/>
      <c r="E36" s="315"/>
      <c r="F36" s="159"/>
      <c r="G36" s="159"/>
      <c r="H36" s="159"/>
      <c r="I36" s="199" t="s">
        <v>38</v>
      </c>
      <c r="J36" s="612" t="s">
        <v>144</v>
      </c>
      <c r="K36" s="185" t="s">
        <v>179</v>
      </c>
      <c r="L36" s="216" t="s">
        <v>463</v>
      </c>
      <c r="M36" s="246"/>
      <c r="N36" s="186"/>
      <c r="O36" s="122"/>
    </row>
    <row r="37" spans="1:15" ht="15.75" customHeight="1" x14ac:dyDescent="0.25">
      <c r="A37" s="54"/>
      <c r="B37" s="1262"/>
      <c r="C37" s="54"/>
      <c r="E37" s="315"/>
      <c r="F37" s="159">
        <v>3.2</v>
      </c>
      <c r="G37" s="159"/>
      <c r="H37" s="159"/>
      <c r="I37" s="199" t="s">
        <v>38</v>
      </c>
      <c r="J37" s="532" t="s">
        <v>281</v>
      </c>
      <c r="K37" s="185" t="s">
        <v>179</v>
      </c>
      <c r="L37" s="216" t="s">
        <v>463</v>
      </c>
      <c r="M37" s="246"/>
      <c r="N37" s="186"/>
      <c r="O37" s="122"/>
    </row>
    <row r="38" spans="1:15" ht="15.75" customHeight="1" x14ac:dyDescent="0.25">
      <c r="A38" s="54"/>
      <c r="B38" s="854" t="s">
        <v>425</v>
      </c>
      <c r="C38" s="54"/>
      <c r="E38" s="315"/>
      <c r="F38" s="159"/>
      <c r="G38" s="159"/>
      <c r="H38" s="159"/>
      <c r="I38" s="199"/>
      <c r="J38" s="184" t="s">
        <v>348</v>
      </c>
      <c r="K38" s="185" t="s">
        <v>179</v>
      </c>
      <c r="L38" s="216" t="s">
        <v>463</v>
      </c>
      <c r="M38" s="246"/>
      <c r="N38" s="186"/>
      <c r="O38" s="122"/>
    </row>
    <row r="39" spans="1:15" ht="15.75" customHeight="1" x14ac:dyDescent="0.25">
      <c r="A39" s="54"/>
      <c r="B39" s="1031" t="s">
        <v>369</v>
      </c>
      <c r="C39" s="54"/>
      <c r="E39" s="315"/>
      <c r="F39" s="159"/>
      <c r="G39" s="159">
        <v>1</v>
      </c>
      <c r="H39" s="159"/>
      <c r="I39" s="199" t="s">
        <v>38</v>
      </c>
      <c r="J39" s="276" t="s">
        <v>123</v>
      </c>
      <c r="K39" s="185"/>
      <c r="L39" s="216"/>
      <c r="M39" s="246"/>
      <c r="N39" s="186"/>
      <c r="O39" s="123"/>
    </row>
    <row r="40" spans="1:15" ht="15.75" customHeight="1" thickBot="1" x14ac:dyDescent="0.3">
      <c r="A40" s="54"/>
      <c r="B40" s="54"/>
      <c r="C40" s="54"/>
      <c r="E40" s="167"/>
      <c r="F40" s="168">
        <v>3.3</v>
      </c>
      <c r="G40" s="168"/>
      <c r="H40" s="168"/>
      <c r="I40" s="203" t="s">
        <v>297</v>
      </c>
      <c r="J40" s="533" t="s">
        <v>173</v>
      </c>
      <c r="K40" s="171" t="s">
        <v>179</v>
      </c>
      <c r="L40" s="172" t="s">
        <v>589</v>
      </c>
      <c r="M40" s="244"/>
      <c r="N40" s="277"/>
      <c r="O40" s="123"/>
    </row>
    <row r="41" spans="1:15" ht="15.75" customHeight="1" x14ac:dyDescent="0.25">
      <c r="A41" s="52"/>
      <c r="B41" s="600" t="s">
        <v>307</v>
      </c>
      <c r="C41" s="53"/>
      <c r="E41" s="265"/>
      <c r="F41" s="265"/>
      <c r="G41" s="265"/>
      <c r="H41" s="265"/>
      <c r="I41" s="266"/>
      <c r="J41" s="278"/>
      <c r="K41" s="266"/>
      <c r="L41" s="266"/>
      <c r="M41" s="267"/>
      <c r="N41" s="637"/>
      <c r="O41" s="122"/>
    </row>
    <row r="42" spans="1:15" ht="15.75" customHeight="1" x14ac:dyDescent="0.25">
      <c r="A42" s="52"/>
      <c r="B42" s="601" t="s">
        <v>269</v>
      </c>
      <c r="C42" s="53"/>
      <c r="E42" s="319">
        <v>4</v>
      </c>
      <c r="F42" s="275"/>
      <c r="G42" s="275"/>
      <c r="H42" s="275"/>
      <c r="I42" s="259"/>
      <c r="J42" s="218" t="s">
        <v>159</v>
      </c>
      <c r="K42" s="165"/>
      <c r="L42" s="165"/>
      <c r="M42" s="243"/>
      <c r="N42" s="217"/>
      <c r="O42" s="638"/>
    </row>
    <row r="43" spans="1:15" ht="15.75" customHeight="1" x14ac:dyDescent="0.25">
      <c r="A43" s="52"/>
      <c r="B43" s="503" t="s">
        <v>256</v>
      </c>
      <c r="C43" s="502"/>
      <c r="E43" s="321"/>
      <c r="F43" s="273">
        <v>4.0999999999999996</v>
      </c>
      <c r="G43" s="273"/>
      <c r="H43" s="273"/>
      <c r="I43" s="199" t="s">
        <v>38</v>
      </c>
      <c r="J43" s="530" t="s">
        <v>270</v>
      </c>
      <c r="K43" s="216"/>
      <c r="L43" s="216"/>
      <c r="M43" s="274"/>
      <c r="N43" s="217"/>
      <c r="O43" s="639"/>
    </row>
    <row r="44" spans="1:15" ht="15.75" customHeight="1" x14ac:dyDescent="0.25">
      <c r="A44" s="52"/>
      <c r="B44" s="504" t="s">
        <v>109</v>
      </c>
      <c r="C44" s="502"/>
      <c r="E44" s="321"/>
      <c r="F44" s="273"/>
      <c r="G44" s="214">
        <v>1</v>
      </c>
      <c r="H44" s="273"/>
      <c r="I44" s="199" t="s">
        <v>38</v>
      </c>
      <c r="J44" s="216" t="s">
        <v>301</v>
      </c>
      <c r="K44" s="216" t="s">
        <v>179</v>
      </c>
      <c r="L44" s="216" t="s">
        <v>463</v>
      </c>
      <c r="M44" s="280">
        <v>2</v>
      </c>
      <c r="N44" s="197">
        <f>N23+TIME(0,M23,0)</f>
        <v>0.47430555555555554</v>
      </c>
      <c r="O44" s="122"/>
    </row>
    <row r="45" spans="1:15" ht="15.75" customHeight="1" x14ac:dyDescent="0.25">
      <c r="A45" s="52"/>
      <c r="B45" s="505" t="s">
        <v>110</v>
      </c>
      <c r="C45" s="502"/>
      <c r="E45" s="321"/>
      <c r="F45" s="273"/>
      <c r="G45" s="159">
        <f>G44+1</f>
        <v>2</v>
      </c>
      <c r="H45" s="273"/>
      <c r="I45" s="199" t="s">
        <v>38</v>
      </c>
      <c r="J45" s="462" t="s">
        <v>757</v>
      </c>
      <c r="K45" s="216" t="s">
        <v>179</v>
      </c>
      <c r="L45" s="216" t="s">
        <v>588</v>
      </c>
      <c r="M45" s="274">
        <v>2</v>
      </c>
      <c r="N45" s="197">
        <f t="shared" ref="N45:N50" si="0">N44+TIME(0,M44,0)</f>
        <v>0.47569444444444442</v>
      </c>
      <c r="O45" s="122"/>
    </row>
    <row r="46" spans="1:15" ht="15.75" customHeight="1" x14ac:dyDescent="0.25">
      <c r="A46" s="52"/>
      <c r="B46" s="1029" t="s">
        <v>107</v>
      </c>
      <c r="C46" s="502"/>
      <c r="E46" s="321"/>
      <c r="F46" s="273"/>
      <c r="G46" s="159">
        <f>G45+1</f>
        <v>3</v>
      </c>
      <c r="H46" s="273"/>
      <c r="I46" s="199" t="s">
        <v>38</v>
      </c>
      <c r="J46" s="463" t="s">
        <v>356</v>
      </c>
      <c r="K46" s="216" t="s">
        <v>179</v>
      </c>
      <c r="L46" s="216" t="s">
        <v>588</v>
      </c>
      <c r="M46" s="274">
        <v>1</v>
      </c>
      <c r="N46" s="197">
        <f t="shared" si="0"/>
        <v>0.4770833333333333</v>
      </c>
      <c r="O46" s="122"/>
    </row>
    <row r="47" spans="1:15" ht="15.75" customHeight="1" x14ac:dyDescent="0.25">
      <c r="A47" s="52"/>
      <c r="B47" s="506" t="s">
        <v>265</v>
      </c>
      <c r="C47" s="502"/>
      <c r="E47" s="321"/>
      <c r="F47" s="273"/>
      <c r="G47" s="159">
        <f>G46+1</f>
        <v>4</v>
      </c>
      <c r="H47" s="273"/>
      <c r="I47" s="199" t="s">
        <v>38</v>
      </c>
      <c r="J47" s="463" t="s">
        <v>12</v>
      </c>
      <c r="K47" s="216" t="s">
        <v>179</v>
      </c>
      <c r="L47" s="216" t="s">
        <v>463</v>
      </c>
      <c r="M47" s="274">
        <v>1</v>
      </c>
      <c r="N47" s="197">
        <f t="shared" si="0"/>
        <v>0.47777777777777775</v>
      </c>
      <c r="O47" s="122"/>
    </row>
    <row r="48" spans="1:15" ht="15.75" customHeight="1" x14ac:dyDescent="0.25">
      <c r="A48" s="52"/>
      <c r="B48" s="506" t="s">
        <v>266</v>
      </c>
      <c r="C48" s="502"/>
      <c r="E48" s="321"/>
      <c r="F48" s="273"/>
      <c r="G48" s="159">
        <f t="shared" ref="G48:G60" si="1">G47+1</f>
        <v>5</v>
      </c>
      <c r="H48" s="273"/>
      <c r="I48" s="199" t="s">
        <v>38</v>
      </c>
      <c r="J48" s="464" t="s">
        <v>755</v>
      </c>
      <c r="K48" s="216" t="s">
        <v>179</v>
      </c>
      <c r="L48" s="216" t="s">
        <v>588</v>
      </c>
      <c r="M48" s="274">
        <v>1</v>
      </c>
      <c r="N48" s="197">
        <f t="shared" si="0"/>
        <v>0.47847222222222219</v>
      </c>
      <c r="O48" s="122"/>
    </row>
    <row r="49" spans="1:15" ht="15.75" customHeight="1" x14ac:dyDescent="0.25">
      <c r="A49" s="52"/>
      <c r="B49" s="506" t="s">
        <v>140</v>
      </c>
      <c r="C49" s="502"/>
      <c r="E49" s="320"/>
      <c r="F49" s="273"/>
      <c r="G49" s="159">
        <f t="shared" si="1"/>
        <v>6</v>
      </c>
      <c r="H49" s="210"/>
      <c r="I49" s="199" t="s">
        <v>38</v>
      </c>
      <c r="J49" s="464" t="s">
        <v>17</v>
      </c>
      <c r="K49" s="185" t="s">
        <v>179</v>
      </c>
      <c r="L49" s="216" t="s">
        <v>588</v>
      </c>
      <c r="M49" s="246">
        <v>1</v>
      </c>
      <c r="N49" s="197">
        <f t="shared" si="0"/>
        <v>0.47916666666666663</v>
      </c>
      <c r="O49" s="115"/>
    </row>
    <row r="50" spans="1:15" ht="15.75" customHeight="1" x14ac:dyDescent="0.25">
      <c r="A50" s="52"/>
      <c r="B50" s="506" t="s">
        <v>271</v>
      </c>
      <c r="C50" s="502"/>
      <c r="E50" s="320"/>
      <c r="F50" s="273"/>
      <c r="G50" s="159">
        <f t="shared" si="1"/>
        <v>7</v>
      </c>
      <c r="H50" s="210"/>
      <c r="I50" s="199" t="s">
        <v>38</v>
      </c>
      <c r="J50" s="464" t="s">
        <v>18</v>
      </c>
      <c r="K50" s="185" t="s">
        <v>179</v>
      </c>
      <c r="L50" s="216" t="s">
        <v>588</v>
      </c>
      <c r="M50" s="246">
        <v>1</v>
      </c>
      <c r="N50" s="197">
        <f t="shared" si="0"/>
        <v>0.47986111111111107</v>
      </c>
      <c r="O50" s="115"/>
    </row>
    <row r="51" spans="1:15" ht="15.75" customHeight="1" x14ac:dyDescent="0.25">
      <c r="A51" s="52"/>
      <c r="B51" s="506" t="s">
        <v>267</v>
      </c>
      <c r="C51" s="502"/>
      <c r="E51" s="320"/>
      <c r="F51" s="273"/>
      <c r="G51" s="159">
        <f t="shared" si="1"/>
        <v>8</v>
      </c>
      <c r="H51" s="210"/>
      <c r="I51" s="199" t="s">
        <v>38</v>
      </c>
      <c r="J51" s="464" t="s">
        <v>404</v>
      </c>
      <c r="K51" s="185" t="s">
        <v>179</v>
      </c>
      <c r="L51" s="216" t="s">
        <v>588</v>
      </c>
      <c r="M51" s="246">
        <v>1</v>
      </c>
      <c r="N51" s="197">
        <f t="shared" ref="N51:N56" si="2">N50+TIME(0,M51,0)</f>
        <v>0.48055555555555551</v>
      </c>
      <c r="O51" s="115"/>
    </row>
    <row r="52" spans="1:15" ht="15.75" customHeight="1" x14ac:dyDescent="0.25">
      <c r="A52" s="52"/>
      <c r="B52" s="506" t="s">
        <v>139</v>
      </c>
      <c r="C52" s="502"/>
      <c r="E52" s="320"/>
      <c r="F52" s="273"/>
      <c r="G52" s="159">
        <f t="shared" si="1"/>
        <v>9</v>
      </c>
      <c r="H52" s="210"/>
      <c r="I52" s="199" t="s">
        <v>38</v>
      </c>
      <c r="J52" s="464" t="s">
        <v>395</v>
      </c>
      <c r="K52" s="185" t="s">
        <v>179</v>
      </c>
      <c r="L52" s="216" t="s">
        <v>588</v>
      </c>
      <c r="M52" s="246">
        <v>1</v>
      </c>
      <c r="N52" s="197">
        <f t="shared" si="2"/>
        <v>0.48124999999999996</v>
      </c>
      <c r="O52" s="115"/>
    </row>
    <row r="53" spans="1:15" ht="15.75" customHeight="1" x14ac:dyDescent="0.25">
      <c r="A53" s="52"/>
      <c r="B53" s="506" t="s">
        <v>268</v>
      </c>
      <c r="C53" s="502"/>
      <c r="E53" s="320"/>
      <c r="F53" s="273"/>
      <c r="G53" s="159">
        <f t="shared" si="1"/>
        <v>10</v>
      </c>
      <c r="H53" s="210"/>
      <c r="I53" s="199" t="s">
        <v>38</v>
      </c>
      <c r="J53" s="344" t="s">
        <v>549</v>
      </c>
      <c r="K53" s="185" t="s">
        <v>179</v>
      </c>
      <c r="L53" s="216" t="s">
        <v>588</v>
      </c>
      <c r="M53" s="246">
        <v>1</v>
      </c>
      <c r="N53" s="197">
        <f t="shared" si="2"/>
        <v>0.4819444444444444</v>
      </c>
      <c r="O53" s="115"/>
    </row>
    <row r="54" spans="1:15" s="677" customFormat="1" ht="15.75" customHeight="1" x14ac:dyDescent="0.25">
      <c r="A54" s="52"/>
      <c r="B54" s="685" t="s">
        <v>111</v>
      </c>
      <c r="C54" s="502"/>
      <c r="D54" s="571"/>
      <c r="E54" s="320"/>
      <c r="F54" s="273"/>
      <c r="G54" s="159">
        <f t="shared" si="1"/>
        <v>11</v>
      </c>
      <c r="H54" s="210"/>
      <c r="I54" s="779" t="s">
        <v>38</v>
      </c>
      <c r="J54" s="464" t="s">
        <v>396</v>
      </c>
      <c r="K54" s="185" t="s">
        <v>179</v>
      </c>
      <c r="L54" s="216" t="s">
        <v>588</v>
      </c>
      <c r="M54" s="246">
        <v>3</v>
      </c>
      <c r="N54" s="197">
        <f t="shared" si="2"/>
        <v>0.48402777777777772</v>
      </c>
      <c r="O54" s="115"/>
    </row>
    <row r="55" spans="1:15" ht="15.75" customHeight="1" x14ac:dyDescent="0.25">
      <c r="A55" s="52"/>
      <c r="B55" s="54"/>
      <c r="C55" s="502"/>
      <c r="E55" s="320"/>
      <c r="F55" s="273"/>
      <c r="G55" s="159">
        <f t="shared" si="1"/>
        <v>12</v>
      </c>
      <c r="H55" s="210"/>
      <c r="I55" s="199" t="s">
        <v>38</v>
      </c>
      <c r="J55" s="462" t="s">
        <v>420</v>
      </c>
      <c r="K55" s="529" t="s">
        <v>179</v>
      </c>
      <c r="L55" s="216" t="s">
        <v>588</v>
      </c>
      <c r="M55" s="246">
        <v>2</v>
      </c>
      <c r="N55" s="197">
        <f t="shared" si="2"/>
        <v>0.48541666666666661</v>
      </c>
      <c r="O55" s="115"/>
    </row>
    <row r="56" spans="1:15" ht="15.75" customHeight="1" x14ac:dyDescent="0.25">
      <c r="A56" s="52"/>
      <c r="B56" s="54"/>
      <c r="C56" s="502"/>
      <c r="E56" s="320"/>
      <c r="F56" s="210"/>
      <c r="G56" s="159">
        <f t="shared" si="1"/>
        <v>13</v>
      </c>
      <c r="H56" s="210"/>
      <c r="I56" s="199" t="s">
        <v>38</v>
      </c>
      <c r="J56" s="465" t="s">
        <v>756</v>
      </c>
      <c r="K56" s="185" t="s">
        <v>179</v>
      </c>
      <c r="L56" s="216" t="s">
        <v>588</v>
      </c>
      <c r="M56" s="246">
        <v>2</v>
      </c>
      <c r="N56" s="197">
        <f t="shared" si="2"/>
        <v>0.48680555555555549</v>
      </c>
      <c r="O56" s="115"/>
    </row>
    <row r="57" spans="1:15" ht="15.75" customHeight="1" x14ac:dyDescent="0.25">
      <c r="A57" s="52"/>
      <c r="B57" s="54"/>
      <c r="C57" s="53"/>
      <c r="E57" s="273"/>
      <c r="F57" s="273"/>
      <c r="G57" s="159">
        <f t="shared" si="1"/>
        <v>14</v>
      </c>
      <c r="H57" s="210"/>
      <c r="I57" s="199" t="s">
        <v>38</v>
      </c>
      <c r="J57" s="579" t="s">
        <v>376</v>
      </c>
      <c r="K57" s="185" t="s">
        <v>179</v>
      </c>
      <c r="L57" s="216" t="s">
        <v>588</v>
      </c>
      <c r="M57" s="246">
        <v>2</v>
      </c>
      <c r="N57" s="197">
        <f>N56+TIME(0,M56,0)</f>
        <v>0.48819444444444438</v>
      </c>
      <c r="O57" s="122"/>
    </row>
    <row r="58" spans="1:15" s="841" customFormat="1" ht="15.75" customHeight="1" x14ac:dyDescent="0.25">
      <c r="A58" s="1169"/>
      <c r="B58" s="1170" t="str">
        <f>B1</f>
        <v>November</v>
      </c>
      <c r="C58" s="1171"/>
      <c r="D58" s="571"/>
      <c r="E58" s="273"/>
      <c r="F58" s="273"/>
      <c r="G58" s="159">
        <f t="shared" si="1"/>
        <v>15</v>
      </c>
      <c r="H58" s="210"/>
      <c r="I58" s="779" t="s">
        <v>38</v>
      </c>
      <c r="J58" s="344" t="s">
        <v>422</v>
      </c>
      <c r="K58" s="185" t="s">
        <v>179</v>
      </c>
      <c r="L58" s="216" t="s">
        <v>588</v>
      </c>
      <c r="M58" s="246">
        <v>2</v>
      </c>
      <c r="N58" s="197">
        <f>N57+TIME(0,M57,0)</f>
        <v>0.48958333333333326</v>
      </c>
      <c r="O58" s="122"/>
    </row>
    <row r="59" spans="1:15" s="988" customFormat="1" ht="15.75" customHeight="1" x14ac:dyDescent="0.25">
      <c r="A59" s="1167"/>
      <c r="B59" s="1167"/>
      <c r="C59" s="1167"/>
      <c r="D59" s="571"/>
      <c r="E59" s="273"/>
      <c r="F59" s="273"/>
      <c r="G59" s="159">
        <f t="shared" si="1"/>
        <v>16</v>
      </c>
      <c r="H59" s="210"/>
      <c r="I59" s="779" t="s">
        <v>38</v>
      </c>
      <c r="J59" s="344" t="s">
        <v>464</v>
      </c>
      <c r="K59" s="185" t="s">
        <v>179</v>
      </c>
      <c r="L59" s="216" t="s">
        <v>588</v>
      </c>
      <c r="M59" s="246">
        <v>2</v>
      </c>
      <c r="N59" s="197">
        <f>N58+TIME(0,M58,0)</f>
        <v>0.49097222222222214</v>
      </c>
      <c r="O59" s="122"/>
    </row>
    <row r="60" spans="1:15" ht="15.75" customHeight="1" x14ac:dyDescent="0.25">
      <c r="E60" s="265"/>
      <c r="F60" s="265"/>
      <c r="G60" s="159">
        <f t="shared" si="1"/>
        <v>17</v>
      </c>
      <c r="H60" s="210"/>
      <c r="I60" s="199" t="s">
        <v>38</v>
      </c>
      <c r="J60" s="344" t="s">
        <v>544</v>
      </c>
      <c r="K60" s="185" t="s">
        <v>179</v>
      </c>
      <c r="L60" s="216" t="s">
        <v>588</v>
      </c>
      <c r="M60" s="246">
        <v>3</v>
      </c>
      <c r="N60" s="197">
        <f>N59+TIME(0,M59,0)</f>
        <v>0.49236111111111103</v>
      </c>
      <c r="O60" s="84"/>
    </row>
    <row r="61" spans="1:15" s="1155" customFormat="1" ht="15.75" customHeight="1" x14ac:dyDescent="0.25">
      <c r="A61" s="1167"/>
      <c r="B61" s="1167"/>
      <c r="C61" s="1167"/>
      <c r="D61" s="571"/>
      <c r="E61" s="265"/>
      <c r="F61" s="265"/>
      <c r="G61" s="159"/>
      <c r="H61" s="210"/>
      <c r="I61" s="779"/>
      <c r="K61" s="185"/>
      <c r="L61" s="216"/>
      <c r="M61" s="246"/>
      <c r="N61" s="197"/>
      <c r="O61" s="84"/>
    </row>
    <row r="62" spans="1:15" ht="15.75" customHeight="1" x14ac:dyDescent="0.25">
      <c r="E62" s="322">
        <v>5</v>
      </c>
      <c r="F62" s="208"/>
      <c r="G62" s="208"/>
      <c r="H62" s="208"/>
      <c r="I62" s="1590" t="s">
        <v>132</v>
      </c>
      <c r="J62" s="1590"/>
      <c r="K62" s="1590"/>
      <c r="L62" s="1590"/>
      <c r="M62" s="1590"/>
      <c r="N62" s="1591"/>
      <c r="O62" s="122"/>
    </row>
    <row r="63" spans="1:15" ht="15.75" customHeight="1" x14ac:dyDescent="0.25">
      <c r="E63" s="320"/>
      <c r="F63" s="210"/>
      <c r="G63" s="210"/>
      <c r="H63" s="210"/>
      <c r="I63" s="199"/>
      <c r="J63" s="185"/>
      <c r="K63" s="185"/>
      <c r="L63" s="185"/>
      <c r="M63" s="246"/>
      <c r="N63" s="197"/>
      <c r="O63" s="122"/>
    </row>
    <row r="64" spans="1:15" ht="16.5" customHeight="1" x14ac:dyDescent="0.25">
      <c r="E64" s="301"/>
      <c r="F64" s="199">
        <v>5.0999999999999996</v>
      </c>
      <c r="G64" s="199"/>
      <c r="H64" s="273"/>
      <c r="I64" s="199" t="s">
        <v>38</v>
      </c>
      <c r="J64" s="530" t="s">
        <v>48</v>
      </c>
      <c r="K64" s="216"/>
      <c r="L64" s="216"/>
      <c r="M64" s="274"/>
      <c r="N64" s="197"/>
      <c r="O64" s="124"/>
    </row>
    <row r="65" spans="5:15" ht="15.75" customHeight="1" x14ac:dyDescent="0.3">
      <c r="E65" s="323"/>
      <c r="F65" s="214"/>
      <c r="G65" s="214">
        <v>1</v>
      </c>
      <c r="H65" s="159"/>
      <c r="I65" s="199" t="s">
        <v>38</v>
      </c>
      <c r="J65" s="157" t="s">
        <v>537</v>
      </c>
      <c r="K65" s="185" t="s">
        <v>179</v>
      </c>
      <c r="L65" s="216" t="s">
        <v>138</v>
      </c>
      <c r="M65" s="246">
        <v>5</v>
      </c>
      <c r="N65" s="198">
        <f>N60+TIME(0,M60,0)</f>
        <v>0.49444444444444435</v>
      </c>
      <c r="O65" s="122"/>
    </row>
    <row r="66" spans="5:15" ht="15.75" customHeight="1" x14ac:dyDescent="0.3">
      <c r="E66" s="315"/>
      <c r="F66" s="159"/>
      <c r="G66" s="159">
        <f>G65+1</f>
        <v>2</v>
      </c>
      <c r="H66" s="159"/>
      <c r="I66" s="199" t="s">
        <v>38</v>
      </c>
      <c r="J66" s="157" t="s">
        <v>538</v>
      </c>
      <c r="K66" s="185" t="s">
        <v>179</v>
      </c>
      <c r="L66" s="216" t="s">
        <v>138</v>
      </c>
      <c r="M66" s="246"/>
      <c r="N66" s="198">
        <f>N65+TIME(0,M65,0)</f>
        <v>0.49791666666666656</v>
      </c>
      <c r="O66" s="81"/>
    </row>
    <row r="67" spans="5:15" ht="15.75" customHeight="1" x14ac:dyDescent="0.3">
      <c r="E67" s="315"/>
      <c r="F67" s="159"/>
      <c r="G67" s="159">
        <f t="shared" ref="G67:G77" si="3">G66+1</f>
        <v>3</v>
      </c>
      <c r="H67" s="159"/>
      <c r="I67" s="199" t="s">
        <v>38</v>
      </c>
      <c r="J67" s="157" t="s">
        <v>539</v>
      </c>
      <c r="K67" s="177" t="s">
        <v>36</v>
      </c>
      <c r="L67" s="216" t="s">
        <v>138</v>
      </c>
      <c r="M67" s="246"/>
      <c r="N67" s="198">
        <f t="shared" ref="N67:N74" si="4">N66+TIME(0,M66,0)</f>
        <v>0.49791666666666656</v>
      </c>
      <c r="O67" s="84"/>
    </row>
    <row r="68" spans="5:15" ht="15.75" customHeight="1" x14ac:dyDescent="0.3">
      <c r="E68" s="297"/>
      <c r="F68" s="175"/>
      <c r="G68" s="159">
        <f t="shared" si="3"/>
        <v>4</v>
      </c>
      <c r="H68" s="159"/>
      <c r="I68" s="177" t="s">
        <v>38</v>
      </c>
      <c r="J68" s="157" t="s">
        <v>540</v>
      </c>
      <c r="K68" s="177" t="s">
        <v>36</v>
      </c>
      <c r="L68" s="216" t="s">
        <v>138</v>
      </c>
      <c r="M68" s="246"/>
      <c r="N68" s="198">
        <f t="shared" si="4"/>
        <v>0.49791666666666656</v>
      </c>
      <c r="O68" s="84"/>
    </row>
    <row r="69" spans="5:15" ht="15.75" customHeight="1" x14ac:dyDescent="0.25">
      <c r="E69" s="297"/>
      <c r="F69" s="175"/>
      <c r="G69" s="159">
        <f t="shared" si="3"/>
        <v>5</v>
      </c>
      <c r="H69" s="159"/>
      <c r="I69" s="177" t="s">
        <v>38</v>
      </c>
      <c r="J69" s="261" t="s">
        <v>273</v>
      </c>
      <c r="K69" s="185" t="s">
        <v>179</v>
      </c>
      <c r="L69" s="216" t="s">
        <v>138</v>
      </c>
      <c r="M69" s="246"/>
      <c r="N69" s="198">
        <f t="shared" si="4"/>
        <v>0.49791666666666656</v>
      </c>
      <c r="O69" s="84"/>
    </row>
    <row r="70" spans="5:15" ht="15.75" customHeight="1" x14ac:dyDescent="0.3">
      <c r="E70" s="297"/>
      <c r="F70" s="175"/>
      <c r="G70" s="159">
        <f t="shared" si="3"/>
        <v>6</v>
      </c>
      <c r="H70" s="159"/>
      <c r="I70" s="177" t="s">
        <v>38</v>
      </c>
      <c r="J70" s="157" t="s">
        <v>350</v>
      </c>
      <c r="K70" s="185" t="s">
        <v>179</v>
      </c>
      <c r="L70" s="216" t="s">
        <v>138</v>
      </c>
      <c r="M70" s="246"/>
      <c r="N70" s="198">
        <f t="shared" si="4"/>
        <v>0.49791666666666656</v>
      </c>
      <c r="O70" s="84"/>
    </row>
    <row r="71" spans="5:15" ht="15.75" customHeight="1" x14ac:dyDescent="0.25">
      <c r="E71" s="315"/>
      <c r="F71" s="159"/>
      <c r="G71" s="159">
        <f t="shared" si="3"/>
        <v>7</v>
      </c>
      <c r="H71" s="159"/>
      <c r="I71" s="199" t="s">
        <v>38</v>
      </c>
      <c r="N71" s="198">
        <f t="shared" si="4"/>
        <v>0.49791666666666656</v>
      </c>
      <c r="O71" s="122"/>
    </row>
    <row r="72" spans="5:15" ht="15.75" customHeight="1" x14ac:dyDescent="0.25">
      <c r="E72" s="315"/>
      <c r="F72" s="159"/>
      <c r="G72" s="159">
        <f t="shared" si="3"/>
        <v>8</v>
      </c>
      <c r="H72" s="159"/>
      <c r="I72" s="199" t="s">
        <v>38</v>
      </c>
      <c r="J72" s="279"/>
      <c r="K72" s="216"/>
      <c r="L72" s="199"/>
      <c r="M72" s="246"/>
      <c r="N72" s="198">
        <f t="shared" si="4"/>
        <v>0.49791666666666656</v>
      </c>
      <c r="O72" s="122"/>
    </row>
    <row r="73" spans="5:15" ht="15.75" customHeight="1" x14ac:dyDescent="0.25">
      <c r="E73" s="323"/>
      <c r="F73" s="214"/>
      <c r="G73" s="159">
        <f t="shared" si="3"/>
        <v>9</v>
      </c>
      <c r="H73" s="159"/>
      <c r="I73" s="199" t="s">
        <v>38</v>
      </c>
      <c r="J73" s="216" t="s">
        <v>59</v>
      </c>
      <c r="K73" s="216" t="s">
        <v>179</v>
      </c>
      <c r="L73" s="175" t="s">
        <v>113</v>
      </c>
      <c r="M73" s="246">
        <v>1</v>
      </c>
      <c r="N73" s="198">
        <f t="shared" si="4"/>
        <v>0.49791666666666656</v>
      </c>
      <c r="O73" s="122"/>
    </row>
    <row r="74" spans="5:15" ht="15.75" customHeight="1" x14ac:dyDescent="0.25">
      <c r="E74" s="323"/>
      <c r="F74" s="214"/>
      <c r="G74" s="159">
        <f t="shared" si="3"/>
        <v>10</v>
      </c>
      <c r="H74" s="159"/>
      <c r="I74" s="199" t="s">
        <v>38</v>
      </c>
      <c r="J74" s="616" t="s">
        <v>381</v>
      </c>
      <c r="K74" s="216" t="s">
        <v>179</v>
      </c>
      <c r="L74" s="175" t="s">
        <v>113</v>
      </c>
      <c r="M74" s="246">
        <v>1</v>
      </c>
      <c r="N74" s="198">
        <f t="shared" si="4"/>
        <v>0.49861111111111101</v>
      </c>
      <c r="O74" s="84"/>
    </row>
    <row r="75" spans="5:15" ht="15.75" customHeight="1" x14ac:dyDescent="0.25">
      <c r="E75" s="323"/>
      <c r="F75" s="214"/>
      <c r="G75" s="159"/>
      <c r="H75" s="159"/>
      <c r="I75" s="199"/>
      <c r="J75" s="530" t="s">
        <v>60</v>
      </c>
      <c r="K75" s="216"/>
      <c r="L75" s="175"/>
      <c r="M75" s="246"/>
      <c r="N75" s="198"/>
      <c r="O75" s="84"/>
    </row>
    <row r="76" spans="5:15" ht="15.75" customHeight="1" x14ac:dyDescent="0.3">
      <c r="E76" s="323"/>
      <c r="F76" s="214"/>
      <c r="G76" s="159">
        <f>G74+1</f>
        <v>11</v>
      </c>
      <c r="H76" s="159"/>
      <c r="I76" s="199" t="s">
        <v>38</v>
      </c>
      <c r="J76" s="261" t="s">
        <v>243</v>
      </c>
      <c r="K76" s="216" t="s">
        <v>179</v>
      </c>
      <c r="L76" s="447" t="s">
        <v>19</v>
      </c>
      <c r="M76" s="246">
        <v>1</v>
      </c>
      <c r="N76" s="198">
        <f>N74+TIME(0,M74,0)</f>
        <v>0.49930555555555545</v>
      </c>
      <c r="O76" s="85"/>
    </row>
    <row r="77" spans="5:15" ht="16.5" customHeight="1" x14ac:dyDescent="0.25">
      <c r="E77" s="301"/>
      <c r="F77" s="199"/>
      <c r="G77" s="159">
        <f t="shared" si="3"/>
        <v>12</v>
      </c>
      <c r="H77" s="191"/>
      <c r="I77" s="199" t="s">
        <v>38</v>
      </c>
      <c r="J77" s="613" t="s">
        <v>124</v>
      </c>
      <c r="K77" s="216"/>
      <c r="L77" s="199"/>
      <c r="M77" s="246">
        <v>1</v>
      </c>
      <c r="N77" s="198">
        <f>N76+TIME(0,M76,0)</f>
        <v>0.49999999999999989</v>
      </c>
      <c r="O77" s="124"/>
    </row>
    <row r="78" spans="5:15" ht="16.5" customHeight="1" x14ac:dyDescent="0.25">
      <c r="E78" s="196"/>
      <c r="F78" s="205"/>
      <c r="G78" s="205"/>
      <c r="H78" s="273"/>
      <c r="I78" s="185"/>
      <c r="J78" s="281"/>
      <c r="K78" s="185"/>
      <c r="L78" s="185"/>
      <c r="M78" s="246"/>
      <c r="N78" s="198"/>
      <c r="O78" s="125"/>
    </row>
    <row r="79" spans="5:15" ht="16.5" customHeight="1" x14ac:dyDescent="0.25">
      <c r="E79" s="301"/>
      <c r="F79" s="199">
        <v>5.2</v>
      </c>
      <c r="G79" s="199"/>
      <c r="H79" s="273"/>
      <c r="I79" s="199" t="s">
        <v>38</v>
      </c>
      <c r="J79" s="530" t="s">
        <v>367</v>
      </c>
      <c r="K79" s="216"/>
      <c r="L79" s="216"/>
      <c r="M79" s="246"/>
      <c r="N79" s="198">
        <f>N77+TIME(0,M77,0)</f>
        <v>0.50069444444444433</v>
      </c>
      <c r="O79" s="124"/>
    </row>
    <row r="80" spans="5:15" ht="15.75" customHeight="1" x14ac:dyDescent="0.25">
      <c r="E80" s="297"/>
      <c r="F80" s="214"/>
      <c r="G80" s="214">
        <v>1</v>
      </c>
      <c r="H80" s="273"/>
      <c r="I80" s="175" t="s">
        <v>38</v>
      </c>
      <c r="J80" s="216" t="s">
        <v>259</v>
      </c>
      <c r="K80" s="216" t="s">
        <v>179</v>
      </c>
      <c r="L80" s="199" t="s">
        <v>236</v>
      </c>
      <c r="M80" s="246">
        <v>1</v>
      </c>
      <c r="N80" s="198">
        <f>N79+TIME(0,M79,0)</f>
        <v>0.50069444444444433</v>
      </c>
      <c r="O80" s="84"/>
    </row>
    <row r="81" spans="1:15" ht="15.75" customHeight="1" x14ac:dyDescent="0.25">
      <c r="E81" s="297"/>
      <c r="F81" s="159"/>
      <c r="G81" s="159">
        <f>G80+1</f>
        <v>2</v>
      </c>
      <c r="H81" s="273"/>
      <c r="I81" s="175" t="s">
        <v>38</v>
      </c>
      <c r="J81" s="216" t="s">
        <v>252</v>
      </c>
      <c r="K81" s="156" t="s">
        <v>179</v>
      </c>
      <c r="L81" s="185" t="s">
        <v>448</v>
      </c>
      <c r="M81" s="986">
        <v>1</v>
      </c>
      <c r="N81" s="198">
        <f t="shared" ref="N81:N83" si="5">N80+TIME(0,M80,0)</f>
        <v>0.50138888888888877</v>
      </c>
      <c r="O81" s="122"/>
    </row>
    <row r="82" spans="1:15" ht="15.75" customHeight="1" x14ac:dyDescent="0.25">
      <c r="E82" s="297"/>
      <c r="F82" s="159"/>
      <c r="G82" s="159">
        <f>G81+1</f>
        <v>3</v>
      </c>
      <c r="H82" s="273"/>
      <c r="I82" s="175" t="s">
        <v>38</v>
      </c>
      <c r="J82" s="216" t="s">
        <v>289</v>
      </c>
      <c r="K82" s="216" t="s">
        <v>179</v>
      </c>
      <c r="L82" s="185" t="s">
        <v>152</v>
      </c>
      <c r="M82" s="280">
        <v>0</v>
      </c>
      <c r="N82" s="198">
        <f t="shared" si="5"/>
        <v>0.50208333333333321</v>
      </c>
      <c r="O82" s="122"/>
    </row>
    <row r="83" spans="1:15" ht="15.75" customHeight="1" x14ac:dyDescent="0.25">
      <c r="E83" s="297"/>
      <c r="F83" s="159"/>
      <c r="G83" s="159">
        <f>G82+1</f>
        <v>4</v>
      </c>
      <c r="H83" s="273"/>
      <c r="I83" s="175" t="s">
        <v>38</v>
      </c>
      <c r="J83" s="216" t="s">
        <v>77</v>
      </c>
      <c r="K83" s="216" t="s">
        <v>179</v>
      </c>
      <c r="L83" s="185" t="s">
        <v>119</v>
      </c>
      <c r="M83" s="280">
        <v>1</v>
      </c>
      <c r="N83" s="198">
        <f t="shared" si="5"/>
        <v>0.50208333333333321</v>
      </c>
      <c r="O83" s="122"/>
    </row>
    <row r="84" spans="1:15" ht="15.75" customHeight="1" x14ac:dyDescent="0.25">
      <c r="E84" s="297"/>
      <c r="F84" s="159"/>
      <c r="G84" s="159"/>
      <c r="H84" s="273"/>
      <c r="I84" s="175"/>
      <c r="J84" s="279"/>
      <c r="K84" s="216"/>
      <c r="L84" s="199"/>
      <c r="M84" s="246"/>
      <c r="N84" s="198"/>
      <c r="O84" s="122"/>
    </row>
    <row r="85" spans="1:15" ht="15.75" customHeight="1" x14ac:dyDescent="0.25">
      <c r="E85" s="301"/>
      <c r="F85" s="199">
        <v>5.3</v>
      </c>
      <c r="G85" s="199"/>
      <c r="H85" s="273"/>
      <c r="I85" s="199"/>
      <c r="J85" s="530" t="s">
        <v>208</v>
      </c>
      <c r="K85" s="216"/>
      <c r="L85" s="216"/>
      <c r="M85" s="246"/>
      <c r="N85" s="198">
        <f>N83+TIME(0,M83,0)</f>
        <v>0.50277777777777766</v>
      </c>
      <c r="O85" s="81"/>
    </row>
    <row r="86" spans="1:15" ht="15.75" customHeight="1" x14ac:dyDescent="0.3">
      <c r="E86" s="301"/>
      <c r="F86" s="159"/>
      <c r="G86" s="159">
        <f>1</f>
        <v>1</v>
      </c>
      <c r="H86" s="191"/>
      <c r="I86" s="199" t="s">
        <v>38</v>
      </c>
      <c r="J86" s="609" t="s">
        <v>465</v>
      </c>
      <c r="K86" s="216" t="s">
        <v>179</v>
      </c>
      <c r="L86" s="447" t="s">
        <v>150</v>
      </c>
      <c r="M86" s="246">
        <v>1</v>
      </c>
      <c r="N86" s="198">
        <f t="shared" ref="N86:N100" si="6">N85+TIME(0,M85,0)</f>
        <v>0.50277777777777766</v>
      </c>
      <c r="O86" s="81"/>
    </row>
    <row r="87" spans="1:15" ht="15.75" customHeight="1" x14ac:dyDescent="0.25">
      <c r="E87" s="196"/>
      <c r="F87" s="205"/>
      <c r="G87" s="159">
        <f>G86+1</f>
        <v>2</v>
      </c>
      <c r="H87" s="273"/>
      <c r="I87" s="175" t="s">
        <v>38</v>
      </c>
      <c r="J87" s="609" t="s">
        <v>341</v>
      </c>
      <c r="K87" s="216" t="s">
        <v>179</v>
      </c>
      <c r="L87" s="185" t="s">
        <v>345</v>
      </c>
      <c r="M87" s="280">
        <v>1</v>
      </c>
      <c r="N87" s="198">
        <f t="shared" si="6"/>
        <v>0.5034722222222221</v>
      </c>
      <c r="O87" s="81"/>
    </row>
    <row r="88" spans="1:15" ht="15.75" customHeight="1" x14ac:dyDescent="0.25">
      <c r="E88" s="196"/>
      <c r="F88" s="205"/>
      <c r="G88" s="159">
        <f t="shared" ref="G88:G91" si="7">G87+1</f>
        <v>3</v>
      </c>
      <c r="H88" s="273"/>
      <c r="I88" s="175" t="s">
        <v>38</v>
      </c>
      <c r="J88" s="609" t="s">
        <v>351</v>
      </c>
      <c r="K88" s="216" t="s">
        <v>179</v>
      </c>
      <c r="L88" s="185" t="s">
        <v>155</v>
      </c>
      <c r="M88" s="280">
        <v>1</v>
      </c>
      <c r="N88" s="198">
        <f t="shared" si="6"/>
        <v>0.50416666666666654</v>
      </c>
      <c r="O88" s="81"/>
    </row>
    <row r="89" spans="1:15" ht="15.75" customHeight="1" x14ac:dyDescent="0.25">
      <c r="E89" s="196"/>
      <c r="F89" s="205"/>
      <c r="G89" s="159">
        <f t="shared" si="7"/>
        <v>4</v>
      </c>
      <c r="H89" s="273"/>
      <c r="I89" s="175" t="s">
        <v>38</v>
      </c>
      <c r="J89" s="609" t="s">
        <v>357</v>
      </c>
      <c r="K89" s="216" t="s">
        <v>179</v>
      </c>
      <c r="L89" s="185" t="s">
        <v>119</v>
      </c>
      <c r="M89" s="280">
        <v>1</v>
      </c>
      <c r="N89" s="198">
        <f t="shared" si="6"/>
        <v>0.50486111111111098</v>
      </c>
      <c r="O89" s="81"/>
    </row>
    <row r="90" spans="1:15" ht="15.75" customHeight="1" x14ac:dyDescent="0.25">
      <c r="E90" s="196"/>
      <c r="F90" s="205"/>
      <c r="G90" s="159">
        <f t="shared" si="7"/>
        <v>5</v>
      </c>
      <c r="H90" s="273"/>
      <c r="I90" s="175" t="s">
        <v>38</v>
      </c>
      <c r="J90" s="609" t="s">
        <v>380</v>
      </c>
      <c r="K90" s="216" t="s">
        <v>179</v>
      </c>
      <c r="L90" s="185" t="s">
        <v>46</v>
      </c>
      <c r="M90" s="280">
        <v>1</v>
      </c>
      <c r="N90" s="198">
        <f t="shared" si="6"/>
        <v>0.50555555555555542</v>
      </c>
      <c r="O90" s="81"/>
    </row>
    <row r="91" spans="1:15" ht="15.75" customHeight="1" x14ac:dyDescent="0.25">
      <c r="E91" s="196"/>
      <c r="F91" s="205"/>
      <c r="G91" s="159">
        <f t="shared" si="7"/>
        <v>6</v>
      </c>
      <c r="H91" s="273"/>
      <c r="I91" s="175" t="s">
        <v>38</v>
      </c>
      <c r="J91" s="609" t="s">
        <v>20</v>
      </c>
      <c r="K91" s="216" t="s">
        <v>179</v>
      </c>
      <c r="L91" s="185" t="s">
        <v>374</v>
      </c>
      <c r="M91" s="280">
        <v>1</v>
      </c>
      <c r="N91" s="198">
        <f t="shared" si="6"/>
        <v>0.50624999999999987</v>
      </c>
      <c r="O91" s="81"/>
    </row>
    <row r="92" spans="1:15" s="1155" customFormat="1" ht="15.75" customHeight="1" x14ac:dyDescent="0.25">
      <c r="A92" s="1167"/>
      <c r="B92" s="1167"/>
      <c r="C92" s="1167"/>
      <c r="D92" s="571"/>
      <c r="E92" s="196"/>
      <c r="F92" s="205"/>
      <c r="G92" s="159">
        <v>8</v>
      </c>
      <c r="H92" s="273"/>
      <c r="I92" s="175" t="s">
        <v>38</v>
      </c>
      <c r="J92" s="609" t="s">
        <v>542</v>
      </c>
      <c r="K92" s="216" t="s">
        <v>6</v>
      </c>
      <c r="L92" s="185" t="s">
        <v>543</v>
      </c>
      <c r="M92" s="280">
        <v>1</v>
      </c>
      <c r="N92" s="198">
        <f t="shared" si="6"/>
        <v>0.50694444444444431</v>
      </c>
      <c r="O92" s="81"/>
    </row>
    <row r="93" spans="1:15" ht="15.75" customHeight="1" x14ac:dyDescent="0.25">
      <c r="E93" s="196"/>
      <c r="F93" s="205"/>
      <c r="G93" s="159"/>
      <c r="H93" s="273"/>
      <c r="I93" s="175"/>
      <c r="J93" s="279"/>
      <c r="K93" s="216"/>
      <c r="L93" s="185"/>
      <c r="M93" s="280"/>
      <c r="N93" s="198">
        <f t="shared" si="6"/>
        <v>0.50763888888888875</v>
      </c>
      <c r="O93" s="81"/>
    </row>
    <row r="94" spans="1:15" ht="15.75" customHeight="1" x14ac:dyDescent="0.25">
      <c r="E94" s="301"/>
      <c r="F94" s="199">
        <v>5.4</v>
      </c>
      <c r="G94" s="199"/>
      <c r="H94" s="273"/>
      <c r="I94" s="199" t="s">
        <v>38</v>
      </c>
      <c r="J94" s="530" t="s">
        <v>133</v>
      </c>
      <c r="K94" s="216"/>
      <c r="L94" s="216"/>
      <c r="M94" s="274"/>
      <c r="N94" s="198">
        <f t="shared" si="6"/>
        <v>0.50763888888888875</v>
      </c>
      <c r="O94" s="83"/>
    </row>
    <row r="95" spans="1:15" ht="15.75" customHeight="1" x14ac:dyDescent="0.25">
      <c r="E95" s="297"/>
      <c r="F95" s="214"/>
      <c r="G95" s="214">
        <v>1</v>
      </c>
      <c r="H95" s="273"/>
      <c r="I95" s="175" t="s">
        <v>38</v>
      </c>
      <c r="J95" s="279" t="s">
        <v>552</v>
      </c>
      <c r="K95" s="216"/>
      <c r="L95" s="185" t="s">
        <v>113</v>
      </c>
      <c r="M95" s="280">
        <v>1</v>
      </c>
      <c r="N95" s="198">
        <f t="shared" si="6"/>
        <v>0.50763888888888875</v>
      </c>
      <c r="O95" s="81"/>
    </row>
    <row r="96" spans="1:15" ht="15.75" customHeight="1" x14ac:dyDescent="0.25">
      <c r="E96" s="297"/>
      <c r="F96" s="175"/>
      <c r="G96" s="214">
        <f>G95+1</f>
        <v>2</v>
      </c>
      <c r="H96" s="273"/>
      <c r="I96" s="175" t="s">
        <v>38</v>
      </c>
      <c r="J96" s="279" t="s">
        <v>545</v>
      </c>
      <c r="L96" s="344" t="s">
        <v>546</v>
      </c>
      <c r="M96" s="280">
        <v>1</v>
      </c>
      <c r="N96" s="198">
        <f t="shared" si="6"/>
        <v>0.50833333333333319</v>
      </c>
      <c r="O96" s="81"/>
    </row>
    <row r="97" spans="5:16" ht="15.75" customHeight="1" x14ac:dyDescent="0.25">
      <c r="E97" s="196"/>
      <c r="F97" s="205"/>
      <c r="G97" s="205"/>
      <c r="H97" s="273"/>
      <c r="I97" s="185"/>
      <c r="J97" s="281"/>
      <c r="K97" s="185"/>
      <c r="L97" s="185"/>
      <c r="M97" s="280"/>
      <c r="N97" s="198">
        <f t="shared" si="6"/>
        <v>0.50902777777777763</v>
      </c>
      <c r="O97" s="81"/>
    </row>
    <row r="98" spans="5:16" ht="15.75" customHeight="1" x14ac:dyDescent="0.25">
      <c r="E98" s="301"/>
      <c r="F98" s="159"/>
      <c r="G98" s="159"/>
      <c r="H98" s="273"/>
      <c r="I98" s="175"/>
      <c r="J98" s="279"/>
      <c r="K98" s="216"/>
      <c r="L98" s="185"/>
      <c r="M98" s="280"/>
      <c r="N98" s="198">
        <f t="shared" si="6"/>
        <v>0.50902777777777763</v>
      </c>
      <c r="O98" s="81"/>
    </row>
    <row r="99" spans="5:16" ht="15.75" customHeight="1" x14ac:dyDescent="0.25">
      <c r="E99" s="301"/>
      <c r="F99" s="199">
        <v>6</v>
      </c>
      <c r="G99" s="199"/>
      <c r="H99" s="273"/>
      <c r="I99" s="199" t="s">
        <v>38</v>
      </c>
      <c r="J99" s="530" t="s">
        <v>377</v>
      </c>
      <c r="K99" s="216"/>
      <c r="L99" s="185"/>
      <c r="M99" s="280"/>
      <c r="N99" s="198">
        <f t="shared" si="6"/>
        <v>0.50902777777777763</v>
      </c>
      <c r="O99" s="81"/>
    </row>
    <row r="100" spans="5:16" ht="15.75" customHeight="1" x14ac:dyDescent="0.25">
      <c r="E100" s="298"/>
      <c r="F100" s="211"/>
      <c r="G100" s="211">
        <v>1</v>
      </c>
      <c r="H100" s="263"/>
      <c r="I100" s="190" t="s">
        <v>38</v>
      </c>
      <c r="J100" s="282"/>
      <c r="K100" s="172"/>
      <c r="L100" s="171"/>
      <c r="M100" s="580"/>
      <c r="N100" s="198">
        <f t="shared" si="6"/>
        <v>0.50902777777777763</v>
      </c>
      <c r="O100" s="81"/>
    </row>
    <row r="101" spans="5:16" ht="15.75" customHeight="1" x14ac:dyDescent="0.25">
      <c r="E101" s="175"/>
      <c r="F101" s="214"/>
      <c r="G101" s="214"/>
      <c r="H101" s="273"/>
      <c r="I101" s="175"/>
      <c r="J101" s="279" t="s">
        <v>378</v>
      </c>
      <c r="K101" s="216"/>
      <c r="L101" s="185"/>
      <c r="M101" s="280"/>
      <c r="N101" s="192">
        <f>N100+M101</f>
        <v>0.50902777777777763</v>
      </c>
      <c r="O101" s="110"/>
    </row>
    <row r="102" spans="5:16" ht="15.75" customHeight="1" x14ac:dyDescent="0.25">
      <c r="E102" s="27"/>
      <c r="F102" s="27"/>
      <c r="G102" s="27"/>
      <c r="H102" s="27"/>
      <c r="I102" s="278"/>
      <c r="J102" s="283" t="s">
        <v>359</v>
      </c>
      <c r="K102" s="284"/>
      <c r="L102" s="284"/>
      <c r="M102" s="267"/>
      <c r="N102" s="285" t="str">
        <f>IF(N103-N101&lt;0,"OVERTIME",N103-N101)</f>
        <v>OVERTIME</v>
      </c>
      <c r="O102" s="110"/>
      <c r="P102" s="1158"/>
    </row>
    <row r="103" spans="5:16" ht="15.75" customHeight="1" x14ac:dyDescent="0.25">
      <c r="E103" s="324">
        <v>6</v>
      </c>
      <c r="F103" s="286"/>
      <c r="G103" s="286"/>
      <c r="H103" s="286"/>
      <c r="I103" s="287" t="s">
        <v>35</v>
      </c>
      <c r="J103" s="288" t="s">
        <v>39</v>
      </c>
      <c r="K103" s="289"/>
      <c r="L103" s="290"/>
      <c r="M103" s="291"/>
      <c r="N103" s="476">
        <f>TIME(10,10,0)</f>
        <v>0.4236111111111111</v>
      </c>
      <c r="O103" s="81"/>
    </row>
    <row r="104" spans="5:16" ht="15.75" customHeight="1" x14ac:dyDescent="0.25">
      <c r="E104" s="325"/>
      <c r="F104" s="326"/>
      <c r="G104" s="326"/>
      <c r="H104" s="1"/>
      <c r="I104" s="2"/>
      <c r="J104" s="98"/>
      <c r="K104" s="2"/>
      <c r="L104" s="477"/>
      <c r="M104" s="146"/>
      <c r="N104" s="352"/>
      <c r="O104" s="82"/>
    </row>
    <row r="105" spans="5:16" ht="15.75" customHeight="1" x14ac:dyDescent="0.25">
      <c r="E105" s="327"/>
      <c r="F105" s="328"/>
      <c r="G105" s="328"/>
      <c r="H105" s="4"/>
      <c r="I105" s="2"/>
      <c r="J105" s="442" t="s">
        <v>186</v>
      </c>
      <c r="K105" s="126"/>
      <c r="L105" s="478"/>
      <c r="M105" s="236">
        <v>20</v>
      </c>
      <c r="N105" s="353">
        <f>TIME(10,10,0)</f>
        <v>0.4236111111111111</v>
      </c>
      <c r="O105" s="82"/>
    </row>
    <row r="106" spans="5:16" ht="15.75" customHeight="1" x14ac:dyDescent="0.25">
      <c r="E106" s="327"/>
      <c r="F106" s="328"/>
      <c r="G106" s="328"/>
      <c r="H106" s="4"/>
      <c r="I106" s="2"/>
      <c r="J106" s="3"/>
      <c r="K106" s="98"/>
      <c r="L106" s="479"/>
      <c r="M106" s="137"/>
      <c r="N106" s="354"/>
      <c r="O106" s="82"/>
    </row>
    <row r="107" spans="5:16" ht="15.75" customHeight="1" x14ac:dyDescent="0.25">
      <c r="E107" s="329"/>
      <c r="F107" s="330"/>
      <c r="G107" s="330"/>
      <c r="H107" s="29"/>
      <c r="I107" s="26"/>
      <c r="J107" s="443" t="s">
        <v>216</v>
      </c>
      <c r="K107" s="127"/>
      <c r="L107" s="480"/>
      <c r="M107" s="237"/>
      <c r="N107" s="355">
        <f>N105+TIME(0,M105,0)</f>
        <v>0.4375</v>
      </c>
      <c r="O107" s="115"/>
    </row>
    <row r="108" spans="5:16" ht="15.75" customHeight="1" x14ac:dyDescent="0.25">
      <c r="E108" s="331"/>
      <c r="F108" s="332"/>
      <c r="G108" s="332"/>
      <c r="H108" s="87"/>
      <c r="I108" s="88"/>
      <c r="J108" s="89"/>
      <c r="K108" s="128"/>
      <c r="L108" s="484"/>
      <c r="M108" s="239"/>
      <c r="N108" s="357"/>
      <c r="O108" s="83"/>
    </row>
    <row r="109" spans="5:16" ht="15.75" customHeight="1" x14ac:dyDescent="0.25">
      <c r="E109" s="333"/>
      <c r="F109" s="334"/>
      <c r="G109" s="334"/>
      <c r="H109" s="39"/>
      <c r="I109" s="34"/>
      <c r="J109" s="44"/>
      <c r="K109" s="129"/>
      <c r="L109" s="485"/>
      <c r="M109" s="240"/>
      <c r="N109" s="358"/>
      <c r="O109" s="114"/>
    </row>
    <row r="110" spans="5:16" ht="15.75" customHeight="1" x14ac:dyDescent="0.25">
      <c r="E110" s="335"/>
      <c r="F110" s="336"/>
      <c r="G110" s="336"/>
      <c r="H110" s="90"/>
      <c r="I110" s="91"/>
      <c r="J110" s="92"/>
      <c r="K110" s="130"/>
      <c r="L110" s="486"/>
      <c r="M110" s="241"/>
      <c r="N110" s="359"/>
      <c r="O110" s="114"/>
    </row>
    <row r="111" spans="5:16" ht="15.75" customHeight="1" x14ac:dyDescent="0.25">
      <c r="E111" s="337"/>
      <c r="F111" s="337"/>
      <c r="G111" s="337"/>
      <c r="H111" s="131"/>
      <c r="I111" s="97"/>
      <c r="J111" s="97"/>
      <c r="K111" s="97"/>
      <c r="L111" s="487"/>
      <c r="M111" s="238"/>
      <c r="N111" s="360"/>
      <c r="O111" s="82"/>
    </row>
    <row r="112" spans="5:16" ht="15.75" customHeight="1" x14ac:dyDescent="0.25">
      <c r="E112" s="1577" t="s">
        <v>178</v>
      </c>
      <c r="F112" s="1578"/>
      <c r="G112" s="1578"/>
      <c r="H112" s="1578"/>
      <c r="I112" s="1578"/>
      <c r="J112" s="1578"/>
      <c r="K112" s="1578"/>
      <c r="L112" s="1578"/>
      <c r="M112" s="1578"/>
      <c r="N112" s="1579"/>
      <c r="O112" s="82"/>
    </row>
    <row r="113" spans="5:15" ht="15.75" customHeight="1" x14ac:dyDescent="0.25">
      <c r="E113" s="1596" t="str">
        <f>E3</f>
        <v>136th IEEE 802.11 WIRELESS LOCAL AREA NETWORKS SESSION</v>
      </c>
      <c r="F113" s="1572"/>
      <c r="G113" s="1572"/>
      <c r="H113" s="1572"/>
      <c r="I113" s="1572"/>
      <c r="J113" s="1572"/>
      <c r="K113" s="1572"/>
      <c r="L113" s="1572"/>
      <c r="M113" s="1572"/>
      <c r="N113" s="1573"/>
      <c r="O113" s="84"/>
    </row>
    <row r="114" spans="5:15" ht="15.75" customHeight="1" x14ac:dyDescent="0.25">
      <c r="E114" s="1583" t="str">
        <f>E4</f>
        <v xml:space="preserve">Grand Hyatt San Antonio, San Antonio, TX USA
</v>
      </c>
      <c r="F114" s="1584"/>
      <c r="G114" s="1584"/>
      <c r="H114" s="1584"/>
      <c r="I114" s="1584"/>
      <c r="J114" s="1584"/>
      <c r="K114" s="1584"/>
      <c r="L114" s="1584"/>
      <c r="M114" s="1584"/>
      <c r="N114" s="1585"/>
      <c r="O114" s="84"/>
    </row>
    <row r="115" spans="5:15" ht="15.75" customHeight="1" x14ac:dyDescent="0.25">
      <c r="E115" s="1586" t="str">
        <f>E5</f>
        <v>November 11-16, 2012</v>
      </c>
      <c r="F115" s="1587"/>
      <c r="G115" s="1587"/>
      <c r="H115" s="1588"/>
      <c r="I115" s="1588"/>
      <c r="J115" s="1588"/>
      <c r="K115" s="1588"/>
      <c r="L115" s="1588"/>
      <c r="M115" s="1588"/>
      <c r="N115" s="1589"/>
      <c r="O115" s="81"/>
    </row>
    <row r="116" spans="5:15" ht="15.75" customHeight="1" x14ac:dyDescent="0.25">
      <c r="E116" s="311"/>
      <c r="F116" s="312"/>
      <c r="G116" s="312"/>
      <c r="H116" s="111"/>
      <c r="I116" s="112"/>
      <c r="J116" s="112"/>
      <c r="K116" s="112"/>
      <c r="L116" s="112"/>
      <c r="M116" s="230"/>
      <c r="N116" s="113"/>
      <c r="O116" s="81"/>
    </row>
    <row r="117" spans="5:15" ht="15.75" customHeight="1" x14ac:dyDescent="0.25">
      <c r="E117" s="338"/>
      <c r="F117" s="339"/>
      <c r="G117" s="339"/>
      <c r="H117" s="22"/>
      <c r="I117" s="23"/>
      <c r="J117" s="23"/>
      <c r="K117" s="23"/>
      <c r="L117" s="482"/>
      <c r="M117" s="231"/>
      <c r="N117" s="349"/>
      <c r="O117" s="81"/>
    </row>
    <row r="118" spans="5:15" ht="15.75" customHeight="1" x14ac:dyDescent="0.25">
      <c r="E118" s="1566" t="s">
        <v>759</v>
      </c>
      <c r="F118" s="1567"/>
      <c r="G118" s="1567"/>
      <c r="H118" s="1568"/>
      <c r="I118" s="1568"/>
      <c r="J118" s="1568"/>
      <c r="K118" s="1568"/>
      <c r="L118" s="1568"/>
      <c r="M118" s="1568"/>
      <c r="N118" s="1569"/>
      <c r="O118" s="84"/>
    </row>
    <row r="119" spans="5:15" ht="15.75" customHeight="1" x14ac:dyDescent="0.25">
      <c r="E119" s="1560" t="str">
        <f>E9</f>
        <v>WG CHAIR - Bruce Kraemer (Marvell)</v>
      </c>
      <c r="F119" s="1561"/>
      <c r="G119" s="1561"/>
      <c r="H119" s="1561"/>
      <c r="I119" s="1561"/>
      <c r="J119" s="1561"/>
      <c r="K119" s="1561"/>
      <c r="L119" s="1561"/>
      <c r="M119" s="1561"/>
      <c r="N119" s="1562"/>
      <c r="O119" s="84"/>
    </row>
    <row r="120" spans="5:15" ht="15.75" customHeight="1" x14ac:dyDescent="0.25">
      <c r="E120" s="1580" t="str">
        <f>E10</f>
        <v>WG  VICE-CHAIR - Jon Rosdahl (CSR) -- WG  VICE-CHAIR - Adrian Stephens (Intel)</v>
      </c>
      <c r="F120" s="1581"/>
      <c r="G120" s="1581"/>
      <c r="H120" s="1581"/>
      <c r="I120" s="1581"/>
      <c r="J120" s="1581"/>
      <c r="K120" s="1581"/>
      <c r="L120" s="1581"/>
      <c r="M120" s="1581"/>
      <c r="N120" s="1582"/>
      <c r="O120" s="82"/>
    </row>
    <row r="121" spans="5:15" ht="15.75" customHeight="1" x14ac:dyDescent="0.25">
      <c r="E121" s="1563" t="str">
        <f>E11</f>
        <v>WG SECRETARY - STEPHEN MCCANN (RIM)</v>
      </c>
      <c r="F121" s="1564"/>
      <c r="G121" s="1564"/>
      <c r="H121" s="1564"/>
      <c r="I121" s="1564"/>
      <c r="J121" s="1564"/>
      <c r="K121" s="1564"/>
      <c r="L121" s="1564"/>
      <c r="M121" s="1564"/>
      <c r="N121" s="1565"/>
      <c r="O121" s="82"/>
    </row>
    <row r="122" spans="5:15" ht="15.75" customHeight="1" thickBot="1" x14ac:dyDescent="0.3">
      <c r="E122" s="340"/>
      <c r="F122" s="340"/>
      <c r="G122" s="340"/>
      <c r="H122" s="36"/>
      <c r="I122" s="36"/>
      <c r="J122" s="1602" t="str">
        <f>Title!$B$4</f>
        <v>R0</v>
      </c>
      <c r="K122" s="36"/>
      <c r="L122" s="340"/>
      <c r="M122" s="242"/>
      <c r="N122" s="361"/>
      <c r="O122" s="82"/>
    </row>
    <row r="123" spans="5:15" ht="27" customHeight="1" thickBot="1" x14ac:dyDescent="0.3">
      <c r="E123" s="205"/>
      <c r="F123" s="205"/>
      <c r="G123" s="205"/>
      <c r="H123" s="159"/>
      <c r="I123" s="160"/>
      <c r="J123" s="1603"/>
      <c r="K123" s="160"/>
      <c r="L123" s="160"/>
      <c r="N123" s="446" t="s">
        <v>349</v>
      </c>
      <c r="O123" s="82"/>
    </row>
    <row r="124" spans="5:15" ht="15.75" customHeight="1" x14ac:dyDescent="0.25">
      <c r="E124" s="161">
        <v>1</v>
      </c>
      <c r="F124" s="162"/>
      <c r="G124" s="162"/>
      <c r="H124" s="162"/>
      <c r="I124" s="163"/>
      <c r="J124" s="164" t="s">
        <v>131</v>
      </c>
      <c r="K124" s="165" t="s">
        <v>179</v>
      </c>
      <c r="L124" s="165" t="s">
        <v>473</v>
      </c>
      <c r="M124" s="243">
        <v>1</v>
      </c>
      <c r="N124" s="197">
        <f>TIME(10,30,0)</f>
        <v>0.4375</v>
      </c>
      <c r="O124" s="93"/>
    </row>
    <row r="125" spans="5:15" ht="15.75" customHeight="1" x14ac:dyDescent="0.25">
      <c r="E125" s="167"/>
      <c r="F125" s="168">
        <v>1.1000000000000001</v>
      </c>
      <c r="G125" s="168"/>
      <c r="H125" s="168"/>
      <c r="I125" s="169" t="s">
        <v>70</v>
      </c>
      <c r="J125" s="170" t="s">
        <v>158</v>
      </c>
      <c r="K125" s="171" t="s">
        <v>179</v>
      </c>
      <c r="L125" s="172" t="s">
        <v>473</v>
      </c>
      <c r="M125" s="244">
        <v>1</v>
      </c>
      <c r="N125" s="173">
        <f>N124+TIME(0,M124,0)</f>
        <v>0.43819444444444444</v>
      </c>
      <c r="O125" s="82"/>
    </row>
    <row r="126" spans="5:15" ht="15.75" customHeight="1" x14ac:dyDescent="0.25">
      <c r="E126" s="175"/>
      <c r="F126" s="175"/>
      <c r="G126" s="175"/>
      <c r="H126" s="174"/>
      <c r="I126" s="175"/>
      <c r="J126" s="176"/>
      <c r="K126" s="177"/>
      <c r="L126" s="177"/>
      <c r="M126" s="256"/>
      <c r="N126" s="257"/>
      <c r="O126"/>
    </row>
    <row r="127" spans="5:15" ht="15.75" customHeight="1" x14ac:dyDescent="0.25">
      <c r="E127" s="299">
        <v>2</v>
      </c>
      <c r="F127" s="180"/>
      <c r="G127" s="180"/>
      <c r="H127" s="179"/>
      <c r="I127" s="180"/>
      <c r="J127" s="181" t="s">
        <v>188</v>
      </c>
      <c r="K127" s="182" t="s">
        <v>179</v>
      </c>
      <c r="L127" s="182" t="s">
        <v>189</v>
      </c>
      <c r="M127" s="245"/>
      <c r="N127" s="198">
        <f>N125+TIME(0,M125,0)</f>
        <v>0.43888888888888888</v>
      </c>
      <c r="O127"/>
    </row>
    <row r="128" spans="5:15" ht="15.75" customHeight="1" x14ac:dyDescent="0.25">
      <c r="E128" s="196"/>
      <c r="F128" s="345">
        <f>E127+0.1</f>
        <v>2.1</v>
      </c>
      <c r="G128" s="205"/>
      <c r="H128" s="159"/>
      <c r="I128" s="175" t="s">
        <v>185</v>
      </c>
      <c r="J128" s="184" t="s">
        <v>282</v>
      </c>
      <c r="K128" s="185" t="s">
        <v>179</v>
      </c>
      <c r="L128" s="185" t="s">
        <v>473</v>
      </c>
      <c r="M128" s="245">
        <v>1</v>
      </c>
      <c r="N128" s="198">
        <f>N127+TIME(0,M127,0)</f>
        <v>0.43888888888888888</v>
      </c>
      <c r="O128"/>
    </row>
    <row r="129" spans="4:15" ht="15.75" customHeight="1" x14ac:dyDescent="0.25">
      <c r="E129" s="196"/>
      <c r="F129" s="345">
        <f t="shared" ref="F129:F134" si="8">F128+0.1</f>
        <v>2.2000000000000002</v>
      </c>
      <c r="G129" s="205"/>
      <c r="H129" s="159"/>
      <c r="I129" s="175" t="s">
        <v>185</v>
      </c>
      <c r="J129" s="187" t="s">
        <v>134</v>
      </c>
      <c r="K129" s="605" t="s">
        <v>179</v>
      </c>
      <c r="L129" s="605" t="s">
        <v>137</v>
      </c>
      <c r="M129" s="245">
        <v>1</v>
      </c>
      <c r="N129" s="198">
        <f t="shared" ref="N129:N148" si="9">N128+TIME(0,M128,0)</f>
        <v>0.43958333333333333</v>
      </c>
      <c r="O129"/>
    </row>
    <row r="130" spans="4:15" ht="15.75" customHeight="1" x14ac:dyDescent="0.25">
      <c r="E130" s="196"/>
      <c r="F130" s="345">
        <f t="shared" si="8"/>
        <v>2.3000000000000003</v>
      </c>
      <c r="G130" s="205"/>
      <c r="H130" s="159"/>
      <c r="I130" s="175" t="s">
        <v>185</v>
      </c>
      <c r="J130" s="606"/>
      <c r="K130" s="216" t="s">
        <v>179</v>
      </c>
      <c r="L130" s="216"/>
      <c r="M130" s="274"/>
      <c r="N130" s="198">
        <f t="shared" si="9"/>
        <v>0.44027777777777777</v>
      </c>
      <c r="O130"/>
    </row>
    <row r="131" spans="4:15" ht="15.75" customHeight="1" x14ac:dyDescent="0.25">
      <c r="E131" s="196"/>
      <c r="F131" s="345">
        <f t="shared" si="8"/>
        <v>2.4000000000000004</v>
      </c>
      <c r="G131" s="205"/>
      <c r="H131" s="159"/>
      <c r="I131" s="175" t="s">
        <v>38</v>
      </c>
      <c r="J131" s="606"/>
      <c r="K131" s="216" t="s">
        <v>179</v>
      </c>
      <c r="L131" s="216"/>
      <c r="M131" s="274"/>
      <c r="N131" s="198">
        <f t="shared" si="9"/>
        <v>0.44027777777777777</v>
      </c>
      <c r="O131"/>
    </row>
    <row r="132" spans="4:15" ht="15.75" customHeight="1" x14ac:dyDescent="0.25">
      <c r="E132" s="196"/>
      <c r="F132" s="345">
        <f t="shared" si="8"/>
        <v>2.5000000000000004</v>
      </c>
      <c r="G132" s="205"/>
      <c r="H132" s="159"/>
      <c r="I132" s="175" t="s">
        <v>38</v>
      </c>
      <c r="J132" s="188"/>
      <c r="K132" s="216" t="s">
        <v>179</v>
      </c>
      <c r="L132" s="185"/>
      <c r="M132" s="274"/>
      <c r="N132" s="198">
        <f t="shared" si="9"/>
        <v>0.44027777777777777</v>
      </c>
      <c r="O132"/>
    </row>
    <row r="133" spans="4:15" ht="15.75" customHeight="1" x14ac:dyDescent="0.25">
      <c r="E133" s="196"/>
      <c r="F133" s="345">
        <f t="shared" si="8"/>
        <v>2.6000000000000005</v>
      </c>
      <c r="G133" s="205"/>
      <c r="H133" s="159"/>
      <c r="I133" s="175" t="s">
        <v>38</v>
      </c>
      <c r="J133" s="606"/>
      <c r="K133" s="216" t="s">
        <v>179</v>
      </c>
      <c r="L133" s="185"/>
      <c r="M133" s="274"/>
      <c r="N133" s="198">
        <f t="shared" si="9"/>
        <v>0.44027777777777777</v>
      </c>
      <c r="O133"/>
    </row>
    <row r="134" spans="4:15" ht="15.75" customHeight="1" x14ac:dyDescent="0.25">
      <c r="E134" s="298"/>
      <c r="F134" s="375">
        <f t="shared" si="8"/>
        <v>2.7000000000000006</v>
      </c>
      <c r="G134" s="190"/>
      <c r="H134" s="189"/>
      <c r="I134" s="190" t="s">
        <v>38</v>
      </c>
      <c r="J134" s="618" t="s">
        <v>11</v>
      </c>
      <c r="K134" s="171" t="s">
        <v>179</v>
      </c>
      <c r="L134" s="171" t="s">
        <v>478</v>
      </c>
      <c r="M134" s="247">
        <v>2</v>
      </c>
      <c r="N134" s="198">
        <f t="shared" si="9"/>
        <v>0.44027777777777777</v>
      </c>
      <c r="O134"/>
    </row>
    <row r="135" spans="4:15" ht="15.75" customHeight="1" x14ac:dyDescent="0.25">
      <c r="E135" s="175"/>
      <c r="F135" s="175"/>
      <c r="G135" s="175"/>
      <c r="H135" s="191"/>
      <c r="I135" s="175"/>
      <c r="J135" s="185"/>
      <c r="K135" s="177"/>
      <c r="L135" s="177"/>
      <c r="M135" s="256"/>
      <c r="N135" s="258"/>
      <c r="O135"/>
    </row>
    <row r="136" spans="4:15" ht="15.75" customHeight="1" x14ac:dyDescent="0.25">
      <c r="E136" s="193">
        <v>3</v>
      </c>
      <c r="F136" s="220"/>
      <c r="G136" s="220"/>
      <c r="H136" s="194"/>
      <c r="I136" s="180" t="s">
        <v>185</v>
      </c>
      <c r="J136" s="164" t="s">
        <v>174</v>
      </c>
      <c r="K136" s="195"/>
      <c r="L136" s="195"/>
      <c r="M136" s="245"/>
      <c r="N136" s="198"/>
      <c r="O136"/>
    </row>
    <row r="137" spans="4:15" ht="15.75" customHeight="1" x14ac:dyDescent="0.25">
      <c r="E137" s="196"/>
      <c r="F137" s="205"/>
      <c r="G137" s="205"/>
      <c r="H137" s="174"/>
      <c r="I137" s="175"/>
      <c r="J137" s="185"/>
      <c r="K137" s="185"/>
      <c r="L137" s="185"/>
      <c r="M137" s="245"/>
      <c r="N137" s="198"/>
      <c r="O137"/>
    </row>
    <row r="138" spans="4:15" ht="15.75" customHeight="1" x14ac:dyDescent="0.25">
      <c r="E138" s="196"/>
      <c r="F138" s="345">
        <f>E136+0.1</f>
        <v>3.1</v>
      </c>
      <c r="G138" s="205"/>
      <c r="H138" s="174"/>
      <c r="I138" s="175"/>
      <c r="J138" s="532" t="s">
        <v>285</v>
      </c>
      <c r="K138" s="185"/>
      <c r="L138" s="185"/>
      <c r="M138" s="245"/>
      <c r="N138" s="198"/>
      <c r="O138"/>
    </row>
    <row r="139" spans="4:15" ht="15.75" customHeight="1" x14ac:dyDescent="0.25">
      <c r="E139" s="196"/>
      <c r="F139" s="345"/>
      <c r="G139" s="205">
        <v>1</v>
      </c>
      <c r="H139" s="191"/>
      <c r="I139" s="199" t="s">
        <v>185</v>
      </c>
      <c r="J139" s="676" t="s">
        <v>562</v>
      </c>
      <c r="K139" s="581" t="s">
        <v>42</v>
      </c>
      <c r="L139" s="99" t="s">
        <v>119</v>
      </c>
      <c r="M139" s="246">
        <v>5</v>
      </c>
      <c r="N139" s="198">
        <f>N134+TIME(0,M134,0)</f>
        <v>0.44166666666666665</v>
      </c>
      <c r="O139"/>
    </row>
    <row r="140" spans="4:15" ht="15.75" customHeight="1" x14ac:dyDescent="0.25">
      <c r="E140" s="196"/>
      <c r="F140" s="345"/>
      <c r="G140" s="205">
        <f>G139+1</f>
        <v>2</v>
      </c>
      <c r="H140" s="191"/>
      <c r="I140" s="199" t="s">
        <v>185</v>
      </c>
      <c r="J140" s="779" t="s">
        <v>561</v>
      </c>
      <c r="K140" s="201" t="s">
        <v>180</v>
      </c>
      <c r="L140" s="99" t="s">
        <v>155</v>
      </c>
      <c r="M140" s="246">
        <v>5</v>
      </c>
      <c r="N140" s="198">
        <f t="shared" si="9"/>
        <v>0.44513888888888886</v>
      </c>
      <c r="O140"/>
    </row>
    <row r="141" spans="4:15" ht="15.75" customHeight="1" x14ac:dyDescent="0.3">
      <c r="D141" s="574"/>
      <c r="E141" s="196"/>
      <c r="F141" s="345"/>
      <c r="G141" s="205">
        <f>G140+1</f>
        <v>3</v>
      </c>
      <c r="H141" s="191"/>
      <c r="I141" s="779" t="s">
        <v>38</v>
      </c>
      <c r="J141" s="976" t="s">
        <v>560</v>
      </c>
      <c r="K141" s="983" t="s">
        <v>179</v>
      </c>
      <c r="L141" s="978" t="s">
        <v>479</v>
      </c>
      <c r="M141" s="246">
        <v>5</v>
      </c>
      <c r="N141" s="198">
        <f t="shared" si="9"/>
        <v>0.44861111111111107</v>
      </c>
      <c r="O141"/>
    </row>
    <row r="142" spans="4:15" ht="15.75" customHeight="1" x14ac:dyDescent="0.25">
      <c r="E142" s="196"/>
      <c r="F142" s="205"/>
      <c r="G142" s="205"/>
      <c r="H142" s="191"/>
      <c r="I142" s="199"/>
      <c r="J142" s="200"/>
      <c r="K142" s="201"/>
      <c r="L142" s="99"/>
      <c r="M142" s="246"/>
      <c r="N142" s="198">
        <f t="shared" si="9"/>
        <v>0.45208333333333328</v>
      </c>
      <c r="O142"/>
    </row>
    <row r="143" spans="4:15" ht="15.75" customHeight="1" x14ac:dyDescent="0.25">
      <c r="E143" s="196"/>
      <c r="F143" s="345">
        <v>3.2</v>
      </c>
      <c r="G143" s="205"/>
      <c r="H143" s="174"/>
      <c r="I143" s="199"/>
      <c r="J143" s="532" t="s">
        <v>284</v>
      </c>
      <c r="K143" s="185"/>
      <c r="L143" s="185"/>
      <c r="M143" s="246"/>
      <c r="N143" s="198">
        <f t="shared" si="9"/>
        <v>0.45208333333333328</v>
      </c>
      <c r="O143"/>
    </row>
    <row r="144" spans="4:15" ht="15.75" customHeight="1" x14ac:dyDescent="0.25">
      <c r="E144" s="196"/>
      <c r="F144" s="205"/>
      <c r="G144" s="205">
        <v>1</v>
      </c>
      <c r="H144" s="191"/>
      <c r="I144" s="199" t="s">
        <v>185</v>
      </c>
      <c r="J144" s="526" t="s">
        <v>41</v>
      </c>
      <c r="K144" s="527" t="s">
        <v>36</v>
      </c>
      <c r="L144" s="526" t="s">
        <v>398</v>
      </c>
      <c r="M144" s="246">
        <v>5</v>
      </c>
      <c r="N144" s="198">
        <f t="shared" si="9"/>
        <v>0.45208333333333328</v>
      </c>
      <c r="O144"/>
    </row>
    <row r="145" spans="5:15" ht="15.75" customHeight="1" x14ac:dyDescent="0.25">
      <c r="E145" s="196"/>
      <c r="F145" s="205"/>
      <c r="G145" s="205">
        <f>G144+1</f>
        <v>2</v>
      </c>
      <c r="H145" s="191"/>
      <c r="I145" s="199" t="s">
        <v>185</v>
      </c>
      <c r="J145" s="779" t="s">
        <v>564</v>
      </c>
      <c r="K145" s="991" t="s">
        <v>180</v>
      </c>
      <c r="L145" s="741" t="s">
        <v>397</v>
      </c>
      <c r="M145" s="246">
        <v>5</v>
      </c>
      <c r="N145" s="198">
        <f t="shared" si="9"/>
        <v>0.45555555555555549</v>
      </c>
      <c r="O145"/>
    </row>
    <row r="146" spans="5:15" ht="15.75" customHeight="1" x14ac:dyDescent="0.25">
      <c r="E146" s="196"/>
      <c r="F146" s="205"/>
      <c r="G146" s="205">
        <f>G145+1</f>
        <v>3</v>
      </c>
      <c r="H146" s="191"/>
      <c r="I146" s="199" t="s">
        <v>185</v>
      </c>
      <c r="J146" s="526" t="s">
        <v>563</v>
      </c>
      <c r="K146" s="527" t="s">
        <v>180</v>
      </c>
      <c r="L146" s="526" t="s">
        <v>150</v>
      </c>
      <c r="M146" s="556">
        <v>10</v>
      </c>
      <c r="N146" s="198">
        <f t="shared" si="9"/>
        <v>0.4590277777777777</v>
      </c>
      <c r="O146"/>
    </row>
    <row r="147" spans="5:15" ht="15.75" customHeight="1" x14ac:dyDescent="0.25">
      <c r="E147" s="196"/>
      <c r="F147" s="205"/>
      <c r="G147" s="205">
        <f>G146+1</f>
        <v>4</v>
      </c>
      <c r="H147" s="191"/>
      <c r="I147" s="199" t="s">
        <v>185</v>
      </c>
      <c r="J147" s="526" t="s">
        <v>565</v>
      </c>
      <c r="K147" s="527" t="s">
        <v>36</v>
      </c>
      <c r="L147" s="526" t="s">
        <v>165</v>
      </c>
      <c r="M147" s="556">
        <v>2</v>
      </c>
      <c r="N147" s="198">
        <f t="shared" si="9"/>
        <v>0.46597222222222212</v>
      </c>
      <c r="O147"/>
    </row>
    <row r="148" spans="5:15" ht="15.75" customHeight="1" x14ac:dyDescent="0.25">
      <c r="E148" s="202"/>
      <c r="F148" s="169"/>
      <c r="G148" s="169">
        <f>G147+1</f>
        <v>5</v>
      </c>
      <c r="H148" s="189"/>
      <c r="I148" s="203" t="s">
        <v>185</v>
      </c>
      <c r="J148" s="607"/>
      <c r="K148" s="171"/>
      <c r="L148" s="171"/>
      <c r="M148" s="244"/>
      <c r="N148" s="212">
        <f t="shared" si="9"/>
        <v>0.46736111111111101</v>
      </c>
      <c r="O148"/>
    </row>
    <row r="149" spans="5:15" ht="15.75" customHeight="1" x14ac:dyDescent="0.25">
      <c r="E149" s="205"/>
      <c r="F149" s="205"/>
      <c r="G149" s="205"/>
      <c r="H149" s="174"/>
      <c r="I149" s="199"/>
      <c r="J149" s="206"/>
      <c r="K149" s="201"/>
      <c r="L149" s="207"/>
      <c r="M149" s="246"/>
      <c r="N149" s="178"/>
      <c r="O149"/>
    </row>
    <row r="150" spans="5:15" ht="15.75" customHeight="1" x14ac:dyDescent="0.25">
      <c r="E150" s="193">
        <v>4</v>
      </c>
      <c r="F150" s="220"/>
      <c r="G150" s="220"/>
      <c r="H150" s="208"/>
      <c r="I150" s="182"/>
      <c r="J150" s="209" t="s">
        <v>129</v>
      </c>
      <c r="K150" s="195"/>
      <c r="L150" s="195"/>
      <c r="M150" s="604"/>
      <c r="N150" s="183"/>
      <c r="O150"/>
    </row>
    <row r="151" spans="5:15" ht="15.75" customHeight="1" x14ac:dyDescent="0.3">
      <c r="E151" s="196"/>
      <c r="F151" s="345">
        <f>E150+0.1</f>
        <v>4.0999999999999996</v>
      </c>
      <c r="G151" s="205"/>
      <c r="H151" s="210"/>
      <c r="I151" s="779" t="s">
        <v>49</v>
      </c>
      <c r="J151" s="567" t="s">
        <v>760</v>
      </c>
      <c r="K151" s="201" t="s">
        <v>6</v>
      </c>
      <c r="L151" s="447" t="s">
        <v>761</v>
      </c>
      <c r="M151" s="245">
        <v>10</v>
      </c>
      <c r="N151" s="198">
        <f>N148+TIME(0,M148,0)</f>
        <v>0.46736111111111101</v>
      </c>
      <c r="O151"/>
    </row>
    <row r="152" spans="5:15" ht="15.75" customHeight="1" x14ac:dyDescent="0.3">
      <c r="E152" s="196"/>
      <c r="F152" s="345">
        <f>F151+0.1</f>
        <v>4.1999999999999993</v>
      </c>
      <c r="G152" s="205"/>
      <c r="H152" s="210"/>
      <c r="I152" s="779" t="s">
        <v>49</v>
      </c>
      <c r="J152" s="538" t="s">
        <v>566</v>
      </c>
      <c r="K152" s="201" t="s">
        <v>6</v>
      </c>
      <c r="L152" s="447" t="s">
        <v>763</v>
      </c>
      <c r="M152" s="989">
        <v>5</v>
      </c>
      <c r="N152" s="198">
        <f>N151+TIME(0,M151,0)</f>
        <v>0.47430555555555542</v>
      </c>
      <c r="O152"/>
    </row>
    <row r="153" spans="5:15" ht="15.75" customHeight="1" x14ac:dyDescent="0.25">
      <c r="E153" s="196"/>
      <c r="F153" s="345">
        <f>F152+0.1</f>
        <v>4.2999999999999989</v>
      </c>
      <c r="G153" s="205"/>
      <c r="H153" s="210"/>
      <c r="I153" s="779" t="s">
        <v>49</v>
      </c>
      <c r="N153" s="198">
        <f>N152+TIME(0,M152,0)</f>
        <v>0.47777777777777763</v>
      </c>
      <c r="O153"/>
    </row>
    <row r="154" spans="5:15" ht="15.75" customHeight="1" x14ac:dyDescent="0.3">
      <c r="E154" s="196"/>
      <c r="F154" s="345">
        <f>F153+0.1</f>
        <v>4.3999999999999986</v>
      </c>
      <c r="G154" s="205"/>
      <c r="H154" s="210"/>
      <c r="I154" s="779"/>
      <c r="J154" s="994"/>
      <c r="K154" s="201" t="s">
        <v>6</v>
      </c>
      <c r="L154" s="447"/>
      <c r="M154" s="989"/>
      <c r="N154" s="198">
        <f>N153+TIME(0,M160,0)</f>
        <v>0.48124999999999984</v>
      </c>
      <c r="O154"/>
    </row>
    <row r="155" spans="5:15" ht="15.75" customHeight="1" x14ac:dyDescent="0.25">
      <c r="E155" s="202"/>
      <c r="F155" s="375">
        <f>F154+0.1</f>
        <v>4.4999999999999982</v>
      </c>
      <c r="G155" s="169"/>
      <c r="H155" s="211"/>
      <c r="I155" s="203"/>
      <c r="J155" s="510"/>
      <c r="K155" s="617"/>
      <c r="L155" s="511"/>
      <c r="M155" s="247"/>
      <c r="N155" s="212">
        <f>N154+TIME(0,M154,0)</f>
        <v>0.48124999999999984</v>
      </c>
      <c r="O155"/>
    </row>
    <row r="156" spans="5:15" ht="15.75" customHeight="1" x14ac:dyDescent="0.25">
      <c r="E156" s="205"/>
      <c r="F156" s="205"/>
      <c r="G156" s="205"/>
      <c r="H156" s="214"/>
      <c r="I156" s="199"/>
      <c r="J156" s="215"/>
      <c r="K156" s="216"/>
      <c r="L156" s="199"/>
      <c r="M156" s="246"/>
      <c r="N156" s="217"/>
      <c r="O156"/>
    </row>
    <row r="157" spans="5:15" ht="15.75" customHeight="1" x14ac:dyDescent="0.25">
      <c r="E157" s="300">
        <v>5</v>
      </c>
      <c r="F157" s="163"/>
      <c r="G157" s="163"/>
      <c r="H157" s="179"/>
      <c r="I157" s="182"/>
      <c r="J157" s="218" t="s">
        <v>187</v>
      </c>
      <c r="K157" s="165"/>
      <c r="L157" s="219"/>
      <c r="M157" s="243"/>
      <c r="N157" s="183">
        <f>N155+TIME(0,M155,0)</f>
        <v>0.48124999999999984</v>
      </c>
      <c r="O157"/>
    </row>
    <row r="158" spans="5:15" ht="15.75" customHeight="1" x14ac:dyDescent="0.3">
      <c r="E158" s="301"/>
      <c r="F158" s="345">
        <f>E157+0.1</f>
        <v>5.0999999999999996</v>
      </c>
      <c r="G158" s="199"/>
      <c r="H158" s="191"/>
      <c r="I158" s="177" t="s">
        <v>70</v>
      </c>
      <c r="J158" s="216" t="s">
        <v>120</v>
      </c>
      <c r="K158" s="201" t="s">
        <v>180</v>
      </c>
      <c r="L158" s="447" t="s">
        <v>763</v>
      </c>
      <c r="M158" s="245">
        <v>4</v>
      </c>
      <c r="N158" s="198">
        <f>N157+TIME(0,M157,0)</f>
        <v>0.48124999999999984</v>
      </c>
      <c r="O158"/>
    </row>
    <row r="159" spans="5:15" ht="15.75" customHeight="1" x14ac:dyDescent="0.25">
      <c r="E159" s="301"/>
      <c r="F159" s="345">
        <f>F158+0.1</f>
        <v>5.1999999999999993</v>
      </c>
      <c r="G159" s="199"/>
      <c r="H159" s="191"/>
      <c r="I159" s="177" t="s">
        <v>35</v>
      </c>
      <c r="J159" s="12"/>
      <c r="K159" s="984"/>
      <c r="L159" s="985"/>
      <c r="M159" s="245"/>
      <c r="N159" s="198">
        <f>N158+TIME(0,M158,0)</f>
        <v>0.48402777777777761</v>
      </c>
      <c r="O159"/>
    </row>
    <row r="160" spans="5:15" ht="15.75" customHeight="1" x14ac:dyDescent="0.3">
      <c r="E160" s="301"/>
      <c r="F160" s="345">
        <f>F159+0.1</f>
        <v>5.2999999999999989</v>
      </c>
      <c r="G160" s="199"/>
      <c r="H160" s="191"/>
      <c r="I160" s="177" t="s">
        <v>49</v>
      </c>
      <c r="J160" s="538" t="s">
        <v>769</v>
      </c>
      <c r="K160" s="201" t="s">
        <v>6</v>
      </c>
      <c r="L160" s="447" t="s">
        <v>763</v>
      </c>
      <c r="M160" s="989">
        <v>5</v>
      </c>
      <c r="N160" s="198">
        <f t="shared" ref="N160:N162" si="10">N159+TIME(0,M159,0)</f>
        <v>0.48402777777777761</v>
      </c>
      <c r="O160"/>
    </row>
    <row r="161" spans="1:15" ht="15.75" customHeight="1" x14ac:dyDescent="0.25">
      <c r="E161" s="301"/>
      <c r="F161" s="345">
        <f t="shared" ref="F161:F166" si="11">F160+0.1</f>
        <v>5.3999999999999986</v>
      </c>
      <c r="G161" s="199"/>
      <c r="H161" s="191"/>
      <c r="I161" s="177" t="s">
        <v>322</v>
      </c>
      <c r="K161" s="984" t="s">
        <v>6</v>
      </c>
      <c r="M161" s="556"/>
      <c r="N161" s="198">
        <f t="shared" si="10"/>
        <v>0.48749999999999982</v>
      </c>
      <c r="O161"/>
    </row>
    <row r="162" spans="1:15" ht="15.75" customHeight="1" x14ac:dyDescent="0.25">
      <c r="E162" s="301"/>
      <c r="F162" s="345">
        <f t="shared" si="11"/>
        <v>5.4999999999999982</v>
      </c>
      <c r="G162" s="199"/>
      <c r="H162" s="191"/>
      <c r="I162" s="177" t="s">
        <v>49</v>
      </c>
      <c r="J162" s="993"/>
      <c r="K162" s="527" t="s">
        <v>6</v>
      </c>
      <c r="L162" s="526"/>
      <c r="M162" s="245"/>
      <c r="N162" s="198">
        <f t="shared" si="10"/>
        <v>0.48749999999999982</v>
      </c>
      <c r="O162"/>
    </row>
    <row r="163" spans="1:15" ht="15.75" customHeight="1" x14ac:dyDescent="0.25">
      <c r="E163" s="301"/>
      <c r="F163" s="345">
        <f t="shared" si="11"/>
        <v>5.5999999999999979</v>
      </c>
      <c r="G163" s="199"/>
      <c r="H163" s="191"/>
      <c r="I163" s="177" t="s">
        <v>49</v>
      </c>
      <c r="J163" s="992"/>
      <c r="K163" s="984" t="s">
        <v>6</v>
      </c>
      <c r="L163" s="985"/>
      <c r="M163" s="245"/>
      <c r="N163" s="198">
        <f t="shared" ref="N160:N168" si="12">N162+TIME(0,M162,0)</f>
        <v>0.48749999999999982</v>
      </c>
      <c r="O163"/>
    </row>
    <row r="164" spans="1:15" ht="15.75" customHeight="1" x14ac:dyDescent="0.25">
      <c r="E164" s="301"/>
      <c r="F164" s="345">
        <f t="shared" si="11"/>
        <v>5.6999999999999975</v>
      </c>
      <c r="G164" s="199"/>
      <c r="H164" s="191"/>
      <c r="I164" s="177" t="s">
        <v>49</v>
      </c>
      <c r="M164" s="245"/>
      <c r="N164" s="198">
        <f t="shared" si="12"/>
        <v>0.48749999999999982</v>
      </c>
      <c r="O164"/>
    </row>
    <row r="165" spans="1:15" ht="15.75" customHeight="1" x14ac:dyDescent="0.25">
      <c r="E165" s="301"/>
      <c r="F165" s="345">
        <f t="shared" si="11"/>
        <v>5.7999999999999972</v>
      </c>
      <c r="G165" s="199"/>
      <c r="H165" s="191"/>
      <c r="I165" s="177" t="s">
        <v>49</v>
      </c>
      <c r="J165" s="977"/>
      <c r="K165" s="984" t="s">
        <v>6</v>
      </c>
      <c r="L165" s="985"/>
      <c r="M165" s="986"/>
      <c r="N165" s="198">
        <f t="shared" si="12"/>
        <v>0.48749999999999982</v>
      </c>
      <c r="O165"/>
    </row>
    <row r="166" spans="1:15" s="842" customFormat="1" ht="15.75" customHeight="1" x14ac:dyDescent="0.3">
      <c r="A166" s="1167"/>
      <c r="B166" s="1167"/>
      <c r="C166" s="1167"/>
      <c r="D166" s="571"/>
      <c r="E166" s="301"/>
      <c r="F166" s="345">
        <f t="shared" si="11"/>
        <v>5.8999999999999968</v>
      </c>
      <c r="G166" s="779"/>
      <c r="H166" s="191"/>
      <c r="I166" s="177" t="s">
        <v>49</v>
      </c>
      <c r="J166" s="977"/>
      <c r="K166" s="984" t="s">
        <v>6</v>
      </c>
      <c r="L166" s="978"/>
      <c r="M166" s="986"/>
      <c r="N166" s="198">
        <f t="shared" si="12"/>
        <v>0.48749999999999982</v>
      </c>
    </row>
    <row r="167" spans="1:15" s="842" customFormat="1" ht="15.75" customHeight="1" x14ac:dyDescent="0.3">
      <c r="A167" s="1167"/>
      <c r="B167" s="1167"/>
      <c r="C167" s="1167"/>
      <c r="D167" s="571"/>
      <c r="E167" s="301"/>
      <c r="F167" s="843">
        <v>5.0999999999999996</v>
      </c>
      <c r="G167" s="779"/>
      <c r="H167" s="191"/>
      <c r="I167" s="177" t="s">
        <v>49</v>
      </c>
      <c r="J167" s="977"/>
      <c r="K167" s="984"/>
      <c r="L167" s="978"/>
      <c r="M167" s="987"/>
      <c r="N167" s="198">
        <f t="shared" si="12"/>
        <v>0.48749999999999982</v>
      </c>
    </row>
    <row r="168" spans="1:15" s="842" customFormat="1" ht="15.75" customHeight="1" x14ac:dyDescent="0.3">
      <c r="A168" s="1167"/>
      <c r="B168" s="1167"/>
      <c r="C168" s="1167"/>
      <c r="D168" s="571"/>
      <c r="E168" s="301"/>
      <c r="F168" s="843">
        <f>F167+0.01</f>
        <v>5.1099999999999994</v>
      </c>
      <c r="G168" s="779"/>
      <c r="H168" s="191"/>
      <c r="I168" s="177" t="s">
        <v>49</v>
      </c>
      <c r="J168" s="216"/>
      <c r="K168" s="201"/>
      <c r="L168" s="447"/>
      <c r="M168" s="245"/>
      <c r="N168" s="198">
        <f t="shared" si="12"/>
        <v>0.48749999999999982</v>
      </c>
    </row>
    <row r="169" spans="1:15" ht="15.75" customHeight="1" x14ac:dyDescent="0.3">
      <c r="E169" s="301"/>
      <c r="F169" s="843">
        <f t="shared" ref="F169:F170" si="13">F168+0.01</f>
        <v>5.1199999999999992</v>
      </c>
      <c r="G169" s="199"/>
      <c r="H169" s="191"/>
      <c r="I169" s="177" t="s">
        <v>49</v>
      </c>
      <c r="K169" s="201"/>
      <c r="L169" s="447"/>
      <c r="M169" s="245"/>
      <c r="N169" s="198">
        <f t="shared" ref="N169:N170" si="14">N168+TIME(0,M168,0)</f>
        <v>0.48749999999999982</v>
      </c>
      <c r="O169"/>
    </row>
    <row r="170" spans="1:15" ht="15.75" customHeight="1" x14ac:dyDescent="0.25">
      <c r="E170" s="202"/>
      <c r="F170" s="472">
        <f t="shared" si="13"/>
        <v>5.129999999999999</v>
      </c>
      <c r="G170" s="169"/>
      <c r="H170" s="211"/>
      <c r="I170" s="473" t="s">
        <v>49</v>
      </c>
      <c r="J170" s="457"/>
      <c r="K170" s="204"/>
      <c r="L170" s="172"/>
      <c r="M170" s="247"/>
      <c r="N170" s="212">
        <f t="shared" si="14"/>
        <v>0.48749999999999982</v>
      </c>
      <c r="O170"/>
    </row>
    <row r="171" spans="1:15" ht="15.75" customHeight="1" x14ac:dyDescent="0.25">
      <c r="E171" s="205"/>
      <c r="F171" s="205"/>
      <c r="G171" s="205"/>
      <c r="H171" s="214"/>
      <c r="I171" s="175"/>
      <c r="J171" s="215"/>
      <c r="K171" s="177"/>
      <c r="L171" s="177"/>
      <c r="M171" s="245"/>
      <c r="N171" s="192"/>
      <c r="O171"/>
    </row>
    <row r="172" spans="1:15" ht="15.75" customHeight="1" x14ac:dyDescent="0.25">
      <c r="E172" s="193">
        <v>6</v>
      </c>
      <c r="F172" s="220"/>
      <c r="G172" s="220"/>
      <c r="H172" s="208"/>
      <c r="I172" s="182"/>
      <c r="J172" s="209" t="s">
        <v>125</v>
      </c>
      <c r="K172" s="195"/>
      <c r="L172" s="195"/>
      <c r="M172" s="243">
        <v>0</v>
      </c>
      <c r="N172" s="183">
        <f>N170+TIME(0,M170,0)</f>
        <v>0.48749999999999982</v>
      </c>
      <c r="O172"/>
    </row>
    <row r="173" spans="1:15" ht="15.75" customHeight="1" x14ac:dyDescent="0.3">
      <c r="E173" s="202"/>
      <c r="F173" s="169"/>
      <c r="G173" s="169"/>
      <c r="H173" s="211"/>
      <c r="I173" s="203" t="s">
        <v>184</v>
      </c>
      <c r="J173" s="457"/>
      <c r="K173" s="204" t="s">
        <v>180</v>
      </c>
      <c r="L173" s="475" t="s">
        <v>478</v>
      </c>
      <c r="M173" s="458">
        <v>0</v>
      </c>
      <c r="N173" s="212">
        <f>N172+TIME(0,M172,0)</f>
        <v>0.48749999999999982</v>
      </c>
      <c r="O173"/>
    </row>
    <row r="174" spans="1:15" ht="15.75" customHeight="1" x14ac:dyDescent="0.25">
      <c r="E174" s="205"/>
      <c r="F174" s="205"/>
      <c r="G174" s="205"/>
      <c r="H174" s="214"/>
      <c r="I174" s="199"/>
      <c r="J174" s="283" t="s">
        <v>359</v>
      </c>
      <c r="K174" s="216"/>
      <c r="L174" s="199"/>
      <c r="M174" s="246"/>
      <c r="N174" s="285">
        <f>N177-N173</f>
        <v>3.3333333333333548E-2</v>
      </c>
      <c r="O174"/>
    </row>
    <row r="175" spans="1:15" ht="15.75" customHeight="1" x14ac:dyDescent="0.25">
      <c r="E175" s="300">
        <v>7</v>
      </c>
      <c r="F175" s="163"/>
      <c r="G175" s="163"/>
      <c r="H175" s="179"/>
      <c r="I175" s="163" t="s">
        <v>70</v>
      </c>
      <c r="J175" s="221" t="s">
        <v>40</v>
      </c>
      <c r="K175" s="271" t="s">
        <v>6</v>
      </c>
      <c r="L175" s="271" t="s">
        <v>473</v>
      </c>
      <c r="M175" s="272"/>
      <c r="N175" s="222">
        <f>N172+TIME(0,M172,0)</f>
        <v>0.48749999999999982</v>
      </c>
      <c r="O175"/>
    </row>
    <row r="176" spans="1:15" ht="15.75" customHeight="1" x14ac:dyDescent="0.25">
      <c r="E176" s="196"/>
      <c r="F176" s="205"/>
      <c r="G176" s="205"/>
      <c r="H176" s="210"/>
      <c r="I176" s="185"/>
      <c r="J176" s="213"/>
      <c r="K176" s="185"/>
      <c r="L176" s="185"/>
      <c r="M176" s="246"/>
      <c r="N176" s="186"/>
      <c r="O176"/>
    </row>
    <row r="177" spans="4:15" ht="15.75" customHeight="1" x14ac:dyDescent="0.25">
      <c r="E177" s="196"/>
      <c r="F177" s="205"/>
      <c r="G177" s="205"/>
      <c r="H177" s="214"/>
      <c r="I177" s="185"/>
      <c r="J177" s="223" t="s">
        <v>186</v>
      </c>
      <c r="K177" s="224"/>
      <c r="L177" s="224"/>
      <c r="M177" s="248">
        <v>60</v>
      </c>
      <c r="N177" s="225">
        <f>TIME(12,30,0)</f>
        <v>0.52083333333333337</v>
      </c>
      <c r="O177"/>
    </row>
    <row r="178" spans="4:15" ht="15.75" customHeight="1" x14ac:dyDescent="0.25">
      <c r="E178" s="196"/>
      <c r="F178" s="205"/>
      <c r="G178" s="205"/>
      <c r="H178" s="214"/>
      <c r="I178" s="185"/>
      <c r="J178" s="205"/>
      <c r="K178" s="213"/>
      <c r="L178" s="213"/>
      <c r="M178" s="249"/>
      <c r="N178" s="197"/>
      <c r="O178"/>
    </row>
    <row r="179" spans="4:15" ht="15.75" customHeight="1" x14ac:dyDescent="0.25">
      <c r="E179" s="202"/>
      <c r="F179" s="169"/>
      <c r="G179" s="169"/>
      <c r="H179" s="211"/>
      <c r="I179" s="171"/>
      <c r="J179" s="226" t="s">
        <v>161</v>
      </c>
      <c r="K179" s="227"/>
      <c r="L179" s="227"/>
      <c r="M179" s="250"/>
      <c r="N179" s="222">
        <f>N177+TIME(0,M177,0)</f>
        <v>0.5625</v>
      </c>
      <c r="O179"/>
    </row>
    <row r="180" spans="4:15" ht="15.75" customHeight="1" x14ac:dyDescent="0.25">
      <c r="E180" s="205"/>
      <c r="F180" s="205"/>
      <c r="G180" s="205"/>
      <c r="H180" s="153"/>
      <c r="I180" s="152"/>
      <c r="J180" s="151"/>
      <c r="K180" s="158"/>
      <c r="L180" s="213"/>
      <c r="M180" s="251"/>
      <c r="N180" s="178"/>
      <c r="O180"/>
    </row>
    <row r="181" spans="4:15" ht="15.75" customHeight="1" x14ac:dyDescent="0.25">
      <c r="E181" s="205"/>
      <c r="F181" s="205"/>
      <c r="G181" s="205"/>
      <c r="H181" s="153"/>
      <c r="I181" s="152"/>
      <c r="J181" s="151"/>
      <c r="K181" s="158"/>
      <c r="L181" s="213"/>
      <c r="M181" s="251"/>
      <c r="N181" s="178"/>
      <c r="O181"/>
    </row>
    <row r="182" spans="4:15" ht="15.75" customHeight="1" x14ac:dyDescent="0.3">
      <c r="E182" s="157"/>
      <c r="F182" s="157"/>
      <c r="G182" s="157"/>
      <c r="H182"/>
      <c r="I182"/>
      <c r="J182"/>
      <c r="K182"/>
      <c r="L182" s="362"/>
      <c r="M182" s="148"/>
      <c r="N182" s="362"/>
      <c r="O182"/>
    </row>
    <row r="183" spans="4:15" ht="15.75" customHeight="1" x14ac:dyDescent="0.25">
      <c r="E183" s="337"/>
      <c r="F183" s="337"/>
      <c r="G183" s="337"/>
      <c r="H183" s="18"/>
      <c r="I183" s="19"/>
      <c r="J183" s="20"/>
      <c r="K183" s="97"/>
      <c r="L183" s="487"/>
      <c r="M183" s="238"/>
      <c r="N183" s="356"/>
      <c r="O183"/>
    </row>
    <row r="184" spans="4:15" ht="15.75" customHeight="1" x14ac:dyDescent="0.25">
      <c r="D184" s="575"/>
      <c r="E184" s="1577"/>
      <c r="F184" s="1578"/>
      <c r="G184" s="1578"/>
      <c r="H184" s="1578"/>
      <c r="I184" s="1578"/>
      <c r="J184" s="1578"/>
      <c r="K184" s="1578"/>
      <c r="L184" s="1578"/>
      <c r="M184" s="1578"/>
      <c r="N184" s="1579"/>
      <c r="O184"/>
    </row>
    <row r="185" spans="4:15" ht="15.75" customHeight="1" x14ac:dyDescent="0.25">
      <c r="E185" s="1570" t="str">
        <f>'802.11 Cover'!$E$2</f>
        <v>136th IEEE 802.11 WIRELESS LOCAL AREA NETWORKS SESSION</v>
      </c>
      <c r="F185" s="1571"/>
      <c r="G185" s="1571"/>
      <c r="H185" s="1572"/>
      <c r="I185" s="1572"/>
      <c r="J185" s="1572"/>
      <c r="K185" s="1572"/>
      <c r="L185" s="1572"/>
      <c r="M185" s="1572"/>
      <c r="N185" s="1573"/>
      <c r="O185"/>
    </row>
    <row r="186" spans="4:15" ht="15.75" customHeight="1" x14ac:dyDescent="0.25">
      <c r="E186" s="1574" t="str">
        <f>'802.11 Cover'!$E$5</f>
        <v xml:space="preserve">Grand Hyatt San Antonio, San Antonio, TX USA
</v>
      </c>
      <c r="F186" s="1575"/>
      <c r="G186" s="1575"/>
      <c r="H186" s="1575"/>
      <c r="I186" s="1575"/>
      <c r="J186" s="1575"/>
      <c r="K186" s="1575"/>
      <c r="L186" s="1575"/>
      <c r="M186" s="1575"/>
      <c r="N186" s="1576"/>
      <c r="O186"/>
    </row>
    <row r="187" spans="4:15" ht="15.75" customHeight="1" x14ac:dyDescent="0.25">
      <c r="D187" s="574"/>
      <c r="E187" s="1597" t="str">
        <f>'802.11 Cover'!$E$7</f>
        <v>November 11-16, 2012</v>
      </c>
      <c r="F187" s="1588"/>
      <c r="G187" s="1588"/>
      <c r="H187" s="1588"/>
      <c r="I187" s="1588"/>
      <c r="J187" s="1588"/>
      <c r="K187" s="1588"/>
      <c r="L187" s="1588"/>
      <c r="M187" s="1588"/>
      <c r="N187" s="1589"/>
      <c r="O187"/>
    </row>
    <row r="188" spans="4:15" ht="15.75" customHeight="1" x14ac:dyDescent="0.25">
      <c r="D188" s="574"/>
      <c r="E188" s="341"/>
      <c r="F188" s="342"/>
      <c r="G188" s="342"/>
      <c r="H188" s="38"/>
      <c r="I188" s="38"/>
      <c r="J188" s="38"/>
      <c r="K188" s="38"/>
      <c r="L188" s="488"/>
      <c r="M188" s="252"/>
      <c r="N188" s="363"/>
      <c r="O188"/>
    </row>
    <row r="189" spans="4:15" ht="15.75" customHeight="1" x14ac:dyDescent="0.25">
      <c r="E189" s="1566" t="s">
        <v>762</v>
      </c>
      <c r="F189" s="1567"/>
      <c r="G189" s="1567"/>
      <c r="H189" s="1568"/>
      <c r="I189" s="1568"/>
      <c r="J189" s="1568"/>
      <c r="K189" s="1568"/>
      <c r="L189" s="1568"/>
      <c r="M189" s="1568"/>
      <c r="N189" s="1569"/>
      <c r="O189"/>
    </row>
    <row r="190" spans="4:15" ht="15.75" customHeight="1" x14ac:dyDescent="0.25">
      <c r="E190" s="1560" t="str">
        <f>E9</f>
        <v>WG CHAIR - Bruce Kraemer (Marvell)</v>
      </c>
      <c r="F190" s="1561"/>
      <c r="G190" s="1561"/>
      <c r="H190" s="1561"/>
      <c r="I190" s="1561"/>
      <c r="J190" s="1561"/>
      <c r="K190" s="1561"/>
      <c r="L190" s="1561"/>
      <c r="M190" s="1561"/>
      <c r="N190" s="1562"/>
      <c r="O190"/>
    </row>
    <row r="191" spans="4:15" ht="15.75" customHeight="1" x14ac:dyDescent="0.25">
      <c r="E191" s="1560" t="str">
        <f>E10</f>
        <v>WG  VICE-CHAIR - Jon Rosdahl (CSR) -- WG  VICE-CHAIR - Adrian Stephens (Intel)</v>
      </c>
      <c r="F191" s="1561"/>
      <c r="G191" s="1561"/>
      <c r="H191" s="1561"/>
      <c r="I191" s="1561"/>
      <c r="J191" s="1561"/>
      <c r="K191" s="1561"/>
      <c r="L191" s="1561"/>
      <c r="M191" s="1561"/>
      <c r="N191" s="1562"/>
      <c r="O191"/>
    </row>
    <row r="192" spans="4:15" ht="15.75" customHeight="1" x14ac:dyDescent="0.25">
      <c r="E192" s="1560" t="str">
        <f>E11</f>
        <v>WG SECRETARY - STEPHEN MCCANN (RIM)</v>
      </c>
      <c r="F192" s="1561"/>
      <c r="G192" s="1561"/>
      <c r="H192" s="1561"/>
      <c r="I192" s="1561"/>
      <c r="J192" s="1561"/>
      <c r="K192" s="1561"/>
      <c r="L192" s="1561"/>
      <c r="M192" s="1561"/>
      <c r="N192" s="1562"/>
      <c r="O192"/>
    </row>
    <row r="193" spans="5:15" ht="15.75" customHeight="1" x14ac:dyDescent="0.25">
      <c r="E193" s="340"/>
      <c r="F193" s="340"/>
      <c r="G193" s="340"/>
      <c r="H193" s="36"/>
      <c r="I193" s="36"/>
      <c r="J193" s="1535" t="str">
        <f>Title!$B$4</f>
        <v>R0</v>
      </c>
      <c r="K193" s="36"/>
      <c r="L193" s="340"/>
      <c r="M193" s="242"/>
      <c r="N193" s="361"/>
      <c r="O193"/>
    </row>
    <row r="194" spans="5:15" ht="15.75" customHeight="1" x14ac:dyDescent="0.25">
      <c r="E194" s="340"/>
      <c r="F194" s="340"/>
      <c r="G194" s="340"/>
      <c r="H194" s="36"/>
      <c r="I194" s="36"/>
      <c r="J194" s="1536"/>
      <c r="K194" s="36"/>
      <c r="L194" s="340"/>
      <c r="M194" s="1540" t="s">
        <v>135</v>
      </c>
      <c r="N194" s="1540"/>
      <c r="O194"/>
    </row>
    <row r="195" spans="5:15" ht="15.75" customHeight="1" x14ac:dyDescent="0.3">
      <c r="E195" s="157"/>
      <c r="F195" s="157"/>
      <c r="G195" s="157"/>
      <c r="H195" s="27"/>
      <c r="I195" s="28"/>
      <c r="J195" s="154"/>
      <c r="K195" s="154"/>
      <c r="L195" s="28"/>
      <c r="M195" s="1541"/>
      <c r="N195" s="1541"/>
      <c r="O195"/>
    </row>
    <row r="196" spans="5:15" ht="15.75" customHeight="1" x14ac:dyDescent="0.3">
      <c r="E196" s="157">
        <v>1</v>
      </c>
      <c r="F196" s="157"/>
      <c r="G196" s="157"/>
      <c r="H196" s="155"/>
      <c r="I196" s="155"/>
      <c r="J196" s="531" t="s">
        <v>131</v>
      </c>
      <c r="K196" s="156" t="s">
        <v>179</v>
      </c>
      <c r="L196" s="447" t="s">
        <v>588</v>
      </c>
      <c r="M196" s="253"/>
      <c r="N196" s="364">
        <f>TIME(8,0,0)</f>
        <v>0.33333333333333331</v>
      </c>
      <c r="O196"/>
    </row>
    <row r="197" spans="5:15" ht="15.75" customHeight="1" x14ac:dyDescent="0.3">
      <c r="E197" s="157"/>
      <c r="F197" s="343">
        <v>1.1000000000000001</v>
      </c>
      <c r="G197" s="157"/>
      <c r="H197" s="155"/>
      <c r="I197" s="155" t="s">
        <v>70</v>
      </c>
      <c r="J197" s="157" t="s">
        <v>158</v>
      </c>
      <c r="K197" s="156" t="s">
        <v>179</v>
      </c>
      <c r="L197" s="447" t="s">
        <v>588</v>
      </c>
      <c r="M197" s="253">
        <v>3</v>
      </c>
      <c r="N197" s="364">
        <f>N196+TIME(0,M196,0)</f>
        <v>0.33333333333333331</v>
      </c>
      <c r="O197"/>
    </row>
    <row r="198" spans="5:15" ht="15.75" customHeight="1" x14ac:dyDescent="0.3">
      <c r="E198" s="157"/>
      <c r="F198" s="157"/>
      <c r="G198" s="157"/>
      <c r="H198" s="155"/>
      <c r="I198" s="155"/>
      <c r="J198" s="157"/>
      <c r="K198" s="156"/>
      <c r="L198" s="447"/>
      <c r="M198" s="253"/>
      <c r="N198" s="364"/>
      <c r="O198"/>
    </row>
    <row r="199" spans="5:15" ht="15.75" customHeight="1" x14ac:dyDescent="0.3">
      <c r="E199" s="157">
        <v>2</v>
      </c>
      <c r="F199" s="157"/>
      <c r="G199" s="157"/>
      <c r="H199" s="155"/>
      <c r="I199" s="155" t="s">
        <v>71</v>
      </c>
      <c r="J199" s="531" t="s">
        <v>188</v>
      </c>
      <c r="K199" s="156"/>
      <c r="L199" s="447" t="s">
        <v>588</v>
      </c>
      <c r="M199" s="253">
        <v>3</v>
      </c>
      <c r="N199" s="364">
        <f>N197+TIME(0,M197,0)</f>
        <v>0.33541666666666664</v>
      </c>
      <c r="O199"/>
    </row>
    <row r="200" spans="5:15" ht="15.75" customHeight="1" x14ac:dyDescent="0.3">
      <c r="E200" s="157"/>
      <c r="F200" s="456">
        <f>E199+0.01</f>
        <v>2.0099999999999998</v>
      </c>
      <c r="G200" s="157"/>
      <c r="H200" s="155"/>
      <c r="I200" s="155" t="s">
        <v>71</v>
      </c>
      <c r="J200" s="1035" t="s">
        <v>282</v>
      </c>
      <c r="K200" s="156" t="s">
        <v>179</v>
      </c>
      <c r="L200" s="447" t="s">
        <v>588</v>
      </c>
      <c r="M200" s="253"/>
      <c r="N200" s="364"/>
      <c r="O200"/>
    </row>
    <row r="201" spans="5:15" ht="19.5" customHeight="1" x14ac:dyDescent="0.3">
      <c r="E201" s="157"/>
      <c r="F201" s="456">
        <f>F200+0.01</f>
        <v>2.0199999999999996</v>
      </c>
      <c r="G201" s="157"/>
      <c r="H201" s="155"/>
      <c r="I201" s="155" t="s">
        <v>71</v>
      </c>
      <c r="J201" s="447" t="s">
        <v>117</v>
      </c>
      <c r="K201" s="156" t="s">
        <v>179</v>
      </c>
      <c r="L201" s="447" t="s">
        <v>255</v>
      </c>
      <c r="M201" s="1551" t="s">
        <v>145</v>
      </c>
      <c r="N201" s="1552"/>
      <c r="O201"/>
    </row>
    <row r="202" spans="5:15" ht="15.75" customHeight="1" x14ac:dyDescent="0.3">
      <c r="E202" s="157"/>
      <c r="F202" s="456">
        <f t="shared" ref="F202:F212" si="15">F201+0.01</f>
        <v>2.0299999999999994</v>
      </c>
      <c r="G202" s="157"/>
      <c r="H202" s="155"/>
      <c r="I202" s="155" t="s">
        <v>71</v>
      </c>
      <c r="J202" s="447" t="s">
        <v>170</v>
      </c>
      <c r="K202" s="156" t="s">
        <v>179</v>
      </c>
      <c r="L202" s="447" t="s">
        <v>181</v>
      </c>
      <c r="M202" s="1551"/>
      <c r="N202" s="1552"/>
      <c r="O202"/>
    </row>
    <row r="203" spans="5:15" ht="15.75" customHeight="1" x14ac:dyDescent="0.3">
      <c r="E203" s="157"/>
      <c r="F203" s="456">
        <f t="shared" si="15"/>
        <v>2.0399999999999991</v>
      </c>
      <c r="G203" s="157"/>
      <c r="H203" s="155"/>
      <c r="I203" s="155" t="s">
        <v>71</v>
      </c>
      <c r="J203" s="447" t="s">
        <v>169</v>
      </c>
      <c r="K203" s="156" t="s">
        <v>179</v>
      </c>
      <c r="L203" s="447" t="s">
        <v>181</v>
      </c>
      <c r="M203" s="1551"/>
      <c r="N203" s="1552"/>
      <c r="O203"/>
    </row>
    <row r="204" spans="5:15" ht="15.75" customHeight="1" x14ac:dyDescent="0.3">
      <c r="E204" s="157"/>
      <c r="F204" s="456">
        <f t="shared" si="15"/>
        <v>2.0499999999999989</v>
      </c>
      <c r="G204" s="157"/>
      <c r="H204" s="155"/>
      <c r="I204" s="155" t="s">
        <v>71</v>
      </c>
      <c r="J204" s="447" t="s">
        <v>164</v>
      </c>
      <c r="K204" s="156" t="s">
        <v>179</v>
      </c>
      <c r="L204" s="447" t="s">
        <v>168</v>
      </c>
      <c r="M204" s="1551"/>
      <c r="N204" s="1552"/>
      <c r="O204"/>
    </row>
    <row r="205" spans="5:15" ht="15.75" customHeight="1" x14ac:dyDescent="0.3">
      <c r="E205" s="157"/>
      <c r="F205" s="456">
        <f t="shared" si="15"/>
        <v>2.0599999999999987</v>
      </c>
      <c r="G205" s="157"/>
      <c r="H205" s="155"/>
      <c r="I205" s="155" t="s">
        <v>71</v>
      </c>
      <c r="J205" s="447" t="s">
        <v>167</v>
      </c>
      <c r="K205" s="156" t="s">
        <v>179</v>
      </c>
      <c r="L205" s="447" t="s">
        <v>181</v>
      </c>
      <c r="M205" s="1551"/>
      <c r="N205" s="1553"/>
      <c r="O205"/>
    </row>
    <row r="206" spans="5:15" ht="15.75" customHeight="1" x14ac:dyDescent="0.3">
      <c r="E206" s="157"/>
      <c r="F206" s="456">
        <f t="shared" si="15"/>
        <v>2.0699999999999985</v>
      </c>
      <c r="G206" s="157"/>
      <c r="H206" s="155"/>
      <c r="I206" s="155" t="s">
        <v>71</v>
      </c>
      <c r="J206" s="447" t="s">
        <v>379</v>
      </c>
      <c r="K206" s="156" t="s">
        <v>179</v>
      </c>
      <c r="L206" s="447" t="s">
        <v>589</v>
      </c>
      <c r="M206" s="253"/>
      <c r="N206" s="364"/>
      <c r="O206"/>
    </row>
    <row r="207" spans="5:15" ht="15.75" customHeight="1" x14ac:dyDescent="0.3">
      <c r="E207" s="157"/>
      <c r="F207" s="456">
        <f t="shared" si="15"/>
        <v>2.0799999999999983</v>
      </c>
      <c r="G207" s="157"/>
      <c r="H207" s="155"/>
      <c r="I207" s="155" t="s">
        <v>71</v>
      </c>
      <c r="J207" s="461" t="s">
        <v>766</v>
      </c>
      <c r="K207" s="156" t="s">
        <v>179</v>
      </c>
      <c r="L207" s="447" t="s">
        <v>588</v>
      </c>
      <c r="M207" s="253">
        <v>2</v>
      </c>
      <c r="N207" s="364">
        <f>N199+TIME(0,M199,0)</f>
        <v>0.33749999999999997</v>
      </c>
      <c r="O207"/>
    </row>
    <row r="208" spans="5:15" ht="15.75" customHeight="1" x14ac:dyDescent="0.3">
      <c r="E208" s="157"/>
      <c r="F208" s="456">
        <f t="shared" si="15"/>
        <v>2.0899999999999981</v>
      </c>
      <c r="G208" s="157"/>
      <c r="H208" s="155"/>
      <c r="I208" s="155" t="s">
        <v>71</v>
      </c>
      <c r="J208" s="461" t="s">
        <v>767</v>
      </c>
      <c r="K208" s="156" t="s">
        <v>179</v>
      </c>
      <c r="L208" s="447" t="s">
        <v>588</v>
      </c>
      <c r="M208" s="253">
        <v>5</v>
      </c>
      <c r="N208" s="364">
        <f>N207+TIME(0,M207,0)</f>
        <v>0.33888888888888885</v>
      </c>
      <c r="O208"/>
    </row>
    <row r="209" spans="4:15" ht="15.75" customHeight="1" x14ac:dyDescent="0.3">
      <c r="E209" s="157"/>
      <c r="F209" s="456">
        <f t="shared" si="15"/>
        <v>2.0999999999999979</v>
      </c>
      <c r="G209" s="157"/>
      <c r="H209" s="155"/>
      <c r="I209" s="155" t="s">
        <v>71</v>
      </c>
      <c r="J209" s="579" t="s">
        <v>768</v>
      </c>
      <c r="K209" s="156" t="s">
        <v>179</v>
      </c>
      <c r="L209" s="447" t="s">
        <v>588</v>
      </c>
      <c r="M209" s="253">
        <v>3</v>
      </c>
      <c r="N209" s="364">
        <f>N208+TIME(0,M208,0)</f>
        <v>0.34236111111111106</v>
      </c>
      <c r="O209"/>
    </row>
    <row r="210" spans="4:15" ht="15.75" customHeight="1" x14ac:dyDescent="0.3">
      <c r="E210" s="157"/>
      <c r="F210" s="456">
        <f t="shared" si="15"/>
        <v>2.1099999999999977</v>
      </c>
      <c r="G210" s="157"/>
      <c r="H210" s="155"/>
      <c r="I210" s="155" t="s">
        <v>71</v>
      </c>
      <c r="J210" s="461"/>
      <c r="K210" s="529" t="s">
        <v>179</v>
      </c>
      <c r="L210" s="447"/>
      <c r="M210" s="253"/>
      <c r="N210" s="364">
        <f>N209+TIME(0,M209,0)</f>
        <v>0.34444444444444439</v>
      </c>
      <c r="O210"/>
    </row>
    <row r="211" spans="4:15" ht="15.75" customHeight="1" x14ac:dyDescent="0.3">
      <c r="E211" s="157"/>
      <c r="F211" s="456">
        <f t="shared" si="15"/>
        <v>2.1199999999999974</v>
      </c>
      <c r="G211" s="157"/>
      <c r="H211" s="155"/>
      <c r="I211" s="155" t="s">
        <v>71</v>
      </c>
      <c r="J211" s="848"/>
      <c r="K211" s="845" t="s">
        <v>179</v>
      </c>
      <c r="L211" s="846"/>
      <c r="M211" s="847"/>
      <c r="N211" s="364">
        <f>N210+TIME(0,M210,0)</f>
        <v>0.34444444444444439</v>
      </c>
      <c r="O211"/>
    </row>
    <row r="212" spans="4:15" ht="15.75" customHeight="1" x14ac:dyDescent="0.3">
      <c r="D212" s="575"/>
      <c r="E212" s="157"/>
      <c r="F212" s="456">
        <f t="shared" si="15"/>
        <v>2.1299999999999972</v>
      </c>
      <c r="G212" s="157"/>
      <c r="H212" s="155"/>
      <c r="I212" s="155" t="s">
        <v>71</v>
      </c>
      <c r="J212" s="292"/>
      <c r="K212" s="156"/>
      <c r="L212" s="447"/>
      <c r="M212" s="253"/>
      <c r="N212" s="364">
        <f>N211+TIME(0,M211,0)</f>
        <v>0.34444444444444439</v>
      </c>
      <c r="O212"/>
    </row>
    <row r="213" spans="4:15" ht="15.75" customHeight="1" x14ac:dyDescent="0.3">
      <c r="D213" s="575"/>
      <c r="E213" s="157">
        <v>3</v>
      </c>
      <c r="F213" s="157"/>
      <c r="G213" s="157"/>
      <c r="H213" s="155"/>
      <c r="I213" s="155"/>
      <c r="J213" s="531" t="s">
        <v>171</v>
      </c>
      <c r="K213" s="156"/>
      <c r="L213" s="447"/>
      <c r="M213" s="253"/>
      <c r="N213" s="364"/>
      <c r="O213" s="122"/>
    </row>
    <row r="214" spans="4:15" ht="15.75" customHeight="1" x14ac:dyDescent="0.3">
      <c r="E214" s="157"/>
      <c r="F214" s="343"/>
      <c r="G214" s="157"/>
      <c r="H214" s="155"/>
      <c r="I214" s="155"/>
      <c r="J214" s="157"/>
      <c r="K214" s="156"/>
      <c r="L214" s="447"/>
      <c r="M214" s="253"/>
      <c r="N214" s="364"/>
      <c r="O214" s="122"/>
    </row>
    <row r="215" spans="4:15" ht="15.75" customHeight="1" x14ac:dyDescent="0.3">
      <c r="E215" s="157"/>
      <c r="F215" s="343">
        <v>3.1</v>
      </c>
      <c r="G215" s="157"/>
      <c r="H215" s="155"/>
      <c r="I215" s="155"/>
      <c r="J215" s="293" t="s">
        <v>209</v>
      </c>
      <c r="K215" s="156"/>
      <c r="L215" s="447"/>
      <c r="M215" s="253"/>
      <c r="N215" s="364"/>
      <c r="O215" s="84"/>
    </row>
    <row r="216" spans="4:15" ht="15.75" customHeight="1" x14ac:dyDescent="0.3">
      <c r="E216" s="157"/>
      <c r="F216" s="343">
        <v>3.1</v>
      </c>
      <c r="G216" s="157">
        <v>1</v>
      </c>
      <c r="H216" s="155"/>
      <c r="I216" s="155" t="s">
        <v>38</v>
      </c>
      <c r="J216" s="157" t="s">
        <v>147</v>
      </c>
      <c r="K216" s="156" t="s">
        <v>179</v>
      </c>
      <c r="L216" s="447" t="s">
        <v>588</v>
      </c>
      <c r="M216" s="253">
        <v>1</v>
      </c>
      <c r="N216" s="364">
        <f>N212+TIME(0,M212,0)</f>
        <v>0.34444444444444439</v>
      </c>
      <c r="O216" s="84"/>
    </row>
    <row r="217" spans="4:15" ht="15.75" customHeight="1" x14ac:dyDescent="0.3">
      <c r="E217" s="157"/>
      <c r="F217" s="343">
        <v>3.1</v>
      </c>
      <c r="G217" s="157">
        <f>G216+1</f>
        <v>2</v>
      </c>
      <c r="H217" s="155"/>
      <c r="I217" s="155" t="s">
        <v>185</v>
      </c>
      <c r="J217" s="157" t="s">
        <v>279</v>
      </c>
      <c r="K217" s="156" t="s">
        <v>180</v>
      </c>
      <c r="L217" s="447" t="s">
        <v>138</v>
      </c>
      <c r="M217" s="253">
        <v>3</v>
      </c>
      <c r="N217" s="364">
        <f>N216+TIME(0,M216,0)</f>
        <v>0.34513888888888883</v>
      </c>
      <c r="O217" s="122"/>
    </row>
    <row r="218" spans="4:15" ht="15.75" customHeight="1" x14ac:dyDescent="0.3">
      <c r="E218" s="157"/>
      <c r="F218" s="343">
        <v>3.1</v>
      </c>
      <c r="G218" s="157">
        <f>G217+1</f>
        <v>3</v>
      </c>
      <c r="H218" s="155"/>
      <c r="I218" s="155" t="s">
        <v>185</v>
      </c>
      <c r="J218" s="157" t="s">
        <v>278</v>
      </c>
      <c r="K218" s="156" t="s">
        <v>179</v>
      </c>
      <c r="L218" s="447" t="s">
        <v>113</v>
      </c>
      <c r="M218" s="253">
        <v>0</v>
      </c>
      <c r="N218" s="364">
        <f>N217+TIME(0,M217,0)</f>
        <v>0.34722222222222215</v>
      </c>
      <c r="O218" s="122"/>
    </row>
    <row r="219" spans="4:15" ht="15.75" customHeight="1" x14ac:dyDescent="0.3">
      <c r="E219" s="157"/>
      <c r="F219" s="343">
        <v>3.1</v>
      </c>
      <c r="G219" s="157">
        <f>G218+1</f>
        <v>4</v>
      </c>
      <c r="H219" s="155"/>
      <c r="I219" s="155" t="s">
        <v>185</v>
      </c>
      <c r="J219" s="568" t="s">
        <v>146</v>
      </c>
      <c r="K219" s="569" t="s">
        <v>179</v>
      </c>
      <c r="L219" s="570" t="s">
        <v>113</v>
      </c>
      <c r="M219" s="253">
        <v>3</v>
      </c>
      <c r="N219" s="364">
        <f t="shared" ref="N219:N223" si="16">N218+TIME(0,M218,0)</f>
        <v>0.34722222222222215</v>
      </c>
      <c r="O219" s="84"/>
    </row>
    <row r="220" spans="4:15" ht="15.75" customHeight="1" x14ac:dyDescent="0.3">
      <c r="E220" s="157"/>
      <c r="F220" s="343">
        <v>3.1</v>
      </c>
      <c r="G220" s="157">
        <f t="shared" ref="G220:G227" si="17">G219+1</f>
        <v>5</v>
      </c>
      <c r="H220" s="155"/>
      <c r="I220" s="155" t="s">
        <v>185</v>
      </c>
      <c r="J220" s="976" t="s">
        <v>451</v>
      </c>
      <c r="K220" s="569" t="s">
        <v>179</v>
      </c>
      <c r="L220" s="570" t="s">
        <v>452</v>
      </c>
      <c r="M220" s="253">
        <v>10</v>
      </c>
      <c r="N220" s="364">
        <f t="shared" si="16"/>
        <v>0.34930555555555548</v>
      </c>
      <c r="O220" s="122"/>
    </row>
    <row r="221" spans="4:15" ht="15.75" customHeight="1" x14ac:dyDescent="0.3">
      <c r="E221" s="157"/>
      <c r="F221" s="343">
        <v>3.1</v>
      </c>
      <c r="G221" s="157">
        <f t="shared" si="17"/>
        <v>6</v>
      </c>
      <c r="H221" s="155"/>
      <c r="I221" s="155" t="s">
        <v>185</v>
      </c>
      <c r="N221" s="364">
        <f t="shared" si="16"/>
        <v>0.3562499999999999</v>
      </c>
      <c r="O221" s="81"/>
    </row>
    <row r="222" spans="4:15" ht="15.75" customHeight="1" x14ac:dyDescent="0.3">
      <c r="E222" s="157"/>
      <c r="F222" s="343">
        <v>3.1</v>
      </c>
      <c r="G222" s="157">
        <f t="shared" si="17"/>
        <v>7</v>
      </c>
      <c r="H222" s="155"/>
      <c r="I222" s="155" t="s">
        <v>185</v>
      </c>
      <c r="J222" s="157" t="s">
        <v>449</v>
      </c>
      <c r="K222" s="156" t="s">
        <v>179</v>
      </c>
      <c r="L222" s="447" t="s">
        <v>450</v>
      </c>
      <c r="M222" s="253">
        <v>3</v>
      </c>
      <c r="N222" s="364">
        <f t="shared" si="16"/>
        <v>0.3562499999999999</v>
      </c>
      <c r="O222" s="81"/>
    </row>
    <row r="223" spans="4:15" ht="15.75" customHeight="1" x14ac:dyDescent="0.3">
      <c r="E223" s="157"/>
      <c r="F223" s="343">
        <v>3.1</v>
      </c>
      <c r="G223" s="157">
        <f t="shared" si="17"/>
        <v>8</v>
      </c>
      <c r="H223" s="155"/>
      <c r="I223" s="155" t="s">
        <v>185</v>
      </c>
      <c r="N223" s="364">
        <f t="shared" si="16"/>
        <v>0.35833333333333323</v>
      </c>
      <c r="O223" s="81"/>
    </row>
    <row r="224" spans="4:15" ht="15.75" customHeight="1" x14ac:dyDescent="0.3">
      <c r="E224" s="157"/>
      <c r="F224" s="343">
        <v>3.1</v>
      </c>
      <c r="G224" s="157">
        <f t="shared" si="17"/>
        <v>9</v>
      </c>
      <c r="H224" s="155"/>
      <c r="I224" s="155" t="s">
        <v>185</v>
      </c>
      <c r="N224" s="364">
        <f t="shared" ref="N224:N225" si="18">N223+TIME(0,M223,0)</f>
        <v>0.35833333333333323</v>
      </c>
      <c r="O224" s="81"/>
    </row>
    <row r="225" spans="5:15" ht="15.75" customHeight="1" x14ac:dyDescent="0.3">
      <c r="E225" s="157"/>
      <c r="F225" s="343">
        <v>3.1</v>
      </c>
      <c r="G225" s="157">
        <f t="shared" si="17"/>
        <v>10</v>
      </c>
      <c r="H225" s="155"/>
      <c r="I225" s="155" t="s">
        <v>38</v>
      </c>
      <c r="J225" s="292"/>
      <c r="K225" s="156" t="s">
        <v>179</v>
      </c>
      <c r="L225" s="447"/>
      <c r="M225" s="253"/>
      <c r="N225" s="364">
        <f t="shared" si="18"/>
        <v>0.35833333333333323</v>
      </c>
      <c r="O225" s="81"/>
    </row>
    <row r="226" spans="5:15" ht="15.75" customHeight="1" x14ac:dyDescent="0.3">
      <c r="E226" s="157"/>
      <c r="F226" s="343">
        <v>3.1</v>
      </c>
      <c r="G226" s="157">
        <f t="shared" si="17"/>
        <v>11</v>
      </c>
      <c r="H226" s="155"/>
      <c r="I226" s="155" t="s">
        <v>38</v>
      </c>
      <c r="J226" s="157" t="s">
        <v>277</v>
      </c>
      <c r="K226" s="156" t="s">
        <v>179</v>
      </c>
      <c r="L226" s="447" t="s">
        <v>372</v>
      </c>
      <c r="M226" s="253">
        <v>3</v>
      </c>
      <c r="N226" s="364">
        <f>N225+TIME(0,M225,0)</f>
        <v>0.35833333333333323</v>
      </c>
      <c r="O226" s="122"/>
    </row>
    <row r="227" spans="5:15" ht="15.75" customHeight="1" x14ac:dyDescent="0.3">
      <c r="E227" s="157"/>
      <c r="F227" s="343">
        <v>3.1</v>
      </c>
      <c r="G227" s="157">
        <f t="shared" si="17"/>
        <v>12</v>
      </c>
      <c r="H227" s="155"/>
      <c r="I227" s="155" t="s">
        <v>38</v>
      </c>
      <c r="J227" s="292"/>
      <c r="K227" s="156" t="s">
        <v>179</v>
      </c>
      <c r="L227" s="447"/>
      <c r="M227" s="253"/>
      <c r="N227" s="364">
        <f>N226+TIME(0,M226,0)</f>
        <v>0.36041666666666655</v>
      </c>
      <c r="O227" s="122"/>
    </row>
    <row r="228" spans="5:15" ht="15.75" customHeight="1" x14ac:dyDescent="0.3">
      <c r="E228" s="157"/>
      <c r="F228" s="343"/>
      <c r="G228" s="157"/>
      <c r="H228" s="155"/>
      <c r="I228" s="155"/>
      <c r="J228" s="292"/>
      <c r="K228" s="156"/>
      <c r="L228" s="447"/>
      <c r="M228" s="253"/>
      <c r="N228" s="364"/>
      <c r="O228" s="122"/>
    </row>
    <row r="229" spans="5:15" ht="15.75" customHeight="1" x14ac:dyDescent="0.3">
      <c r="E229" s="157"/>
      <c r="F229" s="343">
        <v>3.2</v>
      </c>
      <c r="G229" s="157"/>
      <c r="H229" s="155"/>
      <c r="I229" s="155"/>
      <c r="J229" s="293" t="s">
        <v>367</v>
      </c>
      <c r="K229" s="156"/>
      <c r="L229" s="447"/>
      <c r="M229" s="253"/>
      <c r="N229" s="364">
        <f>N227+TIME(0,M227,0)</f>
        <v>0.36041666666666655</v>
      </c>
      <c r="O229" s="122"/>
    </row>
    <row r="230" spans="5:15" ht="15.75" customHeight="1" x14ac:dyDescent="0.3">
      <c r="E230" s="157"/>
      <c r="F230" s="343">
        <v>3.2</v>
      </c>
      <c r="G230" s="157">
        <v>1</v>
      </c>
      <c r="H230" s="155"/>
      <c r="I230" s="155" t="s">
        <v>185</v>
      </c>
      <c r="J230" s="157" t="s">
        <v>264</v>
      </c>
      <c r="K230" s="156" t="s">
        <v>179</v>
      </c>
      <c r="L230" s="447" t="s">
        <v>236</v>
      </c>
      <c r="M230" s="253">
        <v>3</v>
      </c>
      <c r="N230" s="364">
        <f>N229+TIME(0,M229,0)</f>
        <v>0.36041666666666655</v>
      </c>
      <c r="O230" s="122"/>
    </row>
    <row r="231" spans="5:15" ht="15.75" customHeight="1" x14ac:dyDescent="0.3">
      <c r="E231" s="157"/>
      <c r="F231" s="343">
        <v>3.2</v>
      </c>
      <c r="G231" s="157">
        <f>G230+1</f>
        <v>2</v>
      </c>
      <c r="H231" s="155"/>
      <c r="I231" s="155" t="s">
        <v>185</v>
      </c>
      <c r="J231" s="157" t="s">
        <v>253</v>
      </c>
      <c r="K231" s="156" t="s">
        <v>179</v>
      </c>
      <c r="L231" s="185" t="s">
        <v>448</v>
      </c>
      <c r="M231" s="253">
        <v>3</v>
      </c>
      <c r="N231" s="364">
        <f>N230+TIME(0,M230,0)</f>
        <v>0.36249999999999988</v>
      </c>
      <c r="O231" s="122"/>
    </row>
    <row r="232" spans="5:15" ht="15.75" customHeight="1" x14ac:dyDescent="0.3">
      <c r="E232" s="157"/>
      <c r="F232" s="343">
        <v>3.2</v>
      </c>
      <c r="G232" s="157">
        <f>G231+1</f>
        <v>3</v>
      </c>
      <c r="H232" s="155"/>
      <c r="I232" s="155" t="s">
        <v>38</v>
      </c>
      <c r="J232" s="216" t="s">
        <v>289</v>
      </c>
      <c r="K232" s="216" t="s">
        <v>179</v>
      </c>
      <c r="L232" s="185" t="s">
        <v>152</v>
      </c>
      <c r="M232" s="253">
        <v>0</v>
      </c>
      <c r="N232" s="364">
        <f t="shared" ref="N232:N239" si="19">N231+TIME(0,M231,0)</f>
        <v>0.3645833333333332</v>
      </c>
      <c r="O232" s="122"/>
    </row>
    <row r="233" spans="5:15" ht="15.75" customHeight="1" x14ac:dyDescent="0.3">
      <c r="E233" s="157"/>
      <c r="F233" s="343">
        <v>3.2</v>
      </c>
      <c r="G233" s="157">
        <f>G232+1</f>
        <v>4</v>
      </c>
      <c r="H233" s="155"/>
      <c r="I233" s="155" t="s">
        <v>38</v>
      </c>
      <c r="J233" s="216" t="s">
        <v>77</v>
      </c>
      <c r="K233" s="216" t="s">
        <v>179</v>
      </c>
      <c r="L233" s="185" t="s">
        <v>119</v>
      </c>
      <c r="M233" s="253">
        <v>3</v>
      </c>
      <c r="N233" s="364">
        <f t="shared" si="19"/>
        <v>0.3645833333333332</v>
      </c>
      <c r="O233" s="122"/>
    </row>
    <row r="234" spans="5:15" ht="15.75" customHeight="1" x14ac:dyDescent="0.3">
      <c r="E234" s="157"/>
      <c r="F234" s="343">
        <v>3.2</v>
      </c>
      <c r="G234" s="157">
        <f>G233+1</f>
        <v>5</v>
      </c>
      <c r="H234" s="155"/>
      <c r="I234" s="155" t="s">
        <v>38</v>
      </c>
      <c r="J234" s="216"/>
      <c r="K234" s="216" t="s">
        <v>179</v>
      </c>
      <c r="L234" s="185"/>
      <c r="M234" s="253"/>
      <c r="N234" s="364">
        <f t="shared" si="19"/>
        <v>0.36666666666666653</v>
      </c>
      <c r="O234" s="122"/>
    </row>
    <row r="235" spans="5:15" ht="15.75" customHeight="1" x14ac:dyDescent="0.3">
      <c r="E235" s="157"/>
      <c r="F235" s="343"/>
      <c r="G235" s="157"/>
      <c r="H235" s="155"/>
      <c r="I235" s="155"/>
      <c r="J235" s="576"/>
      <c r="K235" s="577"/>
      <c r="L235" s="578"/>
      <c r="M235" s="608"/>
      <c r="N235" s="364">
        <f t="shared" si="19"/>
        <v>0.36666666666666653</v>
      </c>
      <c r="O235" s="122"/>
    </row>
    <row r="236" spans="5:15" ht="15.75" customHeight="1" x14ac:dyDescent="0.3">
      <c r="E236" s="157"/>
      <c r="F236" s="343"/>
      <c r="G236" s="157"/>
      <c r="H236" s="155"/>
      <c r="I236" s="155"/>
      <c r="J236" s="157"/>
      <c r="K236" s="156"/>
      <c r="L236" s="447"/>
      <c r="M236" s="253"/>
      <c r="N236" s="364">
        <f t="shared" si="19"/>
        <v>0.36666666666666653</v>
      </c>
      <c r="O236" s="122"/>
    </row>
    <row r="237" spans="5:15" ht="15.75" customHeight="1" x14ac:dyDescent="0.3">
      <c r="E237" s="157"/>
      <c r="F237" s="343">
        <v>3.3</v>
      </c>
      <c r="G237" s="157"/>
      <c r="H237" s="155"/>
      <c r="I237" s="155"/>
      <c r="J237" s="530" t="s">
        <v>208</v>
      </c>
      <c r="K237" s="216"/>
      <c r="L237" s="216"/>
      <c r="M237" s="253"/>
      <c r="N237" s="364">
        <f>N236+TIME(0,M236,0)</f>
        <v>0.36666666666666653</v>
      </c>
      <c r="O237" s="155"/>
    </row>
    <row r="238" spans="5:15" ht="15.75" customHeight="1" x14ac:dyDescent="0.3">
      <c r="E238" s="157"/>
      <c r="F238" s="343">
        <v>3.2</v>
      </c>
      <c r="G238" s="157">
        <v>1</v>
      </c>
      <c r="H238" s="155"/>
      <c r="I238" s="155" t="s">
        <v>185</v>
      </c>
      <c r="J238" s="216" t="s">
        <v>480</v>
      </c>
      <c r="K238" s="216" t="s">
        <v>6</v>
      </c>
      <c r="L238" s="185" t="s">
        <v>150</v>
      </c>
      <c r="M238" s="253">
        <v>3</v>
      </c>
      <c r="N238" s="364">
        <f t="shared" si="19"/>
        <v>0.36666666666666653</v>
      </c>
      <c r="O238" s="155"/>
    </row>
    <row r="239" spans="5:15" ht="15.75" customHeight="1" x14ac:dyDescent="0.3">
      <c r="E239" s="157"/>
      <c r="F239" s="343">
        <v>3.2</v>
      </c>
      <c r="G239" s="157">
        <f t="shared" ref="G239:G241" si="20">G238+1</f>
        <v>2</v>
      </c>
      <c r="H239" s="155"/>
      <c r="I239" s="155" t="s">
        <v>185</v>
      </c>
      <c r="J239" s="216" t="s">
        <v>341</v>
      </c>
      <c r="K239" s="216" t="s">
        <v>179</v>
      </c>
      <c r="L239" s="185" t="s">
        <v>345</v>
      </c>
      <c r="M239" s="253">
        <v>3</v>
      </c>
      <c r="N239" s="364">
        <f t="shared" si="19"/>
        <v>0.36874999999999986</v>
      </c>
      <c r="O239" s="155"/>
    </row>
    <row r="240" spans="5:15" ht="15.75" customHeight="1" x14ac:dyDescent="0.3">
      <c r="E240" s="157"/>
      <c r="F240" s="343">
        <v>3.2</v>
      </c>
      <c r="G240" s="157">
        <f t="shared" si="20"/>
        <v>3</v>
      </c>
      <c r="H240" s="155"/>
      <c r="I240" s="155" t="s">
        <v>185</v>
      </c>
      <c r="J240" s="216" t="s">
        <v>351</v>
      </c>
      <c r="K240" s="216" t="s">
        <v>179</v>
      </c>
      <c r="L240" s="185" t="s">
        <v>155</v>
      </c>
      <c r="M240" s="253">
        <v>0</v>
      </c>
      <c r="N240" s="364">
        <f t="shared" ref="N240:N249" si="21">N239+TIME(0,M239,0)</f>
        <v>0.37083333333333318</v>
      </c>
      <c r="O240" s="155"/>
    </row>
    <row r="241" spans="1:15" ht="15.75" customHeight="1" x14ac:dyDescent="0.3">
      <c r="E241" s="157"/>
      <c r="F241" s="343">
        <v>3.2</v>
      </c>
      <c r="G241" s="157">
        <f t="shared" si="20"/>
        <v>4</v>
      </c>
      <c r="H241" s="155"/>
      <c r="I241" s="155" t="s">
        <v>185</v>
      </c>
      <c r="J241" s="216" t="s">
        <v>357</v>
      </c>
      <c r="K241" s="216" t="s">
        <v>179</v>
      </c>
      <c r="L241" s="185" t="s">
        <v>119</v>
      </c>
      <c r="M241" s="253">
        <v>3</v>
      </c>
      <c r="N241" s="364">
        <f t="shared" si="21"/>
        <v>0.37083333333333318</v>
      </c>
      <c r="O241" s="155"/>
    </row>
    <row r="242" spans="1:15" ht="15.75" customHeight="1" x14ac:dyDescent="0.3">
      <c r="E242" s="157"/>
      <c r="F242" s="343">
        <v>3.2</v>
      </c>
      <c r="G242" s="157">
        <f>G241+1</f>
        <v>5</v>
      </c>
      <c r="H242" s="155"/>
      <c r="I242" s="155" t="s">
        <v>185</v>
      </c>
      <c r="J242" s="216" t="s">
        <v>380</v>
      </c>
      <c r="K242" s="216" t="s">
        <v>179</v>
      </c>
      <c r="L242" s="185" t="s">
        <v>46</v>
      </c>
      <c r="M242" s="253">
        <v>3</v>
      </c>
      <c r="N242" s="364">
        <f t="shared" si="21"/>
        <v>0.37291666666666651</v>
      </c>
      <c r="O242" s="155"/>
    </row>
    <row r="243" spans="1:15" ht="15.75" customHeight="1" x14ac:dyDescent="0.3">
      <c r="E243" s="157"/>
      <c r="F243" s="343">
        <v>3.2</v>
      </c>
      <c r="G243" s="157">
        <f>G242+1</f>
        <v>6</v>
      </c>
      <c r="H243" s="155"/>
      <c r="I243" s="155" t="s">
        <v>51</v>
      </c>
      <c r="J243" s="216" t="s">
        <v>20</v>
      </c>
      <c r="K243" s="216" t="s">
        <v>179</v>
      </c>
      <c r="L243" s="185" t="s">
        <v>374</v>
      </c>
      <c r="M243" s="253">
        <v>3</v>
      </c>
      <c r="N243" s="364">
        <f>N242+TIME(0,M242,0)</f>
        <v>0.37499999999999983</v>
      </c>
      <c r="O243" s="155"/>
    </row>
    <row r="244" spans="1:15" ht="15.75" customHeight="1" x14ac:dyDescent="0.3">
      <c r="E244" s="157"/>
      <c r="F244" s="343">
        <v>3.2</v>
      </c>
      <c r="G244" s="157">
        <f>G243+1</f>
        <v>7</v>
      </c>
      <c r="H244" s="155"/>
      <c r="I244" s="155" t="s">
        <v>38</v>
      </c>
      <c r="J244" s="1159" t="s">
        <v>553</v>
      </c>
      <c r="K244" s="1036" t="s">
        <v>6</v>
      </c>
      <c r="L244" s="1159" t="s">
        <v>543</v>
      </c>
      <c r="M244" s="253">
        <v>0</v>
      </c>
      <c r="N244" s="364">
        <f>N243+TIME(0,M243,0)</f>
        <v>0.37708333333333316</v>
      </c>
      <c r="O244" s="155"/>
    </row>
    <row r="245" spans="1:15" ht="15.75" customHeight="1" x14ac:dyDescent="0.3">
      <c r="E245" s="157"/>
      <c r="F245" s="343"/>
      <c r="G245" s="157"/>
      <c r="H245" s="155"/>
      <c r="I245" s="155"/>
      <c r="J245" s="279"/>
      <c r="K245" s="216"/>
      <c r="L245" s="185"/>
      <c r="M245" s="280"/>
      <c r="N245" s="364">
        <f>N244+TIME(0,M244,0)</f>
        <v>0.37708333333333316</v>
      </c>
      <c r="O245" s="155"/>
    </row>
    <row r="246" spans="1:15" ht="15.75" customHeight="1" x14ac:dyDescent="0.3">
      <c r="E246" s="157"/>
      <c r="F246" s="343"/>
      <c r="G246" s="199"/>
      <c r="H246" s="273"/>
      <c r="I246" s="199"/>
      <c r="J246" s="279"/>
      <c r="K246" s="216"/>
      <c r="L246" s="185"/>
      <c r="M246" s="253"/>
      <c r="N246" s="364">
        <f>N245+TIME(0,M245,0)</f>
        <v>0.37708333333333316</v>
      </c>
      <c r="O246" s="155"/>
    </row>
    <row r="247" spans="1:15" ht="15.75" customHeight="1" x14ac:dyDescent="0.3">
      <c r="E247" s="157"/>
      <c r="F247" s="343">
        <v>3.4</v>
      </c>
      <c r="G247" s="490"/>
      <c r="H247" s="273"/>
      <c r="I247" s="175"/>
      <c r="J247" s="530" t="s">
        <v>133</v>
      </c>
      <c r="K247" s="216"/>
      <c r="L247" s="216"/>
      <c r="M247" s="253"/>
      <c r="N247" s="364">
        <f>N246+TIME(0,M246,0)</f>
        <v>0.37708333333333316</v>
      </c>
      <c r="O247" s="155"/>
    </row>
    <row r="248" spans="1:15" ht="15.75" customHeight="1" x14ac:dyDescent="0.3">
      <c r="E248" s="157"/>
      <c r="F248" s="343">
        <v>3.4</v>
      </c>
      <c r="G248" s="490">
        <f>G247+1</f>
        <v>1</v>
      </c>
      <c r="H248" s="273"/>
      <c r="I248" s="175" t="s">
        <v>185</v>
      </c>
      <c r="J248" s="981" t="s">
        <v>555</v>
      </c>
      <c r="K248" s="836" t="s">
        <v>179</v>
      </c>
      <c r="L248" s="185" t="s">
        <v>113</v>
      </c>
      <c r="M248" s="996">
        <v>3</v>
      </c>
      <c r="N248" s="364">
        <f t="shared" si="21"/>
        <v>0.37708333333333316</v>
      </c>
      <c r="O248" s="155"/>
    </row>
    <row r="249" spans="1:15" ht="15.75" customHeight="1" x14ac:dyDescent="0.3">
      <c r="E249" s="157"/>
      <c r="F249" s="343">
        <v>3.4</v>
      </c>
      <c r="G249" s="490">
        <f>G248+1</f>
        <v>2</v>
      </c>
      <c r="H249" s="273"/>
      <c r="I249" s="175" t="s">
        <v>185</v>
      </c>
      <c r="J249" s="981" t="s">
        <v>545</v>
      </c>
      <c r="K249" s="836" t="s">
        <v>179</v>
      </c>
      <c r="L249" s="185" t="s">
        <v>546</v>
      </c>
      <c r="M249" s="996">
        <v>3</v>
      </c>
      <c r="N249" s="364">
        <f t="shared" si="21"/>
        <v>0.37916666666666649</v>
      </c>
      <c r="O249" s="155"/>
    </row>
    <row r="250" spans="1:15" s="1032" customFormat="1" ht="15.75" customHeight="1" x14ac:dyDescent="0.3">
      <c r="A250" s="1167"/>
      <c r="B250" s="1167"/>
      <c r="C250" s="1167"/>
      <c r="D250" s="571"/>
      <c r="E250" s="157"/>
      <c r="F250" s="343"/>
      <c r="G250" s="490"/>
      <c r="H250" s="273"/>
      <c r="I250" s="175"/>
      <c r="J250" s="981"/>
      <c r="K250" s="836"/>
      <c r="L250" s="185"/>
      <c r="M250" s="996"/>
      <c r="N250" s="364"/>
      <c r="O250" s="155"/>
    </row>
    <row r="251" spans="1:15" ht="15.75" customHeight="1" x14ac:dyDescent="0.3">
      <c r="E251" s="157"/>
      <c r="F251" s="343"/>
      <c r="G251" s="491"/>
      <c r="H251" s="155"/>
      <c r="I251" s="175"/>
      <c r="J251" s="282"/>
      <c r="K251" s="172"/>
      <c r="L251" s="171"/>
      <c r="M251" s="253"/>
      <c r="N251" s="364"/>
      <c r="O251" s="155"/>
    </row>
    <row r="252" spans="1:15" ht="15.75" customHeight="1" x14ac:dyDescent="0.3">
      <c r="E252" s="157"/>
      <c r="F252" s="343"/>
      <c r="G252" s="491"/>
      <c r="H252" s="155"/>
      <c r="I252" s="155"/>
      <c r="J252" s="279"/>
      <c r="K252" s="216"/>
      <c r="L252" s="185"/>
      <c r="M252" s="253"/>
      <c r="N252" s="364"/>
      <c r="O252" s="155"/>
    </row>
    <row r="253" spans="1:15" ht="15.75" customHeight="1" x14ac:dyDescent="0.3">
      <c r="E253" s="157"/>
      <c r="F253" s="343">
        <v>3.6</v>
      </c>
      <c r="G253" s="490"/>
      <c r="H253" s="273"/>
      <c r="I253" s="175"/>
      <c r="J253" s="530" t="s">
        <v>362</v>
      </c>
      <c r="K253" s="216"/>
      <c r="L253" s="185"/>
      <c r="M253" s="253"/>
      <c r="N253" s="364">
        <f>N249+TIME(0,M249,0)</f>
        <v>0.38124999999999981</v>
      </c>
      <c r="O253" s="155"/>
    </row>
    <row r="254" spans="1:15" ht="15.75" customHeight="1" x14ac:dyDescent="0.3">
      <c r="E254" s="157"/>
      <c r="F254" s="343"/>
      <c r="G254" s="253">
        <v>1</v>
      </c>
      <c r="H254" s="155"/>
      <c r="I254" s="175" t="s">
        <v>185</v>
      </c>
      <c r="J254" s="461" t="s">
        <v>79</v>
      </c>
      <c r="K254" s="156" t="s">
        <v>179</v>
      </c>
      <c r="L254" s="447" t="s">
        <v>236</v>
      </c>
      <c r="M254" s="253">
        <v>5</v>
      </c>
      <c r="N254" s="364">
        <f>N253+TIME(0,M253,0)</f>
        <v>0.38124999999999981</v>
      </c>
      <c r="O254" s="155"/>
    </row>
    <row r="255" spans="1:15" ht="15.75" customHeight="1" x14ac:dyDescent="0.3">
      <c r="E255" s="157"/>
      <c r="F255" s="343"/>
      <c r="G255" s="253">
        <v>3</v>
      </c>
      <c r="H255" s="155"/>
      <c r="I255" s="175" t="s">
        <v>185</v>
      </c>
      <c r="J255" s="461" t="s">
        <v>405</v>
      </c>
      <c r="K255" s="156" t="s">
        <v>179</v>
      </c>
      <c r="L255" s="447" t="s">
        <v>236</v>
      </c>
      <c r="M255" s="253">
        <v>5</v>
      </c>
      <c r="N255" s="364">
        <f>N254+TIME(0,M254,0)</f>
        <v>0.38472222222222202</v>
      </c>
      <c r="O255" s="155"/>
    </row>
    <row r="256" spans="1:15" ht="15.75" customHeight="1" x14ac:dyDescent="0.3">
      <c r="E256" s="157"/>
      <c r="F256" s="343"/>
      <c r="G256" s="253">
        <v>4</v>
      </c>
      <c r="H256" s="155"/>
      <c r="I256" s="175" t="s">
        <v>185</v>
      </c>
      <c r="J256" s="976"/>
      <c r="K256" s="983" t="s">
        <v>179</v>
      </c>
      <c r="L256" s="978"/>
      <c r="M256" s="979"/>
      <c r="N256" s="364">
        <f t="shared" ref="N256:N259" si="22">N255+TIME(0,M255,0)</f>
        <v>0.38819444444444423</v>
      </c>
      <c r="O256" s="155"/>
    </row>
    <row r="257" spans="5:16" ht="15.75" customHeight="1" x14ac:dyDescent="0.3">
      <c r="E257" s="157"/>
      <c r="F257" s="343"/>
      <c r="G257" s="253">
        <v>5</v>
      </c>
      <c r="H257" s="155"/>
      <c r="I257" s="175" t="s">
        <v>38</v>
      </c>
      <c r="J257" s="564"/>
      <c r="K257" s="565"/>
      <c r="L257" s="566"/>
      <c r="M257" s="253"/>
      <c r="N257" s="364">
        <f t="shared" si="22"/>
        <v>0.38819444444444423</v>
      </c>
      <c r="O257" s="155"/>
    </row>
    <row r="258" spans="5:16" ht="15.75" customHeight="1" x14ac:dyDescent="0.3">
      <c r="E258" s="157"/>
      <c r="F258" s="157"/>
      <c r="G258" s="253">
        <v>6</v>
      </c>
      <c r="H258" s="155"/>
      <c r="I258" s="155"/>
      <c r="J258" s="461"/>
      <c r="K258" s="156"/>
      <c r="L258" s="447"/>
      <c r="M258" s="253"/>
      <c r="N258" s="364">
        <f t="shared" si="22"/>
        <v>0.38819444444444423</v>
      </c>
      <c r="O258" s="155"/>
    </row>
    <row r="259" spans="5:16" ht="15.75" customHeight="1" x14ac:dyDescent="0.3">
      <c r="E259" s="157"/>
      <c r="F259" s="157"/>
      <c r="G259" s="157"/>
      <c r="H259" s="155"/>
      <c r="I259" s="155"/>
      <c r="J259" s="157" t="s">
        <v>186</v>
      </c>
      <c r="K259" s="156"/>
      <c r="L259" s="447"/>
      <c r="M259" s="253">
        <v>14</v>
      </c>
      <c r="N259" s="364">
        <f t="shared" si="22"/>
        <v>0.38819444444444423</v>
      </c>
      <c r="O259" s="155"/>
    </row>
    <row r="260" spans="5:16" ht="15.75" customHeight="1" x14ac:dyDescent="0.3">
      <c r="E260" s="157"/>
      <c r="F260" s="157"/>
      <c r="G260" s="157"/>
      <c r="H260" s="155"/>
      <c r="I260" s="155"/>
      <c r="J260" s="157"/>
      <c r="K260" s="156"/>
      <c r="L260" s="447"/>
      <c r="M260" s="253"/>
      <c r="N260" s="364"/>
      <c r="O260" s="155"/>
    </row>
    <row r="261" spans="5:16" ht="15.75" customHeight="1" x14ac:dyDescent="0.3">
      <c r="E261" s="157"/>
      <c r="F261" s="157"/>
      <c r="G261" s="157"/>
      <c r="H261" s="155"/>
      <c r="I261" s="155"/>
      <c r="J261" s="157" t="s">
        <v>149</v>
      </c>
      <c r="K261" s="156"/>
      <c r="L261" s="447"/>
      <c r="M261" s="253"/>
      <c r="N261" s="364"/>
      <c r="O261" s="155"/>
    </row>
    <row r="262" spans="5:16" ht="15.75" customHeight="1" x14ac:dyDescent="0.3">
      <c r="E262" s="157">
        <v>4</v>
      </c>
      <c r="F262" s="157"/>
      <c r="G262" s="157"/>
      <c r="H262" s="155">
        <v>4</v>
      </c>
      <c r="I262" s="155"/>
      <c r="J262" s="531" t="s">
        <v>302</v>
      </c>
      <c r="K262" s="156"/>
      <c r="L262" s="447"/>
      <c r="M262" s="253"/>
      <c r="N262" s="364">
        <f>N259+TIME(0,M259,0)</f>
        <v>0.39791666666666647</v>
      </c>
      <c r="O262" s="155"/>
    </row>
    <row r="263" spans="5:16" ht="15.75" customHeight="1" x14ac:dyDescent="0.3">
      <c r="E263" s="157"/>
      <c r="F263" s="157"/>
      <c r="G263" s="157"/>
      <c r="H263" s="155"/>
      <c r="I263" s="448"/>
      <c r="J263" s="444"/>
      <c r="K263" s="459"/>
      <c r="L263" s="489"/>
      <c r="M263" s="253"/>
      <c r="N263" s="364"/>
      <c r="O263" s="155"/>
    </row>
    <row r="264" spans="5:16" ht="15.75" customHeight="1" x14ac:dyDescent="0.3">
      <c r="E264" s="157"/>
      <c r="F264" s="343"/>
      <c r="G264" s="157"/>
      <c r="H264" s="155"/>
      <c r="I264" s="155"/>
      <c r="J264" s="157"/>
      <c r="K264" s="156"/>
      <c r="L264" s="447"/>
      <c r="M264" s="253"/>
      <c r="N264" s="364"/>
      <c r="O264" s="155"/>
    </row>
    <row r="265" spans="5:16" ht="15.75" customHeight="1" x14ac:dyDescent="0.3">
      <c r="E265" s="157"/>
      <c r="F265" s="343">
        <v>4.0999999999999996</v>
      </c>
      <c r="G265" s="157"/>
      <c r="H265" s="155"/>
      <c r="I265" s="155"/>
      <c r="J265" s="293" t="s">
        <v>210</v>
      </c>
      <c r="K265" s="156"/>
      <c r="L265" s="447"/>
      <c r="M265" s="253"/>
      <c r="N265" s="364">
        <f>N262+TIME(0,M262,0)</f>
        <v>0.39791666666666647</v>
      </c>
      <c r="O265" s="155"/>
    </row>
    <row r="266" spans="5:16" ht="15.75" customHeight="1" x14ac:dyDescent="0.3">
      <c r="E266" s="157"/>
      <c r="F266" s="343">
        <v>4.0999999999999996</v>
      </c>
      <c r="G266" s="157">
        <v>1</v>
      </c>
      <c r="H266" s="155"/>
      <c r="I266" s="155" t="s">
        <v>70</v>
      </c>
      <c r="J266" s="157" t="s">
        <v>78</v>
      </c>
      <c r="K266" s="156" t="s">
        <v>179</v>
      </c>
      <c r="L266" s="447" t="s">
        <v>138</v>
      </c>
      <c r="M266" s="253">
        <v>0</v>
      </c>
      <c r="N266" s="364">
        <f t="shared" ref="N266:N274" si="23">N265+TIME(0,M265,0)</f>
        <v>0.39791666666666647</v>
      </c>
      <c r="O266" s="155"/>
    </row>
    <row r="267" spans="5:16" ht="15.75" customHeight="1" x14ac:dyDescent="0.3">
      <c r="E267" s="157"/>
      <c r="F267" s="343">
        <v>4.0999999999999996</v>
      </c>
      <c r="G267" s="157">
        <f t="shared" ref="G267:G271" si="24">G266+1</f>
        <v>2</v>
      </c>
      <c r="H267" s="155"/>
      <c r="I267" s="155" t="s">
        <v>70</v>
      </c>
      <c r="J267" s="976" t="s">
        <v>166</v>
      </c>
      <c r="K267" s="983" t="s">
        <v>179</v>
      </c>
      <c r="L267" s="978" t="s">
        <v>138</v>
      </c>
      <c r="M267" s="979">
        <v>5</v>
      </c>
      <c r="N267" s="364">
        <f t="shared" si="23"/>
        <v>0.39791666666666647</v>
      </c>
      <c r="O267" s="155">
        <v>1</v>
      </c>
    </row>
    <row r="268" spans="5:16" ht="15.75" customHeight="1" x14ac:dyDescent="0.3">
      <c r="E268" s="157"/>
      <c r="F268" s="343">
        <v>4.0999999999999996</v>
      </c>
      <c r="G268" s="157">
        <f t="shared" si="24"/>
        <v>3</v>
      </c>
      <c r="H268" s="155"/>
      <c r="I268" s="155" t="s">
        <v>70</v>
      </c>
      <c r="J268" s="157" t="s">
        <v>489</v>
      </c>
      <c r="K268" s="156" t="s">
        <v>179</v>
      </c>
      <c r="L268" s="447" t="s">
        <v>47</v>
      </c>
      <c r="M268" s="253"/>
      <c r="N268" s="364">
        <f t="shared" si="23"/>
        <v>0.40138888888888868</v>
      </c>
      <c r="O268" s="155"/>
      <c r="P268" s="990"/>
    </row>
    <row r="269" spans="5:16" ht="15.75" customHeight="1" x14ac:dyDescent="0.3">
      <c r="E269" s="157"/>
      <c r="F269" s="343">
        <v>4.0999999999999996</v>
      </c>
      <c r="G269" s="157">
        <f t="shared" si="24"/>
        <v>4</v>
      </c>
      <c r="H269" s="155"/>
      <c r="I269" s="155" t="s">
        <v>70</v>
      </c>
      <c r="J269" s="157" t="s">
        <v>283</v>
      </c>
      <c r="K269" s="156" t="s">
        <v>179</v>
      </c>
      <c r="L269" s="447" t="s">
        <v>47</v>
      </c>
      <c r="M269" s="253"/>
      <c r="N269" s="364">
        <f t="shared" si="23"/>
        <v>0.40138888888888868</v>
      </c>
      <c r="O269" s="155"/>
      <c r="P269" s="990"/>
    </row>
    <row r="270" spans="5:16" ht="15.75" customHeight="1" x14ac:dyDescent="0.3">
      <c r="E270" s="157"/>
      <c r="F270" s="343">
        <v>4.0999999999999996</v>
      </c>
      <c r="G270" s="157">
        <f t="shared" si="24"/>
        <v>5</v>
      </c>
      <c r="H270" s="155"/>
      <c r="I270" s="155" t="s">
        <v>70</v>
      </c>
      <c r="J270" s="538"/>
      <c r="K270" s="156" t="s">
        <v>179</v>
      </c>
      <c r="L270" s="447"/>
      <c r="M270" s="847"/>
      <c r="N270" s="364">
        <f t="shared" si="23"/>
        <v>0.40138888888888868</v>
      </c>
      <c r="O270" s="155"/>
      <c r="P270" s="990"/>
    </row>
    <row r="271" spans="5:16" ht="15.75" customHeight="1" x14ac:dyDescent="0.3">
      <c r="E271" s="157"/>
      <c r="F271" s="343">
        <v>4.0999999999999996</v>
      </c>
      <c r="G271" s="157">
        <f t="shared" si="24"/>
        <v>6</v>
      </c>
      <c r="H271" s="155"/>
      <c r="I271" s="155" t="s">
        <v>70</v>
      </c>
      <c r="J271" s="157"/>
      <c r="K271" s="156" t="s">
        <v>179</v>
      </c>
      <c r="L271" s="447"/>
      <c r="M271" s="253"/>
      <c r="N271" s="364">
        <f t="shared" si="23"/>
        <v>0.40138888888888868</v>
      </c>
      <c r="O271" s="155"/>
      <c r="P271" s="990"/>
    </row>
    <row r="272" spans="5:16" ht="15.75" customHeight="1" x14ac:dyDescent="0.3">
      <c r="E272" s="157"/>
      <c r="F272" s="157"/>
      <c r="G272" s="157"/>
      <c r="H272" s="155"/>
      <c r="I272" s="155"/>
      <c r="J272" s="157"/>
      <c r="K272" s="156"/>
      <c r="L272" s="447"/>
      <c r="M272" s="253"/>
      <c r="N272" s="364"/>
      <c r="O272" s="155"/>
      <c r="P272" s="990"/>
    </row>
    <row r="273" spans="5:16" ht="15.75" customHeight="1" x14ac:dyDescent="0.3">
      <c r="E273" s="157"/>
      <c r="F273" s="343">
        <v>4.2</v>
      </c>
      <c r="G273" s="157"/>
      <c r="H273" s="155"/>
      <c r="I273" s="155"/>
      <c r="J273" s="293" t="s">
        <v>368</v>
      </c>
      <c r="K273" s="156"/>
      <c r="L273" s="447"/>
      <c r="M273" s="253"/>
      <c r="N273" s="364">
        <f>N271+TIME(0,M271,0)</f>
        <v>0.40138888888888868</v>
      </c>
      <c r="O273" s="155"/>
      <c r="P273" s="990"/>
    </row>
    <row r="274" spans="5:16" ht="15.75" customHeight="1" x14ac:dyDescent="0.3">
      <c r="E274" s="157"/>
      <c r="F274" s="343">
        <v>4.2</v>
      </c>
      <c r="G274" s="157">
        <v>1</v>
      </c>
      <c r="H274" s="155"/>
      <c r="I274" s="155" t="s">
        <v>70</v>
      </c>
      <c r="J274" s="157" t="s">
        <v>213</v>
      </c>
      <c r="K274" s="156" t="s">
        <v>179</v>
      </c>
      <c r="L274" s="447" t="s">
        <v>236</v>
      </c>
      <c r="M274" s="253"/>
      <c r="N274" s="364">
        <f t="shared" si="23"/>
        <v>0.40138888888888868</v>
      </c>
      <c r="O274" s="155"/>
      <c r="P274" s="990"/>
    </row>
    <row r="275" spans="5:16" ht="15.75" customHeight="1" x14ac:dyDescent="0.3">
      <c r="E275" s="157"/>
      <c r="F275" s="157"/>
      <c r="G275" s="157">
        <f>G274+1</f>
        <v>2</v>
      </c>
      <c r="H275" s="155"/>
      <c r="I275" s="155" t="s">
        <v>70</v>
      </c>
      <c r="J275" s="157" t="s">
        <v>483</v>
      </c>
      <c r="K275" s="156" t="s">
        <v>179</v>
      </c>
      <c r="L275" s="185" t="s">
        <v>448</v>
      </c>
      <c r="M275" s="253"/>
      <c r="N275" s="364">
        <f t="shared" ref="N275:N319" si="25">N274+TIME(0,M274,0)</f>
        <v>0.40138888888888868</v>
      </c>
      <c r="O275" s="155"/>
      <c r="P275" s="990"/>
    </row>
    <row r="276" spans="5:16" ht="15.75" customHeight="1" x14ac:dyDescent="0.3">
      <c r="E276" s="157"/>
      <c r="F276" s="157"/>
      <c r="G276" s="157">
        <f>G275+1</f>
        <v>3</v>
      </c>
      <c r="H276" s="155"/>
      <c r="I276" s="155" t="s">
        <v>2</v>
      </c>
      <c r="J276" s="216" t="s">
        <v>554</v>
      </c>
      <c r="K276" s="216" t="s">
        <v>179</v>
      </c>
      <c r="L276" s="185" t="s">
        <v>152</v>
      </c>
      <c r="M276" s="253"/>
      <c r="N276" s="364">
        <f t="shared" si="25"/>
        <v>0.40138888888888868</v>
      </c>
      <c r="O276" s="155"/>
      <c r="P276" s="990"/>
    </row>
    <row r="277" spans="5:16" ht="15.75" customHeight="1" x14ac:dyDescent="0.3">
      <c r="E277" s="157"/>
      <c r="F277" s="157"/>
      <c r="G277" s="157">
        <f>G276+1</f>
        <v>4</v>
      </c>
      <c r="H277" s="155"/>
      <c r="I277" s="155" t="s">
        <v>2</v>
      </c>
      <c r="J277" s="216" t="s">
        <v>482</v>
      </c>
      <c r="K277" s="216" t="s">
        <v>179</v>
      </c>
      <c r="L277" s="185" t="s">
        <v>119</v>
      </c>
      <c r="M277" s="253"/>
      <c r="N277" s="364">
        <f t="shared" si="25"/>
        <v>0.40138888888888868</v>
      </c>
      <c r="O277" s="155"/>
      <c r="P277" s="990"/>
    </row>
    <row r="278" spans="5:16" ht="15.75" customHeight="1" x14ac:dyDescent="0.3">
      <c r="E278" s="157"/>
      <c r="F278" s="157"/>
      <c r="G278" s="157"/>
      <c r="H278" s="155"/>
      <c r="I278" s="155"/>
      <c r="J278" s="576"/>
      <c r="K278" s="577"/>
      <c r="L278" s="578"/>
      <c r="M278" s="253"/>
      <c r="N278" s="364">
        <f t="shared" si="25"/>
        <v>0.40138888888888868</v>
      </c>
      <c r="O278" s="155"/>
      <c r="P278" s="990"/>
    </row>
    <row r="279" spans="5:16" ht="15.75" customHeight="1" x14ac:dyDescent="0.3">
      <c r="E279" s="157"/>
      <c r="F279" s="343">
        <v>4.3</v>
      </c>
      <c r="G279" s="157"/>
      <c r="H279" s="155"/>
      <c r="I279" s="155"/>
      <c r="J279" s="293" t="s">
        <v>215</v>
      </c>
      <c r="K279" s="156"/>
      <c r="L279" s="447"/>
      <c r="M279" s="253"/>
      <c r="N279" s="364">
        <f t="shared" si="25"/>
        <v>0.40138888888888868</v>
      </c>
      <c r="O279" s="155"/>
      <c r="P279" s="990"/>
    </row>
    <row r="280" spans="5:16" ht="15.75" customHeight="1" x14ac:dyDescent="0.3">
      <c r="E280" s="157"/>
      <c r="F280" s="343">
        <v>4.3</v>
      </c>
      <c r="G280" s="157">
        <v>1</v>
      </c>
      <c r="H280" s="155"/>
      <c r="I280" s="155" t="s">
        <v>70</v>
      </c>
      <c r="J280" s="157" t="s">
        <v>481</v>
      </c>
      <c r="K280" s="156" t="s">
        <v>6</v>
      </c>
      <c r="L280" s="185" t="s">
        <v>150</v>
      </c>
      <c r="M280" s="253"/>
      <c r="N280" s="364">
        <f t="shared" si="25"/>
        <v>0.40138888888888868</v>
      </c>
      <c r="O280" s="155">
        <v>0</v>
      </c>
      <c r="P280" s="990"/>
    </row>
    <row r="281" spans="5:16" ht="15.75" customHeight="1" x14ac:dyDescent="0.3">
      <c r="E281" s="157"/>
      <c r="F281" s="343">
        <v>4.3</v>
      </c>
      <c r="G281" s="157">
        <f t="shared" ref="G281:G286" si="26">G280+1</f>
        <v>2</v>
      </c>
      <c r="H281" s="155"/>
      <c r="I281" s="155" t="s">
        <v>70</v>
      </c>
      <c r="J281" s="976" t="s">
        <v>343</v>
      </c>
      <c r="K281" s="983" t="s">
        <v>179</v>
      </c>
      <c r="L281" s="978" t="s">
        <v>342</v>
      </c>
      <c r="M281" s="847"/>
      <c r="N281" s="364">
        <f t="shared" si="25"/>
        <v>0.40138888888888868</v>
      </c>
      <c r="O281" s="155">
        <v>2</v>
      </c>
      <c r="P281" s="990"/>
    </row>
    <row r="282" spans="5:16" ht="15.75" customHeight="1" x14ac:dyDescent="0.3">
      <c r="E282" s="157"/>
      <c r="F282" s="343">
        <v>4.3</v>
      </c>
      <c r="G282" s="157">
        <f t="shared" si="26"/>
        <v>3</v>
      </c>
      <c r="H282" s="155"/>
      <c r="I282" s="155" t="s">
        <v>70</v>
      </c>
      <c r="J282" s="157" t="s">
        <v>344</v>
      </c>
      <c r="K282" s="156" t="s">
        <v>179</v>
      </c>
      <c r="L282" s="447" t="s">
        <v>155</v>
      </c>
      <c r="M282" s="253"/>
      <c r="N282" s="364">
        <f t="shared" si="25"/>
        <v>0.40138888888888868</v>
      </c>
      <c r="O282" s="155"/>
      <c r="P282" s="990"/>
    </row>
    <row r="283" spans="5:16" ht="15.75" customHeight="1" x14ac:dyDescent="0.3">
      <c r="E283" s="157"/>
      <c r="F283" s="343">
        <v>4.3</v>
      </c>
      <c r="G283" s="157">
        <f t="shared" si="26"/>
        <v>4</v>
      </c>
      <c r="H283" s="155"/>
      <c r="I283" s="155" t="s">
        <v>70</v>
      </c>
      <c r="J283" s="157" t="s">
        <v>485</v>
      </c>
      <c r="K283" s="216" t="s">
        <v>179</v>
      </c>
      <c r="L283" s="185" t="s">
        <v>119</v>
      </c>
      <c r="M283" s="253"/>
      <c r="N283" s="364">
        <f>N282+TIME(0,M281,0)</f>
        <v>0.40138888888888868</v>
      </c>
      <c r="O283" s="155">
        <v>0</v>
      </c>
      <c r="P283" s="990"/>
    </row>
    <row r="284" spans="5:16" ht="15.75" customHeight="1" x14ac:dyDescent="0.3">
      <c r="E284" s="157"/>
      <c r="F284" s="343">
        <v>4.3</v>
      </c>
      <c r="G284" s="157">
        <f t="shared" si="26"/>
        <v>5</v>
      </c>
      <c r="H284" s="155"/>
      <c r="I284" s="155" t="s">
        <v>50</v>
      </c>
      <c r="J284" s="216" t="s">
        <v>27</v>
      </c>
      <c r="K284" s="216" t="s">
        <v>179</v>
      </c>
      <c r="L284" s="185" t="s">
        <v>46</v>
      </c>
      <c r="M284" s="280"/>
      <c r="N284" s="364">
        <f>N283+TIME(0,M282,0)</f>
        <v>0.40138888888888868</v>
      </c>
      <c r="O284" s="155">
        <v>0</v>
      </c>
      <c r="P284" s="990"/>
    </row>
    <row r="285" spans="5:16" ht="15.75" customHeight="1" x14ac:dyDescent="0.3">
      <c r="E285" s="157"/>
      <c r="F285" s="343">
        <v>4.3</v>
      </c>
      <c r="G285" s="157">
        <f t="shared" si="26"/>
        <v>6</v>
      </c>
      <c r="H285" s="155"/>
      <c r="I285" s="155" t="s">
        <v>50</v>
      </c>
      <c r="J285" s="216" t="s">
        <v>486</v>
      </c>
      <c r="K285" s="216" t="s">
        <v>179</v>
      </c>
      <c r="L285" s="185" t="s">
        <v>374</v>
      </c>
      <c r="M285" s="253"/>
      <c r="N285" s="364">
        <f>N284+TIME(0,M283,0)</f>
        <v>0.40138888888888868</v>
      </c>
      <c r="O285" s="155"/>
      <c r="P285" s="990"/>
    </row>
    <row r="286" spans="5:16" ht="15.75" customHeight="1" x14ac:dyDescent="0.3">
      <c r="E286" s="157"/>
      <c r="F286" s="343">
        <v>4.3</v>
      </c>
      <c r="G286" s="157">
        <f t="shared" si="26"/>
        <v>7</v>
      </c>
      <c r="H286" s="155"/>
      <c r="I286" s="155" t="s">
        <v>50</v>
      </c>
      <c r="J286" s="216" t="s">
        <v>487</v>
      </c>
      <c r="K286" s="216" t="s">
        <v>179</v>
      </c>
      <c r="L286" s="185" t="s">
        <v>421</v>
      </c>
      <c r="M286" s="253"/>
      <c r="N286" s="364">
        <f>N285+TIME(0,M284,0)</f>
        <v>0.40138888888888868</v>
      </c>
      <c r="O286" s="155"/>
      <c r="P286" s="990"/>
    </row>
    <row r="287" spans="5:16" ht="15.75" customHeight="1" x14ac:dyDescent="0.3">
      <c r="E287" s="157"/>
      <c r="F287" s="343"/>
      <c r="G287" s="157"/>
      <c r="H287" s="155"/>
      <c r="I287" s="155"/>
      <c r="J287" s="157"/>
      <c r="K287" s="156"/>
      <c r="L287" s="447"/>
      <c r="M287" s="253"/>
      <c r="N287" s="364">
        <f>N286+TIME(0,M285,0)</f>
        <v>0.40138888888888868</v>
      </c>
      <c r="O287" s="155"/>
      <c r="P287" s="990"/>
    </row>
    <row r="288" spans="5:16" ht="15.75" customHeight="1" x14ac:dyDescent="0.3">
      <c r="E288" s="157"/>
      <c r="F288" s="343">
        <v>4.4000000000000004</v>
      </c>
      <c r="G288" s="199"/>
      <c r="H288" s="273"/>
      <c r="I288" s="155"/>
      <c r="J288" s="530" t="s">
        <v>361</v>
      </c>
      <c r="K288" s="216"/>
      <c r="L288" s="216"/>
      <c r="M288" s="253"/>
      <c r="N288" s="364">
        <f t="shared" ref="N288:N289" si="27">N287+TIME(0,M286,0)</f>
        <v>0.40138888888888868</v>
      </c>
      <c r="O288" s="155"/>
      <c r="P288" s="990"/>
    </row>
    <row r="289" spans="1:16" ht="15.75" customHeight="1" x14ac:dyDescent="0.3">
      <c r="E289" s="157"/>
      <c r="F289" s="343"/>
      <c r="G289" s="490">
        <v>1</v>
      </c>
      <c r="H289" s="273"/>
      <c r="I289" s="155" t="s">
        <v>70</v>
      </c>
      <c r="J289" s="981" t="s">
        <v>556</v>
      </c>
      <c r="K289" s="981" t="s">
        <v>179</v>
      </c>
      <c r="L289" s="980" t="s">
        <v>113</v>
      </c>
      <c r="M289" s="982">
        <v>15</v>
      </c>
      <c r="N289" s="364">
        <f t="shared" si="27"/>
        <v>0.40138888888888868</v>
      </c>
      <c r="O289" s="155">
        <v>2</v>
      </c>
      <c r="P289" s="990"/>
    </row>
    <row r="290" spans="1:16" s="1155" customFormat="1" ht="15.75" customHeight="1" x14ac:dyDescent="0.3">
      <c r="A290" s="1167"/>
      <c r="B290" s="1167"/>
      <c r="C290" s="1167"/>
      <c r="D290" s="571"/>
      <c r="E290" s="157"/>
      <c r="F290" s="343"/>
      <c r="G290" s="490">
        <v>1</v>
      </c>
      <c r="H290" s="273"/>
      <c r="I290" s="155" t="s">
        <v>2</v>
      </c>
      <c r="J290" s="981" t="s">
        <v>557</v>
      </c>
      <c r="K290" s="981" t="s">
        <v>179</v>
      </c>
      <c r="L290" s="980" t="s">
        <v>546</v>
      </c>
      <c r="M290" s="982">
        <v>10</v>
      </c>
      <c r="N290" s="364">
        <f t="shared" ref="N290" si="28">N289+TIME(0,M288,0)</f>
        <v>0.40138888888888868</v>
      </c>
      <c r="O290" s="155">
        <v>2</v>
      </c>
    </row>
    <row r="291" spans="1:16" ht="15.75" customHeight="1" x14ac:dyDescent="0.3">
      <c r="E291" s="157"/>
      <c r="F291" s="343"/>
      <c r="G291" s="157"/>
      <c r="H291" s="155"/>
      <c r="I291" s="155"/>
      <c r="J291" s="157"/>
      <c r="K291" s="156"/>
      <c r="L291" s="447"/>
      <c r="M291" s="253"/>
      <c r="N291" s="364"/>
      <c r="O291" s="155"/>
      <c r="P291" s="990"/>
    </row>
    <row r="292" spans="1:16" ht="15.75" customHeight="1" x14ac:dyDescent="0.3">
      <c r="E292" s="157"/>
      <c r="F292" s="343">
        <v>4.5999999999999996</v>
      </c>
      <c r="G292" s="157"/>
      <c r="H292" s="155"/>
      <c r="I292" s="155"/>
      <c r="J292" s="293" t="s">
        <v>148</v>
      </c>
      <c r="K292" s="156"/>
      <c r="L292" s="447"/>
      <c r="M292" s="253"/>
      <c r="N292" s="364">
        <f>N290+TIME(0,M290,0)</f>
        <v>0.4083333333333331</v>
      </c>
      <c r="O292" s="155">
        <v>0</v>
      </c>
      <c r="P292" s="990"/>
    </row>
    <row r="293" spans="1:16" ht="15.75" customHeight="1" x14ac:dyDescent="0.3">
      <c r="E293" s="157"/>
      <c r="F293" s="343">
        <v>4.5999999999999996</v>
      </c>
      <c r="G293" s="157">
        <v>1</v>
      </c>
      <c r="H293" s="155"/>
      <c r="I293" s="155" t="s">
        <v>70</v>
      </c>
      <c r="J293" s="538"/>
      <c r="K293" s="512"/>
      <c r="L293" s="539"/>
      <c r="M293" s="540"/>
      <c r="N293" s="364">
        <f t="shared" si="25"/>
        <v>0.4083333333333331</v>
      </c>
      <c r="O293" s="155">
        <v>0</v>
      </c>
      <c r="P293" s="990"/>
    </row>
    <row r="294" spans="1:16" ht="15.75" customHeight="1" x14ac:dyDescent="0.3">
      <c r="E294" s="157"/>
      <c r="F294" s="157"/>
      <c r="G294" s="157">
        <f>G293+1</f>
        <v>2</v>
      </c>
      <c r="H294" s="155"/>
      <c r="I294" s="155" t="s">
        <v>184</v>
      </c>
      <c r="N294" s="364">
        <f t="shared" si="25"/>
        <v>0.4083333333333331</v>
      </c>
      <c r="O294" s="155">
        <v>0</v>
      </c>
      <c r="P294" s="990"/>
    </row>
    <row r="295" spans="1:16" ht="15.75" customHeight="1" x14ac:dyDescent="0.3">
      <c r="E295" s="157"/>
      <c r="F295" s="157"/>
      <c r="G295" s="157"/>
      <c r="H295" s="155"/>
      <c r="I295" s="155"/>
      <c r="J295" s="157"/>
      <c r="K295" s="156"/>
      <c r="L295" s="447"/>
      <c r="M295" s="253"/>
      <c r="N295" s="364">
        <f t="shared" si="25"/>
        <v>0.4083333333333331</v>
      </c>
      <c r="O295" s="155">
        <v>0</v>
      </c>
      <c r="P295" s="990"/>
    </row>
    <row r="296" spans="1:16" ht="15.75" customHeight="1" x14ac:dyDescent="0.3">
      <c r="E296" s="157">
        <v>5</v>
      </c>
      <c r="F296" s="157"/>
      <c r="G296" s="157"/>
      <c r="H296" s="155">
        <v>5</v>
      </c>
      <c r="I296" s="155"/>
      <c r="J296" s="531" t="s">
        <v>187</v>
      </c>
      <c r="K296" s="156"/>
      <c r="L296" s="447"/>
      <c r="M296" s="253"/>
      <c r="N296" s="364">
        <f t="shared" si="25"/>
        <v>0.4083333333333331</v>
      </c>
      <c r="O296" s="155">
        <v>0</v>
      </c>
      <c r="P296" s="990"/>
    </row>
    <row r="297" spans="1:16" ht="15.75" customHeight="1" x14ac:dyDescent="0.3">
      <c r="E297" s="157"/>
      <c r="F297" s="157"/>
      <c r="G297" s="157"/>
      <c r="H297" s="155"/>
      <c r="I297" s="155"/>
      <c r="J297" s="157"/>
      <c r="K297" s="156"/>
      <c r="L297" s="447"/>
      <c r="M297" s="253"/>
      <c r="N297" s="364">
        <f t="shared" si="25"/>
        <v>0.4083333333333331</v>
      </c>
      <c r="O297" s="155">
        <v>0</v>
      </c>
      <c r="P297" s="990"/>
    </row>
    <row r="298" spans="1:16" ht="15.75" customHeight="1" x14ac:dyDescent="0.3">
      <c r="E298" s="157"/>
      <c r="F298" s="157">
        <v>5.0999999999999996</v>
      </c>
      <c r="G298" s="157"/>
      <c r="H298" s="155"/>
      <c r="I298" s="155"/>
      <c r="J298" s="293" t="s">
        <v>210</v>
      </c>
      <c r="K298" s="156"/>
      <c r="L298" s="447"/>
      <c r="M298" s="253"/>
      <c r="N298" s="364">
        <f t="shared" si="25"/>
        <v>0.4083333333333331</v>
      </c>
      <c r="O298" s="155">
        <v>0</v>
      </c>
      <c r="P298" s="990"/>
    </row>
    <row r="299" spans="1:16" ht="15.75" customHeight="1" x14ac:dyDescent="0.3">
      <c r="E299" s="157"/>
      <c r="F299" s="157"/>
      <c r="G299" s="157">
        <v>1</v>
      </c>
      <c r="H299" s="155"/>
      <c r="I299" s="155" t="s">
        <v>70</v>
      </c>
      <c r="J299" s="157" t="s">
        <v>211</v>
      </c>
      <c r="K299" s="156" t="s">
        <v>179</v>
      </c>
      <c r="L299" s="447" t="s">
        <v>138</v>
      </c>
      <c r="M299" s="253"/>
      <c r="N299" s="364">
        <f t="shared" si="25"/>
        <v>0.4083333333333331</v>
      </c>
      <c r="O299" s="155">
        <v>0</v>
      </c>
      <c r="P299" s="990"/>
    </row>
    <row r="300" spans="1:16" ht="15.75" customHeight="1" x14ac:dyDescent="0.3">
      <c r="E300" s="157"/>
      <c r="F300" s="157"/>
      <c r="G300" s="157">
        <f>G299+1</f>
        <v>2</v>
      </c>
      <c r="H300" s="155"/>
      <c r="I300" s="155" t="s">
        <v>70</v>
      </c>
      <c r="J300" s="157" t="s">
        <v>156</v>
      </c>
      <c r="K300" s="156" t="s">
        <v>179</v>
      </c>
      <c r="L300" s="447" t="s">
        <v>113</v>
      </c>
      <c r="M300" s="253"/>
      <c r="N300" s="364">
        <f t="shared" si="25"/>
        <v>0.4083333333333331</v>
      </c>
      <c r="O300" s="155">
        <v>0</v>
      </c>
      <c r="P300" s="990"/>
    </row>
    <row r="301" spans="1:16" ht="15.75" customHeight="1" x14ac:dyDescent="0.3">
      <c r="E301" s="157"/>
      <c r="F301" s="157"/>
      <c r="G301" s="157">
        <f>G300+1</f>
        <v>3</v>
      </c>
      <c r="H301" s="155"/>
      <c r="I301" s="155" t="s">
        <v>70</v>
      </c>
      <c r="J301" s="157" t="s">
        <v>212</v>
      </c>
      <c r="K301" s="156" t="s">
        <v>179</v>
      </c>
      <c r="L301" s="447" t="s">
        <v>47</v>
      </c>
      <c r="M301" s="253"/>
      <c r="N301" s="364">
        <f t="shared" si="25"/>
        <v>0.4083333333333331</v>
      </c>
      <c r="O301" s="155">
        <v>0</v>
      </c>
      <c r="P301" s="990"/>
    </row>
    <row r="302" spans="1:16" ht="15.75" customHeight="1" x14ac:dyDescent="0.3">
      <c r="E302" s="157"/>
      <c r="F302" s="157"/>
      <c r="G302" s="157">
        <f>G301+1</f>
        <v>4</v>
      </c>
      <c r="H302" s="155"/>
      <c r="I302" s="155" t="s">
        <v>70</v>
      </c>
      <c r="J302" s="157" t="s">
        <v>283</v>
      </c>
      <c r="K302" s="156" t="s">
        <v>179</v>
      </c>
      <c r="L302" s="447" t="s">
        <v>47</v>
      </c>
      <c r="M302" s="253"/>
      <c r="N302" s="364">
        <f t="shared" si="25"/>
        <v>0.4083333333333331</v>
      </c>
      <c r="O302" s="155">
        <v>0</v>
      </c>
      <c r="P302" s="990"/>
    </row>
    <row r="303" spans="1:16" ht="15.75" customHeight="1" x14ac:dyDescent="0.3">
      <c r="E303" s="157"/>
      <c r="F303" s="157"/>
      <c r="G303" s="157">
        <f>G302+1</f>
        <v>5</v>
      </c>
      <c r="H303" s="155"/>
      <c r="I303" s="155" t="s">
        <v>2</v>
      </c>
      <c r="J303" s="157"/>
      <c r="K303" s="216" t="s">
        <v>179</v>
      </c>
      <c r="L303" s="185"/>
      <c r="M303" s="253"/>
      <c r="N303" s="364">
        <f t="shared" si="25"/>
        <v>0.4083333333333331</v>
      </c>
      <c r="O303" s="155">
        <v>0</v>
      </c>
      <c r="P303" s="990"/>
    </row>
    <row r="304" spans="1:16" s="1032" customFormat="1" ht="15.75" customHeight="1" x14ac:dyDescent="0.3">
      <c r="A304" s="1167"/>
      <c r="B304" s="1167"/>
      <c r="C304" s="1167"/>
      <c r="D304" s="571"/>
      <c r="E304" s="157"/>
      <c r="F304" s="157"/>
      <c r="G304" s="157"/>
      <c r="H304" s="155"/>
      <c r="I304" s="155"/>
      <c r="J304" s="157"/>
      <c r="K304" s="216"/>
      <c r="L304" s="185"/>
      <c r="M304" s="253"/>
      <c r="N304" s="364"/>
      <c r="O304" s="155"/>
    </row>
    <row r="305" spans="5:16" ht="15.75" customHeight="1" x14ac:dyDescent="0.3">
      <c r="E305" s="157"/>
      <c r="F305" s="157">
        <v>5.2</v>
      </c>
      <c r="G305" s="157"/>
      <c r="H305" s="155"/>
      <c r="I305" s="155"/>
      <c r="J305" s="293" t="s">
        <v>368</v>
      </c>
      <c r="K305" s="156"/>
      <c r="L305" s="447"/>
      <c r="M305" s="253"/>
      <c r="N305" s="364">
        <f>N303+TIME(0,M303,0)</f>
        <v>0.4083333333333331</v>
      </c>
      <c r="O305" s="155">
        <v>0</v>
      </c>
      <c r="P305" s="990"/>
    </row>
    <row r="306" spans="5:16" ht="15.75" customHeight="1" x14ac:dyDescent="0.3">
      <c r="E306" s="157"/>
      <c r="F306" s="157"/>
      <c r="G306" s="157">
        <v>1</v>
      </c>
      <c r="H306" s="155"/>
      <c r="I306" s="155" t="s">
        <v>70</v>
      </c>
      <c r="J306" s="157" t="s">
        <v>213</v>
      </c>
      <c r="K306" s="156" t="s">
        <v>179</v>
      </c>
      <c r="L306" s="447" t="s">
        <v>236</v>
      </c>
      <c r="M306" s="253"/>
      <c r="N306" s="364">
        <f t="shared" si="25"/>
        <v>0.4083333333333331</v>
      </c>
      <c r="O306" s="155">
        <v>0</v>
      </c>
      <c r="P306" s="990"/>
    </row>
    <row r="307" spans="5:16" ht="15.75" customHeight="1" x14ac:dyDescent="0.3">
      <c r="E307" s="157"/>
      <c r="F307" s="157"/>
      <c r="G307" s="157">
        <f>G306+1</f>
        <v>2</v>
      </c>
      <c r="H307" s="155"/>
      <c r="I307" s="155" t="s">
        <v>70</v>
      </c>
      <c r="J307" s="157" t="s">
        <v>483</v>
      </c>
      <c r="K307" s="156" t="s">
        <v>179</v>
      </c>
      <c r="L307" s="185" t="s">
        <v>448</v>
      </c>
      <c r="M307" s="557"/>
      <c r="N307" s="558">
        <f t="shared" si="25"/>
        <v>0.4083333333333331</v>
      </c>
      <c r="O307" s="155">
        <v>0</v>
      </c>
      <c r="P307" s="990"/>
    </row>
    <row r="308" spans="5:16" ht="15.75" customHeight="1" x14ac:dyDescent="0.3">
      <c r="E308" s="157"/>
      <c r="F308" s="157"/>
      <c r="G308" s="157">
        <f>G307+1</f>
        <v>3</v>
      </c>
      <c r="H308" s="155"/>
      <c r="I308" s="155" t="s">
        <v>2</v>
      </c>
      <c r="J308" s="216" t="s">
        <v>289</v>
      </c>
      <c r="K308" s="216" t="s">
        <v>179</v>
      </c>
      <c r="L308" s="185" t="s">
        <v>152</v>
      </c>
      <c r="M308" s="253"/>
      <c r="N308" s="558">
        <f t="shared" ref="N308:N315" si="29">N307+TIME(0,M307,0)</f>
        <v>0.4083333333333331</v>
      </c>
      <c r="O308" s="155">
        <v>0</v>
      </c>
      <c r="P308" s="990"/>
    </row>
    <row r="309" spans="5:16" ht="15.75" customHeight="1" x14ac:dyDescent="0.3">
      <c r="E309" s="157"/>
      <c r="F309" s="157"/>
      <c r="G309" s="157">
        <f>G308+1</f>
        <v>4</v>
      </c>
      <c r="H309" s="155"/>
      <c r="I309" s="155" t="s">
        <v>2</v>
      </c>
      <c r="J309" s="216" t="s">
        <v>482</v>
      </c>
      <c r="K309" s="216" t="s">
        <v>179</v>
      </c>
      <c r="L309" s="185" t="s">
        <v>119</v>
      </c>
      <c r="M309" s="979"/>
      <c r="N309" s="558">
        <f t="shared" si="29"/>
        <v>0.4083333333333331</v>
      </c>
      <c r="O309" s="155">
        <v>0</v>
      </c>
      <c r="P309" s="990"/>
    </row>
    <row r="310" spans="5:16" ht="15.75" customHeight="1" x14ac:dyDescent="0.3">
      <c r="E310" s="157"/>
      <c r="F310" s="157"/>
      <c r="G310" s="157">
        <f>G309+1</f>
        <v>5</v>
      </c>
      <c r="H310" s="155"/>
      <c r="I310" s="155"/>
      <c r="J310" s="216"/>
      <c r="K310" s="216" t="s">
        <v>179</v>
      </c>
      <c r="L310" s="185"/>
      <c r="M310" s="253"/>
      <c r="N310" s="558">
        <f t="shared" si="29"/>
        <v>0.4083333333333331</v>
      </c>
      <c r="O310" s="155">
        <v>0</v>
      </c>
      <c r="P310" s="990"/>
    </row>
    <row r="311" spans="5:16" ht="15.75" customHeight="1" x14ac:dyDescent="0.3">
      <c r="E311" s="157"/>
      <c r="F311" s="157"/>
      <c r="G311" s="157"/>
      <c r="H311" s="155"/>
      <c r="I311" s="155"/>
      <c r="J311" s="157"/>
      <c r="K311" s="156"/>
      <c r="L311" s="447"/>
      <c r="M311" s="253"/>
      <c r="N311" s="558">
        <f t="shared" si="29"/>
        <v>0.4083333333333331</v>
      </c>
      <c r="O311" s="155">
        <v>0</v>
      </c>
      <c r="P311" s="990"/>
    </row>
    <row r="312" spans="5:16" ht="15.75" customHeight="1" x14ac:dyDescent="0.3">
      <c r="E312" s="157"/>
      <c r="F312" s="157">
        <v>5.3</v>
      </c>
      <c r="G312" s="157"/>
      <c r="H312" s="155"/>
      <c r="I312" s="155"/>
      <c r="J312" s="293" t="s">
        <v>215</v>
      </c>
      <c r="K312" s="156"/>
      <c r="L312" s="447"/>
      <c r="M312" s="253"/>
      <c r="N312" s="558">
        <f t="shared" si="29"/>
        <v>0.4083333333333331</v>
      </c>
      <c r="O312" s="155">
        <v>0</v>
      </c>
      <c r="P312" s="990"/>
    </row>
    <row r="313" spans="5:16" ht="15.75" customHeight="1" x14ac:dyDescent="0.3">
      <c r="E313" s="157"/>
      <c r="F313" s="157"/>
      <c r="G313" s="157">
        <v>1</v>
      </c>
      <c r="H313" s="155"/>
      <c r="I313" s="155" t="s">
        <v>70</v>
      </c>
      <c r="J313" s="157" t="s">
        <v>484</v>
      </c>
      <c r="K313" s="156"/>
      <c r="L313" s="185" t="s">
        <v>150</v>
      </c>
      <c r="M313" s="253"/>
      <c r="N313" s="558">
        <f t="shared" si="29"/>
        <v>0.4083333333333331</v>
      </c>
      <c r="O313" s="155">
        <v>0</v>
      </c>
      <c r="P313" s="990"/>
    </row>
    <row r="314" spans="5:16" ht="15.75" customHeight="1" x14ac:dyDescent="0.3">
      <c r="E314" s="157"/>
      <c r="F314" s="157"/>
      <c r="G314" s="157">
        <f t="shared" ref="G314:G319" si="30">G313+1</f>
        <v>2</v>
      </c>
      <c r="H314" s="155"/>
      <c r="I314" s="155" t="s">
        <v>70</v>
      </c>
      <c r="J314" s="157" t="s">
        <v>343</v>
      </c>
      <c r="K314" s="156" t="s">
        <v>179</v>
      </c>
      <c r="L314" s="447" t="s">
        <v>342</v>
      </c>
      <c r="M314" s="253"/>
      <c r="N314" s="558">
        <f t="shared" si="29"/>
        <v>0.4083333333333331</v>
      </c>
      <c r="O314" s="155">
        <v>0</v>
      </c>
      <c r="P314" s="990"/>
    </row>
    <row r="315" spans="5:16" ht="15.75" customHeight="1" x14ac:dyDescent="0.3">
      <c r="E315" s="157"/>
      <c r="F315" s="157"/>
      <c r="G315" s="157">
        <f t="shared" si="30"/>
        <v>3</v>
      </c>
      <c r="H315" s="155"/>
      <c r="I315" s="155" t="s">
        <v>70</v>
      </c>
      <c r="J315" s="157" t="s">
        <v>344</v>
      </c>
      <c r="K315" s="156" t="s">
        <v>179</v>
      </c>
      <c r="L315" s="447" t="s">
        <v>155</v>
      </c>
      <c r="M315" s="253"/>
      <c r="N315" s="558">
        <f t="shared" si="29"/>
        <v>0.4083333333333331</v>
      </c>
      <c r="O315" s="155">
        <v>0</v>
      </c>
      <c r="P315" s="990"/>
    </row>
    <row r="316" spans="5:16" ht="15.75" customHeight="1" x14ac:dyDescent="0.3">
      <c r="E316" s="157"/>
      <c r="F316" s="157"/>
      <c r="G316" s="157">
        <f t="shared" si="30"/>
        <v>4</v>
      </c>
      <c r="H316" s="155"/>
      <c r="I316" s="155" t="s">
        <v>70</v>
      </c>
      <c r="J316" s="976" t="s">
        <v>360</v>
      </c>
      <c r="K316" s="977" t="s">
        <v>179</v>
      </c>
      <c r="L316" s="980" t="s">
        <v>119</v>
      </c>
      <c r="M316" s="253"/>
      <c r="N316" s="364">
        <f t="shared" si="25"/>
        <v>0.4083333333333331</v>
      </c>
      <c r="O316" s="155">
        <v>0</v>
      </c>
      <c r="P316" s="990"/>
    </row>
    <row r="317" spans="5:16" ht="15.75" customHeight="1" x14ac:dyDescent="0.3">
      <c r="E317" s="157"/>
      <c r="F317" s="157"/>
      <c r="G317" s="157">
        <f t="shared" si="30"/>
        <v>5</v>
      </c>
      <c r="H317" s="157">
        <f>H316+1</f>
        <v>1</v>
      </c>
      <c r="I317" s="155" t="s">
        <v>70</v>
      </c>
      <c r="J317" s="216" t="s">
        <v>28</v>
      </c>
      <c r="K317" s="216" t="s">
        <v>179</v>
      </c>
      <c r="L317" s="185" t="s">
        <v>46</v>
      </c>
      <c r="N317" s="364">
        <f t="shared" si="25"/>
        <v>0.4083333333333331</v>
      </c>
      <c r="O317" s="155">
        <v>0</v>
      </c>
      <c r="P317" s="990"/>
    </row>
    <row r="318" spans="5:16" ht="15.75" customHeight="1" x14ac:dyDescent="0.3">
      <c r="E318" s="157"/>
      <c r="F318" s="157"/>
      <c r="G318" s="157">
        <f t="shared" si="30"/>
        <v>6</v>
      </c>
      <c r="H318" s="157">
        <f>H317+1</f>
        <v>2</v>
      </c>
      <c r="I318" s="155" t="s">
        <v>70</v>
      </c>
      <c r="J318" s="216" t="s">
        <v>486</v>
      </c>
      <c r="K318" s="216" t="s">
        <v>179</v>
      </c>
      <c r="L318" s="185" t="s">
        <v>374</v>
      </c>
      <c r="M318" s="280"/>
      <c r="N318" s="364">
        <f t="shared" si="25"/>
        <v>0.4083333333333331</v>
      </c>
      <c r="O318" s="155">
        <v>0</v>
      </c>
      <c r="P318" s="990"/>
    </row>
    <row r="319" spans="5:16" ht="15.75" customHeight="1" x14ac:dyDescent="0.3">
      <c r="E319" s="157"/>
      <c r="F319" s="157"/>
      <c r="G319" s="157">
        <f t="shared" si="30"/>
        <v>7</v>
      </c>
      <c r="H319" s="157">
        <f>H318+1</f>
        <v>3</v>
      </c>
      <c r="I319" s="155" t="s">
        <v>70</v>
      </c>
      <c r="J319" s="216" t="s">
        <v>487</v>
      </c>
      <c r="K319" s="216" t="s">
        <v>179</v>
      </c>
      <c r="L319" s="185" t="s">
        <v>421</v>
      </c>
      <c r="M319" s="253"/>
      <c r="N319" s="364">
        <f t="shared" si="25"/>
        <v>0.4083333333333331</v>
      </c>
      <c r="O319" s="155">
        <v>0</v>
      </c>
      <c r="P319" s="990"/>
    </row>
    <row r="320" spans="5:16" ht="15.75" customHeight="1" x14ac:dyDescent="0.3">
      <c r="E320" s="157"/>
      <c r="F320" s="157"/>
      <c r="G320" s="157"/>
      <c r="H320" s="157"/>
      <c r="I320" s="155"/>
      <c r="J320" s="157"/>
      <c r="K320" s="156"/>
      <c r="L320" s="447"/>
      <c r="M320" s="253"/>
      <c r="N320" s="364"/>
      <c r="O320" s="155"/>
      <c r="P320" s="990"/>
    </row>
    <row r="321" spans="1:16" ht="15.75" customHeight="1" x14ac:dyDescent="0.3">
      <c r="E321" s="157"/>
      <c r="F321" s="157">
        <v>5.4</v>
      </c>
      <c r="G321" s="199"/>
      <c r="H321" s="273"/>
      <c r="I321" s="155"/>
      <c r="J321" s="530" t="s">
        <v>361</v>
      </c>
      <c r="K321" s="216"/>
      <c r="L321" s="216"/>
      <c r="M321" s="253"/>
      <c r="N321" s="364">
        <f>N319+TIME(0,M319,0)</f>
        <v>0.4083333333333331</v>
      </c>
      <c r="O321" s="155">
        <v>0</v>
      </c>
      <c r="P321" s="990"/>
    </row>
    <row r="322" spans="1:16" ht="15.75" customHeight="1" x14ac:dyDescent="0.3">
      <c r="E322" s="157"/>
      <c r="F322" s="157"/>
      <c r="G322" s="214">
        <v>1</v>
      </c>
      <c r="H322" s="273"/>
      <c r="I322" s="155" t="s">
        <v>70</v>
      </c>
      <c r="J322" s="836" t="s">
        <v>547</v>
      </c>
      <c r="K322" s="836" t="s">
        <v>179</v>
      </c>
      <c r="L322" s="185"/>
      <c r="M322" s="837"/>
      <c r="N322" s="364">
        <f t="shared" ref="N322:N329" si="31">N321+TIME(0,M321,0)</f>
        <v>0.4083333333333331</v>
      </c>
      <c r="O322" s="155">
        <v>0</v>
      </c>
      <c r="P322" s="990"/>
    </row>
    <row r="323" spans="1:16" ht="15.75" customHeight="1" x14ac:dyDescent="0.3">
      <c r="E323" s="157"/>
      <c r="F323" s="157"/>
      <c r="G323" s="214">
        <f>G322+1</f>
        <v>2</v>
      </c>
      <c r="H323" s="273"/>
      <c r="I323" s="155" t="s">
        <v>70</v>
      </c>
      <c r="J323" s="836" t="s">
        <v>548</v>
      </c>
      <c r="K323" s="836" t="s">
        <v>179</v>
      </c>
      <c r="L323" s="185"/>
      <c r="M323" s="837"/>
      <c r="N323" s="364">
        <f t="shared" si="31"/>
        <v>0.4083333333333331</v>
      </c>
      <c r="O323" s="155">
        <v>0</v>
      </c>
      <c r="P323" s="990"/>
    </row>
    <row r="324" spans="1:16" s="1032" customFormat="1" ht="15.75" customHeight="1" x14ac:dyDescent="0.3">
      <c r="A324" s="1167"/>
      <c r="B324" s="1167"/>
      <c r="C324" s="1167"/>
      <c r="D324" s="571"/>
      <c r="E324" s="157"/>
      <c r="F324" s="157"/>
      <c r="G324" s="214"/>
      <c r="H324" s="273"/>
      <c r="I324" s="155"/>
      <c r="J324" s="836"/>
      <c r="K324" s="836"/>
      <c r="L324" s="185"/>
      <c r="M324" s="837"/>
      <c r="N324" s="364"/>
      <c r="O324" s="155"/>
    </row>
    <row r="325" spans="1:16" s="1032" customFormat="1" ht="15.75" customHeight="1" x14ac:dyDescent="0.3">
      <c r="A325" s="1167"/>
      <c r="B325" s="1167"/>
      <c r="C325" s="1167"/>
      <c r="D325" s="571"/>
      <c r="E325" s="157"/>
      <c r="F325" s="157"/>
      <c r="G325" s="253"/>
      <c r="H325" s="155"/>
      <c r="I325" s="155"/>
      <c r="J325" s="279"/>
      <c r="K325" s="216"/>
      <c r="L325" s="185"/>
      <c r="M325" s="253"/>
      <c r="N325" s="364"/>
      <c r="O325" s="155"/>
    </row>
    <row r="326" spans="1:16" ht="15.75" customHeight="1" x14ac:dyDescent="0.3">
      <c r="E326" s="157"/>
      <c r="F326" s="157">
        <v>5.6</v>
      </c>
      <c r="G326" s="199"/>
      <c r="H326" s="273"/>
      <c r="I326" s="155"/>
      <c r="J326" s="530" t="s">
        <v>371</v>
      </c>
      <c r="K326" s="216"/>
      <c r="L326" s="216"/>
      <c r="M326" s="253"/>
      <c r="N326" s="364">
        <f>N323+TIME(0,N323,0)</f>
        <v>0.4083333333333331</v>
      </c>
      <c r="O326" s="155"/>
      <c r="P326" s="990"/>
    </row>
    <row r="327" spans="1:16" ht="15.75" customHeight="1" x14ac:dyDescent="0.3">
      <c r="E327" s="157"/>
      <c r="F327" s="157"/>
      <c r="G327" s="490">
        <v>1</v>
      </c>
      <c r="H327" s="273"/>
      <c r="I327" s="155" t="s">
        <v>322</v>
      </c>
      <c r="J327" s="995"/>
      <c r="K327" s="836"/>
      <c r="L327" s="185"/>
      <c r="M327" s="540"/>
      <c r="N327" s="445">
        <f t="shared" si="31"/>
        <v>0.4083333333333331</v>
      </c>
      <c r="O327" s="155"/>
      <c r="P327" s="990"/>
    </row>
    <row r="328" spans="1:16" ht="15.75" customHeight="1" x14ac:dyDescent="0.3">
      <c r="E328" s="157"/>
      <c r="G328" s="490">
        <f>G327+1</f>
        <v>2</v>
      </c>
      <c r="H328" s="273"/>
      <c r="I328" s="155" t="s">
        <v>322</v>
      </c>
      <c r="J328" s="995"/>
      <c r="K328" s="836"/>
      <c r="L328" s="185"/>
      <c r="M328" s="253"/>
      <c r="N328" s="445">
        <f t="shared" si="31"/>
        <v>0.4083333333333331</v>
      </c>
      <c r="O328" s="155">
        <v>0</v>
      </c>
      <c r="P328" s="990"/>
    </row>
    <row r="329" spans="1:16" ht="15.75" customHeight="1" x14ac:dyDescent="0.3">
      <c r="E329" s="157"/>
      <c r="F329" s="157"/>
      <c r="G329" s="490">
        <f>G328+1</f>
        <v>3</v>
      </c>
      <c r="H329" s="273"/>
      <c r="I329" s="155" t="s">
        <v>322</v>
      </c>
      <c r="J329" s="995"/>
      <c r="K329" s="836"/>
      <c r="L329" s="185"/>
      <c r="M329" s="253"/>
      <c r="N329" s="445">
        <f t="shared" si="31"/>
        <v>0.4083333333333331</v>
      </c>
      <c r="O329" s="155">
        <v>0</v>
      </c>
      <c r="P329" s="990"/>
    </row>
    <row r="330" spans="1:16" s="990" customFormat="1" ht="15.75" customHeight="1" x14ac:dyDescent="0.3">
      <c r="A330" s="1167"/>
      <c r="B330" s="1167"/>
      <c r="C330" s="1167"/>
      <c r="D330" s="571"/>
      <c r="E330" s="157"/>
      <c r="F330" s="157"/>
      <c r="G330" s="490">
        <f t="shared" ref="G330:G332" si="32">G329+1</f>
        <v>4</v>
      </c>
      <c r="H330" s="273"/>
      <c r="I330" s="155" t="s">
        <v>322</v>
      </c>
      <c r="J330" s="995"/>
      <c r="K330" s="836"/>
      <c r="L330" s="185"/>
      <c r="M330" s="253"/>
      <c r="N330" s="445">
        <f t="shared" ref="N330:N332" si="33">N329+TIME(0,M329,0)</f>
        <v>0.4083333333333331</v>
      </c>
      <c r="O330" s="155">
        <v>0</v>
      </c>
    </row>
    <row r="331" spans="1:16" s="990" customFormat="1" ht="15.75" customHeight="1" x14ac:dyDescent="0.3">
      <c r="A331" s="1167"/>
      <c r="B331" s="1167"/>
      <c r="C331" s="1167"/>
      <c r="D331" s="571"/>
      <c r="E331" s="157"/>
      <c r="F331" s="157"/>
      <c r="G331" s="490">
        <f t="shared" si="32"/>
        <v>5</v>
      </c>
      <c r="H331" s="273"/>
      <c r="I331" s="155" t="s">
        <v>322</v>
      </c>
      <c r="J331" s="995"/>
      <c r="K331" s="836"/>
      <c r="L331" s="185"/>
      <c r="M331" s="253"/>
      <c r="N331" s="445">
        <f t="shared" si="33"/>
        <v>0.4083333333333331</v>
      </c>
      <c r="O331" s="155">
        <v>0</v>
      </c>
    </row>
    <row r="332" spans="1:16" ht="15.75" customHeight="1" x14ac:dyDescent="0.3">
      <c r="E332" s="157"/>
      <c r="F332" s="157"/>
      <c r="G332" s="490">
        <f t="shared" si="32"/>
        <v>6</v>
      </c>
      <c r="H332" s="273"/>
      <c r="I332" s="155" t="s">
        <v>322</v>
      </c>
      <c r="N332" s="445">
        <f t="shared" si="33"/>
        <v>0.4083333333333331</v>
      </c>
      <c r="O332" s="155">
        <v>0</v>
      </c>
      <c r="P332" s="990"/>
    </row>
    <row r="333" spans="1:16" s="1032" customFormat="1" ht="15.75" customHeight="1" x14ac:dyDescent="0.3">
      <c r="A333" s="1167"/>
      <c r="B333" s="1167"/>
      <c r="C333" s="1167"/>
      <c r="D333" s="571"/>
      <c r="E333" s="157"/>
      <c r="F333" s="157"/>
      <c r="G333" s="490"/>
      <c r="H333" s="273"/>
      <c r="I333" s="155"/>
      <c r="J333" s="109"/>
      <c r="K333" s="109"/>
      <c r="L333" s="481"/>
      <c r="M333" s="228"/>
      <c r="N333" s="445"/>
      <c r="O333" s="155"/>
    </row>
    <row r="334" spans="1:16" ht="15.75" customHeight="1" x14ac:dyDescent="0.3">
      <c r="E334" s="157">
        <v>6</v>
      </c>
      <c r="F334" s="157"/>
      <c r="G334" s="157"/>
      <c r="H334" s="155"/>
      <c r="I334" s="155"/>
      <c r="J334" s="531" t="s">
        <v>207</v>
      </c>
      <c r="K334" s="156" t="s">
        <v>179</v>
      </c>
      <c r="L334" s="447" t="s">
        <v>589</v>
      </c>
      <c r="M334" s="253"/>
      <c r="N334" s="445">
        <f>N332+TIME(0,M332,0)</f>
        <v>0.4083333333333331</v>
      </c>
      <c r="O334" s="155"/>
      <c r="P334" s="990"/>
    </row>
    <row r="335" spans="1:16" ht="15.75" customHeight="1" x14ac:dyDescent="0.3">
      <c r="E335" s="157"/>
      <c r="F335" s="157">
        <v>6.1</v>
      </c>
      <c r="G335" s="157"/>
      <c r="H335" s="155"/>
      <c r="I335" s="155" t="s">
        <v>35</v>
      </c>
      <c r="J335" s="538" t="s">
        <v>566</v>
      </c>
      <c r="K335" s="845"/>
      <c r="L335" s="846" t="s">
        <v>567</v>
      </c>
      <c r="M335" s="847">
        <v>10</v>
      </c>
      <c r="N335" s="445">
        <f>N334+TIME(0,M334,0)</f>
        <v>0.4083333333333331</v>
      </c>
      <c r="O335" s="155"/>
      <c r="P335" s="990"/>
    </row>
    <row r="336" spans="1:16" ht="15.75" customHeight="1" x14ac:dyDescent="0.3">
      <c r="E336" s="157"/>
      <c r="F336" s="157">
        <f>F335+0.1</f>
        <v>6.1999999999999993</v>
      </c>
      <c r="G336" s="157"/>
      <c r="H336" s="155"/>
      <c r="I336" s="155" t="s">
        <v>184</v>
      </c>
      <c r="J336" s="538"/>
      <c r="K336" s="845"/>
      <c r="L336" s="846"/>
      <c r="M336" s="847"/>
      <c r="N336" s="445">
        <f t="shared" ref="N336:N343" si="34">N335+TIME(0,M335,0)</f>
        <v>0.41527777777777752</v>
      </c>
      <c r="O336" s="155"/>
      <c r="P336" s="990"/>
    </row>
    <row r="337" spans="1:16" ht="15.75" customHeight="1" x14ac:dyDescent="0.3">
      <c r="E337" s="157"/>
      <c r="F337" s="157">
        <f>F336+0.1</f>
        <v>6.2999999999999989</v>
      </c>
      <c r="G337" s="157"/>
      <c r="H337" s="155"/>
      <c r="I337" s="155" t="s">
        <v>184</v>
      </c>
      <c r="J337" s="976" t="s">
        <v>399</v>
      </c>
      <c r="K337" s="977" t="s">
        <v>179</v>
      </c>
      <c r="L337" s="978" t="s">
        <v>589</v>
      </c>
      <c r="M337" s="979">
        <v>3</v>
      </c>
      <c r="N337" s="445">
        <f t="shared" si="34"/>
        <v>0.41527777777777752</v>
      </c>
      <c r="O337" s="155"/>
      <c r="P337" s="990"/>
    </row>
    <row r="338" spans="1:16" ht="15.75" customHeight="1" x14ac:dyDescent="0.3">
      <c r="E338" s="157"/>
      <c r="F338" s="157">
        <f>F337+0.1</f>
        <v>6.3999999999999986</v>
      </c>
      <c r="G338" s="157"/>
      <c r="H338" s="155"/>
      <c r="I338" s="155" t="s">
        <v>184</v>
      </c>
      <c r="J338" s="528"/>
      <c r="K338" s="201"/>
      <c r="L338" s="447"/>
      <c r="M338" s="540"/>
      <c r="N338" s="445">
        <f t="shared" si="34"/>
        <v>0.41736111111111085</v>
      </c>
      <c r="O338" s="155"/>
      <c r="P338" s="990"/>
    </row>
    <row r="339" spans="1:16" ht="15.75" customHeight="1" x14ac:dyDescent="0.3">
      <c r="E339" s="157"/>
      <c r="F339" s="157"/>
      <c r="G339" s="157"/>
      <c r="H339" s="155"/>
      <c r="I339" s="155" t="s">
        <v>184</v>
      </c>
      <c r="J339" s="528"/>
      <c r="K339" s="201"/>
      <c r="L339" s="447"/>
      <c r="M339" s="540"/>
      <c r="N339" s="445">
        <f t="shared" si="34"/>
        <v>0.41736111111111085</v>
      </c>
      <c r="O339" s="155"/>
      <c r="P339" s="990"/>
    </row>
    <row r="340" spans="1:16" s="1032" customFormat="1" ht="15.75" customHeight="1" x14ac:dyDescent="0.3">
      <c r="A340" s="1167"/>
      <c r="B340" s="1167"/>
      <c r="C340" s="1167"/>
      <c r="D340" s="571"/>
      <c r="E340" s="157">
        <v>7</v>
      </c>
      <c r="F340" s="157"/>
      <c r="G340" s="157"/>
      <c r="H340" s="155"/>
      <c r="I340" s="155" t="s">
        <v>38</v>
      </c>
      <c r="J340" s="531" t="s">
        <v>488</v>
      </c>
      <c r="K340" s="156" t="s">
        <v>179</v>
      </c>
      <c r="L340" s="447" t="s">
        <v>588</v>
      </c>
      <c r="M340" s="253">
        <v>2</v>
      </c>
      <c r="N340" s="445">
        <f t="shared" si="34"/>
        <v>0.41736111111111085</v>
      </c>
      <c r="O340" s="155"/>
    </row>
    <row r="341" spans="1:16" s="1032" customFormat="1" ht="15.75" customHeight="1" x14ac:dyDescent="0.3">
      <c r="A341" s="1167"/>
      <c r="B341" s="1167"/>
      <c r="C341" s="1167"/>
      <c r="D341" s="571"/>
      <c r="E341" s="157"/>
      <c r="F341" s="157"/>
      <c r="G341" s="157"/>
      <c r="H341" s="155"/>
      <c r="I341" s="155"/>
      <c r="K341" s="156"/>
      <c r="L341" s="447"/>
      <c r="M341" s="253"/>
      <c r="N341" s="445">
        <f t="shared" si="34"/>
        <v>0.41874999999999973</v>
      </c>
      <c r="O341" s="155"/>
    </row>
    <row r="342" spans="1:16" ht="15.75" customHeight="1" x14ac:dyDescent="0.3">
      <c r="E342" s="157">
        <v>7</v>
      </c>
      <c r="F342" s="157"/>
      <c r="G342" s="157"/>
      <c r="H342" s="155"/>
      <c r="I342" s="155" t="s">
        <v>185</v>
      </c>
      <c r="J342" s="1037" t="s">
        <v>764</v>
      </c>
      <c r="K342" s="156"/>
      <c r="L342" s="447"/>
      <c r="M342" s="253"/>
      <c r="N342" s="445">
        <f t="shared" si="34"/>
        <v>0.41874999999999973</v>
      </c>
      <c r="O342" s="155"/>
      <c r="P342" s="990"/>
    </row>
    <row r="343" spans="1:16" ht="15.75" customHeight="1" x14ac:dyDescent="0.3">
      <c r="E343" s="157"/>
      <c r="F343" s="157"/>
      <c r="G343" s="157"/>
      <c r="H343" s="155"/>
      <c r="I343" s="155"/>
      <c r="J343" s="1037" t="s">
        <v>765</v>
      </c>
      <c r="K343" s="156"/>
      <c r="L343" s="447"/>
      <c r="M343" s="253"/>
      <c r="N343" s="445">
        <f t="shared" si="34"/>
        <v>0.41874999999999973</v>
      </c>
      <c r="O343" s="155"/>
      <c r="P343" s="990"/>
    </row>
    <row r="344" spans="1:16" ht="15.75" customHeight="1" x14ac:dyDescent="0.3">
      <c r="E344" s="157">
        <v>8</v>
      </c>
      <c r="F344" s="157"/>
      <c r="G344" s="157"/>
      <c r="H344" s="155"/>
      <c r="I344" s="155" t="s">
        <v>70</v>
      </c>
      <c r="J344" s="531" t="s">
        <v>116</v>
      </c>
      <c r="K344" s="156" t="s">
        <v>179</v>
      </c>
      <c r="L344" s="447" t="s">
        <v>588</v>
      </c>
      <c r="M344" s="253">
        <v>1</v>
      </c>
      <c r="N344" s="445">
        <f t="shared" ref="N344" si="35">N342+TIME(0,M342,0)</f>
        <v>0.41874999999999973</v>
      </c>
      <c r="O344" s="155"/>
      <c r="P344" s="990"/>
    </row>
    <row r="345" spans="1:16" ht="15.75" customHeight="1" x14ac:dyDescent="0.3">
      <c r="E345" s="157"/>
      <c r="F345" s="157"/>
      <c r="G345" s="157"/>
      <c r="H345" s="155"/>
      <c r="I345" s="155"/>
      <c r="J345" s="283" t="s">
        <v>359</v>
      </c>
      <c r="K345" s="216"/>
      <c r="L345" s="199"/>
      <c r="M345" s="246"/>
      <c r="N345" s="1038">
        <f>N346-N344</f>
        <v>8.1250000000000266E-2</v>
      </c>
      <c r="O345" s="155"/>
      <c r="P345" s="990"/>
    </row>
    <row r="346" spans="1:16" ht="15.75" customHeight="1" x14ac:dyDescent="0.3">
      <c r="E346" s="157"/>
      <c r="F346" s="157"/>
      <c r="G346" s="157"/>
      <c r="H346" s="155"/>
      <c r="I346" s="155"/>
      <c r="J346" s="157"/>
      <c r="K346" s="156"/>
      <c r="L346" s="447" t="s">
        <v>190</v>
      </c>
      <c r="M346" s="253"/>
      <c r="N346" s="365">
        <f>TIME(12,0,0)</f>
        <v>0.5</v>
      </c>
      <c r="O346" s="155"/>
      <c r="P346" s="990"/>
    </row>
    <row r="347" spans="1:16" ht="15.75" customHeight="1" x14ac:dyDescent="0.25">
      <c r="E347" s="1554" t="s">
        <v>217</v>
      </c>
      <c r="F347" s="1555"/>
      <c r="G347" s="1555"/>
      <c r="H347" s="1555"/>
      <c r="I347" s="1555"/>
      <c r="J347" s="1555"/>
      <c r="K347" s="1555"/>
      <c r="L347" s="1555"/>
      <c r="M347" s="1555"/>
      <c r="N347" s="1556"/>
      <c r="O347" s="155"/>
    </row>
    <row r="348" spans="1:16" ht="15.75" customHeight="1" x14ac:dyDescent="0.25">
      <c r="E348" s="1557"/>
      <c r="F348" s="1558"/>
      <c r="G348" s="1558"/>
      <c r="H348" s="1558"/>
      <c r="I348" s="1558"/>
      <c r="J348" s="1558"/>
      <c r="K348" s="1558"/>
      <c r="L348" s="1558"/>
      <c r="M348" s="1558"/>
      <c r="N348" s="1559"/>
      <c r="O348" s="155"/>
    </row>
    <row r="349" spans="1:16" ht="15.75" customHeight="1" x14ac:dyDescent="0.25">
      <c r="E349" s="1548" t="s">
        <v>130</v>
      </c>
      <c r="F349" s="1549"/>
      <c r="G349" s="1549"/>
      <c r="H349" s="1549"/>
      <c r="I349" s="1549"/>
      <c r="J349" s="1549"/>
      <c r="K349" s="1549"/>
      <c r="L349" s="1549"/>
      <c r="M349" s="1549"/>
      <c r="N349" s="1550"/>
      <c r="O349" s="155"/>
    </row>
    <row r="350" spans="1:16" ht="15.75" customHeight="1" x14ac:dyDescent="0.25">
      <c r="E350" s="302"/>
      <c r="F350" s="303"/>
      <c r="G350" s="303"/>
      <c r="H350" s="367"/>
      <c r="I350" s="368"/>
      <c r="J350" s="303"/>
      <c r="K350" s="368"/>
      <c r="L350" s="303"/>
      <c r="M350" s="369"/>
      <c r="N350" s="366"/>
      <c r="O350" s="155"/>
    </row>
    <row r="351" spans="1:16" ht="15.75" customHeight="1" x14ac:dyDescent="0.25">
      <c r="E351" s="1542" t="s">
        <v>163</v>
      </c>
      <c r="F351" s="1543"/>
      <c r="G351" s="1543"/>
      <c r="H351" s="1543"/>
      <c r="I351" s="1543"/>
      <c r="J351" s="1543"/>
      <c r="K351" s="1543"/>
      <c r="L351" s="1543"/>
      <c r="M351" s="1543"/>
      <c r="N351" s="1544"/>
      <c r="O351" s="155"/>
    </row>
    <row r="352" spans="1:16" ht="15.75" customHeight="1" x14ac:dyDescent="0.25">
      <c r="E352" s="304"/>
      <c r="F352" s="305"/>
      <c r="G352" s="305"/>
      <c r="H352" s="5"/>
      <c r="I352" s="5"/>
      <c r="J352" s="5"/>
      <c r="K352" s="5"/>
      <c r="L352" s="5"/>
      <c r="M352" s="254"/>
      <c r="N352" s="67"/>
      <c r="O352" s="155"/>
    </row>
    <row r="353" spans="4:16" ht="15.75" customHeight="1" x14ac:dyDescent="0.25">
      <c r="E353" s="1545" t="s">
        <v>272</v>
      </c>
      <c r="F353" s="1546"/>
      <c r="G353" s="1546"/>
      <c r="H353" s="1546"/>
      <c r="I353" s="1546"/>
      <c r="J353" s="1546"/>
      <c r="K353" s="1546"/>
      <c r="L353" s="1546"/>
      <c r="M353" s="1546"/>
      <c r="N353" s="1547"/>
      <c r="O353" s="155"/>
    </row>
    <row r="354" spans="4:16" ht="15.75" customHeight="1" x14ac:dyDescent="0.25">
      <c r="E354" s="306"/>
      <c r="F354" s="307"/>
      <c r="G354" s="307"/>
      <c r="H354" s="8"/>
      <c r="I354" s="8"/>
      <c r="J354" s="8"/>
      <c r="K354" s="8"/>
      <c r="L354" s="8"/>
      <c r="M354" s="255"/>
      <c r="N354" s="68"/>
      <c r="O354" s="155"/>
    </row>
    <row r="355" spans="4:16" ht="15.75" customHeight="1" x14ac:dyDescent="0.25">
      <c r="E355" s="1537" t="s">
        <v>106</v>
      </c>
      <c r="F355" s="1538"/>
      <c r="G355" s="1538"/>
      <c r="H355" s="1538"/>
      <c r="I355" s="1538"/>
      <c r="J355" s="1538"/>
      <c r="K355" s="1538"/>
      <c r="L355" s="1538"/>
      <c r="M355" s="1538"/>
      <c r="N355" s="1539"/>
      <c r="O355" s="155"/>
    </row>
    <row r="356" spans="4:16" ht="15.75" customHeight="1" x14ac:dyDescent="0.25">
      <c r="E356" s="306"/>
      <c r="F356" s="307"/>
      <c r="G356" s="307"/>
      <c r="H356" s="8"/>
      <c r="I356" s="8"/>
      <c r="J356" s="8"/>
      <c r="K356" s="8"/>
      <c r="L356" s="8"/>
      <c r="M356" s="255"/>
      <c r="N356" s="68"/>
      <c r="O356" s="155"/>
    </row>
    <row r="357" spans="4:16" ht="15.75" customHeight="1" x14ac:dyDescent="0.25">
      <c r="D357"/>
      <c r="E357"/>
      <c r="F357"/>
      <c r="G357"/>
      <c r="H357"/>
      <c r="I357"/>
      <c r="J357"/>
      <c r="K357"/>
      <c r="L357" s="362"/>
      <c r="M357"/>
      <c r="N357"/>
      <c r="O357"/>
    </row>
    <row r="358" spans="4:16" ht="15.75" customHeight="1" x14ac:dyDescent="0.25">
      <c r="D358"/>
      <c r="E358"/>
      <c r="F358"/>
      <c r="G358"/>
      <c r="H358"/>
      <c r="I358"/>
      <c r="J358"/>
      <c r="K358"/>
      <c r="L358"/>
      <c r="M358"/>
      <c r="N358"/>
      <c r="O358" s="559">
        <f>SUM(O184:O346)</f>
        <v>7</v>
      </c>
      <c r="P358" s="1154" t="s">
        <v>536</v>
      </c>
    </row>
    <row r="359" spans="4:16" ht="15.75" customHeight="1" x14ac:dyDescent="0.25">
      <c r="D359"/>
      <c r="E359"/>
      <c r="F359"/>
      <c r="G359"/>
      <c r="H359"/>
      <c r="I359"/>
      <c r="J359"/>
      <c r="K359"/>
      <c r="L359"/>
      <c r="M359"/>
      <c r="N359"/>
      <c r="O359"/>
    </row>
    <row r="360" spans="4:16" ht="15.75" customHeight="1" x14ac:dyDescent="0.25">
      <c r="D360"/>
      <c r="E360"/>
      <c r="F360"/>
      <c r="G360"/>
      <c r="H360"/>
      <c r="I360"/>
      <c r="J360"/>
      <c r="K360"/>
      <c r="L360"/>
      <c r="M360"/>
      <c r="N360"/>
      <c r="O360"/>
    </row>
    <row r="361" spans="4:16" ht="15.75" customHeight="1" x14ac:dyDescent="0.25">
      <c r="D361"/>
      <c r="E361"/>
      <c r="F361"/>
      <c r="J361" s="1682"/>
    </row>
    <row r="362" spans="4:16" ht="15.75" customHeight="1" x14ac:dyDescent="0.25">
      <c r="D362"/>
      <c r="E362"/>
      <c r="F362"/>
      <c r="J362" s="1682"/>
    </row>
    <row r="363" spans="4:16" ht="15.75" customHeight="1" x14ac:dyDescent="0.25">
      <c r="D363"/>
      <c r="E363"/>
      <c r="F363"/>
    </row>
    <row r="364" spans="4:16" ht="15.75" customHeight="1" x14ac:dyDescent="0.25">
      <c r="D364"/>
      <c r="E364"/>
      <c r="F364"/>
    </row>
    <row r="365" spans="4:16" ht="15.75" customHeight="1" x14ac:dyDescent="0.25">
      <c r="D365"/>
      <c r="E365"/>
      <c r="F365"/>
    </row>
    <row r="366" spans="4:16" ht="15.75" customHeight="1" x14ac:dyDescent="0.25">
      <c r="D366"/>
      <c r="E366"/>
      <c r="F366"/>
    </row>
    <row r="367" spans="4:16" ht="15.75" customHeight="1" x14ac:dyDescent="0.25">
      <c r="D367"/>
      <c r="E367"/>
      <c r="F367"/>
    </row>
    <row r="368" spans="4:16" ht="15.75" customHeight="1" x14ac:dyDescent="0.25">
      <c r="D368"/>
      <c r="E368"/>
      <c r="F368"/>
    </row>
    <row r="369" spans="4:6" ht="15.75" customHeight="1" x14ac:dyDescent="0.25">
      <c r="D369"/>
      <c r="E369"/>
      <c r="F369"/>
    </row>
    <row r="370" spans="4:6" ht="15.75" customHeight="1" x14ac:dyDescent="0.25">
      <c r="D370"/>
      <c r="E370"/>
      <c r="F370"/>
    </row>
    <row r="371" spans="4:6" ht="15.75" customHeight="1" x14ac:dyDescent="0.25">
      <c r="D371"/>
      <c r="E371"/>
      <c r="F371"/>
    </row>
    <row r="372" spans="4:6" ht="15.75" customHeight="1" x14ac:dyDescent="0.25">
      <c r="D372"/>
      <c r="E372"/>
      <c r="F372"/>
    </row>
    <row r="373" spans="4:6" ht="15.75" customHeight="1" x14ac:dyDescent="0.25">
      <c r="D373"/>
      <c r="E373"/>
      <c r="F373"/>
    </row>
    <row r="374" spans="4:6" ht="15.75" customHeight="1" x14ac:dyDescent="0.25">
      <c r="D374"/>
      <c r="E374"/>
      <c r="F374"/>
    </row>
    <row r="375" spans="4:6" ht="15.75" customHeight="1" x14ac:dyDescent="0.25">
      <c r="D375"/>
      <c r="E375"/>
      <c r="F375"/>
    </row>
    <row r="376" spans="4:6" ht="15.75" customHeight="1" x14ac:dyDescent="0.25">
      <c r="D376"/>
      <c r="E376"/>
      <c r="F376"/>
    </row>
    <row r="377" spans="4:6" ht="15.75" customHeight="1" x14ac:dyDescent="0.25">
      <c r="D377"/>
      <c r="E377"/>
      <c r="F377"/>
    </row>
    <row r="378" spans="4:6" ht="15.75" customHeight="1" x14ac:dyDescent="0.25">
      <c r="D378"/>
      <c r="E378"/>
      <c r="F378"/>
    </row>
    <row r="379" spans="4:6" ht="15.75" customHeight="1" x14ac:dyDescent="0.25">
      <c r="D379"/>
      <c r="E379"/>
      <c r="F379"/>
    </row>
    <row r="380" spans="4:6" ht="15.75" customHeight="1" x14ac:dyDescent="0.25">
      <c r="D380"/>
      <c r="E380"/>
      <c r="F380"/>
    </row>
    <row r="381" spans="4:6" ht="15.75" customHeight="1" x14ac:dyDescent="0.25">
      <c r="D381"/>
      <c r="E381"/>
      <c r="F381"/>
    </row>
    <row r="382" spans="4:6" ht="15.75" customHeight="1" x14ac:dyDescent="0.25">
      <c r="D382"/>
      <c r="E382"/>
      <c r="F382"/>
    </row>
    <row r="383" spans="4:6" ht="15.75" customHeight="1" x14ac:dyDescent="0.25">
      <c r="D383"/>
      <c r="E383"/>
      <c r="F383"/>
    </row>
    <row r="384" spans="4:6" ht="15.75" customHeight="1" x14ac:dyDescent="0.25">
      <c r="D384"/>
      <c r="E384"/>
      <c r="F384"/>
    </row>
    <row r="385" spans="4:6" ht="15.75" customHeight="1" x14ac:dyDescent="0.25">
      <c r="D385"/>
      <c r="E385"/>
      <c r="F385"/>
    </row>
    <row r="386" spans="4:6" ht="15.75" customHeight="1" x14ac:dyDescent="0.25">
      <c r="D386"/>
      <c r="E386"/>
      <c r="F386"/>
    </row>
    <row r="387" spans="4:6" ht="15.75" customHeight="1" x14ac:dyDescent="0.25">
      <c r="D387"/>
      <c r="E387"/>
      <c r="F387"/>
    </row>
    <row r="388" spans="4:6" ht="15.75" customHeight="1" x14ac:dyDescent="0.25">
      <c r="D388"/>
      <c r="E388"/>
      <c r="F388"/>
    </row>
    <row r="389" spans="4:6" ht="15.75" customHeight="1" x14ac:dyDescent="0.25">
      <c r="D389"/>
      <c r="E389"/>
      <c r="F389"/>
    </row>
    <row r="390" spans="4:6" ht="15.75" customHeight="1" x14ac:dyDescent="0.25">
      <c r="D390"/>
      <c r="E390"/>
      <c r="F390"/>
    </row>
    <row r="391" spans="4:6" ht="15.75" customHeight="1" x14ac:dyDescent="0.25">
      <c r="D391"/>
      <c r="E391"/>
      <c r="F391"/>
    </row>
    <row r="392" spans="4:6" ht="15.75" customHeight="1" x14ac:dyDescent="0.25">
      <c r="D392"/>
      <c r="E392"/>
      <c r="F392"/>
    </row>
    <row r="393" spans="4:6" ht="15.75" customHeight="1" x14ac:dyDescent="0.25">
      <c r="D393"/>
      <c r="E393"/>
      <c r="F393"/>
    </row>
    <row r="394" spans="4:6" ht="15.75" customHeight="1" x14ac:dyDescent="0.25">
      <c r="D394"/>
      <c r="E394"/>
      <c r="F394"/>
    </row>
    <row r="395" spans="4:6" ht="15.75" customHeight="1" x14ac:dyDescent="0.25">
      <c r="D395"/>
      <c r="E395"/>
      <c r="F395"/>
    </row>
    <row r="396" spans="4:6" ht="15.75" customHeight="1" x14ac:dyDescent="0.25">
      <c r="D396"/>
      <c r="E396"/>
      <c r="F396"/>
    </row>
    <row r="397" spans="4:6" ht="15.75" customHeight="1" x14ac:dyDescent="0.25">
      <c r="D397"/>
      <c r="E397"/>
      <c r="F397"/>
    </row>
    <row r="398" spans="4:6" ht="15.75" customHeight="1" x14ac:dyDescent="0.25">
      <c r="D398"/>
      <c r="E398"/>
      <c r="F398"/>
    </row>
    <row r="399" spans="4:6" ht="15.75" customHeight="1" x14ac:dyDescent="0.25">
      <c r="D399"/>
      <c r="E399"/>
      <c r="F399"/>
    </row>
    <row r="400" spans="4:6" ht="15.75" customHeight="1" x14ac:dyDescent="0.25">
      <c r="D400"/>
      <c r="E400"/>
      <c r="F400"/>
    </row>
    <row r="401" spans="4:6" ht="15.75" customHeight="1" x14ac:dyDescent="0.25">
      <c r="D401"/>
      <c r="E401"/>
      <c r="F401"/>
    </row>
    <row r="402" spans="4:6" ht="15.75" customHeight="1" x14ac:dyDescent="0.25">
      <c r="D402"/>
      <c r="E402"/>
      <c r="F402"/>
    </row>
    <row r="403" spans="4:6" ht="15.75" customHeight="1" x14ac:dyDescent="0.25">
      <c r="D403"/>
      <c r="E403"/>
      <c r="F403"/>
    </row>
    <row r="404" spans="4:6" ht="15.75" customHeight="1" x14ac:dyDescent="0.25">
      <c r="D404"/>
      <c r="E404"/>
      <c r="F404"/>
    </row>
    <row r="405" spans="4:6" ht="15.75" customHeight="1" x14ac:dyDescent="0.25">
      <c r="D405"/>
      <c r="E405"/>
      <c r="F405"/>
    </row>
    <row r="406" spans="4:6" ht="15.75" customHeight="1" x14ac:dyDescent="0.25">
      <c r="D406"/>
      <c r="E406"/>
      <c r="F406"/>
    </row>
    <row r="407" spans="4:6" ht="15.75" customHeight="1" x14ac:dyDescent="0.25">
      <c r="D407"/>
      <c r="E407"/>
      <c r="F407"/>
    </row>
    <row r="408" spans="4:6" ht="15.75" customHeight="1" x14ac:dyDescent="0.25">
      <c r="D408"/>
      <c r="E408"/>
      <c r="F408"/>
    </row>
    <row r="409" spans="4:6" ht="15.75" customHeight="1" x14ac:dyDescent="0.25">
      <c r="D409"/>
      <c r="E409"/>
      <c r="F409"/>
    </row>
    <row r="410" spans="4:6" ht="15.75" customHeight="1" x14ac:dyDescent="0.25">
      <c r="D410"/>
      <c r="E410"/>
      <c r="F410"/>
    </row>
    <row r="411" spans="4:6" ht="15.75" customHeight="1" x14ac:dyDescent="0.25">
      <c r="D411"/>
      <c r="E411"/>
      <c r="F411"/>
    </row>
    <row r="412" spans="4:6" ht="15.75" customHeight="1" x14ac:dyDescent="0.25">
      <c r="D412"/>
      <c r="E412"/>
      <c r="F412"/>
    </row>
    <row r="413" spans="4:6" ht="15.75" customHeight="1" x14ac:dyDescent="0.25">
      <c r="D413"/>
      <c r="E413"/>
      <c r="F413"/>
    </row>
    <row r="414" spans="4:6" ht="15.75" customHeight="1" x14ac:dyDescent="0.25">
      <c r="D414"/>
      <c r="E414"/>
      <c r="F414"/>
    </row>
    <row r="415" spans="4:6" ht="15.75" customHeight="1" x14ac:dyDescent="0.25">
      <c r="D415"/>
      <c r="E415"/>
      <c r="F415"/>
    </row>
    <row r="416" spans="4:6" ht="15.75" customHeight="1" x14ac:dyDescent="0.25">
      <c r="D416"/>
      <c r="E416"/>
      <c r="F416"/>
    </row>
    <row r="417" spans="4:6" ht="15.75" customHeight="1" x14ac:dyDescent="0.25">
      <c r="D417"/>
      <c r="E417"/>
      <c r="F417"/>
    </row>
    <row r="418" spans="4:6" ht="15.75" customHeight="1" x14ac:dyDescent="0.25">
      <c r="D418"/>
      <c r="E418"/>
      <c r="F418"/>
    </row>
    <row r="419" spans="4:6" ht="15.75" customHeight="1" x14ac:dyDescent="0.25">
      <c r="D419"/>
      <c r="E419"/>
      <c r="F419"/>
    </row>
    <row r="420" spans="4:6" ht="15.75" customHeight="1" x14ac:dyDescent="0.25">
      <c r="D420"/>
      <c r="E420"/>
      <c r="F420"/>
    </row>
    <row r="421" spans="4:6" ht="15.75" customHeight="1" x14ac:dyDescent="0.25">
      <c r="D421"/>
      <c r="E421"/>
      <c r="F421"/>
    </row>
    <row r="422" spans="4:6" ht="15.75" customHeight="1" x14ac:dyDescent="0.25">
      <c r="D422"/>
      <c r="E422"/>
      <c r="F422"/>
    </row>
    <row r="423" spans="4:6" ht="15.75" customHeight="1" x14ac:dyDescent="0.25">
      <c r="D423"/>
      <c r="E423"/>
      <c r="F423"/>
    </row>
    <row r="424" spans="4:6" ht="15.75" customHeight="1" x14ac:dyDescent="0.25">
      <c r="D424"/>
      <c r="E424"/>
      <c r="F424"/>
    </row>
    <row r="425" spans="4:6" ht="15.75" customHeight="1" x14ac:dyDescent="0.25">
      <c r="D425"/>
      <c r="E425"/>
      <c r="F425"/>
    </row>
    <row r="426" spans="4:6" ht="15.75" customHeight="1" x14ac:dyDescent="0.25">
      <c r="D426"/>
      <c r="E426"/>
      <c r="F426"/>
    </row>
    <row r="427" spans="4:6" ht="15.75" customHeight="1" x14ac:dyDescent="0.25">
      <c r="D427"/>
      <c r="E427"/>
      <c r="F427"/>
    </row>
    <row r="428" spans="4:6" ht="15.75" customHeight="1" x14ac:dyDescent="0.25">
      <c r="D428"/>
      <c r="E428"/>
      <c r="F428"/>
    </row>
    <row r="429" spans="4:6" ht="15.75" customHeight="1" x14ac:dyDescent="0.25">
      <c r="D429"/>
      <c r="E429"/>
      <c r="F429"/>
    </row>
    <row r="430" spans="4:6" ht="15.75" customHeight="1" x14ac:dyDescent="0.25">
      <c r="D430"/>
      <c r="E430"/>
      <c r="F430"/>
    </row>
    <row r="431" spans="4:6" ht="15.75" customHeight="1" x14ac:dyDescent="0.25">
      <c r="D431"/>
      <c r="E431"/>
      <c r="F431"/>
    </row>
    <row r="432" spans="4:6" ht="15.75" customHeight="1" x14ac:dyDescent="0.25">
      <c r="D432"/>
      <c r="E432"/>
      <c r="F432"/>
    </row>
    <row r="433" spans="4:6" ht="15.75" customHeight="1" x14ac:dyDescent="0.25">
      <c r="D433"/>
      <c r="E433"/>
      <c r="F433"/>
    </row>
    <row r="434" spans="4:6" ht="15.75" customHeight="1" x14ac:dyDescent="0.25">
      <c r="D434"/>
      <c r="E434"/>
      <c r="F434"/>
    </row>
    <row r="435" spans="4:6" ht="15.75" customHeight="1" x14ac:dyDescent="0.25">
      <c r="D435"/>
      <c r="E435"/>
      <c r="F435"/>
    </row>
    <row r="436" spans="4:6" ht="15.75" customHeight="1" x14ac:dyDescent="0.25">
      <c r="D436"/>
      <c r="E436"/>
      <c r="F436"/>
    </row>
    <row r="437" spans="4:6" ht="15.75" customHeight="1" x14ac:dyDescent="0.25">
      <c r="D437"/>
      <c r="E437"/>
      <c r="F437"/>
    </row>
    <row r="438" spans="4:6" ht="15.75" customHeight="1" x14ac:dyDescent="0.25">
      <c r="D438"/>
      <c r="E438"/>
      <c r="F438"/>
    </row>
    <row r="439" spans="4:6" ht="15.75" customHeight="1" x14ac:dyDescent="0.25">
      <c r="D439"/>
      <c r="E439"/>
      <c r="F439"/>
    </row>
    <row r="440" spans="4:6" ht="15.75" customHeight="1" x14ac:dyDescent="0.25">
      <c r="D440"/>
      <c r="E440"/>
      <c r="F440"/>
    </row>
    <row r="441" spans="4:6" ht="15.75" customHeight="1" x14ac:dyDescent="0.25">
      <c r="D441"/>
      <c r="E441"/>
      <c r="F441"/>
    </row>
    <row r="442" spans="4:6" ht="15.75" customHeight="1" x14ac:dyDescent="0.25">
      <c r="D442"/>
      <c r="E442"/>
      <c r="F442"/>
    </row>
    <row r="443" spans="4:6" ht="15.75" customHeight="1" x14ac:dyDescent="0.25">
      <c r="D443"/>
      <c r="E443"/>
      <c r="F443"/>
    </row>
    <row r="444" spans="4:6" ht="15.75" customHeight="1" x14ac:dyDescent="0.25">
      <c r="D444"/>
      <c r="E444"/>
      <c r="F444"/>
    </row>
    <row r="445" spans="4:6" ht="15.75" customHeight="1" x14ac:dyDescent="0.25">
      <c r="D445"/>
      <c r="E445"/>
      <c r="F445"/>
    </row>
    <row r="446" spans="4:6" ht="15.75" customHeight="1" x14ac:dyDescent="0.25">
      <c r="D446"/>
      <c r="E446"/>
      <c r="F446"/>
    </row>
    <row r="447" spans="4:6" ht="15.75" customHeight="1" x14ac:dyDescent="0.25">
      <c r="D447"/>
      <c r="E447"/>
      <c r="F447"/>
    </row>
    <row r="448" spans="4:6" ht="15.75" customHeight="1" x14ac:dyDescent="0.25">
      <c r="D448"/>
      <c r="E448"/>
      <c r="F448"/>
    </row>
    <row r="449" spans="4:6" ht="15.75" customHeight="1" x14ac:dyDescent="0.25">
      <c r="D449"/>
      <c r="E449"/>
      <c r="F449"/>
    </row>
    <row r="450" spans="4:6" ht="15.75" customHeight="1" x14ac:dyDescent="0.25">
      <c r="D450"/>
      <c r="E450"/>
      <c r="F450"/>
    </row>
    <row r="451" spans="4:6" ht="15.75" customHeight="1" x14ac:dyDescent="0.25">
      <c r="D451"/>
      <c r="E451"/>
      <c r="F451"/>
    </row>
    <row r="452" spans="4:6" ht="15.75" customHeight="1" x14ac:dyDescent="0.25">
      <c r="D452"/>
      <c r="E452"/>
      <c r="F452"/>
    </row>
    <row r="453" spans="4:6" ht="15.75" customHeight="1" x14ac:dyDescent="0.25">
      <c r="D453"/>
      <c r="E453"/>
      <c r="F453"/>
    </row>
    <row r="454" spans="4:6" ht="15.75" customHeight="1" x14ac:dyDescent="0.25">
      <c r="D454"/>
      <c r="E454"/>
      <c r="F454"/>
    </row>
    <row r="455" spans="4:6" ht="15.75" customHeight="1" x14ac:dyDescent="0.25">
      <c r="D455"/>
      <c r="E455"/>
      <c r="F455"/>
    </row>
    <row r="456" spans="4:6" ht="15.75" customHeight="1" x14ac:dyDescent="0.25">
      <c r="D456"/>
      <c r="E456"/>
      <c r="F456"/>
    </row>
    <row r="457" spans="4:6" ht="15.75" customHeight="1" x14ac:dyDescent="0.25">
      <c r="D457"/>
      <c r="E457"/>
      <c r="F457"/>
    </row>
    <row r="458" spans="4:6" ht="15.75" customHeight="1" x14ac:dyDescent="0.25">
      <c r="D458"/>
      <c r="E458"/>
      <c r="F458"/>
    </row>
    <row r="459" spans="4:6" ht="15.75" customHeight="1" x14ac:dyDescent="0.25">
      <c r="D459"/>
      <c r="E459"/>
      <c r="F459"/>
    </row>
    <row r="460" spans="4:6" ht="15.75" customHeight="1" x14ac:dyDescent="0.25">
      <c r="D460"/>
      <c r="E460"/>
      <c r="F460"/>
    </row>
    <row r="461" spans="4:6" ht="15.75" customHeight="1" x14ac:dyDescent="0.25">
      <c r="D461"/>
      <c r="E461"/>
      <c r="F461"/>
    </row>
    <row r="462" spans="4:6" ht="15.75" customHeight="1" x14ac:dyDescent="0.25">
      <c r="D462"/>
      <c r="E462"/>
      <c r="F462"/>
    </row>
    <row r="463" spans="4:6" ht="15.75" customHeight="1" x14ac:dyDescent="0.25">
      <c r="D463"/>
      <c r="E463"/>
      <c r="F463"/>
    </row>
    <row r="464" spans="4:6" ht="15.75" customHeight="1" x14ac:dyDescent="0.25">
      <c r="D464"/>
      <c r="E464"/>
      <c r="F464"/>
    </row>
    <row r="465" spans="4:6" ht="15.75" customHeight="1" x14ac:dyDescent="0.25">
      <c r="D465"/>
      <c r="E465"/>
      <c r="F465"/>
    </row>
    <row r="466" spans="4:6" ht="15.75" customHeight="1" x14ac:dyDescent="0.25">
      <c r="D466"/>
      <c r="E466"/>
      <c r="F466"/>
    </row>
    <row r="467" spans="4:6" ht="15.75" customHeight="1" x14ac:dyDescent="0.25">
      <c r="D467"/>
      <c r="E467"/>
      <c r="F467"/>
    </row>
    <row r="468" spans="4:6" ht="15.75" customHeight="1" x14ac:dyDescent="0.25">
      <c r="D468"/>
      <c r="E468"/>
      <c r="F468"/>
    </row>
    <row r="469" spans="4:6" ht="15.75" customHeight="1" x14ac:dyDescent="0.25">
      <c r="D469"/>
      <c r="E469"/>
      <c r="F469"/>
    </row>
    <row r="470" spans="4:6" ht="15.75" customHeight="1" x14ac:dyDescent="0.25">
      <c r="D470"/>
      <c r="E470"/>
      <c r="F470"/>
    </row>
    <row r="471" spans="4:6" ht="15.75" customHeight="1" x14ac:dyDescent="0.25">
      <c r="D471"/>
      <c r="E471"/>
      <c r="F471"/>
    </row>
    <row r="472" spans="4:6" ht="15.75" customHeight="1" x14ac:dyDescent="0.25">
      <c r="D472"/>
      <c r="E472"/>
      <c r="F472"/>
    </row>
    <row r="473" spans="4:6" ht="15.75" customHeight="1" x14ac:dyDescent="0.25">
      <c r="D473"/>
      <c r="E473"/>
      <c r="F473"/>
    </row>
    <row r="474" spans="4:6" ht="15.75" customHeight="1" x14ac:dyDescent="0.25">
      <c r="D474"/>
      <c r="E474"/>
      <c r="F474"/>
    </row>
    <row r="475" spans="4:6" ht="15.75" customHeight="1" x14ac:dyDescent="0.25">
      <c r="D475"/>
      <c r="E475"/>
      <c r="F475"/>
    </row>
    <row r="476" spans="4:6" ht="15.75" customHeight="1" x14ac:dyDescent="0.25">
      <c r="D476"/>
      <c r="E476"/>
      <c r="F476"/>
    </row>
    <row r="477" spans="4:6" ht="15.75" customHeight="1" x14ac:dyDescent="0.25">
      <c r="D477"/>
      <c r="E477"/>
      <c r="F477"/>
    </row>
    <row r="478" spans="4:6" ht="15.75" customHeight="1" x14ac:dyDescent="0.25">
      <c r="D478"/>
      <c r="E478"/>
      <c r="F478"/>
    </row>
    <row r="479" spans="4:6" ht="15.75" customHeight="1" x14ac:dyDescent="0.25">
      <c r="D479"/>
      <c r="E479"/>
      <c r="F479"/>
    </row>
    <row r="480" spans="4:6" ht="15.75" customHeight="1" x14ac:dyDescent="0.25">
      <c r="D480"/>
      <c r="E480"/>
      <c r="F480"/>
    </row>
    <row r="481" spans="4:6" ht="15.75" customHeight="1" x14ac:dyDescent="0.25">
      <c r="D481"/>
      <c r="E481"/>
      <c r="F481"/>
    </row>
    <row r="482" spans="4:6" ht="15.75" customHeight="1" x14ac:dyDescent="0.25">
      <c r="D482"/>
      <c r="E482"/>
      <c r="F482"/>
    </row>
    <row r="483" spans="4:6" ht="15.75" customHeight="1" x14ac:dyDescent="0.25">
      <c r="D483"/>
      <c r="E483"/>
      <c r="F483"/>
    </row>
    <row r="484" spans="4:6" ht="15.75" customHeight="1" x14ac:dyDescent="0.25">
      <c r="D484"/>
      <c r="E484"/>
      <c r="F484"/>
    </row>
    <row r="485" spans="4:6" ht="15.75" customHeight="1" x14ac:dyDescent="0.25">
      <c r="D485"/>
      <c r="E485"/>
      <c r="F485"/>
    </row>
    <row r="486" spans="4:6" ht="15.75" customHeight="1" x14ac:dyDescent="0.25">
      <c r="D486"/>
      <c r="E486"/>
      <c r="F486"/>
    </row>
    <row r="487" spans="4:6" ht="15.75" customHeight="1" x14ac:dyDescent="0.25">
      <c r="D487"/>
      <c r="E487"/>
      <c r="F487"/>
    </row>
    <row r="488" spans="4:6" ht="15.75" customHeight="1" x14ac:dyDescent="0.25">
      <c r="D488"/>
      <c r="E488"/>
      <c r="F488"/>
    </row>
    <row r="489" spans="4:6" ht="15.75" customHeight="1" x14ac:dyDescent="0.25">
      <c r="D489"/>
      <c r="E489"/>
      <c r="F489"/>
    </row>
    <row r="490" spans="4:6" ht="15.75" customHeight="1" x14ac:dyDescent="0.25">
      <c r="D490"/>
      <c r="E490"/>
      <c r="F490"/>
    </row>
    <row r="491" spans="4:6" ht="15.75" customHeight="1" x14ac:dyDescent="0.25">
      <c r="D491"/>
      <c r="E491"/>
      <c r="F491"/>
    </row>
    <row r="492" spans="4:6" ht="15.75" customHeight="1" x14ac:dyDescent="0.25">
      <c r="D492"/>
      <c r="E492"/>
      <c r="F492"/>
    </row>
    <row r="493" spans="4:6" ht="15.75" customHeight="1" x14ac:dyDescent="0.25">
      <c r="D493"/>
      <c r="E493"/>
      <c r="F493"/>
    </row>
    <row r="494" spans="4:6" ht="15.75" customHeight="1" x14ac:dyDescent="0.25">
      <c r="D494"/>
      <c r="E494"/>
      <c r="F494"/>
    </row>
    <row r="495" spans="4:6" ht="15.75" customHeight="1" x14ac:dyDescent="0.25">
      <c r="D495"/>
      <c r="E495"/>
      <c r="F495"/>
    </row>
    <row r="496" spans="4:6" ht="15.75" customHeight="1" x14ac:dyDescent="0.25">
      <c r="D496"/>
      <c r="E496"/>
      <c r="F496"/>
    </row>
    <row r="497" spans="4:6" ht="15.75" customHeight="1" x14ac:dyDescent="0.25">
      <c r="D497"/>
      <c r="E497"/>
      <c r="F497"/>
    </row>
    <row r="498" spans="4:6" ht="15.75" customHeight="1" x14ac:dyDescent="0.25">
      <c r="D498"/>
      <c r="E498"/>
      <c r="F498"/>
    </row>
    <row r="499" spans="4:6" ht="15.75" customHeight="1" x14ac:dyDescent="0.25">
      <c r="D499"/>
      <c r="E499"/>
      <c r="F499"/>
    </row>
    <row r="500" spans="4:6" ht="15.75" customHeight="1" x14ac:dyDescent="0.25">
      <c r="D500"/>
      <c r="E500"/>
      <c r="F500"/>
    </row>
    <row r="501" spans="4:6" ht="15.75" customHeight="1" x14ac:dyDescent="0.25">
      <c r="D501"/>
      <c r="E501"/>
      <c r="F501"/>
    </row>
    <row r="502" spans="4:6" ht="15.75" customHeight="1" x14ac:dyDescent="0.25">
      <c r="D502"/>
      <c r="E502"/>
      <c r="F502"/>
    </row>
    <row r="503" spans="4:6" ht="15.75" customHeight="1" x14ac:dyDescent="0.25">
      <c r="D503"/>
      <c r="E503"/>
      <c r="F503"/>
    </row>
    <row r="504" spans="4:6" ht="15.75" customHeight="1" x14ac:dyDescent="0.25">
      <c r="D504"/>
      <c r="E504"/>
      <c r="F504"/>
    </row>
    <row r="505" spans="4:6" ht="15.75" customHeight="1" x14ac:dyDescent="0.25">
      <c r="D505"/>
      <c r="E505"/>
      <c r="F505"/>
    </row>
    <row r="506" spans="4:6" ht="15.75" customHeight="1" x14ac:dyDescent="0.25">
      <c r="D506"/>
      <c r="E506"/>
      <c r="F506"/>
    </row>
    <row r="507" spans="4:6" ht="15.75" customHeight="1" x14ac:dyDescent="0.25">
      <c r="D507"/>
      <c r="E507"/>
      <c r="F507"/>
    </row>
    <row r="508" spans="4:6" ht="15.75" customHeight="1" x14ac:dyDescent="0.25">
      <c r="D508"/>
      <c r="E508"/>
      <c r="F508"/>
    </row>
    <row r="509" spans="4:6" ht="15.75" customHeight="1" x14ac:dyDescent="0.25">
      <c r="D509"/>
      <c r="E509"/>
      <c r="F509"/>
    </row>
    <row r="510" spans="4:6" ht="15.75" customHeight="1" x14ac:dyDescent="0.25">
      <c r="D510"/>
      <c r="E510"/>
      <c r="F510"/>
    </row>
    <row r="511" spans="4:6" ht="15.75" customHeight="1" x14ac:dyDescent="0.25">
      <c r="D511"/>
      <c r="E511"/>
      <c r="F511"/>
    </row>
    <row r="512" spans="4:6" ht="15.75" customHeight="1" x14ac:dyDescent="0.25">
      <c r="D512"/>
      <c r="E512"/>
      <c r="F512"/>
    </row>
    <row r="513" spans="4:6" ht="15.75" customHeight="1" x14ac:dyDescent="0.25">
      <c r="D513"/>
      <c r="E513"/>
      <c r="F513"/>
    </row>
    <row r="514" spans="4:6" ht="15.75" customHeight="1" x14ac:dyDescent="0.25">
      <c r="D514"/>
      <c r="E514"/>
      <c r="F514"/>
    </row>
    <row r="515" spans="4:6" ht="15.75" customHeight="1" x14ac:dyDescent="0.25">
      <c r="D515"/>
      <c r="E515"/>
      <c r="F515"/>
    </row>
    <row r="516" spans="4:6" ht="15.75" customHeight="1" x14ac:dyDescent="0.25">
      <c r="D516"/>
      <c r="E516"/>
      <c r="F516"/>
    </row>
    <row r="517" spans="4:6" ht="15.75" customHeight="1" x14ac:dyDescent="0.25">
      <c r="D517"/>
      <c r="E517"/>
      <c r="F517"/>
    </row>
    <row r="518" spans="4:6" ht="15.75" customHeight="1" x14ac:dyDescent="0.25">
      <c r="D518"/>
      <c r="E518"/>
      <c r="F518"/>
    </row>
    <row r="519" spans="4:6" ht="15.75" customHeight="1" x14ac:dyDescent="0.25">
      <c r="D519"/>
      <c r="E519"/>
      <c r="F519"/>
    </row>
    <row r="520" spans="4:6" ht="15.75" customHeight="1" x14ac:dyDescent="0.25">
      <c r="D520"/>
      <c r="E520"/>
      <c r="F520"/>
    </row>
    <row r="521" spans="4:6" ht="15.75" customHeight="1" x14ac:dyDescent="0.25">
      <c r="D521"/>
      <c r="E521"/>
      <c r="F521"/>
    </row>
    <row r="522" spans="4:6" ht="15.75" customHeight="1" x14ac:dyDescent="0.25">
      <c r="D522"/>
      <c r="E522"/>
      <c r="F522"/>
    </row>
    <row r="523" spans="4:6" ht="15.75" customHeight="1" x14ac:dyDescent="0.25">
      <c r="D523"/>
      <c r="E523"/>
      <c r="F523"/>
    </row>
    <row r="524" spans="4:6" ht="15.75" customHeight="1" x14ac:dyDescent="0.25">
      <c r="D524"/>
      <c r="E524"/>
      <c r="F524"/>
    </row>
    <row r="525" spans="4:6" ht="15.75" customHeight="1" x14ac:dyDescent="0.25">
      <c r="D525"/>
      <c r="E525"/>
      <c r="F525"/>
    </row>
    <row r="526" spans="4:6" ht="15.75" customHeight="1" x14ac:dyDescent="0.25">
      <c r="D526"/>
      <c r="E526"/>
      <c r="F526"/>
    </row>
    <row r="527" spans="4:6" ht="15.75" customHeight="1" x14ac:dyDescent="0.25">
      <c r="D527"/>
      <c r="E527"/>
      <c r="F527"/>
    </row>
    <row r="528" spans="4:6" ht="15.75" customHeight="1" x14ac:dyDescent="0.25">
      <c r="D528"/>
      <c r="E528"/>
      <c r="F528"/>
    </row>
    <row r="529" spans="4:6" ht="15.75" customHeight="1" x14ac:dyDescent="0.25">
      <c r="D529"/>
      <c r="E529"/>
      <c r="F529"/>
    </row>
    <row r="530" spans="4:6" ht="15.75" customHeight="1" x14ac:dyDescent="0.25">
      <c r="D530"/>
      <c r="E530"/>
      <c r="F530"/>
    </row>
    <row r="531" spans="4:6" ht="15.75" customHeight="1" x14ac:dyDescent="0.25">
      <c r="D531"/>
      <c r="E531"/>
      <c r="F531"/>
    </row>
    <row r="532" spans="4:6" ht="15.75" customHeight="1" x14ac:dyDescent="0.25">
      <c r="D532"/>
      <c r="E532"/>
      <c r="F532"/>
    </row>
    <row r="533" spans="4:6" ht="15.75" customHeight="1" x14ac:dyDescent="0.25">
      <c r="D533"/>
      <c r="E533"/>
      <c r="F533"/>
    </row>
    <row r="534" spans="4:6" ht="15.75" customHeight="1" x14ac:dyDescent="0.25">
      <c r="D534"/>
      <c r="E534"/>
      <c r="F534"/>
    </row>
    <row r="535" spans="4:6" ht="15.75" customHeight="1" x14ac:dyDescent="0.25">
      <c r="D535"/>
      <c r="E535"/>
      <c r="F535"/>
    </row>
    <row r="536" spans="4:6" ht="15.75" customHeight="1" x14ac:dyDescent="0.25">
      <c r="D536"/>
      <c r="E536"/>
      <c r="F536"/>
    </row>
    <row r="537" spans="4:6" ht="15.75" customHeight="1" x14ac:dyDescent="0.25">
      <c r="D537"/>
      <c r="E537"/>
      <c r="F537"/>
    </row>
    <row r="538" spans="4:6" ht="15.75" customHeight="1" x14ac:dyDescent="0.25">
      <c r="D538"/>
      <c r="E538"/>
      <c r="F538"/>
    </row>
    <row r="539" spans="4:6" ht="15.75" customHeight="1" x14ac:dyDescent="0.25">
      <c r="D539"/>
      <c r="E539"/>
      <c r="F539"/>
    </row>
    <row r="540" spans="4:6" ht="15.75" customHeight="1" x14ac:dyDescent="0.25">
      <c r="D540"/>
      <c r="E540"/>
      <c r="F540"/>
    </row>
    <row r="541" spans="4:6" ht="15.75" customHeight="1" x14ac:dyDescent="0.25">
      <c r="D541"/>
      <c r="E541"/>
      <c r="F541"/>
    </row>
    <row r="542" spans="4:6" ht="15.75" customHeight="1" x14ac:dyDescent="0.25">
      <c r="D542"/>
      <c r="E542"/>
      <c r="F542"/>
    </row>
    <row r="543" spans="4:6" ht="15.75" customHeight="1" x14ac:dyDescent="0.25">
      <c r="D543"/>
      <c r="E543"/>
      <c r="F543"/>
    </row>
    <row r="544" spans="4:6" ht="15.75" customHeight="1" x14ac:dyDescent="0.25">
      <c r="D544"/>
      <c r="E544"/>
      <c r="F544"/>
    </row>
    <row r="545" spans="4:6" ht="15.75" customHeight="1" x14ac:dyDescent="0.25">
      <c r="D545"/>
      <c r="E545"/>
      <c r="F545"/>
    </row>
    <row r="546" spans="4:6" ht="15.75" customHeight="1" x14ac:dyDescent="0.25">
      <c r="D546"/>
      <c r="E546"/>
      <c r="F546"/>
    </row>
    <row r="547" spans="4:6" ht="15.75" customHeight="1" x14ac:dyDescent="0.25">
      <c r="D547"/>
      <c r="E547"/>
      <c r="F547"/>
    </row>
    <row r="548" spans="4:6" ht="15.75" customHeight="1" x14ac:dyDescent="0.25">
      <c r="D548"/>
      <c r="E548"/>
      <c r="F548"/>
    </row>
    <row r="549" spans="4:6" ht="15.75" customHeight="1" x14ac:dyDescent="0.25">
      <c r="D549"/>
      <c r="E549"/>
      <c r="F549"/>
    </row>
    <row r="550" spans="4:6" ht="15.75" customHeight="1" x14ac:dyDescent="0.25">
      <c r="D550"/>
      <c r="E550"/>
      <c r="F550"/>
    </row>
    <row r="551" spans="4:6" ht="15.75" customHeight="1" x14ac:dyDescent="0.25">
      <c r="D551"/>
      <c r="E551"/>
      <c r="F551"/>
    </row>
    <row r="552" spans="4:6" ht="15.75" customHeight="1" x14ac:dyDescent="0.25">
      <c r="D552"/>
      <c r="E552"/>
      <c r="F552"/>
    </row>
    <row r="553" spans="4:6" ht="15.75" customHeight="1" x14ac:dyDescent="0.25">
      <c r="D553"/>
      <c r="E553"/>
      <c r="F553"/>
    </row>
    <row r="554" spans="4:6" ht="15.75" customHeight="1" x14ac:dyDescent="0.25">
      <c r="D554"/>
      <c r="E554"/>
      <c r="F554"/>
    </row>
    <row r="555" spans="4:6" ht="15.75" customHeight="1" x14ac:dyDescent="0.25">
      <c r="D555"/>
      <c r="E555"/>
      <c r="F555"/>
    </row>
    <row r="556" spans="4:6" ht="15.75" customHeight="1" x14ac:dyDescent="0.25">
      <c r="D556"/>
      <c r="E556"/>
      <c r="F556"/>
    </row>
    <row r="557" spans="4:6" ht="15.75" customHeight="1" x14ac:dyDescent="0.25">
      <c r="D557"/>
      <c r="E557"/>
      <c r="F557"/>
    </row>
    <row r="558" spans="4:6" ht="15.75" customHeight="1" x14ac:dyDescent="0.25">
      <c r="D558"/>
      <c r="E558"/>
      <c r="F558"/>
    </row>
    <row r="559" spans="4:6" ht="15.75" customHeight="1" x14ac:dyDescent="0.25">
      <c r="D559"/>
      <c r="E559"/>
      <c r="F559"/>
    </row>
    <row r="560" spans="4:6" ht="15.75" customHeight="1" x14ac:dyDescent="0.25">
      <c r="D560"/>
      <c r="E560"/>
      <c r="F560"/>
    </row>
    <row r="561" spans="4:6" ht="15.75" customHeight="1" x14ac:dyDescent="0.25">
      <c r="D561"/>
      <c r="E561"/>
      <c r="F561"/>
    </row>
    <row r="562" spans="4:6" ht="15.75" customHeight="1" x14ac:dyDescent="0.25">
      <c r="D562"/>
      <c r="E562"/>
      <c r="F562"/>
    </row>
    <row r="563" spans="4:6" ht="15.75" customHeight="1" x14ac:dyDescent="0.25">
      <c r="D563"/>
      <c r="E563"/>
      <c r="F563"/>
    </row>
    <row r="564" spans="4:6" ht="15.75" customHeight="1" x14ac:dyDescent="0.25">
      <c r="D564"/>
      <c r="E564"/>
      <c r="F564"/>
    </row>
    <row r="565" spans="4:6" ht="15.75" customHeight="1" x14ac:dyDescent="0.25">
      <c r="D565"/>
      <c r="E565"/>
      <c r="F565"/>
    </row>
    <row r="566" spans="4:6" ht="15.75" customHeight="1" x14ac:dyDescent="0.25">
      <c r="D566"/>
      <c r="E566"/>
      <c r="F566"/>
    </row>
    <row r="567" spans="4:6" ht="15.75" customHeight="1" x14ac:dyDescent="0.25">
      <c r="D567"/>
      <c r="E567"/>
      <c r="F567"/>
    </row>
    <row r="568" spans="4:6" ht="15.75" customHeight="1" x14ac:dyDescent="0.25">
      <c r="D568"/>
      <c r="E568"/>
      <c r="F568"/>
    </row>
    <row r="569" spans="4:6" ht="15.75" customHeight="1" x14ac:dyDescent="0.25">
      <c r="D569"/>
      <c r="E569"/>
      <c r="F569"/>
    </row>
    <row r="570" spans="4:6" ht="15.75" customHeight="1" x14ac:dyDescent="0.25">
      <c r="D570"/>
      <c r="E570"/>
      <c r="F570"/>
    </row>
    <row r="571" spans="4:6" ht="15.75" customHeight="1" x14ac:dyDescent="0.25">
      <c r="D571"/>
      <c r="E571"/>
      <c r="F571"/>
    </row>
    <row r="572" spans="4:6" ht="15.75" customHeight="1" x14ac:dyDescent="0.25">
      <c r="D572"/>
      <c r="E572"/>
      <c r="F572"/>
    </row>
    <row r="573" spans="4:6" ht="15.75" customHeight="1" x14ac:dyDescent="0.25">
      <c r="D573"/>
      <c r="E573"/>
      <c r="F573"/>
    </row>
    <row r="574" spans="4:6" ht="15.75" customHeight="1" x14ac:dyDescent="0.25">
      <c r="D574"/>
      <c r="E574"/>
      <c r="F574"/>
    </row>
    <row r="575" spans="4:6" ht="15.75" customHeight="1" x14ac:dyDescent="0.25">
      <c r="D575"/>
      <c r="E575"/>
      <c r="F575"/>
    </row>
    <row r="576" spans="4:6" ht="15.75" customHeight="1" x14ac:dyDescent="0.25">
      <c r="D576"/>
      <c r="E576"/>
      <c r="F576"/>
    </row>
    <row r="577" spans="4:6" ht="15.75" customHeight="1" x14ac:dyDescent="0.25">
      <c r="D577"/>
      <c r="E577"/>
      <c r="F577"/>
    </row>
    <row r="578" spans="4:6" ht="15.75" customHeight="1" x14ac:dyDescent="0.25">
      <c r="D578"/>
      <c r="E578"/>
      <c r="F578"/>
    </row>
    <row r="579" spans="4:6" ht="15.75" customHeight="1" x14ac:dyDescent="0.25">
      <c r="D579"/>
      <c r="E579"/>
      <c r="F579"/>
    </row>
    <row r="580" spans="4:6" ht="15.75" customHeight="1" x14ac:dyDescent="0.25">
      <c r="D580"/>
      <c r="E580"/>
      <c r="F580"/>
    </row>
    <row r="581" spans="4:6" ht="15.75" customHeight="1" x14ac:dyDescent="0.25">
      <c r="D581"/>
      <c r="E581"/>
      <c r="F581"/>
    </row>
    <row r="582" spans="4:6" ht="15.75" customHeight="1" x14ac:dyDescent="0.25">
      <c r="D582"/>
      <c r="E582"/>
      <c r="F582"/>
    </row>
    <row r="583" spans="4:6" ht="15.75" customHeight="1" x14ac:dyDescent="0.25">
      <c r="D583"/>
      <c r="E583"/>
      <c r="F583"/>
    </row>
    <row r="584" spans="4:6" ht="15.75" customHeight="1" x14ac:dyDescent="0.25">
      <c r="D584"/>
      <c r="E584"/>
      <c r="F584"/>
    </row>
    <row r="585" spans="4:6" ht="15.75" customHeight="1" x14ac:dyDescent="0.25">
      <c r="D585"/>
      <c r="E585"/>
      <c r="F585"/>
    </row>
    <row r="586" spans="4:6" ht="15.75" customHeight="1" x14ac:dyDescent="0.25">
      <c r="D586"/>
      <c r="E586"/>
      <c r="F586"/>
    </row>
    <row r="587" spans="4:6" ht="15.75" customHeight="1" x14ac:dyDescent="0.25">
      <c r="D587"/>
      <c r="E587"/>
      <c r="F587"/>
    </row>
    <row r="588" spans="4:6" ht="15.75" customHeight="1" x14ac:dyDescent="0.25">
      <c r="D588"/>
      <c r="E588"/>
      <c r="F588"/>
    </row>
    <row r="589" spans="4:6" ht="15.75" customHeight="1" x14ac:dyDescent="0.25">
      <c r="D589"/>
      <c r="E589"/>
      <c r="F589"/>
    </row>
    <row r="590" spans="4:6" ht="15.75" customHeight="1" x14ac:dyDescent="0.25">
      <c r="D590"/>
      <c r="E590"/>
      <c r="F590"/>
    </row>
    <row r="591" spans="4:6" ht="15.75" customHeight="1" x14ac:dyDescent="0.25">
      <c r="D591"/>
      <c r="E591"/>
      <c r="F591"/>
    </row>
    <row r="592" spans="4:6" ht="15.75" customHeight="1" x14ac:dyDescent="0.25">
      <c r="D592"/>
      <c r="E592"/>
      <c r="F592"/>
    </row>
    <row r="593" spans="4:6" ht="15.75" customHeight="1" x14ac:dyDescent="0.25">
      <c r="D593"/>
      <c r="E593"/>
      <c r="F593"/>
    </row>
    <row r="594" spans="4:6" ht="15.75" customHeight="1" x14ac:dyDescent="0.25">
      <c r="D594"/>
      <c r="E594"/>
      <c r="F594"/>
    </row>
    <row r="595" spans="4:6" ht="15.75" customHeight="1" x14ac:dyDescent="0.25">
      <c r="D595"/>
      <c r="E595"/>
      <c r="F595"/>
    </row>
    <row r="596" spans="4:6" ht="15.75" customHeight="1" x14ac:dyDescent="0.25">
      <c r="D596"/>
      <c r="E596"/>
      <c r="F596"/>
    </row>
    <row r="597" spans="4:6" ht="15.75" customHeight="1" x14ac:dyDescent="0.25">
      <c r="D597"/>
      <c r="E597"/>
      <c r="F597"/>
    </row>
    <row r="598" spans="4:6" ht="15.75" customHeight="1" x14ac:dyDescent="0.25">
      <c r="D598"/>
      <c r="E598"/>
      <c r="F598"/>
    </row>
    <row r="599" spans="4:6" ht="15.75" customHeight="1" x14ac:dyDescent="0.25">
      <c r="D599"/>
      <c r="E599"/>
      <c r="F599"/>
    </row>
    <row r="600" spans="4:6" ht="15.75" customHeight="1" x14ac:dyDescent="0.25">
      <c r="D600"/>
      <c r="E600"/>
      <c r="F600"/>
    </row>
    <row r="601" spans="4:6" ht="15.75" customHeight="1" x14ac:dyDescent="0.25">
      <c r="D601"/>
      <c r="E601"/>
      <c r="F601"/>
    </row>
    <row r="602" spans="4:6" ht="15.75" customHeight="1" x14ac:dyDescent="0.25">
      <c r="D602"/>
      <c r="E602"/>
      <c r="F602"/>
    </row>
    <row r="603" spans="4:6" ht="15.75" customHeight="1" x14ac:dyDescent="0.25">
      <c r="D603"/>
      <c r="E603"/>
      <c r="F603"/>
    </row>
    <row r="604" spans="4:6" ht="15.75" customHeight="1" x14ac:dyDescent="0.25">
      <c r="D604"/>
      <c r="E604"/>
      <c r="F604"/>
    </row>
    <row r="605" spans="4:6" ht="15.75" customHeight="1" x14ac:dyDescent="0.25">
      <c r="D605"/>
      <c r="E605"/>
      <c r="F605"/>
    </row>
    <row r="606" spans="4:6" ht="15.75" customHeight="1" x14ac:dyDescent="0.25">
      <c r="D606"/>
      <c r="E606"/>
      <c r="F606"/>
    </row>
    <row r="607" spans="4:6" ht="15.75" customHeight="1" x14ac:dyDescent="0.25">
      <c r="D607"/>
      <c r="E607"/>
      <c r="F607"/>
    </row>
    <row r="608" spans="4:6" ht="15.75" customHeight="1" x14ac:dyDescent="0.25">
      <c r="D608"/>
      <c r="E608"/>
      <c r="F608"/>
    </row>
    <row r="609" spans="4:6" ht="15.75" customHeight="1" x14ac:dyDescent="0.25">
      <c r="D609"/>
      <c r="E609"/>
      <c r="F609"/>
    </row>
    <row r="610" spans="4:6" ht="15.75" customHeight="1" x14ac:dyDescent="0.25">
      <c r="D610"/>
      <c r="E610"/>
      <c r="F610"/>
    </row>
    <row r="611" spans="4:6" ht="15.75" customHeight="1" x14ac:dyDescent="0.25">
      <c r="D611"/>
      <c r="E611"/>
      <c r="F611"/>
    </row>
    <row r="612" spans="4:6" ht="15.75" customHeight="1" x14ac:dyDescent="0.25">
      <c r="D612"/>
      <c r="E612"/>
      <c r="F612"/>
    </row>
    <row r="613" spans="4:6" ht="15.75" customHeight="1" x14ac:dyDescent="0.25">
      <c r="D613"/>
      <c r="E613"/>
      <c r="F613"/>
    </row>
    <row r="614" spans="4:6" ht="15.75" customHeight="1" x14ac:dyDescent="0.25">
      <c r="D614"/>
      <c r="E614"/>
      <c r="F614"/>
    </row>
    <row r="615" spans="4:6" ht="15.75" customHeight="1" x14ac:dyDescent="0.25">
      <c r="D615"/>
      <c r="E615"/>
      <c r="F615"/>
    </row>
    <row r="616" spans="4:6" ht="15.75" customHeight="1" x14ac:dyDescent="0.25">
      <c r="D616"/>
      <c r="E616"/>
      <c r="F616"/>
    </row>
    <row r="617" spans="4:6" ht="15.75" customHeight="1" x14ac:dyDescent="0.25">
      <c r="D617"/>
      <c r="E617"/>
      <c r="F617"/>
    </row>
    <row r="618" spans="4:6" ht="15.75" customHeight="1" x14ac:dyDescent="0.25">
      <c r="D618"/>
      <c r="E618"/>
      <c r="F618"/>
    </row>
    <row r="619" spans="4:6" ht="15.75" customHeight="1" x14ac:dyDescent="0.25">
      <c r="D619"/>
      <c r="E619"/>
      <c r="F619"/>
    </row>
    <row r="620" spans="4:6" ht="15.75" customHeight="1" x14ac:dyDescent="0.25">
      <c r="D620"/>
      <c r="E620"/>
      <c r="F620"/>
    </row>
    <row r="621" spans="4:6" ht="15.75" customHeight="1" x14ac:dyDescent="0.25">
      <c r="D621"/>
      <c r="E621"/>
      <c r="F621"/>
    </row>
    <row r="622" spans="4:6" ht="15.75" customHeight="1" x14ac:dyDescent="0.25">
      <c r="D622"/>
      <c r="E622"/>
      <c r="F622"/>
    </row>
    <row r="623" spans="4:6" ht="15.75" customHeight="1" x14ac:dyDescent="0.25">
      <c r="D623"/>
      <c r="E623"/>
      <c r="F623"/>
    </row>
    <row r="624" spans="4:6" ht="15.75" customHeight="1" x14ac:dyDescent="0.25">
      <c r="D624"/>
      <c r="E624"/>
      <c r="F624"/>
    </row>
    <row r="625" spans="4:6" ht="15.75" customHeight="1" x14ac:dyDescent="0.25">
      <c r="D625"/>
      <c r="E625"/>
      <c r="F625"/>
    </row>
    <row r="626" spans="4:6" ht="15.75" customHeight="1" x14ac:dyDescent="0.25">
      <c r="D626"/>
      <c r="E626"/>
      <c r="F626"/>
    </row>
    <row r="627" spans="4:6" ht="15.75" customHeight="1" x14ac:dyDescent="0.25">
      <c r="D627"/>
      <c r="E627"/>
      <c r="F627"/>
    </row>
    <row r="628" spans="4:6" ht="15.75" customHeight="1" x14ac:dyDescent="0.25">
      <c r="D628"/>
      <c r="E628"/>
      <c r="F628"/>
    </row>
    <row r="629" spans="4:6" ht="15.75" customHeight="1" x14ac:dyDescent="0.25">
      <c r="D629"/>
      <c r="E629"/>
      <c r="F629"/>
    </row>
    <row r="630" spans="4:6" ht="15.75" customHeight="1" x14ac:dyDescent="0.25">
      <c r="D630"/>
      <c r="E630"/>
      <c r="F630"/>
    </row>
    <row r="631" spans="4:6" ht="15.75" customHeight="1" x14ac:dyDescent="0.25">
      <c r="D631"/>
      <c r="E631"/>
      <c r="F631"/>
    </row>
    <row r="632" spans="4:6" ht="15.75" customHeight="1" x14ac:dyDescent="0.25">
      <c r="D632"/>
      <c r="E632"/>
      <c r="F632"/>
    </row>
    <row r="633" spans="4:6" ht="15.75" customHeight="1" x14ac:dyDescent="0.25">
      <c r="D633"/>
      <c r="E633"/>
      <c r="F633"/>
    </row>
    <row r="634" spans="4:6" ht="15.75" customHeight="1" x14ac:dyDescent="0.25">
      <c r="D634"/>
      <c r="E634"/>
      <c r="F634"/>
    </row>
    <row r="635" spans="4:6" ht="15.75" customHeight="1" x14ac:dyDescent="0.25">
      <c r="D635"/>
      <c r="E635"/>
      <c r="F635"/>
    </row>
    <row r="636" spans="4:6" ht="15.75" customHeight="1" x14ac:dyDescent="0.25">
      <c r="D636"/>
      <c r="E636"/>
      <c r="F636"/>
    </row>
    <row r="637" spans="4:6" ht="15.75" customHeight="1" x14ac:dyDescent="0.25">
      <c r="D637"/>
      <c r="E637"/>
      <c r="F637"/>
    </row>
    <row r="638" spans="4:6" ht="15.75" customHeight="1" x14ac:dyDescent="0.25">
      <c r="D638"/>
      <c r="E638"/>
      <c r="F638"/>
    </row>
    <row r="639" spans="4:6" ht="15.75" customHeight="1" x14ac:dyDescent="0.25">
      <c r="D639"/>
      <c r="E639"/>
      <c r="F639"/>
    </row>
    <row r="640" spans="4:6" ht="15.75" customHeight="1" x14ac:dyDescent="0.25">
      <c r="D640"/>
      <c r="E640"/>
      <c r="F640"/>
    </row>
    <row r="641" spans="4:6" ht="15.75" customHeight="1" x14ac:dyDescent="0.25">
      <c r="D641"/>
      <c r="E641"/>
      <c r="F641"/>
    </row>
    <row r="642" spans="4:6" ht="15.75" customHeight="1" x14ac:dyDescent="0.25">
      <c r="D642"/>
      <c r="E642"/>
      <c r="F642"/>
    </row>
    <row r="643" spans="4:6" ht="15.75" customHeight="1" x14ac:dyDescent="0.25">
      <c r="D643"/>
      <c r="E643"/>
      <c r="F643"/>
    </row>
    <row r="644" spans="4:6" ht="15.75" customHeight="1" x14ac:dyDescent="0.25">
      <c r="D644"/>
      <c r="E644"/>
      <c r="F644"/>
    </row>
    <row r="645" spans="4:6" ht="15.75" customHeight="1" x14ac:dyDescent="0.25">
      <c r="D645"/>
      <c r="E645"/>
      <c r="F645"/>
    </row>
    <row r="646" spans="4:6" ht="15.75" customHeight="1" x14ac:dyDescent="0.25">
      <c r="D646"/>
      <c r="E646"/>
      <c r="F646"/>
    </row>
    <row r="647" spans="4:6" ht="15.75" customHeight="1" x14ac:dyDescent="0.25">
      <c r="D647"/>
      <c r="E647"/>
      <c r="F647"/>
    </row>
    <row r="648" spans="4:6" ht="15.75" customHeight="1" x14ac:dyDescent="0.25">
      <c r="D648"/>
      <c r="E648"/>
      <c r="F648"/>
    </row>
    <row r="649" spans="4:6" ht="15.75" customHeight="1" x14ac:dyDescent="0.25">
      <c r="D649"/>
      <c r="E649"/>
      <c r="F649"/>
    </row>
    <row r="650" spans="4:6" ht="15.75" customHeight="1" x14ac:dyDescent="0.25">
      <c r="D650"/>
      <c r="E650"/>
      <c r="F650"/>
    </row>
    <row r="651" spans="4:6" ht="15.75" customHeight="1" x14ac:dyDescent="0.25">
      <c r="D651"/>
      <c r="E651"/>
      <c r="F651"/>
    </row>
    <row r="652" spans="4:6" ht="15.75" customHeight="1" x14ac:dyDescent="0.25">
      <c r="D652"/>
      <c r="E652"/>
      <c r="F652"/>
    </row>
    <row r="653" spans="4:6" ht="15.75" customHeight="1" x14ac:dyDescent="0.25">
      <c r="D653"/>
      <c r="E653"/>
      <c r="F653"/>
    </row>
    <row r="654" spans="4:6" ht="15.75" customHeight="1" x14ac:dyDescent="0.25">
      <c r="D654"/>
      <c r="E654"/>
      <c r="F654"/>
    </row>
    <row r="655" spans="4:6" ht="15.75" customHeight="1" x14ac:dyDescent="0.25">
      <c r="D655"/>
      <c r="E655"/>
      <c r="F655"/>
    </row>
    <row r="656" spans="4:6" ht="15.75" customHeight="1" x14ac:dyDescent="0.25">
      <c r="D656"/>
      <c r="E656"/>
      <c r="F656"/>
    </row>
    <row r="657" spans="4:6" ht="15.75" customHeight="1" x14ac:dyDescent="0.25">
      <c r="D657"/>
      <c r="E657"/>
      <c r="F657"/>
    </row>
    <row r="658" spans="4:6" ht="15.75" customHeight="1" x14ac:dyDescent="0.25">
      <c r="D658"/>
      <c r="E658"/>
      <c r="F658"/>
    </row>
    <row r="659" spans="4:6" ht="15.75" customHeight="1" x14ac:dyDescent="0.25">
      <c r="D659"/>
      <c r="E659"/>
      <c r="F659"/>
    </row>
    <row r="660" spans="4:6" ht="15.75" customHeight="1" x14ac:dyDescent="0.25">
      <c r="D660"/>
      <c r="E660"/>
      <c r="F660"/>
    </row>
    <row r="661" spans="4:6" ht="15.75" customHeight="1" x14ac:dyDescent="0.25">
      <c r="D661"/>
      <c r="E661"/>
      <c r="F661"/>
    </row>
    <row r="662" spans="4:6" ht="15.75" customHeight="1" x14ac:dyDescent="0.25">
      <c r="D662"/>
      <c r="E662"/>
      <c r="F662"/>
    </row>
    <row r="663" spans="4:6" ht="15.75" customHeight="1" x14ac:dyDescent="0.25">
      <c r="D663"/>
      <c r="E663"/>
      <c r="F663"/>
    </row>
    <row r="664" spans="4:6" ht="15.75" customHeight="1" x14ac:dyDescent="0.25">
      <c r="D664"/>
      <c r="E664"/>
      <c r="F664"/>
    </row>
    <row r="665" spans="4:6" ht="15.75" customHeight="1" x14ac:dyDescent="0.25">
      <c r="D665"/>
      <c r="E665"/>
      <c r="F665"/>
    </row>
    <row r="666" spans="4:6" ht="15.75" customHeight="1" x14ac:dyDescent="0.25">
      <c r="D666"/>
      <c r="E666"/>
      <c r="F666"/>
    </row>
    <row r="667" spans="4:6" ht="15.75" customHeight="1" x14ac:dyDescent="0.25">
      <c r="D667"/>
      <c r="E667"/>
      <c r="F667"/>
    </row>
    <row r="668" spans="4:6" ht="15.75" customHeight="1" x14ac:dyDescent="0.25">
      <c r="D668"/>
      <c r="E668"/>
      <c r="F668"/>
    </row>
    <row r="669" spans="4:6" ht="15.75" customHeight="1" x14ac:dyDescent="0.25">
      <c r="D669"/>
      <c r="E669"/>
      <c r="F669"/>
    </row>
    <row r="670" spans="4:6" ht="15.75" customHeight="1" x14ac:dyDescent="0.25">
      <c r="D670"/>
      <c r="E670"/>
      <c r="F670"/>
    </row>
    <row r="671" spans="4:6" ht="15.75" customHeight="1" x14ac:dyDescent="0.25">
      <c r="D671"/>
      <c r="E671"/>
      <c r="F671"/>
    </row>
    <row r="672" spans="4:6" ht="15.75" customHeight="1" x14ac:dyDescent="0.25">
      <c r="D672"/>
      <c r="E672"/>
      <c r="F672"/>
    </row>
    <row r="673" spans="4:6" ht="15.75" customHeight="1" x14ac:dyDescent="0.25">
      <c r="D673"/>
      <c r="E673"/>
      <c r="F673"/>
    </row>
    <row r="674" spans="4:6" ht="15.75" customHeight="1" x14ac:dyDescent="0.25">
      <c r="D674"/>
      <c r="E674"/>
      <c r="F674"/>
    </row>
    <row r="675" spans="4:6" ht="15.75" customHeight="1" x14ac:dyDescent="0.25">
      <c r="D675"/>
      <c r="E675"/>
      <c r="F675"/>
    </row>
    <row r="676" spans="4:6" ht="15.75" customHeight="1" x14ac:dyDescent="0.25">
      <c r="D676"/>
      <c r="E676"/>
      <c r="F676"/>
    </row>
    <row r="677" spans="4:6" ht="15.75" customHeight="1" x14ac:dyDescent="0.25">
      <c r="D677"/>
      <c r="E677"/>
      <c r="F677"/>
    </row>
    <row r="678" spans="4:6" ht="15.75" customHeight="1" x14ac:dyDescent="0.25">
      <c r="D678"/>
      <c r="E678"/>
      <c r="F678"/>
    </row>
    <row r="679" spans="4:6" ht="15.75" customHeight="1" x14ac:dyDescent="0.25">
      <c r="D679"/>
      <c r="E679"/>
      <c r="F679"/>
    </row>
    <row r="680" spans="4:6" ht="15.75" customHeight="1" x14ac:dyDescent="0.25">
      <c r="D680"/>
      <c r="E680"/>
      <c r="F680"/>
    </row>
    <row r="681" spans="4:6" ht="15.75" customHeight="1" x14ac:dyDescent="0.25">
      <c r="D681"/>
      <c r="E681"/>
      <c r="F681"/>
    </row>
    <row r="682" spans="4:6" ht="15.75" customHeight="1" x14ac:dyDescent="0.25">
      <c r="D682"/>
      <c r="E682"/>
      <c r="F682"/>
    </row>
    <row r="683" spans="4:6" ht="15.75" customHeight="1" x14ac:dyDescent="0.25">
      <c r="D683"/>
      <c r="E683"/>
      <c r="F683"/>
    </row>
    <row r="684" spans="4:6" ht="15.75" customHeight="1" x14ac:dyDescent="0.25">
      <c r="D684"/>
      <c r="E684"/>
      <c r="F684"/>
    </row>
    <row r="685" spans="4:6" ht="15.75" customHeight="1" x14ac:dyDescent="0.25">
      <c r="D685"/>
      <c r="E685"/>
      <c r="F685"/>
    </row>
    <row r="686" spans="4:6" ht="15.75" customHeight="1" x14ac:dyDescent="0.25">
      <c r="D686"/>
      <c r="E686"/>
      <c r="F686"/>
    </row>
    <row r="687" spans="4:6" ht="15.75" customHeight="1" x14ac:dyDescent="0.25">
      <c r="D687"/>
      <c r="E687"/>
      <c r="F687"/>
    </row>
    <row r="688" spans="4:6" ht="15.75" customHeight="1" x14ac:dyDescent="0.25">
      <c r="D688"/>
      <c r="E688"/>
      <c r="F688"/>
    </row>
    <row r="689" spans="4:6" ht="15.75" customHeight="1" x14ac:dyDescent="0.25">
      <c r="D689"/>
      <c r="E689"/>
      <c r="F689"/>
    </row>
    <row r="690" spans="4:6" ht="15.75" customHeight="1" x14ac:dyDescent="0.25">
      <c r="D690"/>
      <c r="E690"/>
      <c r="F690"/>
    </row>
    <row r="691" spans="4:6" ht="15.75" customHeight="1" x14ac:dyDescent="0.25">
      <c r="D691"/>
      <c r="E691"/>
      <c r="F691"/>
    </row>
    <row r="692" spans="4:6" ht="15.75" customHeight="1" x14ac:dyDescent="0.25">
      <c r="D692"/>
      <c r="E692"/>
      <c r="F692"/>
    </row>
    <row r="693" spans="4:6" ht="15.75" customHeight="1" x14ac:dyDescent="0.25">
      <c r="D693"/>
      <c r="E693"/>
      <c r="F693"/>
    </row>
    <row r="694" spans="4:6" ht="15.75" customHeight="1" x14ac:dyDescent="0.25">
      <c r="D694"/>
      <c r="E694"/>
      <c r="F694"/>
    </row>
    <row r="695" spans="4:6" ht="15.75" customHeight="1" x14ac:dyDescent="0.25">
      <c r="D695"/>
      <c r="E695"/>
      <c r="F695"/>
    </row>
    <row r="696" spans="4:6" ht="15.75" customHeight="1" x14ac:dyDescent="0.25">
      <c r="D696"/>
      <c r="E696"/>
      <c r="F696"/>
    </row>
    <row r="697" spans="4:6" ht="15.75" customHeight="1" x14ac:dyDescent="0.25">
      <c r="D697"/>
      <c r="E697"/>
      <c r="F697"/>
    </row>
    <row r="698" spans="4:6" ht="15.75" customHeight="1" x14ac:dyDescent="0.25">
      <c r="D698"/>
      <c r="E698"/>
      <c r="F698"/>
    </row>
    <row r="699" spans="4:6" ht="15.75" customHeight="1" x14ac:dyDescent="0.25">
      <c r="D699"/>
      <c r="E699"/>
      <c r="F699"/>
    </row>
    <row r="700" spans="4:6" ht="15.75" customHeight="1" x14ac:dyDescent="0.25">
      <c r="D700"/>
      <c r="E700"/>
      <c r="F700"/>
    </row>
    <row r="701" spans="4:6" ht="15.75" customHeight="1" x14ac:dyDescent="0.25">
      <c r="D701"/>
      <c r="E701"/>
      <c r="F701"/>
    </row>
    <row r="702" spans="4:6" ht="15.75" customHeight="1" x14ac:dyDescent="0.25">
      <c r="D702"/>
      <c r="E702"/>
      <c r="F702"/>
    </row>
    <row r="703" spans="4:6" ht="15.75" customHeight="1" x14ac:dyDescent="0.25">
      <c r="D703"/>
      <c r="E703"/>
      <c r="F703"/>
    </row>
    <row r="704" spans="4:6" ht="15.75" customHeight="1" x14ac:dyDescent="0.25">
      <c r="D704"/>
      <c r="E704"/>
      <c r="F704"/>
    </row>
    <row r="705" spans="4:6" ht="15.75" customHeight="1" x14ac:dyDescent="0.25">
      <c r="D705"/>
      <c r="E705"/>
      <c r="F705"/>
    </row>
    <row r="706" spans="4:6" ht="15.75" customHeight="1" x14ac:dyDescent="0.25">
      <c r="D706"/>
      <c r="E706"/>
      <c r="F706"/>
    </row>
    <row r="707" spans="4:6" ht="15.75" customHeight="1" x14ac:dyDescent="0.25">
      <c r="D707"/>
      <c r="E707"/>
      <c r="F707"/>
    </row>
    <row r="708" spans="4:6" ht="15.75" customHeight="1" x14ac:dyDescent="0.25">
      <c r="D708"/>
      <c r="E708"/>
      <c r="F708"/>
    </row>
    <row r="709" spans="4:6" ht="15.75" customHeight="1" x14ac:dyDescent="0.25">
      <c r="D709"/>
      <c r="E709"/>
      <c r="F709"/>
    </row>
    <row r="710" spans="4:6" ht="15.75" customHeight="1" x14ac:dyDescent="0.25">
      <c r="D710"/>
      <c r="E710"/>
      <c r="F710"/>
    </row>
    <row r="711" spans="4:6" ht="15.75" customHeight="1" x14ac:dyDescent="0.25">
      <c r="D711"/>
      <c r="E711"/>
      <c r="F711"/>
    </row>
    <row r="712" spans="4:6" ht="15.75" customHeight="1" x14ac:dyDescent="0.25">
      <c r="D712"/>
      <c r="E712"/>
      <c r="F712"/>
    </row>
    <row r="713" spans="4:6" ht="15.75" customHeight="1" x14ac:dyDescent="0.25">
      <c r="D713"/>
      <c r="E713"/>
      <c r="F713"/>
    </row>
    <row r="714" spans="4:6" ht="15.75" customHeight="1" x14ac:dyDescent="0.25">
      <c r="D714"/>
      <c r="E714"/>
      <c r="F714"/>
    </row>
    <row r="715" spans="4:6" ht="15.75" customHeight="1" x14ac:dyDescent="0.25">
      <c r="D715"/>
      <c r="E715"/>
      <c r="F715"/>
    </row>
    <row r="716" spans="4:6" ht="15.75" customHeight="1" x14ac:dyDescent="0.25">
      <c r="D716"/>
      <c r="E716"/>
      <c r="F716"/>
    </row>
    <row r="717" spans="4:6" ht="15.75" customHeight="1" x14ac:dyDescent="0.25">
      <c r="D717"/>
      <c r="E717"/>
      <c r="F717"/>
    </row>
    <row r="718" spans="4:6" ht="15.75" customHeight="1" x14ac:dyDescent="0.25">
      <c r="D718"/>
      <c r="E718"/>
      <c r="F718"/>
    </row>
    <row r="719" spans="4:6" ht="15.75" customHeight="1" x14ac:dyDescent="0.25">
      <c r="D719"/>
      <c r="E719"/>
      <c r="F719"/>
    </row>
    <row r="720" spans="4:6" ht="15.75" customHeight="1" x14ac:dyDescent="0.25">
      <c r="D720"/>
      <c r="E720"/>
      <c r="F720"/>
    </row>
    <row r="721" spans="4:6" ht="15.75" customHeight="1" x14ac:dyDescent="0.25">
      <c r="D721"/>
      <c r="E721"/>
      <c r="F721"/>
    </row>
    <row r="722" spans="4:6" ht="15.75" customHeight="1" x14ac:dyDescent="0.25">
      <c r="D722"/>
      <c r="E722"/>
      <c r="F722"/>
    </row>
    <row r="723" spans="4:6" ht="15.75" customHeight="1" x14ac:dyDescent="0.25">
      <c r="D723"/>
      <c r="E723"/>
      <c r="F723"/>
    </row>
    <row r="724" spans="4:6" ht="15.75" customHeight="1" x14ac:dyDescent="0.25">
      <c r="D724"/>
      <c r="E724"/>
      <c r="F724"/>
    </row>
    <row r="725" spans="4:6" ht="15.75" customHeight="1" x14ac:dyDescent="0.25">
      <c r="D725"/>
      <c r="E725"/>
      <c r="F725"/>
    </row>
    <row r="726" spans="4:6" ht="15.75" customHeight="1" x14ac:dyDescent="0.25">
      <c r="D726"/>
      <c r="E726"/>
      <c r="F726"/>
    </row>
    <row r="727" spans="4:6" ht="15.75" customHeight="1" x14ac:dyDescent="0.25">
      <c r="D727"/>
      <c r="E727"/>
      <c r="F727"/>
    </row>
    <row r="728" spans="4:6" ht="15.75" customHeight="1" x14ac:dyDescent="0.25">
      <c r="D728"/>
      <c r="E728"/>
      <c r="F728"/>
    </row>
    <row r="729" spans="4:6" ht="15.75" customHeight="1" x14ac:dyDescent="0.25">
      <c r="D729"/>
      <c r="E729"/>
      <c r="F729"/>
    </row>
    <row r="730" spans="4:6" ht="15.75" customHeight="1" x14ac:dyDescent="0.25">
      <c r="D730"/>
      <c r="E730"/>
      <c r="F730"/>
    </row>
    <row r="731" spans="4:6" ht="15.75" customHeight="1" x14ac:dyDescent="0.25">
      <c r="D731"/>
      <c r="E731"/>
      <c r="F731"/>
    </row>
    <row r="732" spans="4:6" ht="15.75" customHeight="1" x14ac:dyDescent="0.25">
      <c r="D732"/>
      <c r="E732"/>
      <c r="F732"/>
    </row>
    <row r="733" spans="4:6" ht="15.75" customHeight="1" x14ac:dyDescent="0.25">
      <c r="D733"/>
      <c r="E733"/>
      <c r="F733"/>
    </row>
    <row r="734" spans="4:6" ht="15.75" customHeight="1" x14ac:dyDescent="0.25">
      <c r="D734"/>
      <c r="E734"/>
      <c r="F734"/>
    </row>
    <row r="735" spans="4:6" ht="15.75" customHeight="1" x14ac:dyDescent="0.25">
      <c r="D735"/>
      <c r="E735"/>
      <c r="F735"/>
    </row>
    <row r="736" spans="4:6" ht="15.75" customHeight="1" x14ac:dyDescent="0.25">
      <c r="D736"/>
      <c r="E736"/>
      <c r="F736"/>
    </row>
    <row r="737" spans="4:6" ht="15.75" customHeight="1" x14ac:dyDescent="0.25">
      <c r="D737"/>
      <c r="E737"/>
      <c r="F737"/>
    </row>
    <row r="738" spans="4:6" ht="15.75" customHeight="1" x14ac:dyDescent="0.25">
      <c r="D738"/>
      <c r="E738"/>
      <c r="F738"/>
    </row>
    <row r="739" spans="4:6" ht="15.75" customHeight="1" x14ac:dyDescent="0.25">
      <c r="D739"/>
      <c r="E739"/>
      <c r="F739"/>
    </row>
    <row r="740" spans="4:6" ht="15.75" customHeight="1" x14ac:dyDescent="0.25">
      <c r="D740"/>
      <c r="E740"/>
      <c r="F740"/>
    </row>
    <row r="741" spans="4:6" ht="15.75" customHeight="1" x14ac:dyDescent="0.25">
      <c r="D741"/>
      <c r="E741"/>
      <c r="F741"/>
    </row>
    <row r="742" spans="4:6" ht="15.75" customHeight="1" x14ac:dyDescent="0.25">
      <c r="D742"/>
      <c r="E742"/>
      <c r="F742"/>
    </row>
    <row r="743" spans="4:6" ht="15.75" customHeight="1" x14ac:dyDescent="0.25">
      <c r="D743"/>
      <c r="E743"/>
      <c r="F743"/>
    </row>
    <row r="744" spans="4:6" ht="15.75" customHeight="1" x14ac:dyDescent="0.25">
      <c r="D744"/>
      <c r="E744"/>
      <c r="F744"/>
    </row>
    <row r="745" spans="4:6" ht="15.75" customHeight="1" x14ac:dyDescent="0.25">
      <c r="D745"/>
      <c r="E745"/>
      <c r="F745"/>
    </row>
    <row r="746" spans="4:6" ht="15.75" customHeight="1" x14ac:dyDescent="0.25">
      <c r="D746"/>
      <c r="E746"/>
      <c r="F746"/>
    </row>
    <row r="747" spans="4:6" ht="15.75" customHeight="1" x14ac:dyDescent="0.25">
      <c r="D747"/>
      <c r="E747"/>
      <c r="F747"/>
    </row>
    <row r="748" spans="4:6" ht="15.75" customHeight="1" x14ac:dyDescent="0.25">
      <c r="D748"/>
      <c r="E748"/>
      <c r="F748"/>
    </row>
    <row r="749" spans="4:6" ht="15.75" customHeight="1" x14ac:dyDescent="0.25">
      <c r="D749"/>
      <c r="E749"/>
      <c r="F749"/>
    </row>
    <row r="750" spans="4:6" ht="15.75" customHeight="1" x14ac:dyDescent="0.25">
      <c r="D750"/>
      <c r="E750"/>
      <c r="F750"/>
    </row>
    <row r="751" spans="4:6" ht="15.75" customHeight="1" x14ac:dyDescent="0.25">
      <c r="D751"/>
      <c r="E751"/>
      <c r="F751"/>
    </row>
    <row r="752" spans="4:6" ht="15.75" customHeight="1" x14ac:dyDescent="0.25">
      <c r="D752"/>
      <c r="E752"/>
      <c r="F752"/>
    </row>
    <row r="753" spans="4:6" ht="15.75" customHeight="1" x14ac:dyDescent="0.25">
      <c r="D753"/>
      <c r="E753"/>
      <c r="F753"/>
    </row>
    <row r="754" spans="4:6" ht="15.75" customHeight="1" x14ac:dyDescent="0.25">
      <c r="D754"/>
      <c r="E754"/>
      <c r="F754"/>
    </row>
    <row r="755" spans="4:6" ht="15.75" customHeight="1" x14ac:dyDescent="0.25">
      <c r="D755"/>
      <c r="E755"/>
      <c r="F755"/>
    </row>
    <row r="756" spans="4:6" ht="15.75" customHeight="1" x14ac:dyDescent="0.25">
      <c r="D756"/>
      <c r="E756"/>
      <c r="F756"/>
    </row>
    <row r="757" spans="4:6" ht="15.75" customHeight="1" x14ac:dyDescent="0.25">
      <c r="D757"/>
      <c r="E757"/>
      <c r="F757"/>
    </row>
    <row r="758" spans="4:6" ht="15.75" customHeight="1" x14ac:dyDescent="0.25">
      <c r="D758"/>
      <c r="E758"/>
      <c r="F758"/>
    </row>
    <row r="759" spans="4:6" ht="15.75" customHeight="1" x14ac:dyDescent="0.25">
      <c r="D759"/>
      <c r="E759"/>
      <c r="F759"/>
    </row>
    <row r="760" spans="4:6" ht="15.75" customHeight="1" x14ac:dyDescent="0.25">
      <c r="D760"/>
      <c r="E760"/>
      <c r="F760"/>
    </row>
    <row r="761" spans="4:6" ht="15.75" customHeight="1" x14ac:dyDescent="0.25">
      <c r="D761"/>
      <c r="E761"/>
      <c r="F761"/>
    </row>
    <row r="762" spans="4:6" ht="15.75" customHeight="1" x14ac:dyDescent="0.25">
      <c r="D762"/>
      <c r="E762"/>
      <c r="F762"/>
    </row>
    <row r="763" spans="4:6" ht="15.75" customHeight="1" x14ac:dyDescent="0.25">
      <c r="D763"/>
      <c r="E763"/>
      <c r="F763"/>
    </row>
    <row r="764" spans="4:6" ht="15.75" customHeight="1" x14ac:dyDescent="0.25">
      <c r="D764"/>
      <c r="E764"/>
      <c r="F764"/>
    </row>
    <row r="765" spans="4:6" ht="15.75" customHeight="1" x14ac:dyDescent="0.25">
      <c r="D765"/>
      <c r="E765"/>
      <c r="F765"/>
    </row>
    <row r="766" spans="4:6" ht="15.75" customHeight="1" x14ac:dyDescent="0.25">
      <c r="D766"/>
      <c r="E766"/>
      <c r="F766"/>
    </row>
    <row r="767" spans="4:6" ht="15.75" customHeight="1" x14ac:dyDescent="0.25">
      <c r="D767"/>
      <c r="E767"/>
      <c r="F767"/>
    </row>
    <row r="768" spans="4:6" ht="15.75" customHeight="1" x14ac:dyDescent="0.25">
      <c r="D768"/>
      <c r="E768"/>
      <c r="F768"/>
    </row>
    <row r="769" spans="4:6" ht="15.75" customHeight="1" x14ac:dyDescent="0.25">
      <c r="D769"/>
      <c r="E769"/>
      <c r="F769"/>
    </row>
    <row r="770" spans="4:6" ht="15.75" customHeight="1" x14ac:dyDescent="0.25">
      <c r="D770"/>
      <c r="E770"/>
      <c r="F770"/>
    </row>
    <row r="771" spans="4:6" ht="15.75" customHeight="1" x14ac:dyDescent="0.25">
      <c r="D771"/>
      <c r="E771"/>
      <c r="F771"/>
    </row>
    <row r="772" spans="4:6" ht="15.75" customHeight="1" x14ac:dyDescent="0.25">
      <c r="D772"/>
      <c r="E772"/>
      <c r="F772"/>
    </row>
    <row r="773" spans="4:6" ht="15.75" customHeight="1" x14ac:dyDescent="0.25">
      <c r="D773"/>
      <c r="E773"/>
      <c r="F773"/>
    </row>
    <row r="774" spans="4:6" ht="15.75" customHeight="1" x14ac:dyDescent="0.25">
      <c r="D774"/>
      <c r="E774"/>
      <c r="F774"/>
    </row>
    <row r="775" spans="4:6" ht="15.75" customHeight="1" x14ac:dyDescent="0.25">
      <c r="D775"/>
      <c r="E775"/>
      <c r="F775"/>
    </row>
    <row r="776" spans="4:6" ht="15.75" customHeight="1" x14ac:dyDescent="0.25">
      <c r="D776"/>
      <c r="E776"/>
      <c r="F776"/>
    </row>
    <row r="777" spans="4:6" ht="15.75" customHeight="1" x14ac:dyDescent="0.25">
      <c r="D777"/>
      <c r="E777"/>
      <c r="F777"/>
    </row>
    <row r="778" spans="4:6" ht="15.75" customHeight="1" x14ac:dyDescent="0.25">
      <c r="D778"/>
      <c r="E778"/>
      <c r="F778"/>
    </row>
    <row r="779" spans="4:6" ht="15.75" customHeight="1" x14ac:dyDescent="0.25">
      <c r="D779"/>
      <c r="E779"/>
      <c r="F779"/>
    </row>
    <row r="780" spans="4:6" ht="15.75" customHeight="1" x14ac:dyDescent="0.25">
      <c r="D780"/>
      <c r="E780"/>
      <c r="F780"/>
    </row>
    <row r="781" spans="4:6" ht="15.75" customHeight="1" x14ac:dyDescent="0.25">
      <c r="D781"/>
      <c r="E781"/>
      <c r="F781"/>
    </row>
    <row r="782" spans="4:6" ht="15.75" customHeight="1" x14ac:dyDescent="0.25">
      <c r="D782"/>
      <c r="E782"/>
      <c r="F782"/>
    </row>
    <row r="783" spans="4:6" ht="15.75" customHeight="1" x14ac:dyDescent="0.25">
      <c r="D783"/>
      <c r="E783"/>
      <c r="F783"/>
    </row>
    <row r="784" spans="4:6" ht="15.75" customHeight="1" x14ac:dyDescent="0.25">
      <c r="D784"/>
      <c r="E784"/>
      <c r="F784"/>
    </row>
    <row r="785" spans="4:6" ht="15.75" customHeight="1" x14ac:dyDescent="0.25">
      <c r="D785"/>
      <c r="E785"/>
      <c r="F785"/>
    </row>
    <row r="786" spans="4:6" ht="15.75" customHeight="1" x14ac:dyDescent="0.25">
      <c r="D786"/>
      <c r="E786"/>
      <c r="F786"/>
    </row>
    <row r="787" spans="4:6" ht="15.75" customHeight="1" x14ac:dyDescent="0.25">
      <c r="D787"/>
      <c r="E787"/>
      <c r="F787"/>
    </row>
    <row r="788" spans="4:6" ht="15.75" customHeight="1" x14ac:dyDescent="0.25">
      <c r="D788"/>
      <c r="E788"/>
      <c r="F788"/>
    </row>
    <row r="789" spans="4:6" ht="15.75" customHeight="1" x14ac:dyDescent="0.25">
      <c r="D789"/>
      <c r="E789"/>
      <c r="F789"/>
    </row>
    <row r="790" spans="4:6" ht="15.75" customHeight="1" x14ac:dyDescent="0.25">
      <c r="D790"/>
      <c r="E790"/>
      <c r="F790"/>
    </row>
    <row r="791" spans="4:6" ht="15.75" customHeight="1" x14ac:dyDescent="0.25">
      <c r="D791"/>
      <c r="E791"/>
      <c r="F791"/>
    </row>
    <row r="792" spans="4:6" ht="15.75" customHeight="1" x14ac:dyDescent="0.25">
      <c r="D792"/>
      <c r="E792"/>
      <c r="F792"/>
    </row>
    <row r="793" spans="4:6" ht="15.75" customHeight="1" x14ac:dyDescent="0.25">
      <c r="D793"/>
      <c r="E793"/>
      <c r="F793"/>
    </row>
    <row r="794" spans="4:6" ht="15.75" customHeight="1" x14ac:dyDescent="0.25">
      <c r="D794"/>
      <c r="E794"/>
      <c r="F794"/>
    </row>
    <row r="795" spans="4:6" ht="15.75" customHeight="1" x14ac:dyDescent="0.25">
      <c r="D795"/>
      <c r="E795"/>
      <c r="F795"/>
    </row>
    <row r="796" spans="4:6" ht="15.75" customHeight="1" x14ac:dyDescent="0.25">
      <c r="D796"/>
      <c r="E796"/>
      <c r="F796"/>
    </row>
    <row r="797" spans="4:6" ht="15.75" customHeight="1" x14ac:dyDescent="0.25">
      <c r="D797"/>
      <c r="E797"/>
      <c r="F797"/>
    </row>
    <row r="798" spans="4:6" ht="15.75" customHeight="1" x14ac:dyDescent="0.25">
      <c r="D798"/>
      <c r="E798"/>
      <c r="F798"/>
    </row>
    <row r="799" spans="4:6" ht="15.75" customHeight="1" x14ac:dyDescent="0.25">
      <c r="D799"/>
      <c r="E799"/>
      <c r="F799"/>
    </row>
    <row r="800" spans="4:6" ht="15.75" customHeight="1" x14ac:dyDescent="0.25">
      <c r="D800"/>
      <c r="E800"/>
      <c r="F800"/>
    </row>
    <row r="801" spans="4:6" ht="15.75" customHeight="1" x14ac:dyDescent="0.25">
      <c r="D801"/>
      <c r="E801"/>
      <c r="F801"/>
    </row>
    <row r="802" spans="4:6" ht="15.75" customHeight="1" x14ac:dyDescent="0.25">
      <c r="D802"/>
      <c r="E802"/>
      <c r="F802"/>
    </row>
    <row r="803" spans="4:6" ht="15.75" customHeight="1" x14ac:dyDescent="0.25">
      <c r="D803"/>
      <c r="E803"/>
      <c r="F803"/>
    </row>
    <row r="804" spans="4:6" ht="15.75" customHeight="1" x14ac:dyDescent="0.25">
      <c r="D804"/>
      <c r="E804"/>
      <c r="F804"/>
    </row>
    <row r="805" spans="4:6" ht="15.75" customHeight="1" x14ac:dyDescent="0.25">
      <c r="D805"/>
      <c r="E805"/>
      <c r="F805"/>
    </row>
    <row r="806" spans="4:6" ht="15.75" customHeight="1" x14ac:dyDescent="0.25">
      <c r="D806"/>
      <c r="E806"/>
      <c r="F806"/>
    </row>
    <row r="807" spans="4:6" ht="15.75" customHeight="1" x14ac:dyDescent="0.25">
      <c r="D807"/>
      <c r="E807"/>
      <c r="F807"/>
    </row>
    <row r="808" spans="4:6" ht="15.75" customHeight="1" x14ac:dyDescent="0.25">
      <c r="D808"/>
      <c r="E808"/>
      <c r="F808"/>
    </row>
    <row r="809" spans="4:6" ht="15.75" customHeight="1" x14ac:dyDescent="0.25">
      <c r="D809"/>
      <c r="E809"/>
      <c r="F809"/>
    </row>
    <row r="810" spans="4:6" ht="15.75" customHeight="1" x14ac:dyDescent="0.25">
      <c r="D810"/>
      <c r="E810"/>
      <c r="F810"/>
    </row>
    <row r="811" spans="4:6" ht="15.75" customHeight="1" x14ac:dyDescent="0.25">
      <c r="D811"/>
      <c r="E811"/>
      <c r="F811"/>
    </row>
    <row r="812" spans="4:6" ht="15.75" customHeight="1" x14ac:dyDescent="0.25">
      <c r="D812"/>
      <c r="E812"/>
      <c r="F812"/>
    </row>
    <row r="813" spans="4:6" ht="15.75" customHeight="1" x14ac:dyDescent="0.25">
      <c r="D813"/>
      <c r="E813"/>
      <c r="F813"/>
    </row>
    <row r="814" spans="4:6" ht="15.75" customHeight="1" x14ac:dyDescent="0.25">
      <c r="D814"/>
      <c r="E814"/>
      <c r="F814"/>
    </row>
    <row r="815" spans="4:6" ht="15.75" customHeight="1" x14ac:dyDescent="0.25">
      <c r="D815"/>
      <c r="E815"/>
      <c r="F815"/>
    </row>
    <row r="816" spans="4:6" ht="15.75" customHeight="1" x14ac:dyDescent="0.25">
      <c r="D816"/>
      <c r="E816"/>
      <c r="F816"/>
    </row>
    <row r="817" spans="4:6" ht="15.75" customHeight="1" x14ac:dyDescent="0.25">
      <c r="D817"/>
      <c r="E817"/>
      <c r="F817"/>
    </row>
    <row r="818" spans="4:6" ht="15.75" customHeight="1" x14ac:dyDescent="0.25">
      <c r="D818"/>
      <c r="E818"/>
      <c r="F818"/>
    </row>
    <row r="819" spans="4:6" ht="15.75" customHeight="1" x14ac:dyDescent="0.25">
      <c r="D819"/>
      <c r="E819"/>
      <c r="F819"/>
    </row>
    <row r="820" spans="4:6" ht="15.75" customHeight="1" x14ac:dyDescent="0.25">
      <c r="D820"/>
      <c r="E820"/>
      <c r="F820"/>
    </row>
    <row r="821" spans="4:6" ht="15.75" customHeight="1" x14ac:dyDescent="0.25">
      <c r="D821"/>
      <c r="E821"/>
      <c r="F821"/>
    </row>
    <row r="822" spans="4:6" ht="15.75" customHeight="1" x14ac:dyDescent="0.25">
      <c r="D822"/>
      <c r="E822"/>
      <c r="F822"/>
    </row>
    <row r="823" spans="4:6" ht="15.75" customHeight="1" x14ac:dyDescent="0.25">
      <c r="D823"/>
      <c r="E823"/>
      <c r="F823"/>
    </row>
    <row r="824" spans="4:6" ht="15.75" customHeight="1" x14ac:dyDescent="0.25">
      <c r="D824"/>
      <c r="E824"/>
      <c r="F824"/>
    </row>
    <row r="825" spans="4:6" ht="15.75" customHeight="1" x14ac:dyDescent="0.25">
      <c r="D825"/>
      <c r="E825"/>
      <c r="F825"/>
    </row>
    <row r="826" spans="4:6" ht="15.75" customHeight="1" x14ac:dyDescent="0.25">
      <c r="D826"/>
      <c r="E826"/>
      <c r="F826"/>
    </row>
    <row r="827" spans="4:6" ht="15.75" customHeight="1" x14ac:dyDescent="0.25">
      <c r="D827"/>
      <c r="E827"/>
      <c r="F827"/>
    </row>
    <row r="828" spans="4:6" ht="15.75" customHeight="1" x14ac:dyDescent="0.25">
      <c r="D828"/>
      <c r="E828"/>
      <c r="F828"/>
    </row>
    <row r="829" spans="4:6" ht="15.75" customHeight="1" x14ac:dyDescent="0.25">
      <c r="D829"/>
      <c r="E829"/>
      <c r="F829"/>
    </row>
    <row r="830" spans="4:6" ht="15.75" customHeight="1" x14ac:dyDescent="0.25">
      <c r="D830"/>
      <c r="E830"/>
      <c r="F830"/>
    </row>
    <row r="831" spans="4:6" ht="15.75" customHeight="1" x14ac:dyDescent="0.25">
      <c r="D831"/>
      <c r="E831"/>
      <c r="F831"/>
    </row>
    <row r="832" spans="4:6" ht="15.75" customHeight="1" x14ac:dyDescent="0.25">
      <c r="D832"/>
      <c r="E832"/>
      <c r="F832"/>
    </row>
    <row r="833" spans="4:6" ht="15.75" customHeight="1" x14ac:dyDescent="0.25">
      <c r="D833"/>
      <c r="E833"/>
      <c r="F833"/>
    </row>
    <row r="834" spans="4:6" ht="15.75" customHeight="1" x14ac:dyDescent="0.25">
      <c r="D834"/>
      <c r="E834"/>
      <c r="F834"/>
    </row>
    <row r="835" spans="4:6" ht="15.75" customHeight="1" x14ac:dyDescent="0.25">
      <c r="D835"/>
      <c r="E835"/>
      <c r="F835"/>
    </row>
    <row r="836" spans="4:6" ht="15.75" customHeight="1" x14ac:dyDescent="0.25">
      <c r="D836"/>
      <c r="E836"/>
      <c r="F836"/>
    </row>
    <row r="837" spans="4:6" ht="15.75" customHeight="1" x14ac:dyDescent="0.25">
      <c r="D837"/>
      <c r="E837"/>
      <c r="F837"/>
    </row>
    <row r="838" spans="4:6" ht="15.75" customHeight="1" x14ac:dyDescent="0.25">
      <c r="D838"/>
      <c r="E838"/>
      <c r="F838"/>
    </row>
    <row r="839" spans="4:6" ht="15.75" customHeight="1" x14ac:dyDescent="0.25">
      <c r="D839"/>
      <c r="E839"/>
      <c r="F839"/>
    </row>
    <row r="840" spans="4:6" ht="15.75" customHeight="1" x14ac:dyDescent="0.25">
      <c r="D840"/>
      <c r="E840"/>
      <c r="F840"/>
    </row>
    <row r="841" spans="4:6" ht="15.75" customHeight="1" x14ac:dyDescent="0.25">
      <c r="D841"/>
      <c r="E841"/>
      <c r="F841"/>
    </row>
    <row r="842" spans="4:6" ht="15.75" customHeight="1" x14ac:dyDescent="0.25">
      <c r="D842"/>
      <c r="E842"/>
      <c r="F842"/>
    </row>
    <row r="843" spans="4:6" ht="15.75" customHeight="1" x14ac:dyDescent="0.25">
      <c r="D843"/>
      <c r="E843"/>
      <c r="F843"/>
    </row>
    <row r="844" spans="4:6" ht="15.75" customHeight="1" x14ac:dyDescent="0.25">
      <c r="D844"/>
      <c r="E844"/>
      <c r="F844"/>
    </row>
    <row r="845" spans="4:6" ht="15.75" customHeight="1" x14ac:dyDescent="0.25">
      <c r="D845"/>
      <c r="E845"/>
      <c r="F845"/>
    </row>
    <row r="846" spans="4:6" ht="15.75" customHeight="1" x14ac:dyDescent="0.25">
      <c r="D846"/>
      <c r="E846"/>
      <c r="F846"/>
    </row>
    <row r="847" spans="4:6" ht="15.75" customHeight="1" x14ac:dyDescent="0.25">
      <c r="D847"/>
      <c r="E847"/>
      <c r="F847"/>
    </row>
    <row r="848" spans="4:6" ht="15.75" customHeight="1" x14ac:dyDescent="0.25">
      <c r="D848"/>
      <c r="E848"/>
      <c r="F848"/>
    </row>
    <row r="849" spans="4:6" ht="15.75" customHeight="1" x14ac:dyDescent="0.25">
      <c r="D849"/>
      <c r="E849"/>
      <c r="F849"/>
    </row>
    <row r="850" spans="4:6" ht="15.75" customHeight="1" x14ac:dyDescent="0.25">
      <c r="D850"/>
      <c r="E850"/>
      <c r="F850"/>
    </row>
    <row r="851" spans="4:6" ht="15.75" customHeight="1" x14ac:dyDescent="0.25">
      <c r="D851"/>
      <c r="E851"/>
      <c r="F851"/>
    </row>
    <row r="852" spans="4:6" ht="15.75" customHeight="1" x14ac:dyDescent="0.25">
      <c r="D852"/>
      <c r="E852"/>
      <c r="F852"/>
    </row>
    <row r="853" spans="4:6" ht="15.75" customHeight="1" x14ac:dyDescent="0.25">
      <c r="D853"/>
      <c r="E853"/>
      <c r="F853"/>
    </row>
    <row r="854" spans="4:6" ht="15.75" customHeight="1" x14ac:dyDescent="0.25">
      <c r="D854"/>
      <c r="E854"/>
      <c r="F854"/>
    </row>
    <row r="855" spans="4:6" ht="15.75" customHeight="1" x14ac:dyDescent="0.25">
      <c r="D855"/>
      <c r="E855"/>
      <c r="F855"/>
    </row>
    <row r="856" spans="4:6" ht="15.75" customHeight="1" x14ac:dyDescent="0.25">
      <c r="D856"/>
      <c r="E856"/>
      <c r="F856"/>
    </row>
    <row r="857" spans="4:6" ht="15.75" customHeight="1" x14ac:dyDescent="0.25">
      <c r="D857"/>
      <c r="E857"/>
      <c r="F857"/>
    </row>
    <row r="858" spans="4:6" ht="15.75" customHeight="1" x14ac:dyDescent="0.25">
      <c r="D858"/>
      <c r="E858"/>
      <c r="F858"/>
    </row>
    <row r="859" spans="4:6" ht="15.75" customHeight="1" x14ac:dyDescent="0.25">
      <c r="D859"/>
      <c r="E859"/>
      <c r="F859"/>
    </row>
    <row r="860" spans="4:6" ht="15.75" customHeight="1" x14ac:dyDescent="0.25">
      <c r="D860"/>
      <c r="E860"/>
      <c r="F860"/>
    </row>
    <row r="861" spans="4:6" ht="15.75" customHeight="1" x14ac:dyDescent="0.25">
      <c r="D861"/>
      <c r="E861"/>
      <c r="F861"/>
    </row>
    <row r="862" spans="4:6" ht="15.75" customHeight="1" x14ac:dyDescent="0.25">
      <c r="D862"/>
      <c r="E862"/>
      <c r="F862"/>
    </row>
    <row r="863" spans="4:6" ht="15.75" customHeight="1" x14ac:dyDescent="0.25">
      <c r="D863"/>
      <c r="E863"/>
      <c r="F863"/>
    </row>
    <row r="864" spans="4:6" ht="15.75" customHeight="1" x14ac:dyDescent="0.25">
      <c r="D864"/>
      <c r="E864"/>
      <c r="F864"/>
    </row>
    <row r="865" spans="4:6" ht="15.75" customHeight="1" x14ac:dyDescent="0.25">
      <c r="D865"/>
      <c r="E865"/>
      <c r="F865"/>
    </row>
    <row r="866" spans="4:6" ht="15.75" customHeight="1" x14ac:dyDescent="0.25">
      <c r="D866"/>
      <c r="E866"/>
      <c r="F866"/>
    </row>
    <row r="867" spans="4:6" ht="15.75" customHeight="1" x14ac:dyDescent="0.25">
      <c r="D867"/>
      <c r="E867"/>
      <c r="F867"/>
    </row>
    <row r="868" spans="4:6" ht="15.75" customHeight="1" x14ac:dyDescent="0.25">
      <c r="D868"/>
      <c r="E868"/>
      <c r="F868"/>
    </row>
    <row r="869" spans="4:6" ht="15.75" customHeight="1" x14ac:dyDescent="0.25">
      <c r="D869"/>
      <c r="E869"/>
      <c r="F869"/>
    </row>
    <row r="870" spans="4:6" ht="15.75" customHeight="1" x14ac:dyDescent="0.25">
      <c r="D870"/>
      <c r="E870"/>
      <c r="F870"/>
    </row>
    <row r="871" spans="4:6" ht="15.75" customHeight="1" x14ac:dyDescent="0.25">
      <c r="D871"/>
      <c r="E871"/>
      <c r="F871"/>
    </row>
    <row r="872" spans="4:6" ht="15.75" customHeight="1" x14ac:dyDescent="0.25">
      <c r="D872"/>
      <c r="E872"/>
      <c r="F872"/>
    </row>
    <row r="873" spans="4:6" ht="15.75" customHeight="1" x14ac:dyDescent="0.25">
      <c r="D873"/>
      <c r="E873"/>
      <c r="F873"/>
    </row>
    <row r="874" spans="4:6" ht="15.75" customHeight="1" x14ac:dyDescent="0.25">
      <c r="D874"/>
      <c r="E874"/>
      <c r="F874"/>
    </row>
    <row r="875" spans="4:6" ht="15.75" customHeight="1" x14ac:dyDescent="0.25">
      <c r="D875"/>
      <c r="E875"/>
      <c r="F875"/>
    </row>
    <row r="876" spans="4:6" ht="15.75" customHeight="1" x14ac:dyDescent="0.25">
      <c r="D876"/>
      <c r="E876"/>
      <c r="F876"/>
    </row>
    <row r="877" spans="4:6" ht="15.75" customHeight="1" x14ac:dyDescent="0.25">
      <c r="D877"/>
      <c r="E877"/>
      <c r="F877"/>
    </row>
    <row r="878" spans="4:6" ht="15.75" customHeight="1" x14ac:dyDescent="0.25">
      <c r="D878"/>
      <c r="E878"/>
      <c r="F878"/>
    </row>
    <row r="879" spans="4:6" ht="15.75" customHeight="1" x14ac:dyDescent="0.25">
      <c r="D879"/>
      <c r="E879"/>
      <c r="F879"/>
    </row>
    <row r="880" spans="4:6" ht="15.75" customHeight="1" x14ac:dyDescent="0.25">
      <c r="D880"/>
      <c r="E880"/>
      <c r="F880"/>
    </row>
    <row r="881" spans="4:6" ht="15.75" customHeight="1" x14ac:dyDescent="0.25">
      <c r="D881"/>
      <c r="E881"/>
      <c r="F881"/>
    </row>
    <row r="882" spans="4:6" ht="15.75" customHeight="1" x14ac:dyDescent="0.25">
      <c r="D882"/>
      <c r="E882"/>
      <c r="F882"/>
    </row>
    <row r="883" spans="4:6" ht="15.75" customHeight="1" x14ac:dyDescent="0.25">
      <c r="D883"/>
      <c r="E883"/>
      <c r="F883"/>
    </row>
    <row r="884" spans="4:6" ht="15.75" customHeight="1" x14ac:dyDescent="0.25">
      <c r="D884"/>
      <c r="E884"/>
      <c r="F884"/>
    </row>
    <row r="885" spans="4:6" ht="15.75" customHeight="1" x14ac:dyDescent="0.25">
      <c r="D885"/>
      <c r="E885"/>
      <c r="F885"/>
    </row>
    <row r="886" spans="4:6" ht="15.75" customHeight="1" x14ac:dyDescent="0.25">
      <c r="D886"/>
      <c r="E886"/>
      <c r="F886"/>
    </row>
    <row r="887" spans="4:6" ht="15.75" customHeight="1" x14ac:dyDescent="0.25">
      <c r="D887"/>
      <c r="E887"/>
      <c r="F887"/>
    </row>
    <row r="888" spans="4:6" ht="15.75" customHeight="1" x14ac:dyDescent="0.25">
      <c r="D888"/>
      <c r="E888"/>
      <c r="F888"/>
    </row>
    <row r="889" spans="4:6" ht="15.75" customHeight="1" x14ac:dyDescent="0.25">
      <c r="D889"/>
      <c r="E889"/>
      <c r="F889"/>
    </row>
    <row r="890" spans="4:6" ht="15.75" customHeight="1" x14ac:dyDescent="0.25">
      <c r="D890"/>
      <c r="E890"/>
      <c r="F890"/>
    </row>
    <row r="891" spans="4:6" ht="15.75" customHeight="1" x14ac:dyDescent="0.25">
      <c r="D891"/>
      <c r="E891"/>
      <c r="F891"/>
    </row>
    <row r="892" spans="4:6" ht="15.75" customHeight="1" x14ac:dyDescent="0.25">
      <c r="D892"/>
      <c r="E892"/>
      <c r="F892"/>
    </row>
    <row r="893" spans="4:6" ht="15.75" customHeight="1" x14ac:dyDescent="0.25">
      <c r="D893"/>
      <c r="E893"/>
      <c r="F893"/>
    </row>
    <row r="894" spans="4:6" ht="15.75" customHeight="1" x14ac:dyDescent="0.25">
      <c r="D894"/>
      <c r="E894"/>
      <c r="F894"/>
    </row>
    <row r="895" spans="4:6" ht="15.75" customHeight="1" x14ac:dyDescent="0.25">
      <c r="D895"/>
      <c r="E895"/>
      <c r="F895"/>
    </row>
    <row r="896" spans="4:6" ht="15.75" customHeight="1" x14ac:dyDescent="0.25">
      <c r="D896"/>
      <c r="E896"/>
      <c r="F896"/>
    </row>
    <row r="897" spans="4:6" ht="15.75" customHeight="1" x14ac:dyDescent="0.25">
      <c r="D897"/>
      <c r="E897"/>
      <c r="F897"/>
    </row>
    <row r="898" spans="4:6" ht="15.75" customHeight="1" x14ac:dyDescent="0.25">
      <c r="D898"/>
      <c r="E898"/>
      <c r="F898"/>
    </row>
    <row r="899" spans="4:6" ht="15.75" customHeight="1" x14ac:dyDescent="0.25">
      <c r="D899"/>
      <c r="E899"/>
      <c r="F899"/>
    </row>
    <row r="900" spans="4:6" ht="15.75" customHeight="1" x14ac:dyDescent="0.25">
      <c r="D900"/>
      <c r="E900"/>
      <c r="F900"/>
    </row>
    <row r="901" spans="4:6" ht="15.75" customHeight="1" x14ac:dyDescent="0.25">
      <c r="D901"/>
      <c r="E901"/>
      <c r="F901"/>
    </row>
    <row r="902" spans="4:6" ht="15.75" customHeight="1" x14ac:dyDescent="0.25">
      <c r="D902"/>
      <c r="E902"/>
      <c r="F902"/>
    </row>
    <row r="903" spans="4:6" ht="15.75" customHeight="1" x14ac:dyDescent="0.25">
      <c r="D903"/>
      <c r="E903"/>
      <c r="F903"/>
    </row>
    <row r="904" spans="4:6" ht="15.75" customHeight="1" x14ac:dyDescent="0.25">
      <c r="D904"/>
      <c r="E904"/>
      <c r="F904"/>
    </row>
    <row r="905" spans="4:6" ht="15.75" customHeight="1" x14ac:dyDescent="0.25">
      <c r="D905"/>
      <c r="E905"/>
      <c r="F905"/>
    </row>
    <row r="906" spans="4:6" ht="15.75" customHeight="1" x14ac:dyDescent="0.25">
      <c r="D906"/>
      <c r="E906"/>
      <c r="F906"/>
    </row>
    <row r="907" spans="4:6" ht="15.75" customHeight="1" x14ac:dyDescent="0.25">
      <c r="D907"/>
      <c r="E907"/>
      <c r="F907"/>
    </row>
    <row r="908" spans="4:6" ht="15.75" customHeight="1" x14ac:dyDescent="0.25">
      <c r="D908"/>
      <c r="E908"/>
      <c r="F908"/>
    </row>
    <row r="909" spans="4:6" ht="15.75" customHeight="1" x14ac:dyDescent="0.25">
      <c r="D909"/>
      <c r="E909"/>
      <c r="F909"/>
    </row>
    <row r="910" spans="4:6" ht="15.75" customHeight="1" x14ac:dyDescent="0.25">
      <c r="D910"/>
      <c r="E910"/>
      <c r="F910"/>
    </row>
    <row r="911" spans="4:6" ht="15.75" customHeight="1" x14ac:dyDescent="0.25">
      <c r="D911"/>
      <c r="E911"/>
      <c r="F911"/>
    </row>
    <row r="912" spans="4:6" ht="15.75" customHeight="1" x14ac:dyDescent="0.25">
      <c r="D912"/>
      <c r="E912"/>
      <c r="F912"/>
    </row>
    <row r="913" spans="4:6" ht="15.75" customHeight="1" x14ac:dyDescent="0.25">
      <c r="D913"/>
      <c r="E913"/>
      <c r="F913"/>
    </row>
    <row r="914" spans="4:6" ht="15.75" customHeight="1" x14ac:dyDescent="0.25">
      <c r="D914"/>
      <c r="E914"/>
      <c r="F914"/>
    </row>
    <row r="915" spans="4:6" ht="15.75" customHeight="1" x14ac:dyDescent="0.25">
      <c r="D915"/>
      <c r="E915"/>
      <c r="F915"/>
    </row>
    <row r="916" spans="4:6" ht="15.75" customHeight="1" x14ac:dyDescent="0.25">
      <c r="D916"/>
      <c r="E916"/>
      <c r="F916"/>
    </row>
    <row r="917" spans="4:6" ht="15.75" customHeight="1" x14ac:dyDescent="0.25">
      <c r="D917"/>
      <c r="E917"/>
      <c r="F917"/>
    </row>
    <row r="918" spans="4:6" ht="15.75" customHeight="1" x14ac:dyDescent="0.25">
      <c r="D918"/>
      <c r="E918"/>
      <c r="F918"/>
    </row>
    <row r="919" spans="4:6" ht="15.75" customHeight="1" x14ac:dyDescent="0.25">
      <c r="D919"/>
      <c r="E919"/>
      <c r="F919"/>
    </row>
    <row r="920" spans="4:6" ht="15.75" customHeight="1" x14ac:dyDescent="0.25">
      <c r="D920"/>
      <c r="E920"/>
      <c r="F920"/>
    </row>
    <row r="921" spans="4:6" ht="15.75" customHeight="1" x14ac:dyDescent="0.25">
      <c r="D921"/>
      <c r="E921"/>
      <c r="F921"/>
    </row>
    <row r="922" spans="4:6" ht="15.75" customHeight="1" x14ac:dyDescent="0.25">
      <c r="D922"/>
      <c r="E922"/>
      <c r="F922"/>
    </row>
    <row r="923" spans="4:6" ht="15.75" customHeight="1" x14ac:dyDescent="0.25">
      <c r="D923"/>
      <c r="E923"/>
      <c r="F923"/>
    </row>
    <row r="924" spans="4:6" ht="15.75" customHeight="1" x14ac:dyDescent="0.25">
      <c r="D924"/>
      <c r="E924"/>
      <c r="F924"/>
    </row>
    <row r="925" spans="4:6" ht="15.75" customHeight="1" x14ac:dyDescent="0.25">
      <c r="D925"/>
      <c r="E925"/>
      <c r="F925"/>
    </row>
    <row r="926" spans="4:6" ht="15.75" customHeight="1" x14ac:dyDescent="0.25">
      <c r="D926"/>
      <c r="E926"/>
      <c r="F926"/>
    </row>
    <row r="927" spans="4:6" ht="15.75" customHeight="1" x14ac:dyDescent="0.25">
      <c r="D927"/>
      <c r="E927"/>
      <c r="F927"/>
    </row>
    <row r="928" spans="4:6" ht="15.75" customHeight="1" x14ac:dyDescent="0.25">
      <c r="D928"/>
      <c r="E928"/>
      <c r="F928"/>
    </row>
    <row r="929" spans="4:6" ht="15.75" customHeight="1" x14ac:dyDescent="0.25">
      <c r="D929"/>
      <c r="E929"/>
      <c r="F929"/>
    </row>
    <row r="930" spans="4:6" ht="15.75" customHeight="1" x14ac:dyDescent="0.25">
      <c r="D930"/>
      <c r="E930"/>
      <c r="F930"/>
    </row>
    <row r="931" spans="4:6" ht="15.75" customHeight="1" x14ac:dyDescent="0.25">
      <c r="D931"/>
      <c r="E931"/>
      <c r="F931"/>
    </row>
    <row r="932" spans="4:6" ht="15.75" customHeight="1" x14ac:dyDescent="0.25">
      <c r="D932"/>
      <c r="E932"/>
      <c r="F932"/>
    </row>
    <row r="933" spans="4:6" ht="15.75" customHeight="1" x14ac:dyDescent="0.25">
      <c r="D933"/>
      <c r="E933"/>
      <c r="F933"/>
    </row>
    <row r="934" spans="4:6" ht="15.75" customHeight="1" x14ac:dyDescent="0.25">
      <c r="D934"/>
      <c r="E934"/>
      <c r="F934"/>
    </row>
    <row r="935" spans="4:6" ht="15.75" customHeight="1" x14ac:dyDescent="0.25">
      <c r="D935"/>
      <c r="E935"/>
      <c r="F935"/>
    </row>
    <row r="936" spans="4:6" ht="15.75" customHeight="1" x14ac:dyDescent="0.25">
      <c r="D936"/>
      <c r="E936"/>
      <c r="F936"/>
    </row>
    <row r="937" spans="4:6" ht="15.75" customHeight="1" x14ac:dyDescent="0.25">
      <c r="D937"/>
      <c r="E937"/>
      <c r="F937"/>
    </row>
    <row r="938" spans="4:6" ht="15.75" customHeight="1" x14ac:dyDescent="0.25">
      <c r="D938"/>
      <c r="E938"/>
      <c r="F938"/>
    </row>
    <row r="939" spans="4:6" ht="15.75" customHeight="1" x14ac:dyDescent="0.25">
      <c r="D939"/>
      <c r="E939"/>
      <c r="F939"/>
    </row>
    <row r="940" spans="4:6" ht="15.75" customHeight="1" x14ac:dyDescent="0.25">
      <c r="D940"/>
      <c r="E940"/>
      <c r="F940"/>
    </row>
    <row r="941" spans="4:6" ht="15.75" customHeight="1" x14ac:dyDescent="0.25">
      <c r="D941"/>
      <c r="E941"/>
      <c r="F941"/>
    </row>
    <row r="942" spans="4:6" ht="15.75" customHeight="1" x14ac:dyDescent="0.25">
      <c r="D942"/>
      <c r="E942"/>
      <c r="F942"/>
    </row>
    <row r="943" spans="4:6" ht="15.75" customHeight="1" x14ac:dyDescent="0.25">
      <c r="D943"/>
      <c r="E943"/>
      <c r="F943"/>
    </row>
    <row r="944" spans="4:6" ht="15.75" customHeight="1" x14ac:dyDescent="0.25">
      <c r="D944"/>
      <c r="E944"/>
      <c r="F944"/>
    </row>
    <row r="945" spans="4:6" ht="15.75" customHeight="1" x14ac:dyDescent="0.25">
      <c r="D945"/>
      <c r="E945"/>
      <c r="F945"/>
    </row>
    <row r="946" spans="4:6" ht="15.75" customHeight="1" x14ac:dyDescent="0.25">
      <c r="D946"/>
      <c r="E946"/>
      <c r="F946"/>
    </row>
    <row r="947" spans="4:6" ht="15.75" customHeight="1" x14ac:dyDescent="0.25">
      <c r="D947"/>
      <c r="E947"/>
      <c r="F947"/>
    </row>
    <row r="948" spans="4:6" ht="15.75" customHeight="1" x14ac:dyDescent="0.25">
      <c r="D948"/>
      <c r="E948"/>
      <c r="F948"/>
    </row>
    <row r="949" spans="4:6" ht="15.75" customHeight="1" x14ac:dyDescent="0.25">
      <c r="D949"/>
      <c r="E949"/>
      <c r="F949"/>
    </row>
    <row r="950" spans="4:6" ht="15.75" customHeight="1" x14ac:dyDescent="0.25">
      <c r="D950"/>
      <c r="E950"/>
      <c r="F950"/>
    </row>
    <row r="951" spans="4:6" ht="15.75" customHeight="1" x14ac:dyDescent="0.25">
      <c r="D951"/>
      <c r="E951"/>
      <c r="F951"/>
    </row>
    <row r="952" spans="4:6" ht="15.75" customHeight="1" x14ac:dyDescent="0.25">
      <c r="D952"/>
      <c r="E952"/>
      <c r="F952"/>
    </row>
    <row r="953" spans="4:6" ht="15.75" customHeight="1" x14ac:dyDescent="0.25">
      <c r="D953"/>
      <c r="E953"/>
      <c r="F953"/>
    </row>
    <row r="954" spans="4:6" ht="15.75" customHeight="1" x14ac:dyDescent="0.25">
      <c r="D954"/>
      <c r="E954"/>
      <c r="F954"/>
    </row>
    <row r="955" spans="4:6" ht="15.75" customHeight="1" x14ac:dyDescent="0.25">
      <c r="D955"/>
      <c r="E955"/>
      <c r="F955"/>
    </row>
    <row r="956" spans="4:6" ht="15.75" customHeight="1" x14ac:dyDescent="0.25">
      <c r="D956"/>
      <c r="E956"/>
      <c r="F956"/>
    </row>
    <row r="957" spans="4:6" ht="15.75" customHeight="1" x14ac:dyDescent="0.25">
      <c r="D957"/>
      <c r="E957"/>
      <c r="F957"/>
    </row>
    <row r="958" spans="4:6" ht="15.75" customHeight="1" x14ac:dyDescent="0.25">
      <c r="D958"/>
      <c r="E958"/>
      <c r="F958"/>
    </row>
    <row r="959" spans="4:6" ht="15.75" customHeight="1" x14ac:dyDescent="0.25">
      <c r="D959"/>
      <c r="E959"/>
      <c r="F959"/>
    </row>
    <row r="960" spans="4:6" ht="15.75" customHeight="1" x14ac:dyDescent="0.25">
      <c r="D960"/>
      <c r="E960"/>
      <c r="F960"/>
    </row>
    <row r="961" spans="4:6" ht="15.75" customHeight="1" x14ac:dyDescent="0.25">
      <c r="D961"/>
      <c r="E961"/>
      <c r="F961"/>
    </row>
    <row r="962" spans="4:6" ht="15.75" customHeight="1" x14ac:dyDescent="0.25">
      <c r="D962"/>
      <c r="E962"/>
      <c r="F962"/>
    </row>
    <row r="963" spans="4:6" ht="15.75" customHeight="1" x14ac:dyDescent="0.25">
      <c r="D963"/>
      <c r="E963"/>
      <c r="F963"/>
    </row>
    <row r="964" spans="4:6" ht="15.75" customHeight="1" x14ac:dyDescent="0.25">
      <c r="D964"/>
      <c r="E964"/>
      <c r="F964"/>
    </row>
    <row r="965" spans="4:6" ht="15.75" customHeight="1" x14ac:dyDescent="0.25">
      <c r="D965"/>
      <c r="E965"/>
      <c r="F965"/>
    </row>
    <row r="966" spans="4:6" ht="15.75" customHeight="1" x14ac:dyDescent="0.25">
      <c r="D966"/>
      <c r="E966"/>
      <c r="F966"/>
    </row>
    <row r="967" spans="4:6" ht="15.75" customHeight="1" x14ac:dyDescent="0.25">
      <c r="D967"/>
      <c r="E967"/>
      <c r="F967"/>
    </row>
    <row r="968" spans="4:6" ht="15.75" customHeight="1" x14ac:dyDescent="0.25">
      <c r="D968"/>
      <c r="E968"/>
      <c r="F968"/>
    </row>
    <row r="969" spans="4:6" ht="15.75" customHeight="1" x14ac:dyDescent="0.25">
      <c r="D969"/>
      <c r="E969"/>
      <c r="F969"/>
    </row>
    <row r="970" spans="4:6" ht="15.75" customHeight="1" x14ac:dyDescent="0.25">
      <c r="D970"/>
      <c r="E970"/>
      <c r="F970"/>
    </row>
    <row r="971" spans="4:6" ht="15.75" customHeight="1" x14ac:dyDescent="0.25">
      <c r="D971"/>
      <c r="E971"/>
      <c r="F971"/>
    </row>
    <row r="972" spans="4:6" ht="15.75" customHeight="1" x14ac:dyDescent="0.25">
      <c r="D972"/>
      <c r="E972"/>
      <c r="F972"/>
    </row>
    <row r="973" spans="4:6" ht="15.75" customHeight="1" x14ac:dyDescent="0.25">
      <c r="D973"/>
      <c r="E973"/>
      <c r="F973"/>
    </row>
    <row r="974" spans="4:6" ht="15.75" customHeight="1" x14ac:dyDescent="0.25">
      <c r="D974"/>
      <c r="E974"/>
      <c r="F974"/>
    </row>
    <row r="975" spans="4:6" ht="15.75" customHeight="1" x14ac:dyDescent="0.25">
      <c r="D975"/>
      <c r="E975"/>
      <c r="F975"/>
    </row>
    <row r="976" spans="4:6" ht="15.75" customHeight="1" x14ac:dyDescent="0.25">
      <c r="D976"/>
      <c r="E976"/>
      <c r="F976"/>
    </row>
    <row r="977" spans="4:6" ht="15.75" customHeight="1" x14ac:dyDescent="0.25">
      <c r="D977"/>
      <c r="E977"/>
      <c r="F977"/>
    </row>
    <row r="978" spans="4:6" ht="15.75" customHeight="1" x14ac:dyDescent="0.25">
      <c r="D978"/>
      <c r="E978"/>
      <c r="F978"/>
    </row>
    <row r="979" spans="4:6" ht="15.75" customHeight="1" x14ac:dyDescent="0.25">
      <c r="D979"/>
      <c r="E979"/>
      <c r="F979"/>
    </row>
    <row r="980" spans="4:6" ht="15.75" customHeight="1" x14ac:dyDescent="0.25">
      <c r="D980"/>
      <c r="E980"/>
      <c r="F980"/>
    </row>
    <row r="981" spans="4:6" ht="15.75" customHeight="1" x14ac:dyDescent="0.25">
      <c r="D981"/>
      <c r="E981"/>
      <c r="F981"/>
    </row>
    <row r="982" spans="4:6" ht="15.75" customHeight="1" x14ac:dyDescent="0.25">
      <c r="D982"/>
      <c r="E982"/>
      <c r="F982"/>
    </row>
    <row r="983" spans="4:6" ht="15.75" customHeight="1" x14ac:dyDescent="0.25">
      <c r="D983"/>
      <c r="E983"/>
      <c r="F983"/>
    </row>
    <row r="984" spans="4:6" ht="15.75" customHeight="1" x14ac:dyDescent="0.25">
      <c r="D984"/>
      <c r="E984"/>
      <c r="F984"/>
    </row>
    <row r="985" spans="4:6" ht="15.75" customHeight="1" x14ac:dyDescent="0.25">
      <c r="D985"/>
      <c r="E985"/>
      <c r="F985"/>
    </row>
    <row r="986" spans="4:6" ht="15.75" customHeight="1" x14ac:dyDescent="0.25">
      <c r="D986"/>
      <c r="E986"/>
      <c r="F986"/>
    </row>
    <row r="987" spans="4:6" ht="15.75" customHeight="1" x14ac:dyDescent="0.25">
      <c r="D987"/>
      <c r="E987"/>
      <c r="F987"/>
    </row>
    <row r="988" spans="4:6" ht="15.75" customHeight="1" x14ac:dyDescent="0.25">
      <c r="D988"/>
      <c r="E988"/>
      <c r="F988"/>
    </row>
    <row r="989" spans="4:6" ht="15.75" customHeight="1" x14ac:dyDescent="0.25">
      <c r="D989"/>
      <c r="E989"/>
      <c r="F989"/>
    </row>
    <row r="990" spans="4:6" ht="15.75" customHeight="1" x14ac:dyDescent="0.25">
      <c r="D990"/>
      <c r="E990"/>
      <c r="F990"/>
    </row>
    <row r="991" spans="4:6" ht="15.75" customHeight="1" x14ac:dyDescent="0.25">
      <c r="D991"/>
      <c r="E991"/>
      <c r="F991"/>
    </row>
    <row r="992" spans="4:6" ht="15.75" customHeight="1" x14ac:dyDescent="0.25">
      <c r="D992"/>
      <c r="E992"/>
      <c r="F992"/>
    </row>
    <row r="993" spans="4:6" ht="15.75" customHeight="1" x14ac:dyDescent="0.25">
      <c r="D993"/>
      <c r="E993"/>
      <c r="F993"/>
    </row>
    <row r="994" spans="4:6" ht="15.75" customHeight="1" x14ac:dyDescent="0.25">
      <c r="D994"/>
      <c r="E994"/>
      <c r="F994"/>
    </row>
    <row r="995" spans="4:6" ht="15.75" customHeight="1" x14ac:dyDescent="0.25">
      <c r="D995"/>
      <c r="E995"/>
      <c r="F995"/>
    </row>
    <row r="996" spans="4:6" ht="15.75" customHeight="1" x14ac:dyDescent="0.25">
      <c r="D996"/>
      <c r="E996"/>
      <c r="F996"/>
    </row>
    <row r="997" spans="4:6" ht="15.75" customHeight="1" x14ac:dyDescent="0.25">
      <c r="D997"/>
      <c r="E997"/>
      <c r="F997"/>
    </row>
    <row r="998" spans="4:6" ht="15.75" customHeight="1" x14ac:dyDescent="0.25">
      <c r="D998"/>
      <c r="E998"/>
      <c r="F998"/>
    </row>
    <row r="999" spans="4:6" ht="15.75" customHeight="1" x14ac:dyDescent="0.25">
      <c r="D999"/>
      <c r="E999"/>
      <c r="F999"/>
    </row>
    <row r="1000" spans="4:6" ht="15.75" customHeight="1" x14ac:dyDescent="0.25">
      <c r="D1000"/>
      <c r="E1000"/>
      <c r="F1000"/>
    </row>
    <row r="1001" spans="4:6" ht="15.75" customHeight="1" x14ac:dyDescent="0.25">
      <c r="D1001"/>
      <c r="E1001"/>
      <c r="F1001"/>
    </row>
    <row r="1002" spans="4:6" ht="15.75" customHeight="1" x14ac:dyDescent="0.25">
      <c r="D1002"/>
      <c r="E1002"/>
      <c r="F1002"/>
    </row>
    <row r="1003" spans="4:6" ht="15.75" customHeight="1" x14ac:dyDescent="0.25">
      <c r="D1003"/>
      <c r="E1003"/>
      <c r="F1003"/>
    </row>
    <row r="1004" spans="4:6" ht="15.75" customHeight="1" x14ac:dyDescent="0.25">
      <c r="D1004"/>
      <c r="E1004"/>
      <c r="F1004"/>
    </row>
    <row r="1005" spans="4:6" ht="15.75" customHeight="1" x14ac:dyDescent="0.25">
      <c r="D1005"/>
      <c r="E1005"/>
      <c r="F1005"/>
    </row>
    <row r="1006" spans="4:6" ht="15.75" customHeight="1" x14ac:dyDescent="0.25">
      <c r="D1006"/>
      <c r="E1006"/>
      <c r="F1006"/>
    </row>
    <row r="1007" spans="4:6" ht="15.75" customHeight="1" x14ac:dyDescent="0.25">
      <c r="D1007"/>
      <c r="E1007"/>
      <c r="F1007"/>
    </row>
    <row r="1008" spans="4:6" ht="15.75" customHeight="1" x14ac:dyDescent="0.25">
      <c r="D1008"/>
      <c r="E1008"/>
      <c r="F1008"/>
    </row>
    <row r="1009" spans="4:6" ht="15.75" customHeight="1" x14ac:dyDescent="0.25">
      <c r="D1009"/>
      <c r="E1009"/>
      <c r="F1009"/>
    </row>
    <row r="1010" spans="4:6" ht="15.75" customHeight="1" x14ac:dyDescent="0.25">
      <c r="D1010"/>
      <c r="E1010"/>
      <c r="F1010"/>
    </row>
    <row r="1011" spans="4:6" ht="15.75" customHeight="1" x14ac:dyDescent="0.25">
      <c r="D1011"/>
      <c r="E1011"/>
      <c r="F1011"/>
    </row>
    <row r="1012" spans="4:6" ht="15.75" customHeight="1" x14ac:dyDescent="0.25">
      <c r="D1012"/>
      <c r="E1012"/>
      <c r="F1012"/>
    </row>
    <row r="1013" spans="4:6" ht="15.75" customHeight="1" x14ac:dyDescent="0.25">
      <c r="D1013"/>
      <c r="E1013"/>
      <c r="F1013"/>
    </row>
    <row r="1014" spans="4:6" ht="15.75" customHeight="1" x14ac:dyDescent="0.25">
      <c r="D1014"/>
      <c r="E1014"/>
      <c r="F1014"/>
    </row>
    <row r="1015" spans="4:6" ht="15.75" customHeight="1" x14ac:dyDescent="0.25">
      <c r="D1015"/>
      <c r="E1015"/>
      <c r="F1015"/>
    </row>
    <row r="1016" spans="4:6" ht="15.75" customHeight="1" x14ac:dyDescent="0.25">
      <c r="D1016"/>
      <c r="E1016"/>
      <c r="F1016"/>
    </row>
    <row r="1017" spans="4:6" ht="15.75" customHeight="1" x14ac:dyDescent="0.25">
      <c r="D1017"/>
      <c r="E1017"/>
      <c r="F1017"/>
    </row>
    <row r="1018" spans="4:6" ht="15.75" customHeight="1" x14ac:dyDescent="0.25">
      <c r="D1018"/>
      <c r="E1018"/>
      <c r="F1018"/>
    </row>
    <row r="1019" spans="4:6" ht="15.75" customHeight="1" x14ac:dyDescent="0.25">
      <c r="D1019"/>
      <c r="E1019"/>
      <c r="F1019"/>
    </row>
    <row r="1020" spans="4:6" ht="15.75" customHeight="1" x14ac:dyDescent="0.25">
      <c r="D1020"/>
      <c r="E1020"/>
      <c r="F1020"/>
    </row>
    <row r="1021" spans="4:6" ht="15.75" customHeight="1" x14ac:dyDescent="0.25">
      <c r="D1021"/>
      <c r="E1021"/>
      <c r="F1021"/>
    </row>
    <row r="1022" spans="4:6" ht="15.75" customHeight="1" x14ac:dyDescent="0.25">
      <c r="D1022"/>
      <c r="E1022"/>
      <c r="F1022"/>
    </row>
    <row r="1023" spans="4:6" ht="15.75" customHeight="1" x14ac:dyDescent="0.25">
      <c r="D1023"/>
      <c r="E1023"/>
      <c r="F1023"/>
    </row>
    <row r="1024" spans="4:6" ht="15.75" customHeight="1" x14ac:dyDescent="0.25">
      <c r="D1024"/>
      <c r="E1024"/>
      <c r="F1024"/>
    </row>
    <row r="1025" spans="4:6" ht="15.75" customHeight="1" x14ac:dyDescent="0.25">
      <c r="D1025"/>
      <c r="E1025"/>
      <c r="F1025"/>
    </row>
    <row r="1026" spans="4:6" ht="15.75" customHeight="1" x14ac:dyDescent="0.25">
      <c r="D1026"/>
      <c r="E1026"/>
      <c r="F1026"/>
    </row>
    <row r="1027" spans="4:6" ht="15.75" customHeight="1" x14ac:dyDescent="0.25">
      <c r="D1027"/>
      <c r="E1027"/>
      <c r="F1027"/>
    </row>
    <row r="1028" spans="4:6" ht="15.75" customHeight="1" x14ac:dyDescent="0.25">
      <c r="D1028"/>
      <c r="E1028"/>
      <c r="F1028"/>
    </row>
    <row r="1029" spans="4:6" ht="15.75" customHeight="1" x14ac:dyDescent="0.25">
      <c r="D1029"/>
      <c r="E1029"/>
      <c r="F1029"/>
    </row>
    <row r="1030" spans="4:6" ht="15.75" customHeight="1" x14ac:dyDescent="0.25">
      <c r="D1030"/>
      <c r="E1030"/>
      <c r="F1030"/>
    </row>
    <row r="1031" spans="4:6" ht="15.75" customHeight="1" x14ac:dyDescent="0.25">
      <c r="D1031"/>
      <c r="E1031"/>
      <c r="F1031"/>
    </row>
    <row r="1032" spans="4:6" ht="15.75" customHeight="1" x14ac:dyDescent="0.25">
      <c r="D1032"/>
      <c r="E1032"/>
      <c r="F1032"/>
    </row>
    <row r="1033" spans="4:6" ht="15.75" customHeight="1" x14ac:dyDescent="0.25">
      <c r="D1033"/>
      <c r="E1033"/>
      <c r="F1033"/>
    </row>
    <row r="1034" spans="4:6" ht="15.75" customHeight="1" x14ac:dyDescent="0.25">
      <c r="D1034"/>
      <c r="E1034"/>
      <c r="F1034"/>
    </row>
    <row r="1035" spans="4:6" ht="15.75" customHeight="1" x14ac:dyDescent="0.25">
      <c r="D1035"/>
      <c r="E1035"/>
      <c r="F1035"/>
    </row>
    <row r="1036" spans="4:6" ht="15.75" customHeight="1" x14ac:dyDescent="0.25">
      <c r="D1036"/>
      <c r="E1036"/>
      <c r="F1036"/>
    </row>
    <row r="1037" spans="4:6" ht="15.75" customHeight="1" x14ac:dyDescent="0.25">
      <c r="D1037"/>
      <c r="E1037"/>
      <c r="F1037"/>
    </row>
    <row r="1038" spans="4:6" ht="15.75" customHeight="1" x14ac:dyDescent="0.25">
      <c r="D1038"/>
      <c r="E1038"/>
      <c r="F1038"/>
    </row>
    <row r="1039" spans="4:6" ht="15.75" customHeight="1" x14ac:dyDescent="0.25">
      <c r="D1039"/>
      <c r="E1039"/>
      <c r="F1039"/>
    </row>
    <row r="1040" spans="4:6" ht="15.75" customHeight="1" x14ac:dyDescent="0.25">
      <c r="D1040"/>
      <c r="E1040"/>
      <c r="F1040"/>
    </row>
    <row r="1041" spans="4:6" ht="15.75" customHeight="1" x14ac:dyDescent="0.25">
      <c r="D1041"/>
      <c r="E1041"/>
      <c r="F1041"/>
    </row>
    <row r="1042" spans="4:6" ht="15.75" customHeight="1" x14ac:dyDescent="0.25">
      <c r="D1042"/>
      <c r="E1042"/>
      <c r="F1042"/>
    </row>
    <row r="1043" spans="4:6" ht="15.75" customHeight="1" x14ac:dyDescent="0.25">
      <c r="D1043"/>
      <c r="E1043"/>
      <c r="F1043"/>
    </row>
    <row r="1044" spans="4:6" ht="15.75" customHeight="1" x14ac:dyDescent="0.25">
      <c r="D1044"/>
      <c r="E1044"/>
      <c r="F1044"/>
    </row>
    <row r="1045" spans="4:6" ht="15.75" customHeight="1" x14ac:dyDescent="0.25">
      <c r="D1045"/>
      <c r="E1045"/>
      <c r="F1045"/>
    </row>
    <row r="1046" spans="4:6" ht="15.75" customHeight="1" x14ac:dyDescent="0.25">
      <c r="D1046"/>
      <c r="E1046"/>
      <c r="F1046"/>
    </row>
    <row r="1047" spans="4:6" ht="15.75" customHeight="1" x14ac:dyDescent="0.25">
      <c r="D1047"/>
      <c r="E1047"/>
      <c r="F1047"/>
    </row>
    <row r="1048" spans="4:6" ht="15.75" customHeight="1" x14ac:dyDescent="0.25">
      <c r="D1048"/>
      <c r="E1048"/>
      <c r="F1048"/>
    </row>
    <row r="1049" spans="4:6" ht="15.75" customHeight="1" x14ac:dyDescent="0.25">
      <c r="D1049"/>
      <c r="E1049"/>
      <c r="F1049"/>
    </row>
    <row r="1050" spans="4:6" ht="15.75" customHeight="1" x14ac:dyDescent="0.25">
      <c r="D1050"/>
      <c r="E1050"/>
      <c r="F1050"/>
    </row>
    <row r="1051" spans="4:6" ht="15.75" customHeight="1" x14ac:dyDescent="0.25">
      <c r="D1051"/>
      <c r="E1051"/>
      <c r="F1051"/>
    </row>
    <row r="1052" spans="4:6" ht="15.75" customHeight="1" x14ac:dyDescent="0.25">
      <c r="D1052"/>
      <c r="E1052"/>
      <c r="F1052"/>
    </row>
    <row r="1053" spans="4:6" ht="15.75" customHeight="1" x14ac:dyDescent="0.25">
      <c r="D1053"/>
      <c r="E1053"/>
      <c r="F1053"/>
    </row>
    <row r="1054" spans="4:6" ht="15.75" customHeight="1" x14ac:dyDescent="0.25">
      <c r="D1054"/>
      <c r="E1054"/>
      <c r="F1054"/>
    </row>
    <row r="1055" spans="4:6" ht="15.75" customHeight="1" x14ac:dyDescent="0.25">
      <c r="D1055"/>
      <c r="E1055"/>
      <c r="F1055"/>
    </row>
    <row r="1056" spans="4:6" ht="15.75" customHeight="1" x14ac:dyDescent="0.25">
      <c r="D1056"/>
      <c r="E1056"/>
      <c r="F1056"/>
    </row>
    <row r="1057" spans="4:6" ht="15.75" customHeight="1" x14ac:dyDescent="0.25">
      <c r="D1057"/>
      <c r="E1057"/>
      <c r="F1057"/>
    </row>
    <row r="1058" spans="4:6" ht="15.75" customHeight="1" x14ac:dyDescent="0.25">
      <c r="D1058"/>
      <c r="E1058"/>
      <c r="F1058"/>
    </row>
    <row r="1059" spans="4:6" ht="15.75" customHeight="1" x14ac:dyDescent="0.25">
      <c r="D1059"/>
      <c r="E1059"/>
      <c r="F1059"/>
    </row>
    <row r="1060" spans="4:6" ht="15.75" customHeight="1" x14ac:dyDescent="0.25">
      <c r="D1060"/>
      <c r="E1060"/>
      <c r="F1060"/>
    </row>
    <row r="1061" spans="4:6" ht="15.75" customHeight="1" x14ac:dyDescent="0.25">
      <c r="D1061"/>
      <c r="E1061"/>
      <c r="F1061"/>
    </row>
    <row r="1062" spans="4:6" ht="15.75" customHeight="1" x14ac:dyDescent="0.25">
      <c r="D1062"/>
      <c r="E1062"/>
      <c r="F1062"/>
    </row>
    <row r="1063" spans="4:6" ht="15.75" customHeight="1" x14ac:dyDescent="0.25">
      <c r="D1063"/>
      <c r="E1063"/>
      <c r="F1063"/>
    </row>
    <row r="1064" spans="4:6" ht="15.75" customHeight="1" x14ac:dyDescent="0.25">
      <c r="D1064"/>
      <c r="E1064"/>
      <c r="F1064"/>
    </row>
    <row r="1065" spans="4:6" ht="15.75" customHeight="1" x14ac:dyDescent="0.25">
      <c r="D1065"/>
      <c r="E1065"/>
      <c r="F1065"/>
    </row>
    <row r="1066" spans="4:6" ht="15.75" customHeight="1" x14ac:dyDescent="0.25">
      <c r="D1066"/>
      <c r="E1066"/>
      <c r="F1066"/>
    </row>
    <row r="1067" spans="4:6" ht="15.75" customHeight="1" x14ac:dyDescent="0.25">
      <c r="D1067"/>
      <c r="E1067"/>
      <c r="F1067"/>
    </row>
    <row r="1068" spans="4:6" ht="15.75" customHeight="1" x14ac:dyDescent="0.25">
      <c r="D1068"/>
      <c r="E1068"/>
      <c r="F1068"/>
    </row>
    <row r="1069" spans="4:6" ht="15.75" customHeight="1" x14ac:dyDescent="0.25">
      <c r="D1069"/>
      <c r="E1069"/>
      <c r="F1069"/>
    </row>
    <row r="1070" spans="4:6" ht="15.75" customHeight="1" x14ac:dyDescent="0.25">
      <c r="D1070"/>
      <c r="E1070"/>
      <c r="F1070"/>
    </row>
    <row r="1071" spans="4:6" ht="15.75" customHeight="1" x14ac:dyDescent="0.25">
      <c r="D1071"/>
      <c r="E1071"/>
      <c r="F1071"/>
    </row>
    <row r="1072" spans="4:6" ht="15.75" customHeight="1" x14ac:dyDescent="0.25">
      <c r="D1072"/>
      <c r="E1072"/>
      <c r="F1072"/>
    </row>
    <row r="1073" spans="4:6" ht="15.75" customHeight="1" x14ac:dyDescent="0.25">
      <c r="D1073"/>
      <c r="E1073"/>
      <c r="F1073"/>
    </row>
    <row r="1074" spans="4:6" ht="15.75" customHeight="1" x14ac:dyDescent="0.25">
      <c r="D1074"/>
      <c r="E1074"/>
      <c r="F1074"/>
    </row>
    <row r="1075" spans="4:6" ht="15.75" customHeight="1" x14ac:dyDescent="0.25">
      <c r="D1075"/>
      <c r="E1075"/>
      <c r="F1075"/>
    </row>
    <row r="1076" spans="4:6" ht="15.75" customHeight="1" x14ac:dyDescent="0.25">
      <c r="D1076"/>
      <c r="E1076"/>
      <c r="F1076"/>
    </row>
    <row r="1077" spans="4:6" ht="15.75" customHeight="1" x14ac:dyDescent="0.25">
      <c r="D1077"/>
      <c r="E1077"/>
      <c r="F1077"/>
    </row>
    <row r="1078" spans="4:6" ht="15.75" customHeight="1" x14ac:dyDescent="0.25">
      <c r="D1078"/>
      <c r="E1078"/>
      <c r="F1078"/>
    </row>
    <row r="1079" spans="4:6" ht="15.75" customHeight="1" x14ac:dyDescent="0.25">
      <c r="D1079"/>
      <c r="E1079"/>
      <c r="F1079"/>
    </row>
    <row r="1080" spans="4:6" ht="15.75" customHeight="1" x14ac:dyDescent="0.25">
      <c r="D1080"/>
      <c r="E1080"/>
      <c r="F1080"/>
    </row>
    <row r="1081" spans="4:6" ht="15.75" customHeight="1" x14ac:dyDescent="0.25">
      <c r="D1081"/>
      <c r="E1081"/>
      <c r="F1081"/>
    </row>
    <row r="1082" spans="4:6" ht="15.75" customHeight="1" x14ac:dyDescent="0.25">
      <c r="D1082"/>
      <c r="E1082"/>
      <c r="F1082"/>
    </row>
    <row r="1083" spans="4:6" ht="15.75" customHeight="1" x14ac:dyDescent="0.25">
      <c r="D1083"/>
      <c r="E1083"/>
      <c r="F1083"/>
    </row>
    <row r="1084" spans="4:6" ht="15.75" customHeight="1" x14ac:dyDescent="0.25">
      <c r="D1084"/>
      <c r="E1084"/>
      <c r="F1084"/>
    </row>
    <row r="1085" spans="4:6" ht="15.75" customHeight="1" x14ac:dyDescent="0.25">
      <c r="D1085"/>
      <c r="E1085"/>
      <c r="F1085"/>
    </row>
    <row r="1086" spans="4:6" ht="15.75" customHeight="1" x14ac:dyDescent="0.25">
      <c r="D1086"/>
      <c r="E1086"/>
      <c r="F1086"/>
    </row>
  </sheetData>
  <dataConsolidate/>
  <mergeCells count="37">
    <mergeCell ref="E3:N3"/>
    <mergeCell ref="E4:N4"/>
    <mergeCell ref="E5:N5"/>
    <mergeCell ref="E8:N8"/>
    <mergeCell ref="E189:N189"/>
    <mergeCell ref="E187:N187"/>
    <mergeCell ref="J122:J123"/>
    <mergeCell ref="B4:B6"/>
    <mergeCell ref="E114:N114"/>
    <mergeCell ref="E115:N115"/>
    <mergeCell ref="E119:N119"/>
    <mergeCell ref="I62:N62"/>
    <mergeCell ref="E9:N9"/>
    <mergeCell ref="J12:J13"/>
    <mergeCell ref="E10:N10"/>
    <mergeCell ref="E11:N11"/>
    <mergeCell ref="E112:N112"/>
    <mergeCell ref="N12:N13"/>
    <mergeCell ref="E113:N113"/>
    <mergeCell ref="B36:B37"/>
    <mergeCell ref="E191:N191"/>
    <mergeCell ref="E192:N192"/>
    <mergeCell ref="E121:N121"/>
    <mergeCell ref="E118:N118"/>
    <mergeCell ref="E185:N185"/>
    <mergeCell ref="E190:N190"/>
    <mergeCell ref="E186:N186"/>
    <mergeCell ref="E184:N184"/>
    <mergeCell ref="E120:N120"/>
    <mergeCell ref="J193:J194"/>
    <mergeCell ref="E355:N355"/>
    <mergeCell ref="M194:N195"/>
    <mergeCell ref="E351:N351"/>
    <mergeCell ref="E353:N353"/>
    <mergeCell ref="E349:N349"/>
    <mergeCell ref="M201:N205"/>
    <mergeCell ref="E347:N348"/>
  </mergeCells>
  <phoneticPr fontId="72" type="noConversion"/>
  <hyperlinks>
    <hyperlink ref="M201:N205" r:id="rId1" tooltip="Go to the WG Admin Calendar for meeting dates" display="ALL CHAIRS SEE WG ADMIN CALENDAR"/>
    <hyperlink ref="J129"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4" r:id="rId6"/>
    <hyperlink ref="J34" r:id="rId7"/>
    <hyperlink ref="J27" r:id="rId8"/>
    <hyperlink ref="J32" r:id="rId9"/>
    <hyperlink ref="J31" r:id="rId10" display="IEEE-SA ANTITRUST AND COMPEITTION POLICY"/>
    <hyperlink ref="J30" r:id="rId11" display="IEEE-SA AFFILATION FAQ"/>
    <hyperlink ref="J33" r:id="rId12"/>
    <hyperlink ref="J77"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4" tooltip="Code of Ethics"/>
    <hyperlink ref="B54" location="References!A1" tooltip="802.11 WG Communication References" display="Reference"/>
    <hyperlink ref="B43" location="'802.11 Cover'!A1" tooltip="Cover Page" display="Cover"/>
    <hyperlink ref="B48" r:id="rId15" tooltip="Antitrust and Competition Policy"/>
    <hyperlink ref="B51" r:id="rId16" tooltip="IEEE-SA PatCom"/>
    <hyperlink ref="B45" r:id="rId17" tooltip="WG Officers and Contact Details"/>
    <hyperlink ref="B52" r:id="rId18" tooltip="Patent Policy"/>
    <hyperlink ref="B53" r:id="rId19" tooltip="Patent FAQ"/>
    <hyperlink ref="B47" r:id="rId20" tooltip="Affiliation FAQ"/>
    <hyperlink ref="B50" r:id="rId21" tooltip="IEEE-SA Letter of Assurance Form"/>
    <hyperlink ref="B14" location="'ARC SC'!A1" tooltip="Architecture Standing Committee Agenda" display="ARC"/>
    <hyperlink ref="B42" r:id="rId22" tooltip="Teleconference Calendar"/>
    <hyperlink ref="B41" r:id="rId23"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0" max="16383" man="1"/>
    <brk id="18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58"/>
  <sheetViews>
    <sheetView showGridLines="0" zoomScale="50" zoomScaleNormal="50" workbookViewId="0">
      <selection sqref="A1:C1048576"/>
    </sheetView>
  </sheetViews>
  <sheetFormatPr defaultRowHeight="13.2" x14ac:dyDescent="0.25"/>
  <cols>
    <col min="1" max="1" width="1.44140625" style="1167" customWidth="1"/>
    <col min="2" max="2" width="13.5546875" style="1167" customWidth="1"/>
    <col min="3" max="3" width="1.44140625" style="1167" customWidth="1"/>
    <col min="4" max="5" width="1.44140625" customWidth="1"/>
    <col min="6" max="6" width="3.5546875" customWidth="1"/>
    <col min="7" max="7" width="8.5546875" customWidth="1"/>
    <col min="8" max="8" width="6.33203125" customWidth="1"/>
    <col min="9" max="9" width="73.5546875" customWidth="1"/>
    <col min="10" max="10" width="4.5546875" customWidth="1"/>
    <col min="11" max="11" width="17.6640625" customWidth="1"/>
    <col min="12" max="12" width="5.109375" customWidth="1"/>
    <col min="13" max="13" width="10.6640625" customWidth="1"/>
  </cols>
  <sheetData>
    <row r="1" spans="1:14" ht="15.6" x14ac:dyDescent="0.25">
      <c r="A1" s="1169"/>
      <c r="B1" s="1170" t="s">
        <v>592</v>
      </c>
      <c r="C1" s="1171"/>
      <c r="E1" s="383"/>
      <c r="F1" s="383"/>
      <c r="G1" s="383"/>
      <c r="H1" s="383"/>
      <c r="I1" s="383"/>
      <c r="J1" s="383"/>
      <c r="K1" s="383"/>
      <c r="L1" s="383"/>
      <c r="M1" s="384"/>
      <c r="N1" s="383"/>
    </row>
    <row r="2" spans="1:14" ht="18" thickBot="1" x14ac:dyDescent="0.3">
      <c r="A2" s="615"/>
      <c r="B2" s="869"/>
      <c r="C2" s="53"/>
      <c r="E2" s="521"/>
      <c r="F2" s="1606" t="s">
        <v>312</v>
      </c>
      <c r="G2" s="1606"/>
      <c r="H2" s="1606"/>
      <c r="I2" s="1606"/>
      <c r="J2" s="1606"/>
      <c r="K2" s="1606"/>
      <c r="L2" s="1606"/>
      <c r="M2" s="1606"/>
      <c r="N2" s="1606"/>
    </row>
    <row r="3" spans="1:14" ht="18" thickBot="1" x14ac:dyDescent="0.3">
      <c r="A3" s="615"/>
      <c r="B3" s="371" t="str">
        <f>Title!B3</f>
        <v>Interim</v>
      </c>
      <c r="C3" s="53"/>
      <c r="E3" s="385"/>
      <c r="F3" s="1604"/>
      <c r="G3" s="1604"/>
      <c r="H3" s="1604"/>
      <c r="I3" s="1604"/>
      <c r="J3" s="1604"/>
      <c r="K3" s="1604"/>
      <c r="L3" s="1604"/>
      <c r="M3" s="1604"/>
      <c r="N3" s="385"/>
    </row>
    <row r="4" spans="1:14" ht="15.6" customHeight="1" x14ac:dyDescent="0.25">
      <c r="A4" s="615"/>
      <c r="B4" s="1256" t="str">
        <f>Title!B4</f>
        <v>R0</v>
      </c>
      <c r="C4" s="53"/>
      <c r="E4" s="386"/>
      <c r="F4" s="1605" t="s">
        <v>355</v>
      </c>
      <c r="G4" s="1605"/>
      <c r="H4" s="1605"/>
      <c r="I4" s="1605"/>
      <c r="J4" s="1605"/>
      <c r="K4" s="1605"/>
      <c r="L4" s="1605"/>
      <c r="M4" s="1605"/>
      <c r="N4" s="1059"/>
    </row>
    <row r="5" spans="1:14" ht="15.6" x14ac:dyDescent="0.25">
      <c r="A5" s="615"/>
      <c r="B5" s="1257"/>
      <c r="C5" s="53"/>
      <c r="E5" s="714"/>
      <c r="F5" s="1211" t="s">
        <v>6</v>
      </c>
      <c r="G5" s="1188" t="s">
        <v>334</v>
      </c>
      <c r="H5" s="715"/>
      <c r="I5" s="716"/>
      <c r="J5" s="716"/>
      <c r="K5" s="716"/>
      <c r="L5" s="716"/>
      <c r="M5" s="717"/>
    </row>
    <row r="6" spans="1:14" ht="16.2" thickBot="1" x14ac:dyDescent="0.3">
      <c r="A6" s="615"/>
      <c r="B6" s="1258"/>
      <c r="C6" s="53"/>
      <c r="E6" s="714"/>
      <c r="F6" s="1211" t="s">
        <v>6</v>
      </c>
      <c r="G6" s="1188" t="s">
        <v>334</v>
      </c>
      <c r="H6" s="716"/>
      <c r="I6" s="716"/>
      <c r="J6" s="716"/>
      <c r="K6" s="716"/>
      <c r="L6" s="716"/>
      <c r="M6" s="717"/>
    </row>
    <row r="7" spans="1:14" ht="16.2" thickBot="1" x14ac:dyDescent="0.3">
      <c r="A7" s="615"/>
      <c r="B7" s="54"/>
      <c r="C7" s="544"/>
      <c r="E7" s="714"/>
      <c r="F7" s="1211" t="s">
        <v>6</v>
      </c>
      <c r="G7" s="1188" t="s">
        <v>682</v>
      </c>
      <c r="H7" s="716"/>
      <c r="I7" s="716"/>
      <c r="J7" s="716"/>
      <c r="K7" s="716"/>
      <c r="L7" s="716"/>
      <c r="M7" s="717"/>
    </row>
    <row r="8" spans="1:14" ht="17.399999999999999" x14ac:dyDescent="0.25">
      <c r="A8" s="615"/>
      <c r="B8" s="1019" t="s">
        <v>108</v>
      </c>
      <c r="C8" s="498"/>
      <c r="E8" s="1607" t="s">
        <v>683</v>
      </c>
      <c r="F8" s="1607"/>
      <c r="G8" s="1607"/>
      <c r="H8" s="1607"/>
      <c r="I8" s="1607"/>
      <c r="J8" s="1607"/>
      <c r="K8" s="1607"/>
      <c r="L8" s="1607"/>
      <c r="M8" s="1607"/>
    </row>
    <row r="9" spans="1:14" ht="15.6" x14ac:dyDescent="0.25">
      <c r="A9" s="615"/>
      <c r="B9" s="678" t="s">
        <v>136</v>
      </c>
      <c r="C9" s="498"/>
      <c r="E9" s="1607"/>
      <c r="F9" s="1607"/>
      <c r="G9" s="1607"/>
      <c r="H9" s="1607"/>
      <c r="I9" s="1607"/>
      <c r="J9" s="1607"/>
      <c r="K9" s="1607"/>
      <c r="L9" s="1607"/>
      <c r="M9" s="1607"/>
    </row>
    <row r="10" spans="1:14" ht="17.399999999999999" x14ac:dyDescent="0.25">
      <c r="A10" s="615"/>
      <c r="B10" s="679"/>
      <c r="C10" s="680"/>
      <c r="E10" s="721"/>
      <c r="F10" s="722"/>
      <c r="G10" s="723"/>
      <c r="H10" s="723"/>
      <c r="I10" s="723"/>
      <c r="J10" s="723"/>
      <c r="K10" s="723"/>
      <c r="L10" s="723"/>
      <c r="M10" s="724"/>
    </row>
    <row r="11" spans="1:14" ht="15.6" x14ac:dyDescent="0.25">
      <c r="A11" s="615"/>
      <c r="B11" s="681" t="s">
        <v>406</v>
      </c>
      <c r="C11" s="498"/>
      <c r="E11" s="1222"/>
      <c r="F11" s="1222"/>
      <c r="G11" s="725">
        <v>1</v>
      </c>
      <c r="H11" s="896" t="s">
        <v>0</v>
      </c>
      <c r="I11" s="897" t="s">
        <v>64</v>
      </c>
      <c r="J11" s="897" t="s">
        <v>179</v>
      </c>
      <c r="K11" s="897" t="s">
        <v>65</v>
      </c>
      <c r="L11" s="898">
        <v>1</v>
      </c>
      <c r="M11" s="899">
        <v>0.33333333333333331</v>
      </c>
    </row>
    <row r="12" spans="1:14" ht="15.6" x14ac:dyDescent="0.25">
      <c r="A12" s="52"/>
      <c r="B12" s="682" t="s">
        <v>407</v>
      </c>
      <c r="C12" s="53"/>
      <c r="E12" s="1223"/>
      <c r="F12" s="1223"/>
      <c r="G12" s="726">
        <v>2</v>
      </c>
      <c r="H12" s="900" t="s">
        <v>0</v>
      </c>
      <c r="I12" s="900" t="s">
        <v>313</v>
      </c>
      <c r="J12" s="901" t="s">
        <v>179</v>
      </c>
      <c r="K12" s="901" t="s">
        <v>65</v>
      </c>
      <c r="L12" s="902">
        <v>1</v>
      </c>
      <c r="M12" s="903">
        <f t="shared" ref="M12:M22" si="0">M11+TIME(0,L11,0)</f>
        <v>0.33402777777777776</v>
      </c>
    </row>
    <row r="13" spans="1:14" ht="15.6" x14ac:dyDescent="0.25">
      <c r="A13" s="615"/>
      <c r="B13" s="683" t="s">
        <v>162</v>
      </c>
      <c r="C13" s="498"/>
      <c r="E13" s="741"/>
      <c r="F13" s="741"/>
      <c r="G13" s="727">
        <v>3</v>
      </c>
      <c r="H13" s="904" t="s">
        <v>0</v>
      </c>
      <c r="I13" s="905" t="s">
        <v>314</v>
      </c>
      <c r="J13" s="906" t="s">
        <v>179</v>
      </c>
      <c r="K13" s="906" t="s">
        <v>65</v>
      </c>
      <c r="L13" s="907">
        <v>1</v>
      </c>
      <c r="M13" s="908">
        <f t="shared" si="0"/>
        <v>0.3347222222222222</v>
      </c>
    </row>
    <row r="14" spans="1:14" ht="15.6" x14ac:dyDescent="0.25">
      <c r="A14" s="52"/>
      <c r="B14" s="684" t="s">
        <v>262</v>
      </c>
      <c r="C14" s="498"/>
      <c r="E14" s="1223"/>
      <c r="F14" s="1223"/>
      <c r="G14" s="909">
        <v>3.1</v>
      </c>
      <c r="H14" s="900" t="s">
        <v>0</v>
      </c>
      <c r="I14" s="910" t="s">
        <v>315</v>
      </c>
      <c r="J14" s="901" t="s">
        <v>179</v>
      </c>
      <c r="K14" s="901" t="s">
        <v>65</v>
      </c>
      <c r="L14" s="902">
        <v>1</v>
      </c>
      <c r="M14" s="903">
        <f t="shared" si="0"/>
        <v>0.33541666666666664</v>
      </c>
    </row>
    <row r="15" spans="1:14" ht="15.6" x14ac:dyDescent="0.25">
      <c r="A15" s="52"/>
      <c r="B15" s="499" t="s">
        <v>289</v>
      </c>
      <c r="C15" s="498"/>
      <c r="E15" s="741"/>
      <c r="F15" s="741"/>
      <c r="G15" s="727">
        <v>4</v>
      </c>
      <c r="H15" s="904" t="s">
        <v>0</v>
      </c>
      <c r="I15" s="911" t="s">
        <v>316</v>
      </c>
      <c r="J15" s="906" t="s">
        <v>179</v>
      </c>
      <c r="K15" s="906" t="s">
        <v>65</v>
      </c>
      <c r="L15" s="907">
        <v>1</v>
      </c>
      <c r="M15" s="908">
        <f t="shared" si="0"/>
        <v>0.33611111111111108</v>
      </c>
    </row>
    <row r="16" spans="1:14" ht="15.6" x14ac:dyDescent="0.25">
      <c r="A16" s="52"/>
      <c r="B16" s="500" t="s">
        <v>353</v>
      </c>
      <c r="C16" s="501"/>
      <c r="E16" s="1223"/>
      <c r="F16" s="1223"/>
      <c r="G16" s="912">
        <v>5</v>
      </c>
      <c r="H16" s="901" t="s">
        <v>38</v>
      </c>
      <c r="I16" s="901" t="s">
        <v>490</v>
      </c>
      <c r="J16" s="901" t="s">
        <v>179</v>
      </c>
      <c r="K16" s="901" t="s">
        <v>65</v>
      </c>
      <c r="L16" s="902">
        <v>1</v>
      </c>
      <c r="M16" s="903">
        <f t="shared" si="0"/>
        <v>0.33680555555555552</v>
      </c>
    </row>
    <row r="17" spans="1:13" ht="15.6" x14ac:dyDescent="0.25">
      <c r="A17" s="52"/>
      <c r="B17" s="54"/>
      <c r="C17" s="460"/>
      <c r="E17" s="741"/>
      <c r="F17" s="741"/>
      <c r="G17" s="913">
        <v>5.0999999999999996</v>
      </c>
      <c r="H17" s="906" t="s">
        <v>38</v>
      </c>
      <c r="I17" s="905" t="s">
        <v>491</v>
      </c>
      <c r="J17" s="906" t="s">
        <v>179</v>
      </c>
      <c r="K17" s="906" t="s">
        <v>65</v>
      </c>
      <c r="L17" s="907">
        <v>1</v>
      </c>
      <c r="M17" s="908">
        <f t="shared" si="0"/>
        <v>0.33749999999999997</v>
      </c>
    </row>
    <row r="18" spans="1:13" ht="15.6" x14ac:dyDescent="0.25">
      <c r="A18" s="52"/>
      <c r="B18" s="54"/>
      <c r="C18" s="53"/>
      <c r="E18" s="1223"/>
      <c r="F18" s="1223"/>
      <c r="G18" s="912">
        <v>5.2</v>
      </c>
      <c r="H18" s="901" t="s">
        <v>38</v>
      </c>
      <c r="I18" s="910" t="s">
        <v>317</v>
      </c>
      <c r="J18" s="901" t="s">
        <v>179</v>
      </c>
      <c r="K18" s="901" t="s">
        <v>65</v>
      </c>
      <c r="L18" s="902">
        <v>0</v>
      </c>
      <c r="M18" s="903">
        <f t="shared" si="0"/>
        <v>0.33819444444444441</v>
      </c>
    </row>
    <row r="19" spans="1:13" ht="15.6" x14ac:dyDescent="0.25">
      <c r="A19" s="615"/>
      <c r="B19" s="973" t="s">
        <v>408</v>
      </c>
      <c r="C19" s="498"/>
      <c r="E19" s="741"/>
      <c r="F19" s="741"/>
      <c r="G19" s="913">
        <v>6</v>
      </c>
      <c r="H19" s="906" t="s">
        <v>49</v>
      </c>
      <c r="I19" s="906" t="s">
        <v>318</v>
      </c>
      <c r="J19" s="906" t="s">
        <v>179</v>
      </c>
      <c r="K19" s="906" t="s">
        <v>65</v>
      </c>
      <c r="L19" s="907">
        <v>1</v>
      </c>
      <c r="M19" s="908">
        <f t="shared" si="0"/>
        <v>0.33819444444444441</v>
      </c>
    </row>
    <row r="20" spans="1:13" ht="15.6" x14ac:dyDescent="0.25">
      <c r="A20" s="52"/>
      <c r="B20" s="682" t="s">
        <v>409</v>
      </c>
      <c r="C20" s="53"/>
      <c r="E20" s="1223"/>
      <c r="F20" s="1223"/>
      <c r="G20" s="912">
        <v>7</v>
      </c>
      <c r="H20" s="901" t="s">
        <v>49</v>
      </c>
      <c r="I20" s="901" t="s">
        <v>319</v>
      </c>
      <c r="J20" s="901" t="s">
        <v>179</v>
      </c>
      <c r="K20" s="901"/>
      <c r="L20" s="902">
        <v>30</v>
      </c>
      <c r="M20" s="903">
        <f t="shared" si="0"/>
        <v>0.33888888888888885</v>
      </c>
    </row>
    <row r="21" spans="1:13" ht="15.6" x14ac:dyDescent="0.25">
      <c r="A21" s="615"/>
      <c r="B21" s="1020" t="s">
        <v>467</v>
      </c>
      <c r="C21" s="498"/>
      <c r="E21" s="741"/>
      <c r="F21" s="741"/>
      <c r="G21" s="913">
        <v>8</v>
      </c>
      <c r="H21" s="906" t="s">
        <v>49</v>
      </c>
      <c r="I21" s="906" t="s">
        <v>319</v>
      </c>
      <c r="J21" s="906" t="s">
        <v>6</v>
      </c>
      <c r="K21" s="906"/>
      <c r="L21" s="907">
        <v>82</v>
      </c>
      <c r="M21" s="908">
        <f t="shared" si="0"/>
        <v>0.35972222222222217</v>
      </c>
    </row>
    <row r="22" spans="1:13" ht="15.6" x14ac:dyDescent="0.3">
      <c r="A22" s="52"/>
      <c r="B22" s="974" t="s">
        <v>304</v>
      </c>
      <c r="C22" s="498"/>
      <c r="D22" s="997"/>
      <c r="E22" s="1223"/>
      <c r="F22" s="1223"/>
      <c r="G22" s="732">
        <v>11</v>
      </c>
      <c r="H22" s="733" t="s">
        <v>0</v>
      </c>
      <c r="I22" s="781" t="s">
        <v>182</v>
      </c>
      <c r="J22" s="733" t="s">
        <v>179</v>
      </c>
      <c r="K22" s="901" t="s">
        <v>65</v>
      </c>
      <c r="L22" s="734"/>
      <c r="M22" s="903">
        <f t="shared" si="0"/>
        <v>0.41666666666666663</v>
      </c>
    </row>
    <row r="23" spans="1:13" ht="15.6" x14ac:dyDescent="0.3">
      <c r="A23" s="52"/>
      <c r="B23" s="1021" t="s">
        <v>303</v>
      </c>
      <c r="C23" s="498"/>
      <c r="D23" s="997"/>
      <c r="E23" s="1223"/>
      <c r="F23" s="1223"/>
      <c r="G23" s="732"/>
      <c r="H23" s="733"/>
      <c r="I23" s="781"/>
      <c r="J23" s="733"/>
      <c r="K23" s="733"/>
      <c r="L23" s="734"/>
      <c r="M23" s="735"/>
    </row>
    <row r="24" spans="1:13" ht="21" x14ac:dyDescent="0.3">
      <c r="A24" s="52"/>
      <c r="B24" s="975" t="s">
        <v>354</v>
      </c>
      <c r="C24" s="498"/>
      <c r="E24" s="728"/>
      <c r="F24" s="728"/>
      <c r="G24" s="728"/>
      <c r="H24" s="728"/>
      <c r="I24" s="728"/>
      <c r="J24" s="728"/>
      <c r="K24" s="728"/>
      <c r="L24" s="729"/>
      <c r="M24" s="730"/>
    </row>
    <row r="25" spans="1:13" ht="15.6" x14ac:dyDescent="0.25">
      <c r="A25" s="52"/>
      <c r="B25" s="1022" t="s">
        <v>26</v>
      </c>
      <c r="C25" s="498"/>
      <c r="E25" s="742"/>
      <c r="F25" s="742"/>
      <c r="G25" s="742"/>
      <c r="H25" s="742"/>
      <c r="I25" s="742"/>
      <c r="J25" s="742"/>
      <c r="K25" s="742"/>
      <c r="L25" s="742"/>
      <c r="M25" s="731"/>
    </row>
    <row r="26" spans="1:13" ht="15.6" x14ac:dyDescent="0.25">
      <c r="A26" s="52"/>
      <c r="B26" s="1023" t="s">
        <v>21</v>
      </c>
      <c r="C26" s="498"/>
      <c r="E26" s="1164"/>
      <c r="F26" s="1164"/>
      <c r="G26" s="1164"/>
      <c r="H26" s="1164"/>
      <c r="I26" s="1164"/>
      <c r="J26" s="1164"/>
      <c r="K26" s="1164"/>
      <c r="L26" s="1164"/>
      <c r="M26" s="1164"/>
    </row>
    <row r="27" spans="1:13" ht="15.6" x14ac:dyDescent="0.25">
      <c r="A27" s="52"/>
      <c r="B27" s="1024" t="s">
        <v>469</v>
      </c>
      <c r="C27" s="498"/>
      <c r="E27" s="1164"/>
      <c r="F27" s="1164"/>
      <c r="G27" s="1164"/>
      <c r="H27" s="1164"/>
      <c r="I27" s="1164"/>
      <c r="J27" s="1164"/>
      <c r="K27" s="1164"/>
      <c r="L27" s="1164"/>
      <c r="M27" s="1164"/>
    </row>
    <row r="28" spans="1:13" ht="15.6" x14ac:dyDescent="0.25">
      <c r="A28" s="52"/>
      <c r="B28" s="54"/>
      <c r="C28" s="498"/>
      <c r="E28" s="1164"/>
      <c r="F28" s="1164"/>
      <c r="G28" s="1164"/>
      <c r="H28" s="1164"/>
      <c r="I28" s="1164"/>
      <c r="J28" s="1164"/>
      <c r="K28" s="1164"/>
      <c r="L28" s="1164"/>
      <c r="M28" s="1164"/>
    </row>
    <row r="29" spans="1:13" x14ac:dyDescent="0.25">
      <c r="A29" s="52"/>
      <c r="B29" s="54"/>
      <c r="C29" s="53"/>
      <c r="E29" s="1164"/>
      <c r="F29" s="1164"/>
      <c r="G29" s="1164"/>
      <c r="H29" s="1164"/>
      <c r="I29" s="1164"/>
      <c r="J29" s="1164"/>
      <c r="K29" s="1164"/>
      <c r="L29" s="1164"/>
      <c r="M29" s="1164"/>
    </row>
    <row r="30" spans="1:13" ht="15.6" x14ac:dyDescent="0.25">
      <c r="A30" s="52"/>
      <c r="B30" s="681" t="s">
        <v>410</v>
      </c>
      <c r="C30" s="53"/>
      <c r="E30" s="1164"/>
      <c r="F30" s="1164"/>
      <c r="G30" s="1164"/>
      <c r="H30" s="1164"/>
      <c r="I30" s="1164"/>
      <c r="J30" s="1164"/>
      <c r="K30" s="1164"/>
      <c r="L30" s="1164"/>
      <c r="M30" s="1164"/>
    </row>
    <row r="31" spans="1:13" ht="15.6" x14ac:dyDescent="0.25">
      <c r="A31" s="52"/>
      <c r="B31" s="682" t="s">
        <v>411</v>
      </c>
      <c r="C31" s="53"/>
      <c r="E31" s="1164"/>
      <c r="F31" s="1164"/>
      <c r="G31" s="1164"/>
      <c r="H31" s="1164"/>
      <c r="I31" s="1164"/>
      <c r="J31" s="1164"/>
      <c r="K31" s="1164"/>
      <c r="L31" s="1164"/>
      <c r="M31" s="1164"/>
    </row>
    <row r="32" spans="1:13" ht="15.6" x14ac:dyDescent="0.25">
      <c r="A32" s="52"/>
      <c r="B32" s="1027" t="s">
        <v>457</v>
      </c>
      <c r="C32" s="53"/>
      <c r="E32" s="1164"/>
      <c r="F32" s="1164"/>
      <c r="G32" s="1164"/>
      <c r="H32" s="1164"/>
      <c r="I32" s="1164"/>
      <c r="J32" s="1164"/>
      <c r="K32" s="1164"/>
      <c r="L32" s="1164"/>
      <c r="M32" s="1164"/>
    </row>
    <row r="33" spans="1:13" ht="15.6" x14ac:dyDescent="0.25">
      <c r="A33" s="615"/>
      <c r="B33" s="1028" t="s">
        <v>468</v>
      </c>
      <c r="C33" s="498"/>
      <c r="E33" s="1164"/>
      <c r="F33" s="1164"/>
      <c r="G33" s="1164"/>
      <c r="H33" s="1164"/>
      <c r="I33" s="1164"/>
      <c r="J33" s="1164"/>
      <c r="K33" s="1164"/>
      <c r="L33" s="1164"/>
      <c r="M33" s="1164"/>
    </row>
    <row r="34" spans="1:13" x14ac:dyDescent="0.25">
      <c r="A34" s="52"/>
      <c r="B34" s="54"/>
      <c r="C34" s="53"/>
      <c r="E34" s="1164"/>
      <c r="F34" s="1164"/>
      <c r="G34" s="1164"/>
      <c r="H34" s="1164"/>
      <c r="I34" s="1164"/>
      <c r="J34" s="1164"/>
      <c r="K34" s="1164"/>
      <c r="L34" s="1164"/>
      <c r="M34" s="1164"/>
    </row>
    <row r="35" spans="1:13" ht="15.6" x14ac:dyDescent="0.25">
      <c r="A35" s="52"/>
      <c r="B35" s="54"/>
      <c r="C35" s="498"/>
      <c r="E35" s="1164"/>
      <c r="F35" s="1164"/>
      <c r="G35" s="1164"/>
      <c r="H35" s="1164"/>
      <c r="I35" s="1164"/>
      <c r="J35" s="1164"/>
      <c r="K35" s="1164"/>
      <c r="L35" s="1164"/>
      <c r="M35" s="1164"/>
    </row>
    <row r="36" spans="1:13" ht="15.6" customHeight="1" x14ac:dyDescent="0.25">
      <c r="A36" s="52"/>
      <c r="B36" s="1261" t="s">
        <v>429</v>
      </c>
      <c r="C36" s="498"/>
      <c r="E36" s="1164"/>
      <c r="F36" s="1164"/>
      <c r="G36" s="1164"/>
      <c r="H36" s="1164"/>
      <c r="I36" s="1164"/>
      <c r="J36" s="1164"/>
      <c r="K36" s="1164"/>
      <c r="L36" s="1164"/>
      <c r="M36" s="1164"/>
    </row>
    <row r="37" spans="1:13" ht="13.2" customHeight="1" x14ac:dyDescent="0.25">
      <c r="A37" s="54"/>
      <c r="B37" s="1262"/>
      <c r="C37" s="54"/>
      <c r="E37" s="1164"/>
      <c r="F37" s="1164"/>
      <c r="G37" s="1164"/>
      <c r="H37" s="1164"/>
      <c r="I37" s="1164"/>
      <c r="J37" s="1164"/>
      <c r="K37" s="1164"/>
      <c r="L37" s="1164"/>
      <c r="M37" s="1164"/>
    </row>
    <row r="38" spans="1:13" ht="17.399999999999999" x14ac:dyDescent="0.25">
      <c r="A38" s="54"/>
      <c r="B38" s="854" t="s">
        <v>425</v>
      </c>
      <c r="C38" s="54"/>
      <c r="E38" s="1164"/>
      <c r="F38" s="1164"/>
      <c r="G38" s="1164"/>
      <c r="H38" s="1164"/>
      <c r="I38" s="1164"/>
      <c r="J38" s="1164"/>
      <c r="K38" s="1164"/>
      <c r="L38" s="1164"/>
      <c r="M38" s="1164"/>
    </row>
    <row r="39" spans="1:13" ht="15.6" x14ac:dyDescent="0.25">
      <c r="A39" s="54"/>
      <c r="B39" s="1031" t="s">
        <v>369</v>
      </c>
      <c r="C39" s="54"/>
      <c r="E39" s="1164"/>
      <c r="F39" s="1164"/>
      <c r="G39" s="1164"/>
      <c r="H39" s="1164"/>
      <c r="I39" s="1164"/>
      <c r="J39" s="1164"/>
      <c r="K39" s="1164"/>
      <c r="L39" s="1164"/>
      <c r="M39" s="1164"/>
    </row>
    <row r="40" spans="1:13" ht="13.8" thickBot="1" x14ac:dyDescent="0.3">
      <c r="A40" s="54"/>
      <c r="B40" s="54"/>
      <c r="C40" s="54"/>
      <c r="E40" s="1164"/>
      <c r="F40" s="1164"/>
      <c r="G40" s="1164"/>
      <c r="H40" s="1164"/>
      <c r="I40" s="1164"/>
      <c r="J40" s="1164"/>
      <c r="K40" s="1164"/>
      <c r="L40" s="1164"/>
      <c r="M40" s="1164"/>
    </row>
    <row r="41" spans="1:13" ht="13.8" x14ac:dyDescent="0.25">
      <c r="A41" s="52"/>
      <c r="B41" s="600" t="s">
        <v>307</v>
      </c>
      <c r="C41" s="53"/>
      <c r="E41" s="1164"/>
      <c r="F41" s="1164"/>
      <c r="G41" s="1164"/>
      <c r="H41" s="1164"/>
      <c r="I41" s="1164"/>
      <c r="J41" s="1164"/>
      <c r="K41" s="1164"/>
      <c r="L41" s="1164"/>
      <c r="M41" s="1164"/>
    </row>
    <row r="42" spans="1:13" ht="13.8" x14ac:dyDescent="0.25">
      <c r="A42" s="52"/>
      <c r="B42" s="601" t="s">
        <v>269</v>
      </c>
      <c r="C42" s="53"/>
      <c r="E42" s="1164"/>
      <c r="F42" s="1164"/>
      <c r="G42" s="1164"/>
      <c r="H42" s="1164"/>
      <c r="I42" s="1164"/>
      <c r="J42" s="1164"/>
      <c r="K42" s="1164"/>
      <c r="L42" s="1164"/>
      <c r="M42" s="1164"/>
    </row>
    <row r="43" spans="1:13" ht="13.8" x14ac:dyDescent="0.25">
      <c r="A43" s="52"/>
      <c r="B43" s="503" t="s">
        <v>256</v>
      </c>
      <c r="C43" s="502"/>
      <c r="E43" s="1164"/>
      <c r="F43" s="1164"/>
      <c r="G43" s="1164"/>
      <c r="H43" s="1164"/>
      <c r="I43" s="1164"/>
      <c r="J43" s="1164"/>
      <c r="K43" s="1164"/>
      <c r="L43" s="1164"/>
      <c r="M43" s="1164"/>
    </row>
    <row r="44" spans="1:13" ht="13.8" x14ac:dyDescent="0.25">
      <c r="A44" s="52"/>
      <c r="B44" s="504" t="s">
        <v>109</v>
      </c>
      <c r="C44" s="502"/>
      <c r="E44" s="1164"/>
      <c r="F44" s="1164"/>
      <c r="G44" s="1164"/>
      <c r="H44" s="1164"/>
      <c r="I44" s="1164"/>
      <c r="J44" s="1164"/>
      <c r="K44" s="1164"/>
      <c r="L44" s="1164"/>
      <c r="M44" s="1164"/>
    </row>
    <row r="45" spans="1:13" ht="13.8" x14ac:dyDescent="0.25">
      <c r="A45" s="52"/>
      <c r="B45" s="505" t="s">
        <v>110</v>
      </c>
      <c r="C45" s="502"/>
      <c r="E45" s="1164"/>
      <c r="F45" s="1164"/>
      <c r="G45" s="1164"/>
      <c r="H45" s="1164"/>
      <c r="I45" s="1164"/>
      <c r="J45" s="1164"/>
      <c r="K45" s="1164"/>
      <c r="L45" s="1164"/>
      <c r="M45" s="1164"/>
    </row>
    <row r="46" spans="1:13" ht="15.6" x14ac:dyDescent="0.25">
      <c r="A46" s="52"/>
      <c r="B46" s="1029" t="s">
        <v>107</v>
      </c>
      <c r="C46" s="502"/>
      <c r="E46" s="1164"/>
      <c r="F46" s="1164"/>
      <c r="G46" s="1164"/>
      <c r="H46" s="1164"/>
      <c r="I46" s="1164"/>
      <c r="J46" s="1164"/>
      <c r="K46" s="1164"/>
      <c r="L46" s="1164"/>
      <c r="M46" s="1164"/>
    </row>
    <row r="47" spans="1:13" ht="13.8" x14ac:dyDescent="0.25">
      <c r="A47" s="52"/>
      <c r="B47" s="506" t="s">
        <v>265</v>
      </c>
      <c r="C47" s="502"/>
      <c r="E47" s="1164"/>
      <c r="F47" s="1164"/>
      <c r="G47" s="1164"/>
      <c r="H47" s="1164"/>
      <c r="I47" s="1164"/>
      <c r="J47" s="1164"/>
      <c r="K47" s="1164"/>
      <c r="L47" s="1164"/>
      <c r="M47" s="1164"/>
    </row>
    <row r="48" spans="1:13" ht="13.8" x14ac:dyDescent="0.25">
      <c r="A48" s="52"/>
      <c r="B48" s="506" t="s">
        <v>266</v>
      </c>
      <c r="C48" s="502"/>
      <c r="E48" s="1164"/>
      <c r="F48" s="1164"/>
      <c r="G48" s="1164"/>
      <c r="H48" s="1164"/>
      <c r="I48" s="1164"/>
      <c r="J48" s="1164"/>
      <c r="K48" s="1164"/>
      <c r="L48" s="1164"/>
      <c r="M48" s="1164"/>
    </row>
    <row r="49" spans="1:13" ht="13.8" x14ac:dyDescent="0.25">
      <c r="A49" s="52"/>
      <c r="B49" s="506" t="s">
        <v>140</v>
      </c>
      <c r="C49" s="502"/>
      <c r="E49" s="1164"/>
      <c r="F49" s="1164"/>
      <c r="G49" s="1164"/>
      <c r="H49" s="1164"/>
      <c r="I49" s="1164"/>
      <c r="J49" s="1164"/>
      <c r="K49" s="1164"/>
      <c r="L49" s="1164"/>
      <c r="M49" s="1164"/>
    </row>
    <row r="50" spans="1:13" ht="13.8" x14ac:dyDescent="0.25">
      <c r="A50" s="52"/>
      <c r="B50" s="506" t="s">
        <v>271</v>
      </c>
      <c r="C50" s="502"/>
      <c r="E50" s="1164"/>
      <c r="F50" s="1164"/>
      <c r="G50" s="1164"/>
      <c r="H50" s="1164"/>
      <c r="I50" s="1164"/>
      <c r="J50" s="1164"/>
      <c r="K50" s="1164"/>
      <c r="L50" s="1164"/>
      <c r="M50" s="1164"/>
    </row>
    <row r="51" spans="1:13" ht="13.8" x14ac:dyDescent="0.25">
      <c r="A51" s="52"/>
      <c r="B51" s="506" t="s">
        <v>267</v>
      </c>
      <c r="C51" s="502"/>
      <c r="E51" s="1164"/>
      <c r="F51" s="1164"/>
      <c r="G51" s="1164"/>
      <c r="H51" s="1164"/>
      <c r="I51" s="1164"/>
      <c r="J51" s="1164"/>
      <c r="K51" s="1164"/>
      <c r="L51" s="1164"/>
      <c r="M51" s="1164"/>
    </row>
    <row r="52" spans="1:13" ht="13.8" x14ac:dyDescent="0.25">
      <c r="A52" s="52"/>
      <c r="B52" s="506" t="s">
        <v>139</v>
      </c>
      <c r="C52" s="502"/>
      <c r="E52" s="1164"/>
      <c r="F52" s="1164"/>
      <c r="G52" s="1164"/>
      <c r="H52" s="1164"/>
      <c r="I52" s="1164"/>
      <c r="J52" s="1164"/>
      <c r="K52" s="1164"/>
      <c r="L52" s="1164"/>
      <c r="M52" s="1164"/>
    </row>
    <row r="53" spans="1:13" ht="13.8" x14ac:dyDescent="0.25">
      <c r="A53" s="52"/>
      <c r="B53" s="506" t="s">
        <v>268</v>
      </c>
      <c r="C53" s="502"/>
      <c r="E53" s="1164"/>
      <c r="F53" s="1164"/>
      <c r="G53" s="1164"/>
      <c r="H53" s="1164"/>
      <c r="I53" s="1164"/>
      <c r="J53" s="1164"/>
      <c r="K53" s="1164"/>
      <c r="L53" s="1164"/>
      <c r="M53" s="1164"/>
    </row>
    <row r="54" spans="1:13" ht="13.8" x14ac:dyDescent="0.25">
      <c r="A54" s="52"/>
      <c r="B54" s="685" t="s">
        <v>111</v>
      </c>
      <c r="C54" s="502"/>
      <c r="E54" s="1164"/>
      <c r="F54" s="1164"/>
      <c r="G54" s="1164"/>
      <c r="H54" s="1164"/>
      <c r="I54" s="1164"/>
      <c r="J54" s="1164"/>
      <c r="K54" s="1164"/>
      <c r="L54" s="1164"/>
      <c r="M54" s="1164"/>
    </row>
    <row r="55" spans="1:13" ht="13.8" x14ac:dyDescent="0.25">
      <c r="A55" s="52"/>
      <c r="B55" s="54"/>
      <c r="C55" s="502"/>
      <c r="E55" s="1164"/>
      <c r="F55" s="1164"/>
      <c r="G55" s="1164"/>
      <c r="H55" s="1164"/>
      <c r="I55" s="1164"/>
      <c r="J55" s="1164"/>
      <c r="K55" s="1164"/>
      <c r="L55" s="1164"/>
      <c r="M55" s="1164"/>
    </row>
    <row r="56" spans="1:13" ht="13.8" x14ac:dyDescent="0.25">
      <c r="A56" s="52"/>
      <c r="B56" s="54"/>
      <c r="C56" s="502"/>
      <c r="E56" s="1164"/>
      <c r="F56" s="1164"/>
      <c r="G56" s="1164"/>
      <c r="H56" s="1164"/>
      <c r="I56" s="1164"/>
      <c r="J56" s="1164"/>
      <c r="K56" s="1164"/>
      <c r="L56" s="1164"/>
      <c r="M56" s="1164"/>
    </row>
    <row r="57" spans="1:13" x14ac:dyDescent="0.25">
      <c r="A57" s="52"/>
      <c r="B57" s="54"/>
      <c r="C57" s="53"/>
    </row>
    <row r="58" spans="1:13" ht="15.6" x14ac:dyDescent="0.25">
      <c r="A58" s="1169"/>
      <c r="B58" s="1170" t="str">
        <f>B1</f>
        <v>November</v>
      </c>
      <c r="C58" s="1171"/>
    </row>
  </sheetData>
  <mergeCells count="6">
    <mergeCell ref="B36:B37"/>
    <mergeCell ref="B4:B6"/>
    <mergeCell ref="F3:M3"/>
    <mergeCell ref="F4:M4"/>
    <mergeCell ref="F2:N2"/>
    <mergeCell ref="E8:M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1" bottom="1" header="0.5" footer="0.5"/>
  <pageSetup scale="83" orientation="landscape" r:id="rId1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58"/>
  <sheetViews>
    <sheetView zoomScale="50" zoomScaleNormal="50" workbookViewId="0">
      <selection sqref="A1:C1048576"/>
    </sheetView>
  </sheetViews>
  <sheetFormatPr defaultRowHeight="13.2" x14ac:dyDescent="0.25"/>
  <cols>
    <col min="1" max="1" width="1.44140625" style="1167" customWidth="1"/>
    <col min="2" max="2" width="13.5546875" style="1167" customWidth="1"/>
    <col min="3" max="3" width="1.44140625" style="1167" customWidth="1"/>
    <col min="4" max="4" width="1.44140625" customWidth="1"/>
    <col min="5" max="5" width="3.44140625" customWidth="1"/>
    <col min="6" max="6" width="2.6640625" customWidth="1"/>
    <col min="7" max="7" width="4" customWidth="1"/>
    <col min="8" max="8" width="5.88671875" customWidth="1"/>
    <col min="9" max="9" width="71.44140625" customWidth="1"/>
    <col min="10" max="10" width="5.33203125" customWidth="1"/>
    <col min="11" max="11" width="14.109375" customWidth="1"/>
    <col min="12" max="12" width="1.5546875" customWidth="1"/>
    <col min="14" max="14" width="8" customWidth="1"/>
  </cols>
  <sheetData>
    <row r="1" spans="1:14" ht="17.399999999999999" x14ac:dyDescent="0.25">
      <c r="A1" s="1169"/>
      <c r="B1" s="1170" t="s">
        <v>592</v>
      </c>
      <c r="C1" s="1171"/>
      <c r="E1" s="1608" t="s">
        <v>308</v>
      </c>
      <c r="F1" s="1283"/>
      <c r="G1" s="1283"/>
      <c r="H1" s="1283"/>
      <c r="I1" s="1283"/>
      <c r="J1" s="1283"/>
      <c r="K1" s="1283"/>
      <c r="L1" s="1283"/>
      <c r="M1" s="1283"/>
      <c r="N1" s="1283"/>
    </row>
    <row r="2" spans="1:14" ht="13.5" customHeight="1" thickBot="1" x14ac:dyDescent="0.3">
      <c r="A2" s="615"/>
      <c r="B2" s="869"/>
      <c r="C2" s="53"/>
      <c r="E2" s="1612" t="s">
        <v>309</v>
      </c>
      <c r="F2" s="1613"/>
      <c r="G2" s="1613"/>
      <c r="H2" s="1613"/>
      <c r="I2" s="1613"/>
      <c r="J2" s="1613"/>
      <c r="K2" s="1613"/>
      <c r="L2" s="1613"/>
      <c r="M2" s="1613"/>
      <c r="N2" s="1613"/>
    </row>
    <row r="3" spans="1:14" ht="16.2" thickBot="1" x14ac:dyDescent="0.3">
      <c r="A3" s="615"/>
      <c r="B3" s="371" t="str">
        <f>Title!B3</f>
        <v>Interim</v>
      </c>
      <c r="C3" s="53"/>
      <c r="E3" s="1614" t="s">
        <v>507</v>
      </c>
      <c r="F3" s="1283"/>
      <c r="G3" s="1283"/>
      <c r="H3" s="1283"/>
      <c r="I3" s="1283"/>
      <c r="J3" s="1283"/>
      <c r="K3" s="1283"/>
      <c r="L3" s="1283"/>
      <c r="M3" s="1283"/>
      <c r="N3" s="1283"/>
    </row>
    <row r="4" spans="1:14" ht="15.6" customHeight="1" x14ac:dyDescent="0.3">
      <c r="A4" s="615"/>
      <c r="B4" s="1256" t="str">
        <f>Title!B4</f>
        <v>R0</v>
      </c>
      <c r="C4" s="53"/>
      <c r="E4" s="634"/>
      <c r="F4" s="377" t="s">
        <v>6</v>
      </c>
      <c r="G4" s="1609" t="s">
        <v>29</v>
      </c>
      <c r="H4" s="1610"/>
      <c r="I4" s="1610"/>
      <c r="J4" s="1610"/>
      <c r="K4" s="1610"/>
      <c r="L4" s="1610"/>
      <c r="M4" s="1610"/>
      <c r="N4" s="1610"/>
    </row>
    <row r="5" spans="1:14" ht="15.6" x14ac:dyDescent="0.3">
      <c r="A5" s="615"/>
      <c r="B5" s="1257"/>
      <c r="C5" s="53"/>
      <c r="E5" s="492"/>
      <c r="F5" s="377" t="s">
        <v>6</v>
      </c>
      <c r="G5" s="1609" t="s">
        <v>382</v>
      </c>
      <c r="H5" s="1610"/>
      <c r="I5" s="1610"/>
      <c r="J5" s="1610"/>
      <c r="K5" s="1610"/>
      <c r="L5" s="1610"/>
      <c r="M5" s="1610"/>
      <c r="N5" s="1610"/>
    </row>
    <row r="6" spans="1:14" ht="16.2" thickBot="1" x14ac:dyDescent="0.35">
      <c r="A6" s="615"/>
      <c r="B6" s="1258"/>
      <c r="C6" s="53"/>
      <c r="E6" s="492"/>
      <c r="F6" s="377" t="s">
        <v>6</v>
      </c>
      <c r="G6" s="1609" t="s">
        <v>508</v>
      </c>
      <c r="H6" s="1610"/>
      <c r="I6" s="1610"/>
      <c r="J6" s="1610"/>
      <c r="K6" s="1610"/>
      <c r="L6" s="1610"/>
      <c r="M6" s="1610"/>
      <c r="N6" s="1610"/>
    </row>
    <row r="7" spans="1:14" ht="16.2" thickBot="1" x14ac:dyDescent="0.35">
      <c r="A7" s="615"/>
      <c r="B7" s="54"/>
      <c r="C7" s="544"/>
      <c r="E7" s="492"/>
      <c r="F7" s="377" t="s">
        <v>6</v>
      </c>
      <c r="G7" s="1609" t="s">
        <v>509</v>
      </c>
      <c r="H7" s="1610"/>
      <c r="I7" s="1610"/>
      <c r="J7" s="1610"/>
      <c r="K7" s="1610"/>
      <c r="L7" s="1610"/>
      <c r="M7" s="1610"/>
      <c r="N7" s="1610"/>
    </row>
    <row r="8" spans="1:14" ht="17.399999999999999" x14ac:dyDescent="0.3">
      <c r="A8" s="615"/>
      <c r="B8" s="1019" t="s">
        <v>108</v>
      </c>
      <c r="C8" s="498"/>
      <c r="E8" s="492"/>
      <c r="F8" s="377" t="s">
        <v>6</v>
      </c>
      <c r="G8" s="1609" t="s">
        <v>383</v>
      </c>
      <c r="H8" s="1610"/>
      <c r="I8" s="1610"/>
      <c r="J8" s="1610"/>
      <c r="K8" s="1610"/>
      <c r="L8" s="1610"/>
      <c r="M8" s="1610"/>
      <c r="N8" s="1610"/>
    </row>
    <row r="9" spans="1:14" ht="21" x14ac:dyDescent="0.3">
      <c r="A9" s="615"/>
      <c r="B9" s="678" t="s">
        <v>136</v>
      </c>
      <c r="C9" s="498"/>
      <c r="E9" s="649"/>
      <c r="F9" s="1611" t="s">
        <v>697</v>
      </c>
      <c r="G9" s="1611"/>
      <c r="H9" s="1611"/>
      <c r="I9" s="1611"/>
      <c r="J9" s="1611"/>
      <c r="K9" s="1611"/>
      <c r="L9" s="1611"/>
      <c r="M9" s="1611"/>
      <c r="N9" s="1611"/>
    </row>
    <row r="10" spans="1:14" ht="21" x14ac:dyDescent="0.25">
      <c r="A10" s="615"/>
      <c r="B10" s="679"/>
      <c r="C10" s="680"/>
      <c r="E10" s="134"/>
      <c r="F10" s="1185"/>
      <c r="G10" s="1185"/>
      <c r="H10" s="1185"/>
      <c r="I10" s="1185"/>
      <c r="J10" s="1185"/>
      <c r="K10" s="1185"/>
      <c r="L10" s="666"/>
      <c r="M10" s="136" t="s">
        <v>246</v>
      </c>
      <c r="N10" s="137" t="s">
        <v>92</v>
      </c>
    </row>
    <row r="11" spans="1:14" ht="21" x14ac:dyDescent="0.25">
      <c r="A11" s="615"/>
      <c r="B11" s="681" t="s">
        <v>406</v>
      </c>
      <c r="C11" s="498"/>
      <c r="E11" s="657"/>
      <c r="F11" s="654"/>
      <c r="G11" s="855">
        <v>1</v>
      </c>
      <c r="H11" s="768"/>
      <c r="I11" s="768" t="s">
        <v>384</v>
      </c>
      <c r="J11" s="655" t="s">
        <v>179</v>
      </c>
      <c r="K11" s="1184" t="s">
        <v>1</v>
      </c>
      <c r="L11" s="140"/>
      <c r="M11" s="141">
        <v>0.33333333333333331</v>
      </c>
      <c r="N11" s="142">
        <v>5</v>
      </c>
    </row>
    <row r="12" spans="1:14" ht="26.4" x14ac:dyDescent="0.25">
      <c r="A12" s="52"/>
      <c r="B12" s="682" t="s">
        <v>407</v>
      </c>
      <c r="C12" s="53"/>
      <c r="E12" s="134"/>
      <c r="F12" s="650"/>
      <c r="G12" s="651">
        <f t="shared" ref="G12:G19" si="0">G11+1</f>
        <v>2</v>
      </c>
      <c r="H12" s="1183" t="s">
        <v>49</v>
      </c>
      <c r="I12" s="144" t="s">
        <v>698</v>
      </c>
      <c r="J12" s="651" t="s">
        <v>179</v>
      </c>
      <c r="K12" s="1183" t="s">
        <v>1</v>
      </c>
      <c r="L12" s="666"/>
      <c r="M12" s="145">
        <f>M11+TIME(0,N11,0)</f>
        <v>0.33680555555555552</v>
      </c>
      <c r="N12" s="146">
        <v>5</v>
      </c>
    </row>
    <row r="13" spans="1:14" ht="15.6" x14ac:dyDescent="0.25">
      <c r="A13" s="615"/>
      <c r="B13" s="683" t="s">
        <v>162</v>
      </c>
      <c r="C13" s="498"/>
      <c r="E13" s="768"/>
      <c r="F13" s="768"/>
      <c r="G13" s="619">
        <f t="shared" si="0"/>
        <v>3</v>
      </c>
      <c r="H13" s="155" t="s">
        <v>49</v>
      </c>
      <c r="I13" s="155" t="s">
        <v>430</v>
      </c>
      <c r="J13" s="619" t="s">
        <v>179</v>
      </c>
      <c r="K13" s="9" t="s">
        <v>4</v>
      </c>
      <c r="L13" s="155"/>
      <c r="M13" s="147">
        <f t="shared" ref="M13:M16" si="1">M12+TIME(0,N12,0)</f>
        <v>0.34027777777777773</v>
      </c>
      <c r="N13" s="856">
        <v>0</v>
      </c>
    </row>
    <row r="14" spans="1:14" ht="15.6" x14ac:dyDescent="0.25">
      <c r="A14" s="52"/>
      <c r="B14" s="684" t="s">
        <v>262</v>
      </c>
      <c r="C14" s="498"/>
      <c r="E14" s="857"/>
      <c r="F14" s="857"/>
      <c r="G14" s="651">
        <f t="shared" si="0"/>
        <v>4</v>
      </c>
      <c r="H14" s="858" t="s">
        <v>49</v>
      </c>
      <c r="I14" s="144" t="s">
        <v>699</v>
      </c>
      <c r="J14" s="859" t="s">
        <v>6</v>
      </c>
      <c r="K14" s="858" t="s">
        <v>4</v>
      </c>
      <c r="L14" s="858"/>
      <c r="M14" s="849">
        <f t="shared" si="1"/>
        <v>0.34027777777777773</v>
      </c>
      <c r="N14" s="860">
        <v>10</v>
      </c>
    </row>
    <row r="15" spans="1:14" ht="15.6" x14ac:dyDescent="0.25">
      <c r="A15" s="52"/>
      <c r="B15" s="499" t="s">
        <v>289</v>
      </c>
      <c r="C15" s="498"/>
      <c r="E15" s="401"/>
      <c r="F15" s="401"/>
      <c r="G15" s="619">
        <f t="shared" si="0"/>
        <v>5</v>
      </c>
      <c r="H15" s="9" t="s">
        <v>49</v>
      </c>
      <c r="I15" s="768" t="s">
        <v>700</v>
      </c>
      <c r="J15" s="619" t="s">
        <v>179</v>
      </c>
      <c r="K15" s="9" t="s">
        <v>4</v>
      </c>
      <c r="L15" s="9"/>
      <c r="M15" s="147">
        <f t="shared" si="1"/>
        <v>0.34722222222222215</v>
      </c>
      <c r="N15" s="856">
        <v>5</v>
      </c>
    </row>
    <row r="16" spans="1:14" ht="15.6" x14ac:dyDescent="0.25">
      <c r="A16" s="52"/>
      <c r="B16" s="500" t="s">
        <v>353</v>
      </c>
      <c r="C16" s="501"/>
      <c r="E16" s="861"/>
      <c r="F16" s="862"/>
      <c r="G16" s="863">
        <f t="shared" si="0"/>
        <v>6</v>
      </c>
      <c r="H16" s="858" t="s">
        <v>49</v>
      </c>
      <c r="I16" s="857" t="s">
        <v>701</v>
      </c>
      <c r="J16" s="859" t="s">
        <v>6</v>
      </c>
      <c r="K16" s="858" t="s">
        <v>4</v>
      </c>
      <c r="L16" s="858"/>
      <c r="M16" s="849">
        <f t="shared" si="1"/>
        <v>0.35069444444444436</v>
      </c>
      <c r="N16" s="860">
        <v>10</v>
      </c>
    </row>
    <row r="17" spans="1:14" x14ac:dyDescent="0.25">
      <c r="A17" s="52"/>
      <c r="B17" s="54"/>
      <c r="C17" s="460"/>
      <c r="E17" s="9"/>
      <c r="F17" s="9"/>
      <c r="G17" s="855">
        <f t="shared" si="0"/>
        <v>7</v>
      </c>
      <c r="H17" s="768" t="s">
        <v>49</v>
      </c>
      <c r="I17" s="768" t="s">
        <v>431</v>
      </c>
      <c r="J17" s="768" t="s">
        <v>6</v>
      </c>
      <c r="K17" s="768" t="s">
        <v>4</v>
      </c>
      <c r="L17" s="768"/>
      <c r="M17" s="147">
        <f>M16+TIME(0,N16,0)</f>
        <v>0.35763888888888878</v>
      </c>
      <c r="N17" s="238">
        <v>45</v>
      </c>
    </row>
    <row r="18" spans="1:14" x14ac:dyDescent="0.25">
      <c r="A18" s="52"/>
      <c r="B18" s="54"/>
      <c r="C18" s="53"/>
      <c r="E18" s="861"/>
      <c r="F18" s="861"/>
      <c r="G18" s="1244">
        <f t="shared" si="0"/>
        <v>8</v>
      </c>
      <c r="H18" s="144" t="s">
        <v>49</v>
      </c>
      <c r="I18" s="144" t="s">
        <v>510</v>
      </c>
      <c r="J18" s="144" t="s">
        <v>6</v>
      </c>
      <c r="K18" s="144" t="s">
        <v>4</v>
      </c>
      <c r="L18" s="144"/>
      <c r="M18" s="145">
        <f>M17+TIME(0,N17,0)</f>
        <v>0.38888888888888878</v>
      </c>
      <c r="N18" s="1245">
        <v>30</v>
      </c>
    </row>
    <row r="19" spans="1:14" ht="15.6" x14ac:dyDescent="0.25">
      <c r="A19" s="615"/>
      <c r="B19" s="973" t="s">
        <v>408</v>
      </c>
      <c r="C19" s="498"/>
      <c r="E19" s="140"/>
      <c r="F19" s="140"/>
      <c r="G19" s="855">
        <f t="shared" si="0"/>
        <v>9</v>
      </c>
      <c r="H19" s="768" t="s">
        <v>49</v>
      </c>
      <c r="I19" s="768" t="s">
        <v>432</v>
      </c>
      <c r="J19" s="768" t="s">
        <v>179</v>
      </c>
      <c r="K19" s="768" t="s">
        <v>1</v>
      </c>
      <c r="L19" s="768"/>
      <c r="M19" s="147">
        <f>M18+TIME(0,N18,0)</f>
        <v>0.4097222222222221</v>
      </c>
      <c r="N19" s="238">
        <v>10</v>
      </c>
    </row>
    <row r="20" spans="1:14" ht="15.6" x14ac:dyDescent="0.25">
      <c r="A20" s="52"/>
      <c r="B20" s="682" t="s">
        <v>409</v>
      </c>
      <c r="C20" s="53"/>
      <c r="E20" s="1183"/>
      <c r="F20" s="1183"/>
      <c r="G20" s="651"/>
      <c r="H20" s="1183"/>
      <c r="I20" s="144" t="s">
        <v>321</v>
      </c>
      <c r="J20" s="144"/>
      <c r="K20" s="1183" t="s">
        <v>1</v>
      </c>
      <c r="L20" s="144"/>
      <c r="M20" s="145">
        <f>M19+TIME(0,N19,0)</f>
        <v>0.41666666666666652</v>
      </c>
      <c r="N20" s="1245">
        <v>5</v>
      </c>
    </row>
    <row r="21" spans="1:14" ht="21" x14ac:dyDescent="0.25">
      <c r="A21" s="615"/>
      <c r="B21" s="1020" t="s">
        <v>467</v>
      </c>
      <c r="C21" s="498"/>
      <c r="E21" s="6"/>
      <c r="F21" s="750"/>
      <c r="G21" s="750"/>
      <c r="H21" s="750"/>
      <c r="I21" s="750"/>
      <c r="J21" s="750"/>
      <c r="K21" s="750"/>
      <c r="L21" s="140"/>
      <c r="M21" s="1246"/>
      <c r="N21" s="251"/>
    </row>
    <row r="22" spans="1:14" ht="21" x14ac:dyDescent="0.3">
      <c r="A22" s="52"/>
      <c r="B22" s="974" t="s">
        <v>304</v>
      </c>
      <c r="C22" s="498"/>
      <c r="E22" s="6"/>
      <c r="F22" s="439"/>
      <c r="G22" s="1247"/>
      <c r="H22" s="401"/>
      <c r="I22" s="401"/>
      <c r="J22" s="619"/>
      <c r="K22" s="9"/>
      <c r="L22" s="140"/>
      <c r="M22" s="1248"/>
      <c r="N22" s="856"/>
    </row>
    <row r="23" spans="1:14" ht="21" x14ac:dyDescent="0.3">
      <c r="A23" s="52"/>
      <c r="B23" s="1021" t="s">
        <v>303</v>
      </c>
      <c r="C23" s="498"/>
      <c r="E23" s="6"/>
      <c r="F23" s="439"/>
      <c r="G23" s="619"/>
      <c r="H23" s="9"/>
      <c r="I23" s="9"/>
      <c r="J23" s="619"/>
      <c r="K23" s="9"/>
      <c r="L23" s="140"/>
      <c r="M23" s="147"/>
      <c r="N23" s="856"/>
    </row>
    <row r="24" spans="1:14" ht="15.6" x14ac:dyDescent="0.3">
      <c r="A24" s="52"/>
      <c r="B24" s="975" t="s">
        <v>354</v>
      </c>
      <c r="C24" s="498"/>
      <c r="E24" s="401"/>
      <c r="F24" s="401"/>
      <c r="G24" s="619"/>
      <c r="H24" s="401"/>
      <c r="I24" s="155"/>
      <c r="J24" s="1247"/>
      <c r="K24" s="401"/>
      <c r="L24" s="401"/>
      <c r="M24" s="147"/>
      <c r="N24" s="856"/>
    </row>
    <row r="25" spans="1:14" ht="15.6" x14ac:dyDescent="0.25">
      <c r="A25" s="52"/>
      <c r="B25" s="1022" t="s">
        <v>26</v>
      </c>
      <c r="C25" s="498"/>
      <c r="E25" s="9"/>
      <c r="F25" s="9"/>
      <c r="G25" s="619"/>
      <c r="H25" s="9"/>
      <c r="I25" s="155"/>
      <c r="J25" s="619"/>
      <c r="K25" s="9"/>
      <c r="L25" s="9"/>
      <c r="M25" s="147"/>
      <c r="N25" s="856"/>
    </row>
    <row r="26" spans="1:14" ht="15.6" x14ac:dyDescent="0.25">
      <c r="A26" s="52"/>
      <c r="B26" s="1023" t="s">
        <v>21</v>
      </c>
      <c r="C26" s="498"/>
      <c r="E26" s="401"/>
      <c r="F26" s="401"/>
      <c r="G26" s="619"/>
      <c r="H26" s="401"/>
      <c r="I26" s="1249"/>
      <c r="J26" s="1247"/>
      <c r="K26" s="401"/>
      <c r="L26" s="401"/>
      <c r="M26" s="147"/>
      <c r="N26" s="856"/>
    </row>
    <row r="27" spans="1:14" ht="15.6" x14ac:dyDescent="0.25">
      <c r="A27" s="52"/>
      <c r="B27" s="1024" t="s">
        <v>469</v>
      </c>
      <c r="C27" s="498"/>
      <c r="E27" s="9"/>
      <c r="F27" s="9"/>
      <c r="G27" s="619"/>
      <c r="H27" s="9"/>
      <c r="I27" s="9"/>
      <c r="J27" s="619"/>
      <c r="K27" s="9"/>
      <c r="L27" s="9"/>
      <c r="M27" s="147"/>
      <c r="N27" s="856"/>
    </row>
    <row r="28" spans="1:14" ht="15.6" x14ac:dyDescent="0.25">
      <c r="A28" s="52"/>
      <c r="B28" s="54"/>
      <c r="C28" s="498"/>
      <c r="E28" s="140"/>
      <c r="F28" s="140"/>
      <c r="G28" s="140"/>
      <c r="H28" s="140"/>
      <c r="I28" s="140"/>
      <c r="J28" s="140"/>
      <c r="K28" s="140"/>
      <c r="L28" s="140"/>
      <c r="M28" s="140"/>
      <c r="N28" s="140"/>
    </row>
    <row r="29" spans="1:14" x14ac:dyDescent="0.25">
      <c r="A29" s="52"/>
      <c r="B29" s="54"/>
      <c r="C29" s="53"/>
      <c r="E29" s="140"/>
      <c r="F29" s="140"/>
      <c r="G29" s="140"/>
      <c r="H29" s="140"/>
      <c r="I29" s="140"/>
      <c r="J29" s="140"/>
      <c r="K29" s="140"/>
      <c r="L29" s="140"/>
      <c r="M29" s="140"/>
      <c r="N29" s="140"/>
    </row>
    <row r="30" spans="1:14" ht="15.6" x14ac:dyDescent="0.25">
      <c r="A30" s="52"/>
      <c r="B30" s="681" t="s">
        <v>410</v>
      </c>
      <c r="C30" s="53"/>
      <c r="E30" s="1167"/>
      <c r="F30" s="1167"/>
      <c r="G30" s="1167"/>
      <c r="H30" s="1167"/>
      <c r="I30" s="1167"/>
      <c r="J30" s="1167"/>
      <c r="K30" s="1167"/>
      <c r="L30" s="1167"/>
      <c r="M30" s="1167"/>
      <c r="N30" s="1167"/>
    </row>
    <row r="31" spans="1:14" ht="15.6" x14ac:dyDescent="0.25">
      <c r="A31" s="52"/>
      <c r="B31" s="682" t="s">
        <v>411</v>
      </c>
      <c r="C31" s="53"/>
      <c r="E31" s="1167"/>
      <c r="F31" s="1167"/>
      <c r="G31" s="1167"/>
      <c r="H31" s="1167"/>
      <c r="I31" s="1167"/>
      <c r="J31" s="1167"/>
      <c r="K31" s="1167"/>
      <c r="L31" s="1167"/>
      <c r="M31" s="1167"/>
      <c r="N31" s="1167"/>
    </row>
    <row r="32" spans="1:14" ht="15.6" x14ac:dyDescent="0.25">
      <c r="A32" s="52"/>
      <c r="B32" s="1027" t="s">
        <v>457</v>
      </c>
      <c r="C32" s="53"/>
      <c r="E32" s="378"/>
      <c r="F32" s="378"/>
      <c r="G32" s="1190"/>
      <c r="H32" s="1190"/>
      <c r="I32" s="1186" t="s">
        <v>310</v>
      </c>
      <c r="J32" s="1186"/>
      <c r="K32" s="1186"/>
      <c r="L32" s="378"/>
      <c r="M32" s="713"/>
      <c r="N32" s="666"/>
    </row>
    <row r="33" spans="1:14" ht="15.6" x14ac:dyDescent="0.25">
      <c r="A33" s="615"/>
      <c r="B33" s="1028" t="s">
        <v>468</v>
      </c>
      <c r="C33" s="498"/>
      <c r="E33" s="380"/>
      <c r="F33" s="380"/>
      <c r="G33" s="1192"/>
      <c r="H33" s="1192"/>
      <c r="I33" s="1193" t="s">
        <v>311</v>
      </c>
      <c r="J33" s="1192"/>
      <c r="K33" s="1193"/>
      <c r="L33" s="380"/>
      <c r="M33" s="712"/>
      <c r="N33" s="1167"/>
    </row>
    <row r="34" spans="1:14" x14ac:dyDescent="0.25">
      <c r="A34" s="52"/>
      <c r="B34" s="54"/>
      <c r="C34" s="53"/>
      <c r="E34" s="1167"/>
      <c r="F34" s="1167"/>
      <c r="G34" s="1167"/>
      <c r="H34" s="1167"/>
      <c r="I34" s="1167"/>
      <c r="J34" s="1167"/>
      <c r="K34" s="1167"/>
      <c r="L34" s="148"/>
      <c r="M34" s="711"/>
      <c r="N34" s="1167"/>
    </row>
    <row r="35" spans="1:14" ht="15.6" x14ac:dyDescent="0.25">
      <c r="A35" s="52"/>
      <c r="B35" s="54"/>
      <c r="C35" s="498"/>
      <c r="E35" s="844"/>
      <c r="F35" s="844"/>
      <c r="G35" s="844"/>
      <c r="H35" s="844"/>
      <c r="I35" s="844"/>
      <c r="J35" s="844"/>
      <c r="K35" s="844"/>
      <c r="L35" s="844"/>
      <c r="M35" s="844"/>
      <c r="N35" s="844"/>
    </row>
    <row r="36" spans="1:14" ht="15.6" customHeight="1" x14ac:dyDescent="0.25">
      <c r="A36" s="52"/>
      <c r="B36" s="1261" t="s">
        <v>429</v>
      </c>
      <c r="C36" s="498"/>
      <c r="E36" s="844"/>
      <c r="F36" s="844"/>
      <c r="G36" s="844"/>
      <c r="H36" s="844"/>
      <c r="I36" s="844"/>
      <c r="J36" s="844"/>
      <c r="K36" s="844"/>
      <c r="L36" s="844"/>
      <c r="M36" s="844"/>
      <c r="N36" s="844"/>
    </row>
    <row r="37" spans="1:14" ht="13.2" customHeight="1" x14ac:dyDescent="0.25">
      <c r="A37" s="54"/>
      <c r="B37" s="1262"/>
      <c r="C37" s="54"/>
      <c r="E37" s="844"/>
      <c r="F37" s="844"/>
      <c r="G37" s="844"/>
      <c r="H37" s="844"/>
      <c r="I37" s="844"/>
      <c r="J37" s="844"/>
      <c r="K37" s="844"/>
      <c r="L37" s="844"/>
      <c r="M37" s="844"/>
      <c r="N37" s="844"/>
    </row>
    <row r="38" spans="1:14" ht="17.399999999999999" x14ac:dyDescent="0.25">
      <c r="A38" s="54"/>
      <c r="B38" s="854" t="s">
        <v>425</v>
      </c>
      <c r="C38" s="54"/>
      <c r="E38" s="844"/>
      <c r="F38" s="844"/>
      <c r="G38" s="844"/>
      <c r="H38" s="844"/>
      <c r="I38" s="844"/>
      <c r="J38" s="844"/>
      <c r="K38" s="844"/>
      <c r="L38" s="844"/>
      <c r="M38" s="844"/>
      <c r="N38" s="844"/>
    </row>
    <row r="39" spans="1:14" ht="15.6" x14ac:dyDescent="0.25">
      <c r="A39" s="54"/>
      <c r="B39" s="1031" t="s">
        <v>369</v>
      </c>
      <c r="C39" s="54"/>
      <c r="E39" s="844"/>
      <c r="F39" s="844"/>
      <c r="G39" s="844"/>
      <c r="H39" s="844"/>
      <c r="I39" s="844"/>
      <c r="J39" s="844"/>
      <c r="K39" s="844"/>
      <c r="L39" s="844"/>
      <c r="M39" s="844"/>
      <c r="N39" s="844"/>
    </row>
    <row r="40" spans="1:14" ht="13.8" thickBot="1" x14ac:dyDescent="0.3">
      <c r="A40" s="54"/>
      <c r="B40" s="54"/>
      <c r="C40" s="54"/>
    </row>
    <row r="41" spans="1:14" ht="13.8" x14ac:dyDescent="0.25">
      <c r="A41" s="52"/>
      <c r="B41" s="600" t="s">
        <v>307</v>
      </c>
      <c r="C41" s="53"/>
    </row>
    <row r="42" spans="1:14" ht="13.8" x14ac:dyDescent="0.25">
      <c r="A42" s="52"/>
      <c r="B42" s="601" t="s">
        <v>269</v>
      </c>
      <c r="C42" s="53"/>
    </row>
    <row r="43" spans="1:14" ht="13.8" x14ac:dyDescent="0.25">
      <c r="A43" s="52"/>
      <c r="B43" s="503" t="s">
        <v>256</v>
      </c>
      <c r="C43" s="502"/>
    </row>
    <row r="44" spans="1:14" ht="13.8" x14ac:dyDescent="0.25">
      <c r="A44" s="52"/>
      <c r="B44" s="504" t="s">
        <v>109</v>
      </c>
      <c r="C44" s="502"/>
    </row>
    <row r="45" spans="1:14" ht="13.8" x14ac:dyDescent="0.25">
      <c r="A45" s="52"/>
      <c r="B45" s="505" t="s">
        <v>110</v>
      </c>
      <c r="C45" s="502"/>
    </row>
    <row r="46" spans="1:14" ht="15.6" x14ac:dyDescent="0.25">
      <c r="A46" s="52"/>
      <c r="B46" s="1029" t="s">
        <v>107</v>
      </c>
      <c r="C46" s="502"/>
    </row>
    <row r="47" spans="1:14" ht="13.8" x14ac:dyDescent="0.25">
      <c r="A47" s="52"/>
      <c r="B47" s="506" t="s">
        <v>265</v>
      </c>
      <c r="C47" s="502"/>
    </row>
    <row r="48" spans="1:14" ht="13.8" x14ac:dyDescent="0.25">
      <c r="A48" s="52"/>
      <c r="B48" s="506" t="s">
        <v>266</v>
      </c>
      <c r="C48" s="502"/>
    </row>
    <row r="49" spans="1:3" ht="13.8" x14ac:dyDescent="0.25">
      <c r="A49" s="52"/>
      <c r="B49" s="506" t="s">
        <v>140</v>
      </c>
      <c r="C49" s="502"/>
    </row>
    <row r="50" spans="1:3" ht="13.8" x14ac:dyDescent="0.25">
      <c r="A50" s="52"/>
      <c r="B50" s="506" t="s">
        <v>271</v>
      </c>
      <c r="C50" s="502"/>
    </row>
    <row r="51" spans="1:3" ht="13.8" x14ac:dyDescent="0.25">
      <c r="A51" s="52"/>
      <c r="B51" s="506" t="s">
        <v>267</v>
      </c>
      <c r="C51" s="502"/>
    </row>
    <row r="52" spans="1:3" ht="13.8" x14ac:dyDescent="0.25">
      <c r="A52" s="52"/>
      <c r="B52" s="506" t="s">
        <v>139</v>
      </c>
      <c r="C52" s="502"/>
    </row>
    <row r="53" spans="1:3" ht="13.8" x14ac:dyDescent="0.25">
      <c r="A53" s="52"/>
      <c r="B53" s="506" t="s">
        <v>268</v>
      </c>
      <c r="C53" s="502"/>
    </row>
    <row r="54" spans="1:3" ht="13.8" x14ac:dyDescent="0.25">
      <c r="A54" s="52"/>
      <c r="B54" s="685" t="s">
        <v>111</v>
      </c>
      <c r="C54" s="502"/>
    </row>
    <row r="55" spans="1:3" ht="13.8" x14ac:dyDescent="0.25">
      <c r="A55" s="52"/>
      <c r="B55" s="54"/>
      <c r="C55" s="502"/>
    </row>
    <row r="56" spans="1:3" ht="13.8" x14ac:dyDescent="0.25">
      <c r="A56" s="52"/>
      <c r="B56" s="54"/>
      <c r="C56" s="502"/>
    </row>
    <row r="57" spans="1:3" x14ac:dyDescent="0.25">
      <c r="A57" s="52"/>
      <c r="B57" s="54"/>
      <c r="C57" s="53"/>
    </row>
    <row r="58" spans="1:3" ht="15.6" x14ac:dyDescent="0.25">
      <c r="A58" s="1169"/>
      <c r="B58" s="1170" t="str">
        <f>B1</f>
        <v>November</v>
      </c>
      <c r="C58" s="1171"/>
    </row>
  </sheetData>
  <mergeCells count="11">
    <mergeCell ref="E1:N1"/>
    <mergeCell ref="G4:N4"/>
    <mergeCell ref="F9:N9"/>
    <mergeCell ref="B36:B37"/>
    <mergeCell ref="B4:B6"/>
    <mergeCell ref="E2:N2"/>
    <mergeCell ref="E3:N3"/>
    <mergeCell ref="G5:N5"/>
    <mergeCell ref="G6:N6"/>
    <mergeCell ref="G7:N7"/>
    <mergeCell ref="G8: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5" bottom="1" header="0.5" footer="0.5"/>
  <pageSetup scale="90" orientation="portrait"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69"/>
  <sheetViews>
    <sheetView zoomScale="50" zoomScaleNormal="50" workbookViewId="0">
      <selection sqref="A1:C1048576"/>
    </sheetView>
  </sheetViews>
  <sheetFormatPr defaultRowHeight="15.6" x14ac:dyDescent="0.25"/>
  <cols>
    <col min="1" max="1" width="1.44140625" style="1167" customWidth="1"/>
    <col min="2" max="2" width="13.5546875" style="1167" customWidth="1"/>
    <col min="3" max="3" width="1.44140625" style="1167" customWidth="1"/>
    <col min="4" max="4" width="2.33203125" customWidth="1"/>
    <col min="5" max="5" width="1.44140625" style="452" customWidth="1"/>
    <col min="6" max="6" width="3.6640625" style="452" customWidth="1"/>
    <col min="7" max="7" width="8.5546875" style="452" customWidth="1"/>
    <col min="8" max="8" width="8.109375" style="452" customWidth="1"/>
    <col min="9" max="9" width="75.88671875" style="452" customWidth="1"/>
    <col min="10" max="10" width="4.5546875" style="452" customWidth="1"/>
    <col min="11" max="11" width="10.6640625" style="452" customWidth="1"/>
    <col min="12" max="12" width="5" style="452" customWidth="1"/>
    <col min="13" max="13" width="10.88671875" style="454" customWidth="1"/>
    <col min="14" max="14" width="14.109375" customWidth="1"/>
  </cols>
  <sheetData>
    <row r="1" spans="1:14" x14ac:dyDescent="0.25">
      <c r="A1" s="1169"/>
      <c r="B1" s="1170" t="s">
        <v>592</v>
      </c>
      <c r="C1" s="1171"/>
      <c r="E1" s="466"/>
      <c r="F1" s="466"/>
      <c r="G1" s="466"/>
      <c r="H1" s="466"/>
      <c r="I1" s="466"/>
      <c r="J1" s="466"/>
      <c r="K1" s="466"/>
      <c r="L1" s="466"/>
      <c r="M1"/>
    </row>
    <row r="2" spans="1:14" ht="18" customHeight="1" thickBot="1" x14ac:dyDescent="0.3">
      <c r="A2" s="615"/>
      <c r="B2" s="869"/>
      <c r="C2" s="53"/>
      <c r="E2" s="1615" t="s">
        <v>402</v>
      </c>
      <c r="F2" s="1615"/>
      <c r="G2" s="1615"/>
      <c r="H2" s="1615"/>
      <c r="I2" s="1615"/>
      <c r="J2" s="1615"/>
      <c r="K2" s="1615"/>
      <c r="L2" s="1615"/>
      <c r="M2"/>
    </row>
    <row r="3" spans="1:14" ht="18" customHeight="1" thickBot="1" x14ac:dyDescent="0.3">
      <c r="A3" s="615"/>
      <c r="B3" s="371" t="str">
        <f>Title!B3</f>
        <v>Interim</v>
      </c>
      <c r="C3" s="53"/>
      <c r="E3" s="474"/>
      <c r="F3" s="865"/>
      <c r="G3" s="865"/>
      <c r="H3" s="865"/>
      <c r="I3" s="865"/>
      <c r="J3" s="865"/>
      <c r="K3" s="865"/>
      <c r="L3" s="865"/>
      <c r="M3"/>
    </row>
    <row r="4" spans="1:14" ht="16.5" customHeight="1" x14ac:dyDescent="0.25">
      <c r="A4" s="615"/>
      <c r="B4" s="1256" t="str">
        <f>Title!B4</f>
        <v>R0</v>
      </c>
      <c r="C4" s="53"/>
      <c r="E4" s="1616" t="s">
        <v>414</v>
      </c>
      <c r="F4" s="1616"/>
      <c r="G4" s="1616"/>
      <c r="H4" s="1616"/>
      <c r="I4" s="1616"/>
      <c r="J4" s="1616"/>
      <c r="K4" s="1616"/>
      <c r="L4" s="1616"/>
      <c r="M4"/>
    </row>
    <row r="5" spans="1:14" x14ac:dyDescent="0.25">
      <c r="A5" s="615"/>
      <c r="B5" s="1257"/>
      <c r="C5" s="53"/>
      <c r="E5" s="876"/>
      <c r="F5" s="877" t="s">
        <v>6</v>
      </c>
      <c r="G5" s="870" t="s">
        <v>15</v>
      </c>
      <c r="H5" s="878"/>
      <c r="I5" s="879"/>
      <c r="J5" s="880"/>
      <c r="K5" s="880"/>
      <c r="L5" s="880"/>
      <c r="M5"/>
    </row>
    <row r="6" spans="1:14" ht="13.8" thickBot="1" x14ac:dyDescent="0.3">
      <c r="A6" s="615"/>
      <c r="B6" s="1258"/>
      <c r="C6" s="53"/>
      <c r="E6" s="1599" t="s">
        <v>653</v>
      </c>
      <c r="F6" s="1599"/>
      <c r="G6" s="1599"/>
      <c r="H6" s="1599"/>
      <c r="I6" s="1599"/>
      <c r="J6" s="1599"/>
      <c r="K6" s="1599"/>
      <c r="L6" s="1599"/>
      <c r="M6"/>
      <c r="N6" s="621"/>
    </row>
    <row r="7" spans="1:14" ht="13.8" thickBot="1" x14ac:dyDescent="0.3">
      <c r="A7" s="615"/>
      <c r="B7" s="54"/>
      <c r="C7" s="544"/>
      <c r="E7" s="1599"/>
      <c r="F7" s="1599"/>
      <c r="G7" s="1599"/>
      <c r="H7" s="1599"/>
      <c r="I7" s="1599"/>
      <c r="J7" s="1599"/>
      <c r="K7" s="1599"/>
      <c r="L7" s="1599"/>
      <c r="M7"/>
    </row>
    <row r="8" spans="1:14" ht="17.399999999999999" x14ac:dyDescent="0.25">
      <c r="A8" s="615"/>
      <c r="B8" s="1019" t="s">
        <v>108</v>
      </c>
      <c r="C8" s="498"/>
      <c r="E8" s="1187"/>
      <c r="F8" s="1185"/>
      <c r="G8" s="1200"/>
      <c r="H8" s="1200"/>
      <c r="I8" s="1200"/>
      <c r="J8" s="1200"/>
      <c r="K8" s="1200"/>
      <c r="L8" s="1200"/>
      <c r="M8"/>
    </row>
    <row r="9" spans="1:14" x14ac:dyDescent="0.25">
      <c r="A9" s="615"/>
      <c r="B9" s="678" t="s">
        <v>136</v>
      </c>
      <c r="C9" s="498"/>
      <c r="E9" s="1212"/>
      <c r="F9" s="1212"/>
      <c r="G9" s="1209">
        <v>1</v>
      </c>
      <c r="H9" s="1201" t="s">
        <v>0</v>
      </c>
      <c r="I9" s="1196" t="s">
        <v>637</v>
      </c>
      <c r="J9" s="1196" t="s">
        <v>179</v>
      </c>
      <c r="K9" s="1196" t="s">
        <v>1</v>
      </c>
      <c r="L9" s="1235">
        <v>1</v>
      </c>
      <c r="M9"/>
    </row>
    <row r="10" spans="1:14" x14ac:dyDescent="0.25">
      <c r="A10" s="615"/>
      <c r="B10" s="679"/>
      <c r="C10" s="680"/>
      <c r="E10" s="1213"/>
      <c r="F10" s="1213"/>
      <c r="G10" s="1194">
        <v>2</v>
      </c>
      <c r="H10" s="1197" t="s">
        <v>0</v>
      </c>
      <c r="I10" s="1214" t="s">
        <v>638</v>
      </c>
      <c r="J10" s="1195" t="s">
        <v>179</v>
      </c>
      <c r="K10" s="1195" t="s">
        <v>1</v>
      </c>
      <c r="L10" s="1234">
        <v>1</v>
      </c>
      <c r="M10"/>
    </row>
    <row r="11" spans="1:14" x14ac:dyDescent="0.25">
      <c r="A11" s="615"/>
      <c r="B11" s="681" t="s">
        <v>406</v>
      </c>
      <c r="C11" s="498"/>
      <c r="E11" s="1215"/>
      <c r="F11" s="1215"/>
      <c r="G11" s="1209">
        <v>3</v>
      </c>
      <c r="H11" s="1215" t="s">
        <v>0</v>
      </c>
      <c r="I11" s="1232" t="s">
        <v>639</v>
      </c>
      <c r="J11" s="1232" t="s">
        <v>6</v>
      </c>
      <c r="K11" s="1232" t="s">
        <v>1</v>
      </c>
      <c r="L11" s="1236">
        <v>0</v>
      </c>
      <c r="M11"/>
    </row>
    <row r="12" spans="1:14" x14ac:dyDescent="0.25">
      <c r="A12" s="52"/>
      <c r="B12" s="682" t="s">
        <v>407</v>
      </c>
      <c r="C12" s="53"/>
      <c r="E12" s="1213"/>
      <c r="F12" s="1213"/>
      <c r="G12" s="1194">
        <v>4</v>
      </c>
      <c r="H12" s="1197" t="s">
        <v>38</v>
      </c>
      <c r="I12" s="1199" t="s">
        <v>640</v>
      </c>
      <c r="J12" s="1195" t="s">
        <v>179</v>
      </c>
      <c r="K12" s="1195" t="s">
        <v>1</v>
      </c>
      <c r="L12" s="1234">
        <v>5</v>
      </c>
      <c r="M12"/>
    </row>
    <row r="13" spans="1:14" x14ac:dyDescent="0.25">
      <c r="A13" s="615"/>
      <c r="B13" s="683" t="s">
        <v>162</v>
      </c>
      <c r="C13" s="498"/>
      <c r="E13" s="1215"/>
      <c r="F13" s="1215"/>
      <c r="G13" s="1216">
        <v>5</v>
      </c>
      <c r="H13" s="1206" t="s">
        <v>38</v>
      </c>
      <c r="I13" s="1208" t="s">
        <v>641</v>
      </c>
      <c r="J13" s="1207" t="s">
        <v>179</v>
      </c>
      <c r="K13" s="1207" t="s">
        <v>1</v>
      </c>
      <c r="L13" s="1233">
        <v>5</v>
      </c>
      <c r="M13"/>
    </row>
    <row r="14" spans="1:14" x14ac:dyDescent="0.25">
      <c r="A14" s="52"/>
      <c r="B14" s="684" t="s">
        <v>262</v>
      </c>
      <c r="C14" s="498"/>
      <c r="E14" s="1213"/>
      <c r="F14" s="1213"/>
      <c r="G14" s="1194">
        <v>6</v>
      </c>
      <c r="H14" s="1197" t="s">
        <v>2</v>
      </c>
      <c r="I14" s="1199" t="s">
        <v>642</v>
      </c>
      <c r="J14" s="1195" t="s">
        <v>179</v>
      </c>
      <c r="K14" s="1195" t="s">
        <v>4</v>
      </c>
      <c r="L14" s="1234">
        <v>5</v>
      </c>
      <c r="M14"/>
    </row>
    <row r="15" spans="1:14" x14ac:dyDescent="0.25">
      <c r="A15" s="52"/>
      <c r="B15" s="499" t="s">
        <v>289</v>
      </c>
      <c r="C15" s="498"/>
      <c r="E15" s="1215"/>
      <c r="F15" s="1215"/>
      <c r="G15" s="1216">
        <v>7</v>
      </c>
      <c r="H15" s="1205" t="s">
        <v>2</v>
      </c>
      <c r="I15" s="1208" t="s">
        <v>643</v>
      </c>
      <c r="J15" s="1207" t="s">
        <v>179</v>
      </c>
      <c r="K15" s="1207" t="s">
        <v>4</v>
      </c>
      <c r="L15" s="1233">
        <v>5</v>
      </c>
      <c r="M15"/>
    </row>
    <row r="16" spans="1:14" x14ac:dyDescent="0.25">
      <c r="A16" s="52"/>
      <c r="B16" s="500" t="s">
        <v>353</v>
      </c>
      <c r="C16" s="501"/>
      <c r="E16" s="1237"/>
      <c r="F16" s="1213"/>
      <c r="G16" s="1194">
        <v>8</v>
      </c>
      <c r="H16" s="1197" t="s">
        <v>49</v>
      </c>
      <c r="I16" s="1199" t="s">
        <v>644</v>
      </c>
      <c r="J16" s="1195" t="s">
        <v>179</v>
      </c>
      <c r="K16" s="1195" t="s">
        <v>4</v>
      </c>
      <c r="L16" s="1234">
        <v>5</v>
      </c>
      <c r="M16"/>
    </row>
    <row r="17" spans="1:13" x14ac:dyDescent="0.25">
      <c r="A17" s="52"/>
      <c r="B17" s="54"/>
      <c r="C17" s="460"/>
      <c r="E17" s="1215"/>
      <c r="F17" s="1215"/>
      <c r="G17" s="1216">
        <v>9</v>
      </c>
      <c r="H17" s="1206" t="s">
        <v>49</v>
      </c>
      <c r="I17" s="1206" t="s">
        <v>645</v>
      </c>
      <c r="J17" s="1207" t="s">
        <v>179</v>
      </c>
      <c r="K17" s="1207" t="s">
        <v>4</v>
      </c>
      <c r="L17" s="1233">
        <v>5</v>
      </c>
      <c r="M17"/>
    </row>
    <row r="18" spans="1:13" x14ac:dyDescent="0.25">
      <c r="A18" s="52"/>
      <c r="B18" s="54"/>
      <c r="C18" s="53"/>
      <c r="E18" s="1213"/>
      <c r="F18" s="1213"/>
      <c r="G18" s="1194">
        <v>10</v>
      </c>
      <c r="H18" s="1197" t="s">
        <v>49</v>
      </c>
      <c r="I18" s="1199" t="s">
        <v>646</v>
      </c>
      <c r="J18" s="1195" t="s">
        <v>179</v>
      </c>
      <c r="K18" s="1195" t="s">
        <v>4</v>
      </c>
      <c r="L18" s="1234" t="s">
        <v>647</v>
      </c>
      <c r="M18"/>
    </row>
    <row r="19" spans="1:13" x14ac:dyDescent="0.25">
      <c r="A19" s="615"/>
      <c r="B19" s="973" t="s">
        <v>408</v>
      </c>
      <c r="C19" s="498"/>
      <c r="E19" s="1215"/>
      <c r="F19" s="1215"/>
      <c r="G19" s="1216">
        <v>11</v>
      </c>
      <c r="H19" s="1206" t="s">
        <v>49</v>
      </c>
      <c r="I19" s="1208" t="s">
        <v>648</v>
      </c>
      <c r="J19" s="1207" t="s">
        <v>179</v>
      </c>
      <c r="K19" s="1207" t="s">
        <v>4</v>
      </c>
      <c r="L19" s="1233" t="s">
        <v>647</v>
      </c>
      <c r="M19"/>
    </row>
    <row r="20" spans="1:13" x14ac:dyDescent="0.25">
      <c r="A20" s="52"/>
      <c r="B20" s="682" t="s">
        <v>409</v>
      </c>
      <c r="C20" s="53"/>
      <c r="E20" s="1213"/>
      <c r="F20" s="1213"/>
      <c r="G20" s="1194">
        <v>12</v>
      </c>
      <c r="H20" s="1197" t="s">
        <v>49</v>
      </c>
      <c r="I20" s="1197" t="s">
        <v>649</v>
      </c>
      <c r="J20" s="1195" t="s">
        <v>320</v>
      </c>
      <c r="K20" s="1195" t="s">
        <v>4</v>
      </c>
      <c r="L20" s="1234" t="s">
        <v>647</v>
      </c>
      <c r="M20"/>
    </row>
    <row r="21" spans="1:13" x14ac:dyDescent="0.25">
      <c r="A21" s="615"/>
      <c r="B21" s="1020" t="s">
        <v>467</v>
      </c>
      <c r="C21" s="498"/>
      <c r="E21" s="1222"/>
      <c r="F21" s="1222"/>
      <c r="G21" s="1216">
        <v>13</v>
      </c>
      <c r="H21" s="1184" t="s">
        <v>322</v>
      </c>
      <c r="I21" s="1208" t="s">
        <v>650</v>
      </c>
      <c r="J21" s="1196" t="s">
        <v>320</v>
      </c>
      <c r="K21" s="1196" t="s">
        <v>4</v>
      </c>
      <c r="L21" s="1235" t="s">
        <v>647</v>
      </c>
      <c r="M21"/>
    </row>
    <row r="22" spans="1:13" x14ac:dyDescent="0.3">
      <c r="A22" s="52"/>
      <c r="B22" s="974" t="s">
        <v>304</v>
      </c>
      <c r="C22" s="498"/>
      <c r="E22" s="1223"/>
      <c r="F22" s="1223"/>
      <c r="G22" s="1194">
        <v>14</v>
      </c>
      <c r="H22" s="1183" t="s">
        <v>2</v>
      </c>
      <c r="I22" s="1197" t="s">
        <v>182</v>
      </c>
      <c r="J22" s="1195" t="s">
        <v>320</v>
      </c>
      <c r="K22" s="1195" t="s">
        <v>1</v>
      </c>
      <c r="L22" s="1234">
        <v>1</v>
      </c>
      <c r="M22"/>
    </row>
    <row r="23" spans="1:13" x14ac:dyDescent="0.3">
      <c r="A23" s="52"/>
      <c r="B23" s="1021" t="s">
        <v>303</v>
      </c>
      <c r="C23" s="498"/>
      <c r="E23" s="1222"/>
      <c r="F23" s="1222"/>
      <c r="G23" s="1184"/>
      <c r="H23" s="1184"/>
      <c r="I23" s="1208"/>
      <c r="J23" s="1220"/>
      <c r="K23" s="1220"/>
      <c r="L23" s="1220"/>
      <c r="M23"/>
    </row>
    <row r="24" spans="1:13" x14ac:dyDescent="0.3">
      <c r="A24" s="52"/>
      <c r="B24" s="975" t="s">
        <v>354</v>
      </c>
      <c r="C24" s="498"/>
      <c r="E24" s="1599" t="s">
        <v>651</v>
      </c>
      <c r="F24" s="1599"/>
      <c r="G24" s="1599"/>
      <c r="H24" s="1599"/>
      <c r="I24" s="1599"/>
      <c r="J24" s="1599"/>
      <c r="K24" s="1599"/>
      <c r="L24" s="1599"/>
    </row>
    <row r="25" spans="1:13" x14ac:dyDescent="0.25">
      <c r="A25" s="52"/>
      <c r="B25" s="1022" t="s">
        <v>26</v>
      </c>
      <c r="C25" s="498"/>
      <c r="E25" s="1599"/>
      <c r="F25" s="1599"/>
      <c r="G25" s="1599"/>
      <c r="H25" s="1599"/>
      <c r="I25" s="1599"/>
      <c r="J25" s="1599"/>
      <c r="K25" s="1599"/>
      <c r="L25" s="1599"/>
    </row>
    <row r="26" spans="1:13" ht="17.399999999999999" x14ac:dyDescent="0.25">
      <c r="A26" s="52"/>
      <c r="B26" s="1023" t="s">
        <v>21</v>
      </c>
      <c r="C26" s="498"/>
      <c r="E26" s="1187"/>
      <c r="F26" s="1185"/>
      <c r="G26" s="1200"/>
      <c r="H26" s="1200"/>
      <c r="I26" s="1200"/>
      <c r="J26" s="1200"/>
      <c r="K26" s="1200"/>
      <c r="L26" s="1200"/>
    </row>
    <row r="27" spans="1:13" x14ac:dyDescent="0.25">
      <c r="A27" s="52"/>
      <c r="B27" s="1024" t="s">
        <v>469</v>
      </c>
      <c r="C27" s="498"/>
      <c r="E27" s="1212"/>
      <c r="F27" s="1212"/>
      <c r="G27" s="1209">
        <v>1</v>
      </c>
      <c r="H27" s="1201" t="s">
        <v>0</v>
      </c>
      <c r="I27" s="1196" t="s">
        <v>637</v>
      </c>
      <c r="J27" s="1196" t="s">
        <v>179</v>
      </c>
      <c r="K27" s="1196" t="s">
        <v>1</v>
      </c>
      <c r="L27" s="1235">
        <v>1</v>
      </c>
    </row>
    <row r="28" spans="1:13" x14ac:dyDescent="0.25">
      <c r="A28" s="52"/>
      <c r="B28" s="54"/>
      <c r="C28" s="498"/>
      <c r="E28" s="1213"/>
      <c r="F28" s="1213"/>
      <c r="G28" s="1194">
        <v>2</v>
      </c>
      <c r="H28" s="1197" t="s">
        <v>0</v>
      </c>
      <c r="I28" s="1214" t="s">
        <v>638</v>
      </c>
      <c r="J28" s="1195" t="s">
        <v>179</v>
      </c>
      <c r="K28" s="1195" t="s">
        <v>1</v>
      </c>
      <c r="L28" s="1234">
        <v>1</v>
      </c>
    </row>
    <row r="29" spans="1:13" x14ac:dyDescent="0.25">
      <c r="A29" s="52"/>
      <c r="B29" s="54"/>
      <c r="C29" s="53"/>
      <c r="E29" s="1215"/>
      <c r="F29" s="1215"/>
      <c r="G29" s="1209">
        <v>3</v>
      </c>
      <c r="H29" s="1215" t="s">
        <v>0</v>
      </c>
      <c r="I29" s="1232" t="s">
        <v>639</v>
      </c>
      <c r="J29" s="1232" t="s">
        <v>6</v>
      </c>
      <c r="K29" s="1232" t="s">
        <v>1</v>
      </c>
      <c r="L29" s="1236">
        <v>0</v>
      </c>
    </row>
    <row r="30" spans="1:13" x14ac:dyDescent="0.25">
      <c r="A30" s="52"/>
      <c r="B30" s="681" t="s">
        <v>410</v>
      </c>
      <c r="C30" s="53"/>
      <c r="E30" s="1213"/>
      <c r="F30" s="1213"/>
      <c r="G30" s="1194">
        <v>4</v>
      </c>
      <c r="H30" s="1197" t="s">
        <v>38</v>
      </c>
      <c r="I30" s="1199" t="s">
        <v>640</v>
      </c>
      <c r="J30" s="1195" t="s">
        <v>179</v>
      </c>
      <c r="K30" s="1195" t="s">
        <v>1</v>
      </c>
      <c r="L30" s="1234">
        <v>5</v>
      </c>
    </row>
    <row r="31" spans="1:13" ht="15.75" customHeight="1" x14ac:dyDescent="0.25">
      <c r="A31" s="52"/>
      <c r="B31" s="682" t="s">
        <v>411</v>
      </c>
      <c r="C31" s="53"/>
      <c r="E31" s="1215"/>
      <c r="F31" s="1215"/>
      <c r="G31" s="1216">
        <v>5</v>
      </c>
      <c r="H31" s="1206" t="s">
        <v>38</v>
      </c>
      <c r="I31" s="1208" t="s">
        <v>641</v>
      </c>
      <c r="J31" s="1207" t="s">
        <v>179</v>
      </c>
      <c r="K31" s="1207" t="s">
        <v>1</v>
      </c>
      <c r="L31" s="1233">
        <v>5</v>
      </c>
    </row>
    <row r="32" spans="1:13" ht="12.75" customHeight="1" x14ac:dyDescent="0.25">
      <c r="A32" s="52"/>
      <c r="B32" s="1027" t="s">
        <v>457</v>
      </c>
      <c r="C32" s="53"/>
      <c r="E32" s="1213"/>
      <c r="F32" s="1213"/>
      <c r="G32" s="1194">
        <v>6</v>
      </c>
      <c r="H32" s="1197" t="s">
        <v>2</v>
      </c>
      <c r="I32" s="1199" t="s">
        <v>642</v>
      </c>
      <c r="J32" s="1195" t="s">
        <v>179</v>
      </c>
      <c r="K32" s="1195" t="s">
        <v>4</v>
      </c>
      <c r="L32" s="1234">
        <v>5</v>
      </c>
    </row>
    <row r="33" spans="1:13" ht="12.75" customHeight="1" x14ac:dyDescent="0.25">
      <c r="A33" s="615"/>
      <c r="B33" s="1028" t="s">
        <v>468</v>
      </c>
      <c r="C33" s="498"/>
      <c r="E33" s="1215"/>
      <c r="F33" s="1215"/>
      <c r="G33" s="1216">
        <v>7</v>
      </c>
      <c r="H33" s="1205" t="s">
        <v>2</v>
      </c>
      <c r="I33" s="1208" t="s">
        <v>643</v>
      </c>
      <c r="J33" s="1207" t="s">
        <v>179</v>
      </c>
      <c r="K33" s="1207" t="s">
        <v>4</v>
      </c>
      <c r="L33" s="1233">
        <v>5</v>
      </c>
      <c r="M33"/>
    </row>
    <row r="34" spans="1:13" ht="12.75" customHeight="1" x14ac:dyDescent="0.25">
      <c r="A34" s="52"/>
      <c r="B34" s="54"/>
      <c r="C34" s="53"/>
      <c r="E34" s="1237"/>
      <c r="F34" s="1213"/>
      <c r="G34" s="1194">
        <v>8</v>
      </c>
      <c r="H34" s="1197" t="s">
        <v>49</v>
      </c>
      <c r="I34" s="1199" t="s">
        <v>644</v>
      </c>
      <c r="J34" s="1195" t="s">
        <v>179</v>
      </c>
      <c r="K34" s="1195" t="s">
        <v>4</v>
      </c>
      <c r="L34" s="1234">
        <v>5</v>
      </c>
      <c r="M34"/>
    </row>
    <row r="35" spans="1:13" x14ac:dyDescent="0.25">
      <c r="A35" s="52"/>
      <c r="B35" s="54"/>
      <c r="C35" s="498"/>
      <c r="E35" s="1215"/>
      <c r="F35" s="1215"/>
      <c r="G35" s="1216">
        <v>9</v>
      </c>
      <c r="H35" s="1206" t="s">
        <v>49</v>
      </c>
      <c r="I35" s="1206" t="s">
        <v>645</v>
      </c>
      <c r="J35" s="1207" t="s">
        <v>179</v>
      </c>
      <c r="K35" s="1207" t="s">
        <v>4</v>
      </c>
      <c r="L35" s="1233">
        <v>5</v>
      </c>
      <c r="M35"/>
    </row>
    <row r="36" spans="1:13" x14ac:dyDescent="0.25">
      <c r="A36" s="52"/>
      <c r="B36" s="1261" t="s">
        <v>429</v>
      </c>
      <c r="C36" s="498"/>
      <c r="E36" s="1213"/>
      <c r="F36" s="1213"/>
      <c r="G36" s="1194">
        <v>10</v>
      </c>
      <c r="H36" s="1197" t="s">
        <v>49</v>
      </c>
      <c r="I36" s="1199" t="s">
        <v>646</v>
      </c>
      <c r="J36" s="1195" t="s">
        <v>179</v>
      </c>
      <c r="K36" s="1195" t="s">
        <v>4</v>
      </c>
      <c r="L36" s="1234" t="s">
        <v>647</v>
      </c>
      <c r="M36"/>
    </row>
    <row r="37" spans="1:13" x14ac:dyDescent="0.25">
      <c r="A37" s="54"/>
      <c r="B37" s="1262"/>
      <c r="C37" s="54"/>
      <c r="E37" s="1215"/>
      <c r="F37" s="1215"/>
      <c r="G37" s="1216">
        <v>11</v>
      </c>
      <c r="H37" s="1206" t="s">
        <v>49</v>
      </c>
      <c r="I37" s="1208" t="s">
        <v>648</v>
      </c>
      <c r="J37" s="1207" t="s">
        <v>179</v>
      </c>
      <c r="K37" s="1207" t="s">
        <v>4</v>
      </c>
      <c r="L37" s="1233" t="s">
        <v>647</v>
      </c>
      <c r="M37"/>
    </row>
    <row r="38" spans="1:13" ht="17.399999999999999" x14ac:dyDescent="0.25">
      <c r="A38" s="54"/>
      <c r="B38" s="854" t="s">
        <v>425</v>
      </c>
      <c r="C38" s="54"/>
      <c r="E38" s="1213"/>
      <c r="F38" s="1213"/>
      <c r="G38" s="1194">
        <v>12</v>
      </c>
      <c r="H38" s="1197" t="s">
        <v>49</v>
      </c>
      <c r="I38" s="1197" t="s">
        <v>649</v>
      </c>
      <c r="J38" s="1195" t="s">
        <v>320</v>
      </c>
      <c r="K38" s="1195" t="s">
        <v>4</v>
      </c>
      <c r="L38" s="1234" t="s">
        <v>647</v>
      </c>
      <c r="M38"/>
    </row>
    <row r="39" spans="1:13" x14ac:dyDescent="0.25">
      <c r="A39" s="54"/>
      <c r="B39" s="1031" t="s">
        <v>369</v>
      </c>
      <c r="C39" s="54"/>
      <c r="E39" s="1222"/>
      <c r="F39" s="1222"/>
      <c r="G39" s="1216">
        <v>13</v>
      </c>
      <c r="H39" s="1184" t="s">
        <v>322</v>
      </c>
      <c r="I39" s="1208" t="s">
        <v>650</v>
      </c>
      <c r="J39" s="1196" t="s">
        <v>320</v>
      </c>
      <c r="K39" s="1196" t="s">
        <v>4</v>
      </c>
      <c r="L39" s="1235" t="s">
        <v>647</v>
      </c>
      <c r="M39"/>
    </row>
    <row r="40" spans="1:13" ht="16.2" thickBot="1" x14ac:dyDescent="0.3">
      <c r="A40" s="54"/>
      <c r="B40" s="54"/>
      <c r="C40" s="54"/>
      <c r="E40" s="1223"/>
      <c r="F40" s="1223"/>
      <c r="G40" s="1194">
        <v>14</v>
      </c>
      <c r="H40" s="1183" t="s">
        <v>2</v>
      </c>
      <c r="I40" s="1197" t="s">
        <v>182</v>
      </c>
      <c r="J40" s="1195" t="s">
        <v>320</v>
      </c>
      <c r="K40" s="1195" t="s">
        <v>1</v>
      </c>
      <c r="L40" s="1234">
        <v>1</v>
      </c>
      <c r="M40"/>
    </row>
    <row r="41" spans="1:13" ht="13.8" x14ac:dyDescent="0.25">
      <c r="A41" s="52"/>
      <c r="B41" s="600" t="s">
        <v>307</v>
      </c>
      <c r="C41" s="53"/>
      <c r="E41" s="1599" t="s">
        <v>652</v>
      </c>
      <c r="F41" s="1599"/>
      <c r="G41" s="1599"/>
      <c r="H41" s="1599"/>
      <c r="I41" s="1599"/>
      <c r="J41" s="1599"/>
      <c r="K41" s="1599"/>
      <c r="L41" s="1599"/>
      <c r="M41" s="866"/>
    </row>
    <row r="42" spans="1:13" ht="13.8" x14ac:dyDescent="0.25">
      <c r="A42" s="52"/>
      <c r="B42" s="601" t="s">
        <v>269</v>
      </c>
      <c r="C42" s="53"/>
      <c r="E42" s="1599"/>
      <c r="F42" s="1599"/>
      <c r="G42" s="1599"/>
      <c r="H42" s="1599"/>
      <c r="I42" s="1599"/>
      <c r="J42" s="1599"/>
      <c r="K42" s="1599"/>
      <c r="L42" s="1599"/>
      <c r="M42" s="866"/>
    </row>
    <row r="43" spans="1:13" ht="17.399999999999999" x14ac:dyDescent="0.25">
      <c r="A43" s="52"/>
      <c r="B43" s="503" t="s">
        <v>256</v>
      </c>
      <c r="C43" s="502"/>
      <c r="E43" s="1187"/>
      <c r="F43" s="1185"/>
      <c r="G43" s="1200"/>
      <c r="H43" s="1200"/>
      <c r="I43" s="1200"/>
      <c r="J43" s="1200"/>
      <c r="K43" s="1200"/>
      <c r="L43" s="1200"/>
      <c r="M43" s="866"/>
    </row>
    <row r="44" spans="1:13" x14ac:dyDescent="0.25">
      <c r="A44" s="52"/>
      <c r="B44" s="504" t="s">
        <v>109</v>
      </c>
      <c r="C44" s="502"/>
      <c r="E44" s="1212"/>
      <c r="F44" s="1212"/>
      <c r="G44" s="1209">
        <v>1</v>
      </c>
      <c r="H44" s="1201" t="s">
        <v>0</v>
      </c>
      <c r="I44" s="1196" t="s">
        <v>637</v>
      </c>
      <c r="J44" s="1196" t="s">
        <v>179</v>
      </c>
      <c r="K44" s="1196" t="s">
        <v>1</v>
      </c>
      <c r="L44" s="1235">
        <v>1</v>
      </c>
    </row>
    <row r="45" spans="1:13" x14ac:dyDescent="0.25">
      <c r="A45" s="52"/>
      <c r="B45" s="505" t="s">
        <v>110</v>
      </c>
      <c r="C45" s="502"/>
      <c r="E45" s="1213"/>
      <c r="F45" s="1213"/>
      <c r="G45" s="1194">
        <v>2</v>
      </c>
      <c r="H45" s="1197" t="s">
        <v>0</v>
      </c>
      <c r="I45" s="1214" t="s">
        <v>638</v>
      </c>
      <c r="J45" s="1195" t="s">
        <v>179</v>
      </c>
      <c r="K45" s="1195" t="s">
        <v>1</v>
      </c>
      <c r="L45" s="1234">
        <v>1</v>
      </c>
    </row>
    <row r="46" spans="1:13" x14ac:dyDescent="0.25">
      <c r="A46" s="52"/>
      <c r="B46" s="1029" t="s">
        <v>107</v>
      </c>
      <c r="C46" s="502"/>
      <c r="E46" s="1215"/>
      <c r="F46" s="1215"/>
      <c r="G46" s="1209">
        <v>3</v>
      </c>
      <c r="H46" s="1215" t="s">
        <v>0</v>
      </c>
      <c r="I46" s="1232" t="s">
        <v>639</v>
      </c>
      <c r="J46" s="1232" t="s">
        <v>6</v>
      </c>
      <c r="K46" s="1232" t="s">
        <v>1</v>
      </c>
      <c r="L46" s="1236">
        <v>0</v>
      </c>
    </row>
    <row r="47" spans="1:13" x14ac:dyDescent="0.25">
      <c r="A47" s="52"/>
      <c r="B47" s="506" t="s">
        <v>265</v>
      </c>
      <c r="C47" s="502"/>
      <c r="E47" s="1213"/>
      <c r="F47" s="1213"/>
      <c r="G47" s="1194">
        <v>4</v>
      </c>
      <c r="H47" s="1197" t="s">
        <v>38</v>
      </c>
      <c r="I47" s="1199" t="s">
        <v>640</v>
      </c>
      <c r="J47" s="1195" t="s">
        <v>179</v>
      </c>
      <c r="K47" s="1195" t="s">
        <v>1</v>
      </c>
      <c r="L47" s="1234">
        <v>5</v>
      </c>
    </row>
    <row r="48" spans="1:13" x14ac:dyDescent="0.25">
      <c r="A48" s="52"/>
      <c r="B48" s="506" t="s">
        <v>266</v>
      </c>
      <c r="C48" s="502"/>
      <c r="E48" s="1215"/>
      <c r="F48" s="1215"/>
      <c r="G48" s="1216">
        <v>5</v>
      </c>
      <c r="H48" s="1206" t="s">
        <v>38</v>
      </c>
      <c r="I48" s="1208" t="s">
        <v>641</v>
      </c>
      <c r="J48" s="1207" t="s">
        <v>179</v>
      </c>
      <c r="K48" s="1207" t="s">
        <v>1</v>
      </c>
      <c r="L48" s="1233">
        <v>5</v>
      </c>
    </row>
    <row r="49" spans="1:12" x14ac:dyDescent="0.25">
      <c r="A49" s="52"/>
      <c r="B49" s="506" t="s">
        <v>140</v>
      </c>
      <c r="C49" s="502"/>
      <c r="E49" s="1213"/>
      <c r="F49" s="1213"/>
      <c r="G49" s="1194">
        <v>6</v>
      </c>
      <c r="H49" s="1197" t="s">
        <v>2</v>
      </c>
      <c r="I49" s="1199" t="s">
        <v>642</v>
      </c>
      <c r="J49" s="1195" t="s">
        <v>179</v>
      </c>
      <c r="K49" s="1195" t="s">
        <v>4</v>
      </c>
      <c r="L49" s="1234">
        <v>5</v>
      </c>
    </row>
    <row r="50" spans="1:12" x14ac:dyDescent="0.25">
      <c r="A50" s="52"/>
      <c r="B50" s="506" t="s">
        <v>271</v>
      </c>
      <c r="C50" s="502"/>
      <c r="E50" s="1215"/>
      <c r="F50" s="1215"/>
      <c r="G50" s="1216">
        <v>7</v>
      </c>
      <c r="H50" s="1205" t="s">
        <v>2</v>
      </c>
      <c r="I50" s="1208" t="s">
        <v>643</v>
      </c>
      <c r="J50" s="1207" t="s">
        <v>179</v>
      </c>
      <c r="K50" s="1207" t="s">
        <v>4</v>
      </c>
      <c r="L50" s="1233">
        <v>5</v>
      </c>
    </row>
    <row r="51" spans="1:12" x14ac:dyDescent="0.25">
      <c r="A51" s="52"/>
      <c r="B51" s="506" t="s">
        <v>267</v>
      </c>
      <c r="C51" s="502"/>
      <c r="E51" s="1237"/>
      <c r="F51" s="1213"/>
      <c r="G51" s="1194">
        <v>8</v>
      </c>
      <c r="H51" s="1197" t="s">
        <v>49</v>
      </c>
      <c r="I51" s="1199" t="s">
        <v>644</v>
      </c>
      <c r="J51" s="1195" t="s">
        <v>179</v>
      </c>
      <c r="K51" s="1195" t="s">
        <v>4</v>
      </c>
      <c r="L51" s="1234">
        <v>5</v>
      </c>
    </row>
    <row r="52" spans="1:12" x14ac:dyDescent="0.25">
      <c r="A52" s="52"/>
      <c r="B52" s="506" t="s">
        <v>139</v>
      </c>
      <c r="C52" s="502"/>
      <c r="E52" s="1215"/>
      <c r="F52" s="1215"/>
      <c r="G52" s="1216">
        <v>9</v>
      </c>
      <c r="H52" s="1206" t="s">
        <v>49</v>
      </c>
      <c r="I52" s="1206" t="s">
        <v>645</v>
      </c>
      <c r="J52" s="1207" t="s">
        <v>179</v>
      </c>
      <c r="K52" s="1207" t="s">
        <v>4</v>
      </c>
      <c r="L52" s="1233">
        <v>5</v>
      </c>
    </row>
    <row r="53" spans="1:12" x14ac:dyDescent="0.25">
      <c r="A53" s="52"/>
      <c r="B53" s="506" t="s">
        <v>268</v>
      </c>
      <c r="C53" s="502"/>
      <c r="E53" s="1213"/>
      <c r="F53" s="1213"/>
      <c r="G53" s="1194">
        <v>10</v>
      </c>
      <c r="H53" s="1197" t="s">
        <v>49</v>
      </c>
      <c r="I53" s="1199" t="s">
        <v>646</v>
      </c>
      <c r="J53" s="1195" t="s">
        <v>179</v>
      </c>
      <c r="K53" s="1195" t="s">
        <v>4</v>
      </c>
      <c r="L53" s="1234" t="s">
        <v>647</v>
      </c>
    </row>
    <row r="54" spans="1:12" x14ac:dyDescent="0.25">
      <c r="A54" s="52"/>
      <c r="B54" s="685" t="s">
        <v>111</v>
      </c>
      <c r="C54" s="502"/>
      <c r="E54" s="1215"/>
      <c r="F54" s="1215"/>
      <c r="G54" s="1216">
        <v>11</v>
      </c>
      <c r="H54" s="1206" t="s">
        <v>49</v>
      </c>
      <c r="I54" s="1208" t="s">
        <v>648</v>
      </c>
      <c r="J54" s="1207" t="s">
        <v>179</v>
      </c>
      <c r="K54" s="1207" t="s">
        <v>4</v>
      </c>
      <c r="L54" s="1233" t="s">
        <v>647</v>
      </c>
    </row>
    <row r="55" spans="1:12" x14ac:dyDescent="0.25">
      <c r="A55" s="52"/>
      <c r="B55" s="54"/>
      <c r="C55" s="502"/>
      <c r="E55" s="1213"/>
      <c r="F55" s="1213"/>
      <c r="G55" s="1194">
        <v>12</v>
      </c>
      <c r="H55" s="1197" t="s">
        <v>49</v>
      </c>
      <c r="I55" s="1197" t="s">
        <v>649</v>
      </c>
      <c r="J55" s="1195" t="s">
        <v>320</v>
      </c>
      <c r="K55" s="1195" t="s">
        <v>4</v>
      </c>
      <c r="L55" s="1234" t="s">
        <v>647</v>
      </c>
    </row>
    <row r="56" spans="1:12" x14ac:dyDescent="0.25">
      <c r="A56" s="52"/>
      <c r="B56" s="54"/>
      <c r="C56" s="502"/>
      <c r="E56" s="1222"/>
      <c r="F56" s="1222"/>
      <c r="G56" s="1216">
        <v>13</v>
      </c>
      <c r="H56" s="1184" t="s">
        <v>322</v>
      </c>
      <c r="I56" s="1208" t="s">
        <v>650</v>
      </c>
      <c r="J56" s="1196" t="s">
        <v>320</v>
      </c>
      <c r="K56" s="1196" t="s">
        <v>4</v>
      </c>
      <c r="L56" s="1235" t="s">
        <v>647</v>
      </c>
    </row>
    <row r="57" spans="1:12" x14ac:dyDescent="0.25">
      <c r="A57" s="52"/>
      <c r="B57" s="54"/>
      <c r="C57" s="53"/>
      <c r="E57" s="1223"/>
      <c r="F57" s="1223"/>
      <c r="G57" s="1194">
        <v>14</v>
      </c>
      <c r="H57" s="1183" t="s">
        <v>2</v>
      </c>
      <c r="I57" s="1197" t="s">
        <v>182</v>
      </c>
      <c r="J57" s="1195" t="s">
        <v>320</v>
      </c>
      <c r="K57" s="1195" t="s">
        <v>1</v>
      </c>
      <c r="L57" s="1234">
        <v>1</v>
      </c>
    </row>
    <row r="58" spans="1:12" x14ac:dyDescent="0.25">
      <c r="A58" s="1169"/>
      <c r="B58" s="1170" t="str">
        <f>B1</f>
        <v>November</v>
      </c>
      <c r="C58" s="1171"/>
    </row>
    <row r="59" spans="1:12" x14ac:dyDescent="0.25">
      <c r="E59" s="1223"/>
      <c r="F59" s="1183"/>
      <c r="G59" s="1183"/>
      <c r="H59" s="1224"/>
      <c r="I59" s="1217"/>
      <c r="J59" s="1217"/>
      <c r="K59" s="1217"/>
      <c r="L59" s="1219"/>
    </row>
    <row r="60" spans="1:12" x14ac:dyDescent="0.25">
      <c r="E60" s="1202"/>
      <c r="F60" s="1203" t="s">
        <v>7</v>
      </c>
      <c r="G60" s="1203"/>
      <c r="H60" s="1193" t="s">
        <v>326</v>
      </c>
      <c r="I60" s="1220"/>
      <c r="J60" s="1220"/>
      <c r="K60" s="1220"/>
      <c r="L60" s="1221"/>
    </row>
    <row r="61" spans="1:12" x14ac:dyDescent="0.25">
      <c r="E61" s="1225"/>
      <c r="F61" s="1186"/>
      <c r="G61" s="1186"/>
      <c r="H61" s="1186" t="s">
        <v>327</v>
      </c>
      <c r="I61" s="1217"/>
      <c r="J61" s="1217"/>
      <c r="K61" s="1217"/>
      <c r="L61" s="1219"/>
    </row>
    <row r="62" spans="1:12" x14ac:dyDescent="0.25">
      <c r="E62" s="1204"/>
      <c r="F62" s="1192"/>
      <c r="G62" s="1192"/>
      <c r="H62" s="1193"/>
      <c r="I62" s="1220"/>
      <c r="J62" s="1220"/>
      <c r="K62" s="1220"/>
      <c r="L62" s="1221"/>
    </row>
    <row r="63" spans="1:12" x14ac:dyDescent="0.25">
      <c r="E63" s="1189"/>
      <c r="F63" s="1190"/>
      <c r="G63" s="1190"/>
      <c r="H63" s="1186" t="s">
        <v>310</v>
      </c>
      <c r="I63" s="1217"/>
      <c r="J63" s="1217"/>
      <c r="K63" s="1217"/>
      <c r="L63" s="1219"/>
    </row>
    <row r="64" spans="1:12" x14ac:dyDescent="0.25">
      <c r="E64" s="1191"/>
      <c r="F64" s="1192"/>
      <c r="G64" s="1192"/>
      <c r="H64" s="1193" t="s">
        <v>311</v>
      </c>
      <c r="I64" s="1220"/>
      <c r="J64" s="1220"/>
      <c r="K64" s="1220"/>
      <c r="L64" s="1221"/>
    </row>
    <row r="65" spans="5:12" ht="17.399999999999999" x14ac:dyDescent="0.25">
      <c r="E65" s="1217"/>
      <c r="F65" s="1218"/>
      <c r="G65" s="1217"/>
      <c r="H65" s="1217"/>
      <c r="I65" s="1217"/>
      <c r="J65" s="1217"/>
      <c r="K65" s="1217"/>
      <c r="L65" s="1219"/>
    </row>
    <row r="66" spans="5:12" x14ac:dyDescent="0.25">
      <c r="E66" s="1226"/>
      <c r="F66" s="1227"/>
      <c r="G66" s="1228"/>
      <c r="H66" s="1229"/>
      <c r="I66" s="1228"/>
      <c r="J66" s="1228"/>
      <c r="K66" s="1230"/>
      <c r="L66" s="1231"/>
    </row>
    <row r="67" spans="5:12" ht="17.399999999999999" x14ac:dyDescent="0.25">
      <c r="E67" s="1599"/>
      <c r="F67" s="1600"/>
      <c r="G67" s="1600"/>
      <c r="H67" s="1600"/>
      <c r="I67" s="1600"/>
      <c r="J67" s="1600"/>
      <c r="K67" s="1600"/>
      <c r="L67" s="1600"/>
    </row>
    <row r="68" spans="5:12" x14ac:dyDescent="0.25">
      <c r="L68" s="454"/>
    </row>
    <row r="69" spans="5:12" x14ac:dyDescent="0.25">
      <c r="L69" s="454"/>
    </row>
  </sheetData>
  <mergeCells count="8">
    <mergeCell ref="E2:L2"/>
    <mergeCell ref="E4:L4"/>
    <mergeCell ref="E67:L67"/>
    <mergeCell ref="E6:L7"/>
    <mergeCell ref="E24:L25"/>
    <mergeCell ref="B4:B6"/>
    <mergeCell ref="B36:B37"/>
    <mergeCell ref="E41:L4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58"/>
  <sheetViews>
    <sheetView zoomScale="75" zoomScaleNormal="75" workbookViewId="0">
      <selection sqref="A1:C1048576"/>
    </sheetView>
  </sheetViews>
  <sheetFormatPr defaultRowHeight="13.2" x14ac:dyDescent="0.25"/>
  <cols>
    <col min="1" max="1" width="1.44140625" style="1167" customWidth="1"/>
    <col min="2" max="2" width="13.5546875" style="1167" customWidth="1"/>
    <col min="3" max="3" width="1.44140625" style="1167" customWidth="1"/>
    <col min="4" max="4" width="4.109375" customWidth="1"/>
    <col min="5" max="6" width="3.44140625" customWidth="1"/>
    <col min="7" max="7" width="5.5546875" customWidth="1"/>
    <col min="9" max="9" width="75.109375" customWidth="1"/>
    <col min="10" max="10" width="3.109375" customWidth="1"/>
    <col min="11" max="11" width="7.88671875" customWidth="1"/>
    <col min="12" max="12" width="6.88671875" customWidth="1"/>
    <col min="14" max="14" width="8.5546875" customWidth="1"/>
  </cols>
  <sheetData>
    <row r="1" spans="1:13" ht="15.6" x14ac:dyDescent="0.25">
      <c r="A1" s="1169"/>
      <c r="B1" s="1170" t="s">
        <v>592</v>
      </c>
      <c r="C1" s="1171"/>
      <c r="E1" s="469"/>
      <c r="F1" s="469"/>
      <c r="G1" s="469"/>
      <c r="H1" s="469"/>
      <c r="I1" s="469"/>
      <c r="J1" s="469"/>
      <c r="K1" s="469"/>
      <c r="L1" s="469"/>
      <c r="M1" s="470"/>
    </row>
    <row r="2" spans="1:13" ht="18" thickBot="1" x14ac:dyDescent="0.3">
      <c r="A2" s="615"/>
      <c r="B2" s="869"/>
      <c r="C2" s="53"/>
      <c r="E2" s="471"/>
      <c r="F2" s="1619" t="s">
        <v>403</v>
      </c>
      <c r="G2" s="1619"/>
      <c r="H2" s="1619"/>
      <c r="I2" s="1619"/>
      <c r="J2" s="1619"/>
      <c r="K2" s="1619"/>
      <c r="L2" s="1619"/>
      <c r="M2" s="1619"/>
    </row>
    <row r="3" spans="1:13" ht="18" thickBot="1" x14ac:dyDescent="0.3">
      <c r="A3" s="615"/>
      <c r="B3" s="371" t="str">
        <f>Title!B3</f>
        <v>Interim</v>
      </c>
      <c r="C3" s="53"/>
      <c r="E3" s="1151"/>
      <c r="F3" s="1620"/>
      <c r="G3" s="1620"/>
      <c r="H3" s="1620"/>
      <c r="I3" s="1620"/>
      <c r="J3" s="1620"/>
      <c r="K3" s="1620"/>
      <c r="L3" s="1620"/>
      <c r="M3" s="1620"/>
    </row>
    <row r="4" spans="1:13" ht="15.75" customHeight="1" x14ac:dyDescent="0.25">
      <c r="A4" s="615"/>
      <c r="B4" s="1256" t="str">
        <f>Title!B4</f>
        <v>R0</v>
      </c>
      <c r="C4" s="53"/>
      <c r="E4" s="1152"/>
      <c r="F4" s="1621" t="s">
        <v>74</v>
      </c>
      <c r="G4" s="1621"/>
      <c r="H4" s="1621"/>
      <c r="I4" s="1621"/>
      <c r="J4" s="1621"/>
      <c r="K4" s="1621"/>
      <c r="L4" s="1621"/>
      <c r="M4" s="1621"/>
    </row>
    <row r="5" spans="1:13" ht="15.6" x14ac:dyDescent="0.25">
      <c r="A5" s="615"/>
      <c r="B5" s="1257"/>
      <c r="C5" s="53"/>
      <c r="E5" s="895"/>
      <c r="F5" s="888"/>
      <c r="G5" s="930" t="s">
        <v>52</v>
      </c>
      <c r="H5" s="891"/>
      <c r="I5" s="892"/>
      <c r="J5" s="892"/>
      <c r="K5" s="892"/>
      <c r="L5" s="892"/>
      <c r="M5" s="894"/>
    </row>
    <row r="6" spans="1:13" ht="16.2" thickBot="1" x14ac:dyDescent="0.3">
      <c r="A6" s="615"/>
      <c r="B6" s="1258"/>
      <c r="C6" s="53"/>
      <c r="E6" s="895"/>
      <c r="F6" s="888"/>
      <c r="G6" s="930" t="s">
        <v>529</v>
      </c>
      <c r="H6" s="892"/>
      <c r="I6" s="892"/>
      <c r="J6" s="892"/>
      <c r="K6" s="892"/>
      <c r="L6" s="892"/>
      <c r="M6" s="894"/>
    </row>
    <row r="7" spans="1:13" ht="13.5" customHeight="1" thickBot="1" x14ac:dyDescent="0.3">
      <c r="A7" s="615"/>
      <c r="B7" s="54"/>
      <c r="C7" s="544"/>
      <c r="E7" s="1617" t="s">
        <v>696</v>
      </c>
      <c r="F7" s="1617"/>
      <c r="G7" s="1617"/>
      <c r="H7" s="1617"/>
      <c r="I7" s="1617"/>
      <c r="J7" s="1617"/>
      <c r="K7" s="1617"/>
      <c r="L7" s="1617"/>
      <c r="M7" s="1617"/>
    </row>
    <row r="8" spans="1:13" ht="15.75" customHeight="1" x14ac:dyDescent="0.25">
      <c r="A8" s="615"/>
      <c r="B8" s="1019" t="s">
        <v>108</v>
      </c>
      <c r="C8" s="498"/>
      <c r="E8" s="1618"/>
      <c r="F8" s="1618"/>
      <c r="G8" s="1618"/>
      <c r="H8" s="1618"/>
      <c r="I8" s="1618"/>
      <c r="J8" s="1618"/>
      <c r="K8" s="1618"/>
      <c r="L8" s="1618"/>
      <c r="M8" s="1618"/>
    </row>
    <row r="9" spans="1:13" ht="15.75" customHeight="1" x14ac:dyDescent="0.25">
      <c r="A9" s="615"/>
      <c r="B9" s="678" t="s">
        <v>136</v>
      </c>
      <c r="C9" s="498"/>
      <c r="E9" s="889"/>
      <c r="F9" s="889"/>
      <c r="G9" s="897">
        <v>6</v>
      </c>
      <c r="H9" s="896" t="s">
        <v>0</v>
      </c>
      <c r="I9" s="897" t="s">
        <v>53</v>
      </c>
      <c r="J9" s="897" t="s">
        <v>179</v>
      </c>
      <c r="K9" s="897" t="s">
        <v>1</v>
      </c>
      <c r="L9" s="898">
        <v>1</v>
      </c>
      <c r="M9" s="899">
        <v>0.66666666666666663</v>
      </c>
    </row>
    <row r="10" spans="1:13" ht="15.6" x14ac:dyDescent="0.25">
      <c r="A10" s="615"/>
      <c r="B10" s="679"/>
      <c r="C10" s="680"/>
      <c r="E10" s="890"/>
      <c r="F10" s="890"/>
      <c r="G10" s="909">
        <f>G9+1</f>
        <v>7</v>
      </c>
      <c r="H10" s="900" t="s">
        <v>0</v>
      </c>
      <c r="I10" s="900" t="s">
        <v>313</v>
      </c>
      <c r="J10" s="901" t="s">
        <v>179</v>
      </c>
      <c r="K10" s="901" t="s">
        <v>1</v>
      </c>
      <c r="L10" s="902">
        <v>1</v>
      </c>
      <c r="M10" s="931">
        <f t="shared" ref="M10:M17" si="0">M9+TIME(0,L9,0)</f>
        <v>0.66736111111111107</v>
      </c>
    </row>
    <row r="11" spans="1:13" ht="15.6" x14ac:dyDescent="0.25">
      <c r="A11" s="615"/>
      <c r="B11" s="681" t="s">
        <v>406</v>
      </c>
      <c r="C11" s="498"/>
      <c r="E11" s="893"/>
      <c r="F11" s="893"/>
      <c r="G11" s="914">
        <v>3</v>
      </c>
      <c r="H11" s="904" t="s">
        <v>2</v>
      </c>
      <c r="I11" s="905" t="s">
        <v>75</v>
      </c>
      <c r="J11" s="906" t="s">
        <v>179</v>
      </c>
      <c r="K11" s="897" t="s">
        <v>4</v>
      </c>
      <c r="L11" s="907">
        <v>3</v>
      </c>
      <c r="M11" s="908">
        <f t="shared" si="0"/>
        <v>0.66805555555555551</v>
      </c>
    </row>
    <row r="12" spans="1:13" ht="15.6" x14ac:dyDescent="0.25">
      <c r="A12" s="52"/>
      <c r="B12" s="682" t="s">
        <v>407</v>
      </c>
      <c r="C12" s="53"/>
      <c r="E12" s="890"/>
      <c r="F12" s="890"/>
      <c r="G12" s="909">
        <v>4</v>
      </c>
      <c r="H12" s="900" t="s">
        <v>0</v>
      </c>
      <c r="I12" s="910" t="s">
        <v>315</v>
      </c>
      <c r="J12" s="901" t="s">
        <v>179</v>
      </c>
      <c r="K12" s="901" t="s">
        <v>1</v>
      </c>
      <c r="L12" s="902">
        <v>3</v>
      </c>
      <c r="M12" s="903">
        <f t="shared" si="0"/>
        <v>0.67013888888888884</v>
      </c>
    </row>
    <row r="13" spans="1:13" ht="15.6" x14ac:dyDescent="0.25">
      <c r="A13" s="615"/>
      <c r="B13" s="683" t="s">
        <v>162</v>
      </c>
      <c r="C13" s="498"/>
      <c r="E13" s="893"/>
      <c r="F13" s="893"/>
      <c r="G13" s="914">
        <v>4.0999999999999996</v>
      </c>
      <c r="H13" s="904" t="s">
        <v>0</v>
      </c>
      <c r="I13" s="911" t="s">
        <v>415</v>
      </c>
      <c r="J13" s="906" t="s">
        <v>179</v>
      </c>
      <c r="K13" s="897" t="s">
        <v>1</v>
      </c>
      <c r="L13" s="907">
        <v>2</v>
      </c>
      <c r="M13" s="908">
        <f t="shared" si="0"/>
        <v>0.67222222222222217</v>
      </c>
    </row>
    <row r="14" spans="1:13" ht="15.6" x14ac:dyDescent="0.25">
      <c r="A14" s="52"/>
      <c r="B14" s="684" t="s">
        <v>262</v>
      </c>
      <c r="C14" s="498"/>
      <c r="E14" s="890"/>
      <c r="F14" s="890"/>
      <c r="G14" s="912">
        <v>5</v>
      </c>
      <c r="H14" s="901" t="s">
        <v>38</v>
      </c>
      <c r="I14" s="901" t="s">
        <v>433</v>
      </c>
      <c r="J14" s="901" t="s">
        <v>179</v>
      </c>
      <c r="K14" s="901" t="s">
        <v>1</v>
      </c>
      <c r="L14" s="902">
        <v>40</v>
      </c>
      <c r="M14" s="903">
        <f t="shared" si="0"/>
        <v>0.67361111111111105</v>
      </c>
    </row>
    <row r="15" spans="1:13" ht="15.6" x14ac:dyDescent="0.25">
      <c r="A15" s="52"/>
      <c r="B15" s="499" t="s">
        <v>289</v>
      </c>
      <c r="C15" s="498"/>
      <c r="E15" s="893"/>
      <c r="F15" s="893"/>
      <c r="G15" s="913">
        <v>6</v>
      </c>
      <c r="H15" s="906" t="s">
        <v>49</v>
      </c>
      <c r="I15" s="905" t="s">
        <v>10</v>
      </c>
      <c r="J15" s="906" t="s">
        <v>179</v>
      </c>
      <c r="K15" s="906" t="s">
        <v>4</v>
      </c>
      <c r="L15" s="907">
        <v>30</v>
      </c>
      <c r="M15" s="908">
        <f t="shared" si="0"/>
        <v>0.70138888888888884</v>
      </c>
    </row>
    <row r="16" spans="1:13" ht="15.6" x14ac:dyDescent="0.25">
      <c r="A16" s="52"/>
      <c r="B16" s="500" t="s">
        <v>353</v>
      </c>
      <c r="C16" s="501"/>
      <c r="E16" s="890"/>
      <c r="F16" s="890"/>
      <c r="G16" s="912">
        <v>7</v>
      </c>
      <c r="H16" s="901" t="s">
        <v>2</v>
      </c>
      <c r="I16" s="910" t="s">
        <v>76</v>
      </c>
      <c r="J16" s="901" t="s">
        <v>179</v>
      </c>
      <c r="K16" s="901" t="s">
        <v>4</v>
      </c>
      <c r="L16" s="902">
        <v>40</v>
      </c>
      <c r="M16" s="903">
        <f t="shared" si="0"/>
        <v>0.72222222222222221</v>
      </c>
    </row>
    <row r="17" spans="1:14" ht="12.75" customHeight="1" x14ac:dyDescent="0.25">
      <c r="A17" s="52"/>
      <c r="B17" s="54"/>
      <c r="C17" s="460"/>
      <c r="E17" s="893"/>
      <c r="F17" s="893"/>
      <c r="G17" s="913">
        <v>8</v>
      </c>
      <c r="H17" s="914" t="s">
        <v>58</v>
      </c>
      <c r="I17" s="906" t="s">
        <v>182</v>
      </c>
      <c r="J17" s="906"/>
      <c r="K17" s="906"/>
      <c r="L17" s="907"/>
      <c r="M17" s="908">
        <f t="shared" si="0"/>
        <v>0.75</v>
      </c>
    </row>
    <row r="18" spans="1:14" ht="15.75" customHeight="1" x14ac:dyDescent="0.25">
      <c r="A18" s="52"/>
      <c r="B18" s="54"/>
      <c r="C18" s="53"/>
      <c r="E18" s="890"/>
      <c r="F18" s="890"/>
      <c r="G18" s="912"/>
      <c r="H18" s="901"/>
      <c r="I18" s="901"/>
      <c r="J18" s="901"/>
      <c r="K18" s="901"/>
      <c r="L18" s="902"/>
      <c r="M18" s="903"/>
    </row>
    <row r="19" spans="1:14" ht="15.6" x14ac:dyDescent="0.25">
      <c r="A19" s="615"/>
      <c r="B19" s="973" t="s">
        <v>408</v>
      </c>
      <c r="C19" s="498"/>
      <c r="E19" s="915"/>
      <c r="F19" s="916"/>
      <c r="G19" s="917" t="s">
        <v>7</v>
      </c>
      <c r="H19" s="917"/>
      <c r="I19" s="918" t="s">
        <v>326</v>
      </c>
      <c r="J19" s="919"/>
      <c r="K19" s="919"/>
      <c r="L19" s="919"/>
      <c r="M19" s="920"/>
    </row>
    <row r="20" spans="1:14" ht="15.6" x14ac:dyDescent="0.25">
      <c r="A20" s="52"/>
      <c r="B20" s="682" t="s">
        <v>409</v>
      </c>
      <c r="C20" s="53"/>
      <c r="E20" s="921"/>
      <c r="F20" s="922"/>
      <c r="G20" s="923"/>
      <c r="H20" s="923"/>
      <c r="I20" s="923" t="s">
        <v>327</v>
      </c>
      <c r="J20" s="924"/>
      <c r="K20" s="924"/>
      <c r="L20" s="924"/>
      <c r="M20" s="925"/>
    </row>
    <row r="21" spans="1:14" ht="15.6" x14ac:dyDescent="0.25">
      <c r="A21" s="615"/>
      <c r="B21" s="1020" t="s">
        <v>467</v>
      </c>
      <c r="C21" s="498"/>
      <c r="E21" s="915"/>
      <c r="F21" s="926"/>
      <c r="G21" s="927"/>
      <c r="H21" s="927"/>
      <c r="I21" s="918"/>
      <c r="J21" s="919"/>
      <c r="K21" s="919"/>
      <c r="L21" s="919"/>
      <c r="M21" s="920"/>
    </row>
    <row r="22" spans="1:14" ht="15.6" x14ac:dyDescent="0.3">
      <c r="A22" s="52"/>
      <c r="B22" s="974" t="s">
        <v>304</v>
      </c>
      <c r="C22" s="498"/>
      <c r="E22" s="467"/>
      <c r="F22" s="467"/>
      <c r="G22" s="928"/>
      <c r="H22" s="928"/>
      <c r="I22" s="923" t="s">
        <v>310</v>
      </c>
      <c r="J22" s="924"/>
      <c r="K22" s="924"/>
      <c r="L22" s="924"/>
      <c r="M22" s="925"/>
    </row>
    <row r="23" spans="1:14" ht="15.6" x14ac:dyDescent="0.3">
      <c r="A23" s="52"/>
      <c r="B23" s="1021" t="s">
        <v>303</v>
      </c>
      <c r="C23" s="498"/>
      <c r="E23" s="468"/>
      <c r="F23" s="468"/>
      <c r="G23" s="927"/>
      <c r="H23" s="927"/>
      <c r="I23" s="918" t="s">
        <v>311</v>
      </c>
      <c r="J23" s="919"/>
      <c r="K23" s="919"/>
      <c r="L23" s="919"/>
      <c r="M23" s="920"/>
    </row>
    <row r="24" spans="1:14" ht="17.399999999999999" x14ac:dyDescent="0.3">
      <c r="A24" s="52"/>
      <c r="B24" s="975" t="s">
        <v>354</v>
      </c>
      <c r="C24" s="498"/>
      <c r="E24" s="924"/>
      <c r="F24" s="924"/>
      <c r="G24" s="929"/>
      <c r="H24" s="924"/>
      <c r="I24" s="924"/>
      <c r="J24" s="924"/>
      <c r="K24" s="924"/>
      <c r="L24" s="924"/>
      <c r="M24" s="925"/>
    </row>
    <row r="25" spans="1:14" ht="15.6" x14ac:dyDescent="0.25">
      <c r="A25" s="52"/>
      <c r="B25" s="1022" t="s">
        <v>26</v>
      </c>
      <c r="C25" s="498"/>
      <c r="E25" s="1622"/>
      <c r="F25" s="1622"/>
      <c r="G25" s="1622"/>
      <c r="H25" s="1622"/>
      <c r="I25" s="1622"/>
      <c r="J25" s="1622"/>
      <c r="K25" s="1622"/>
      <c r="L25" s="1622"/>
      <c r="M25" s="1622"/>
    </row>
    <row r="26" spans="1:14" ht="12.75" customHeight="1" x14ac:dyDescent="0.25">
      <c r="A26" s="52"/>
      <c r="B26" s="1023" t="s">
        <v>21</v>
      </c>
      <c r="C26" s="498"/>
      <c r="E26" s="1622"/>
      <c r="F26" s="1622"/>
      <c r="G26" s="1622"/>
      <c r="H26" s="1622"/>
      <c r="I26" s="1622"/>
      <c r="J26" s="1622"/>
      <c r="K26" s="1622"/>
      <c r="L26" s="1622"/>
      <c r="M26" s="1622"/>
    </row>
    <row r="27" spans="1:14" ht="15.6" x14ac:dyDescent="0.25">
      <c r="A27" s="52"/>
      <c r="B27" s="1024" t="s">
        <v>469</v>
      </c>
      <c r="C27" s="498"/>
      <c r="E27" s="844"/>
      <c r="F27" s="844"/>
      <c r="G27" s="844"/>
      <c r="H27" s="844"/>
      <c r="I27" s="844"/>
      <c r="J27" s="844"/>
      <c r="K27" s="844"/>
      <c r="L27" s="844"/>
      <c r="M27" s="844"/>
      <c r="N27" s="844"/>
    </row>
    <row r="28" spans="1:14" ht="15.6" x14ac:dyDescent="0.25">
      <c r="A28" s="52"/>
      <c r="B28" s="54"/>
      <c r="C28" s="498"/>
      <c r="E28" s="844"/>
      <c r="F28" s="844"/>
      <c r="G28" s="844"/>
      <c r="H28" s="844"/>
      <c r="I28" s="844"/>
      <c r="J28" s="844"/>
      <c r="K28" s="844"/>
      <c r="L28" s="844"/>
      <c r="M28" s="844"/>
      <c r="N28" s="844"/>
    </row>
    <row r="29" spans="1:14" x14ac:dyDescent="0.25">
      <c r="A29" s="52"/>
      <c r="B29" s="54"/>
      <c r="C29" s="53"/>
      <c r="E29" s="844"/>
      <c r="F29" s="844"/>
      <c r="G29" s="844"/>
      <c r="H29" s="844"/>
      <c r="I29" s="844"/>
      <c r="J29" s="844"/>
      <c r="K29" s="844"/>
      <c r="L29" s="844"/>
      <c r="M29" s="844"/>
      <c r="N29" s="844"/>
    </row>
    <row r="30" spans="1:14" ht="15.6" x14ac:dyDescent="0.25">
      <c r="A30" s="52"/>
      <c r="B30" s="681" t="s">
        <v>410</v>
      </c>
      <c r="C30" s="53"/>
      <c r="E30" s="844"/>
      <c r="F30" s="844"/>
      <c r="G30" s="844"/>
      <c r="H30" s="844"/>
      <c r="I30" s="844"/>
      <c r="J30" s="844"/>
      <c r="K30" s="844"/>
      <c r="L30" s="844"/>
      <c r="M30" s="844"/>
      <c r="N30" s="844"/>
    </row>
    <row r="31" spans="1:14" ht="15.6" x14ac:dyDescent="0.25">
      <c r="A31" s="52"/>
      <c r="B31" s="682" t="s">
        <v>411</v>
      </c>
      <c r="C31" s="53"/>
      <c r="E31" s="844"/>
      <c r="F31" s="844"/>
      <c r="G31" s="844"/>
      <c r="H31" s="844"/>
      <c r="I31" s="844"/>
      <c r="J31" s="844"/>
      <c r="K31" s="844"/>
      <c r="L31" s="844"/>
      <c r="M31" s="844"/>
      <c r="N31" s="844"/>
    </row>
    <row r="32" spans="1:14" ht="15.6" x14ac:dyDescent="0.25">
      <c r="A32" s="52"/>
      <c r="B32" s="1027" t="s">
        <v>457</v>
      </c>
      <c r="C32" s="53"/>
      <c r="E32" s="844"/>
      <c r="F32" s="844"/>
      <c r="G32" s="844"/>
      <c r="H32" s="844"/>
      <c r="I32" s="844"/>
      <c r="J32" s="844"/>
      <c r="K32" s="844"/>
      <c r="L32" s="844"/>
      <c r="M32" s="844"/>
      <c r="N32" s="844"/>
    </row>
    <row r="33" spans="1:14" ht="15.6" x14ac:dyDescent="0.25">
      <c r="A33" s="615"/>
      <c r="B33" s="1028" t="s">
        <v>468</v>
      </c>
      <c r="C33" s="498"/>
      <c r="E33" s="844"/>
      <c r="F33" s="844"/>
      <c r="G33" s="844"/>
      <c r="H33" s="844"/>
      <c r="I33" s="844"/>
      <c r="J33" s="844"/>
      <c r="K33" s="844"/>
      <c r="L33" s="844"/>
      <c r="M33" s="844"/>
      <c r="N33" s="844"/>
    </row>
    <row r="34" spans="1:14" x14ac:dyDescent="0.25">
      <c r="A34" s="52"/>
      <c r="B34" s="54"/>
      <c r="C34" s="53"/>
      <c r="E34" s="844"/>
      <c r="F34" s="844"/>
      <c r="G34" s="844"/>
      <c r="H34" s="844"/>
      <c r="I34" s="844"/>
      <c r="J34" s="844"/>
      <c r="K34" s="844"/>
      <c r="L34" s="844"/>
      <c r="M34" s="844"/>
      <c r="N34" s="844"/>
    </row>
    <row r="35" spans="1:14" ht="15.6" x14ac:dyDescent="0.25">
      <c r="A35" s="52"/>
      <c r="B35" s="54"/>
      <c r="C35" s="498"/>
      <c r="E35" s="844"/>
      <c r="F35" s="844"/>
      <c r="G35" s="844"/>
      <c r="H35" s="844"/>
      <c r="I35" s="844"/>
      <c r="J35" s="844"/>
      <c r="K35" s="844"/>
      <c r="L35" s="844"/>
      <c r="M35" s="844"/>
      <c r="N35" s="844"/>
    </row>
    <row r="36" spans="1:14" ht="14.25" customHeight="1" x14ac:dyDescent="0.25">
      <c r="A36" s="52"/>
      <c r="B36" s="1261" t="s">
        <v>429</v>
      </c>
      <c r="C36" s="498"/>
      <c r="E36" s="844"/>
      <c r="F36" s="844"/>
      <c r="G36" s="844"/>
      <c r="H36" s="844"/>
      <c r="I36" s="844"/>
      <c r="J36" s="844"/>
      <c r="K36" s="844"/>
      <c r="L36" s="844"/>
      <c r="M36" s="844"/>
      <c r="N36" s="844"/>
    </row>
    <row r="37" spans="1:14" ht="12.75" customHeight="1" x14ac:dyDescent="0.25">
      <c r="A37" s="54"/>
      <c r="B37" s="1262"/>
      <c r="C37" s="54"/>
      <c r="E37" s="844"/>
      <c r="F37" s="844"/>
      <c r="G37" s="844"/>
      <c r="H37" s="844"/>
      <c r="I37" s="844"/>
      <c r="J37" s="844"/>
      <c r="K37" s="844"/>
      <c r="L37" s="844"/>
      <c r="M37" s="844"/>
      <c r="N37" s="844"/>
    </row>
    <row r="38" spans="1:14" ht="12.75" customHeight="1" x14ac:dyDescent="0.25">
      <c r="A38" s="54"/>
      <c r="B38" s="854" t="s">
        <v>425</v>
      </c>
      <c r="C38" s="54"/>
      <c r="E38" s="844"/>
      <c r="F38" s="844"/>
      <c r="G38" s="844"/>
      <c r="H38" s="844"/>
      <c r="I38" s="844"/>
      <c r="J38" s="844"/>
      <c r="K38" s="844"/>
      <c r="L38" s="844"/>
      <c r="M38" s="844"/>
      <c r="N38" s="844"/>
    </row>
    <row r="39" spans="1:14" ht="21" customHeight="1" x14ac:dyDescent="0.25">
      <c r="A39" s="54"/>
      <c r="B39" s="1031" t="s">
        <v>369</v>
      </c>
      <c r="C39" s="54"/>
      <c r="E39" s="844"/>
      <c r="F39" s="844"/>
      <c r="G39" s="844"/>
      <c r="H39" s="844"/>
      <c r="I39" s="844"/>
      <c r="J39" s="844"/>
      <c r="K39" s="844"/>
      <c r="L39" s="844"/>
      <c r="M39" s="844"/>
      <c r="N39" s="844"/>
    </row>
    <row r="40" spans="1:14" ht="13.8" thickBot="1" x14ac:dyDescent="0.3">
      <c r="A40" s="54"/>
      <c r="B40" s="54"/>
      <c r="C40" s="54"/>
      <c r="E40" s="844"/>
      <c r="F40" s="844"/>
      <c r="G40" s="844"/>
      <c r="H40" s="844"/>
      <c r="I40" s="844"/>
      <c r="J40" s="844"/>
      <c r="K40" s="844"/>
      <c r="L40" s="844"/>
      <c r="M40" s="844"/>
      <c r="N40" s="844"/>
    </row>
    <row r="41" spans="1:14" ht="13.8" x14ac:dyDescent="0.25">
      <c r="A41" s="52"/>
      <c r="B41" s="600" t="s">
        <v>307</v>
      </c>
      <c r="C41" s="53"/>
    </row>
    <row r="42" spans="1:14" ht="13.8" x14ac:dyDescent="0.25">
      <c r="A42" s="52"/>
      <c r="B42" s="601" t="s">
        <v>269</v>
      </c>
      <c r="C42" s="53"/>
    </row>
    <row r="43" spans="1:14" ht="13.8" x14ac:dyDescent="0.25">
      <c r="A43" s="52"/>
      <c r="B43" s="503" t="s">
        <v>256</v>
      </c>
      <c r="C43" s="502"/>
    </row>
    <row r="44" spans="1:14" ht="13.8" x14ac:dyDescent="0.25">
      <c r="A44" s="52"/>
      <c r="B44" s="504" t="s">
        <v>109</v>
      </c>
      <c r="C44" s="502"/>
    </row>
    <row r="45" spans="1:14" ht="13.8" x14ac:dyDescent="0.25">
      <c r="A45" s="52"/>
      <c r="B45" s="505" t="s">
        <v>110</v>
      </c>
      <c r="C45" s="502"/>
    </row>
    <row r="46" spans="1:14" ht="15.6" x14ac:dyDescent="0.25">
      <c r="A46" s="52"/>
      <c r="B46" s="1029" t="s">
        <v>107</v>
      </c>
      <c r="C46" s="502"/>
    </row>
    <row r="47" spans="1:14" ht="13.8" x14ac:dyDescent="0.25">
      <c r="A47" s="52"/>
      <c r="B47" s="506" t="s">
        <v>265</v>
      </c>
      <c r="C47" s="502"/>
    </row>
    <row r="48" spans="1:14" ht="13.8" x14ac:dyDescent="0.25">
      <c r="A48" s="52"/>
      <c r="B48" s="506" t="s">
        <v>266</v>
      </c>
      <c r="C48" s="502"/>
    </row>
    <row r="49" spans="1:3" ht="13.8" x14ac:dyDescent="0.25">
      <c r="A49" s="52"/>
      <c r="B49" s="506" t="s">
        <v>140</v>
      </c>
      <c r="C49" s="502"/>
    </row>
    <row r="50" spans="1:3" ht="13.8" x14ac:dyDescent="0.25">
      <c r="A50" s="52"/>
      <c r="B50" s="506" t="s">
        <v>271</v>
      </c>
      <c r="C50" s="502"/>
    </row>
    <row r="51" spans="1:3" ht="13.8" x14ac:dyDescent="0.25">
      <c r="A51" s="52"/>
      <c r="B51" s="506" t="s">
        <v>267</v>
      </c>
      <c r="C51" s="502"/>
    </row>
    <row r="52" spans="1:3" ht="13.8" x14ac:dyDescent="0.25">
      <c r="A52" s="52"/>
      <c r="B52" s="506" t="s">
        <v>139</v>
      </c>
      <c r="C52" s="502"/>
    </row>
    <row r="53" spans="1:3" ht="13.8" x14ac:dyDescent="0.25">
      <c r="A53" s="52"/>
      <c r="B53" s="506" t="s">
        <v>268</v>
      </c>
      <c r="C53" s="502"/>
    </row>
    <row r="54" spans="1:3" ht="13.8" x14ac:dyDescent="0.25">
      <c r="A54" s="52"/>
      <c r="B54" s="685" t="s">
        <v>111</v>
      </c>
      <c r="C54" s="502"/>
    </row>
    <row r="55" spans="1:3" ht="13.8" x14ac:dyDescent="0.25">
      <c r="A55" s="52"/>
      <c r="B55" s="54"/>
      <c r="C55" s="502"/>
    </row>
    <row r="56" spans="1:3" ht="13.8" x14ac:dyDescent="0.25">
      <c r="A56" s="52"/>
      <c r="B56" s="54"/>
      <c r="C56" s="502"/>
    </row>
    <row r="57" spans="1:3" x14ac:dyDescent="0.25">
      <c r="A57" s="52"/>
      <c r="B57" s="54"/>
      <c r="C57" s="53"/>
    </row>
    <row r="58" spans="1:3" ht="15.6" x14ac:dyDescent="0.25">
      <c r="A58" s="1169"/>
      <c r="B58" s="1170" t="str">
        <f>B1</f>
        <v>November</v>
      </c>
      <c r="C58" s="1171"/>
    </row>
  </sheetData>
  <mergeCells count="7">
    <mergeCell ref="B36:B37"/>
    <mergeCell ref="E7:M8"/>
    <mergeCell ref="F2:M2"/>
    <mergeCell ref="B4:B6"/>
    <mergeCell ref="F3:M3"/>
    <mergeCell ref="F4:M4"/>
    <mergeCell ref="E25:M2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r:id="rId1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58"/>
  <sheetViews>
    <sheetView zoomScale="75" zoomScaleNormal="75" workbookViewId="0">
      <selection sqref="A1:C1048576"/>
    </sheetView>
  </sheetViews>
  <sheetFormatPr defaultRowHeight="15.6" x14ac:dyDescent="0.25"/>
  <cols>
    <col min="1" max="1" width="1.44140625" style="1167" customWidth="1"/>
    <col min="2" max="2" width="13.5546875" style="1167" customWidth="1"/>
    <col min="3" max="3" width="1.44140625" style="1167" customWidth="1"/>
    <col min="5" max="5" width="1.44140625" style="452" customWidth="1"/>
    <col min="6" max="6" width="3.6640625" style="452" customWidth="1"/>
    <col min="7" max="7" width="5.5546875" style="452" customWidth="1"/>
    <col min="8" max="8" width="8.109375" style="452" customWidth="1"/>
    <col min="9" max="9" width="75.88671875" style="452" customWidth="1"/>
    <col min="10" max="10" width="4.5546875" style="452" customWidth="1"/>
    <col min="11" max="11" width="10.6640625" style="452" customWidth="1"/>
    <col min="12" max="12" width="5" style="452" customWidth="1"/>
    <col min="13" max="13" width="10.88671875" style="454" customWidth="1"/>
  </cols>
  <sheetData>
    <row r="1" spans="1:13" x14ac:dyDescent="0.25">
      <c r="A1" s="1169"/>
      <c r="B1" s="1170" t="s">
        <v>592</v>
      </c>
      <c r="C1" s="1171"/>
      <c r="E1" s="493"/>
      <c r="F1" s="493"/>
      <c r="G1" s="493"/>
      <c r="H1" s="493"/>
      <c r="I1" s="493"/>
      <c r="J1" s="493"/>
      <c r="K1" s="493"/>
      <c r="L1" s="493"/>
      <c r="M1" s="494"/>
    </row>
    <row r="2" spans="1:13" ht="18" thickBot="1" x14ac:dyDescent="0.3">
      <c r="A2" s="615"/>
      <c r="B2" s="869"/>
      <c r="C2" s="53"/>
      <c r="E2" s="495"/>
      <c r="F2" s="1623" t="s">
        <v>462</v>
      </c>
      <c r="G2" s="1623"/>
      <c r="H2" s="1623"/>
      <c r="I2" s="1623"/>
      <c r="J2" s="1623"/>
      <c r="K2" s="1623"/>
      <c r="L2" s="1623"/>
      <c r="M2" s="1623"/>
    </row>
    <row r="3" spans="1:13" ht="18" thickBot="1" x14ac:dyDescent="0.3">
      <c r="A3" s="615"/>
      <c r="B3" s="371" t="str">
        <f>Title!B3</f>
        <v>Interim</v>
      </c>
      <c r="C3" s="53"/>
      <c r="E3" s="496"/>
      <c r="F3" s="1624" t="s">
        <v>426</v>
      </c>
      <c r="G3" s="1624"/>
      <c r="H3" s="1624"/>
      <c r="I3" s="1624"/>
      <c r="J3" s="1624"/>
      <c r="K3" s="1624"/>
      <c r="L3" s="1624"/>
      <c r="M3" s="1624"/>
    </row>
    <row r="4" spans="1:13" ht="15.6" customHeight="1" x14ac:dyDescent="0.25">
      <c r="A4" s="615"/>
      <c r="B4" s="1256" t="str">
        <f>Title!B4</f>
        <v>R0</v>
      </c>
      <c r="C4" s="53"/>
      <c r="E4" s="497"/>
      <c r="F4" s="1625" t="s">
        <v>427</v>
      </c>
      <c r="G4" s="1625"/>
      <c r="H4" s="1625"/>
      <c r="I4" s="1625"/>
      <c r="J4" s="1625"/>
      <c r="K4" s="1625"/>
      <c r="L4" s="1625"/>
      <c r="M4" s="1625"/>
    </row>
    <row r="5" spans="1:13" x14ac:dyDescent="0.25">
      <c r="A5" s="615"/>
      <c r="B5" s="1257"/>
      <c r="C5" s="53"/>
      <c r="E5" s="671"/>
      <c r="F5" s="672" t="s">
        <v>180</v>
      </c>
      <c r="G5" s="850" t="s">
        <v>428</v>
      </c>
      <c r="H5" s="673"/>
      <c r="I5" s="674"/>
      <c r="J5" s="675"/>
      <c r="K5" s="675"/>
      <c r="L5" s="675"/>
      <c r="M5" s="675"/>
    </row>
    <row r="6" spans="1:13" s="844" customFormat="1" ht="16.2" thickBot="1" x14ac:dyDescent="0.3">
      <c r="A6" s="615"/>
      <c r="B6" s="1258"/>
      <c r="C6" s="53"/>
      <c r="E6" s="671"/>
      <c r="F6" s="672"/>
      <c r="G6" s="850"/>
      <c r="H6" s="673"/>
      <c r="I6" s="674"/>
      <c r="J6" s="675"/>
      <c r="K6" s="675"/>
      <c r="L6" s="675"/>
      <c r="M6" s="675"/>
    </row>
    <row r="7" spans="1:13" s="844" customFormat="1" ht="21.6" thickBot="1" x14ac:dyDescent="0.3">
      <c r="A7" s="615"/>
      <c r="B7" s="54"/>
      <c r="C7" s="544"/>
      <c r="E7" s="419"/>
      <c r="F7" s="419"/>
      <c r="G7" s="419"/>
      <c r="H7" s="419"/>
      <c r="I7" s="419"/>
      <c r="J7" s="419"/>
      <c r="K7" s="420"/>
      <c r="L7" s="419"/>
      <c r="M7" s="421"/>
    </row>
    <row r="8" spans="1:13" ht="17.399999999999999" x14ac:dyDescent="0.25">
      <c r="A8" s="615"/>
      <c r="B8" s="1019" t="s">
        <v>108</v>
      </c>
      <c r="C8" s="498"/>
      <c r="E8" s="1598" t="s">
        <v>702</v>
      </c>
      <c r="F8" s="1599"/>
      <c r="G8" s="1599"/>
      <c r="H8" s="1599"/>
      <c r="I8" s="1599"/>
      <c r="J8" s="1599"/>
      <c r="K8" s="1599"/>
      <c r="L8" s="507"/>
      <c r="M8" s="507"/>
    </row>
    <row r="9" spans="1:13" ht="17.399999999999999" x14ac:dyDescent="0.25">
      <c r="A9" s="615"/>
      <c r="B9" s="678" t="s">
        <v>136</v>
      </c>
      <c r="C9" s="498"/>
      <c r="E9" s="98"/>
      <c r="F9" s="21"/>
      <c r="G9" s="391"/>
      <c r="H9" s="391"/>
      <c r="I9" s="391"/>
      <c r="J9" s="391"/>
      <c r="K9" s="391"/>
      <c r="L9" s="391"/>
      <c r="M9" s="392"/>
    </row>
    <row r="10" spans="1:13" ht="17.399999999999999" x14ac:dyDescent="0.25">
      <c r="A10" s="615"/>
      <c r="B10" s="679"/>
      <c r="C10" s="680"/>
      <c r="G10" s="453"/>
      <c r="I10" s="452" t="s">
        <v>531</v>
      </c>
    </row>
    <row r="11" spans="1:13" ht="17.399999999999999" x14ac:dyDescent="0.25">
      <c r="A11" s="615"/>
      <c r="B11" s="681" t="s">
        <v>406</v>
      </c>
      <c r="C11" s="498"/>
      <c r="G11" s="453"/>
    </row>
    <row r="12" spans="1:13" x14ac:dyDescent="0.25">
      <c r="A12" s="52"/>
      <c r="B12" s="682" t="s">
        <v>407</v>
      </c>
      <c r="C12" s="53"/>
      <c r="F12" s="427"/>
      <c r="G12" s="400"/>
      <c r="H12" s="400"/>
      <c r="I12" s="400" t="s">
        <v>324</v>
      </c>
      <c r="J12" s="422"/>
      <c r="K12" s="422"/>
      <c r="L12" s="422"/>
      <c r="M12" s="424"/>
    </row>
    <row r="13" spans="1:13" x14ac:dyDescent="0.25">
      <c r="A13" s="615"/>
      <c r="B13" s="683" t="s">
        <v>162</v>
      </c>
      <c r="C13" s="498"/>
      <c r="F13" s="428"/>
      <c r="G13" s="19"/>
      <c r="H13" s="19"/>
      <c r="I13" s="393" t="s">
        <v>325</v>
      </c>
      <c r="J13" s="425"/>
      <c r="K13" s="425"/>
      <c r="L13" s="425"/>
      <c r="M13" s="426"/>
    </row>
    <row r="14" spans="1:13" x14ac:dyDescent="0.25">
      <c r="A14" s="52"/>
      <c r="B14" s="684" t="s">
        <v>262</v>
      </c>
      <c r="C14" s="498"/>
      <c r="F14" s="429"/>
      <c r="G14" s="2"/>
      <c r="H14" s="2"/>
      <c r="I14" s="430"/>
      <c r="J14" s="422"/>
      <c r="K14" s="422"/>
      <c r="L14" s="422"/>
      <c r="M14" s="424"/>
    </row>
    <row r="15" spans="1:13" x14ac:dyDescent="0.25">
      <c r="A15" s="52"/>
      <c r="B15" s="499" t="s">
        <v>289</v>
      </c>
      <c r="C15" s="498"/>
      <c r="F15" s="394"/>
      <c r="G15" s="395" t="s">
        <v>178</v>
      </c>
      <c r="H15" s="395"/>
      <c r="I15" s="382" t="s">
        <v>326</v>
      </c>
      <c r="J15" s="425"/>
      <c r="K15" s="425"/>
      <c r="L15" s="425"/>
      <c r="M15" s="426"/>
    </row>
    <row r="16" spans="1:13" x14ac:dyDescent="0.25">
      <c r="A16" s="52"/>
      <c r="B16" s="500" t="s">
        <v>353</v>
      </c>
      <c r="C16" s="501"/>
      <c r="F16" s="431"/>
      <c r="G16" s="24"/>
      <c r="H16" s="24"/>
      <c r="I16" s="24" t="s">
        <v>327</v>
      </c>
      <c r="J16" s="422"/>
      <c r="K16" s="422"/>
      <c r="L16" s="422"/>
      <c r="M16" s="424"/>
    </row>
    <row r="17" spans="1:17" x14ac:dyDescent="0.25">
      <c r="A17" s="52"/>
      <c r="B17" s="54"/>
      <c r="C17" s="460"/>
      <c r="F17" s="396"/>
      <c r="G17" s="381"/>
      <c r="H17" s="382"/>
      <c r="I17" s="382"/>
      <c r="J17" s="425"/>
      <c r="K17" s="425"/>
      <c r="L17" s="425"/>
      <c r="M17" s="426"/>
    </row>
    <row r="18" spans="1:17" x14ac:dyDescent="0.25">
      <c r="A18" s="52"/>
      <c r="B18" s="54"/>
      <c r="C18" s="53"/>
      <c r="F18" s="378"/>
      <c r="G18" s="379"/>
      <c r="H18" s="24"/>
      <c r="I18" s="24" t="s">
        <v>310</v>
      </c>
      <c r="J18" s="422"/>
      <c r="K18" s="422"/>
      <c r="L18" s="422"/>
      <c r="M18" s="424"/>
    </row>
    <row r="19" spans="1:17" x14ac:dyDescent="0.25">
      <c r="A19" s="615"/>
      <c r="B19" s="973" t="s">
        <v>408</v>
      </c>
      <c r="C19" s="498"/>
      <c r="F19" s="380"/>
      <c r="G19" s="381"/>
      <c r="H19" s="382"/>
      <c r="I19" s="382" t="s">
        <v>311</v>
      </c>
      <c r="J19" s="425"/>
      <c r="K19" s="425"/>
      <c r="L19" s="425"/>
      <c r="M19" s="426"/>
    </row>
    <row r="20" spans="1:17" ht="17.399999999999999" x14ac:dyDescent="0.25">
      <c r="A20" s="52"/>
      <c r="B20" s="682" t="s">
        <v>409</v>
      </c>
      <c r="C20" s="53"/>
      <c r="F20" s="422"/>
      <c r="G20" s="423"/>
      <c r="H20" s="422"/>
      <c r="I20" s="422"/>
      <c r="J20" s="422"/>
      <c r="K20" s="422"/>
      <c r="L20" s="422"/>
      <c r="M20" s="424"/>
      <c r="Q20" s="670"/>
    </row>
    <row r="21" spans="1:17" x14ac:dyDescent="0.25">
      <c r="A21" s="615"/>
      <c r="B21" s="1020" t="s">
        <v>467</v>
      </c>
      <c r="C21" s="498"/>
      <c r="F21" s="432"/>
      <c r="G21" s="433"/>
      <c r="H21" s="434"/>
      <c r="I21" s="435"/>
      <c r="J21" s="434"/>
      <c r="K21" s="434"/>
      <c r="L21" s="436"/>
      <c r="M21" s="437"/>
    </row>
    <row r="22" spans="1:17" ht="17.399999999999999" x14ac:dyDescent="0.3">
      <c r="A22" s="52"/>
      <c r="B22" s="974" t="s">
        <v>304</v>
      </c>
      <c r="C22" s="498"/>
      <c r="F22" s="507"/>
      <c r="G22" s="508"/>
      <c r="H22" s="508"/>
      <c r="I22" s="508"/>
      <c r="J22" s="508"/>
      <c r="K22" s="508"/>
      <c r="L22" s="508"/>
      <c r="M22" s="508"/>
    </row>
    <row r="23" spans="1:17" x14ac:dyDescent="0.3">
      <c r="A23" s="52"/>
      <c r="B23" s="1021" t="s">
        <v>303</v>
      </c>
      <c r="C23" s="498"/>
      <c r="F23"/>
      <c r="G23"/>
      <c r="H23" s="603"/>
      <c r="I23"/>
      <c r="J23"/>
      <c r="K23"/>
      <c r="L23"/>
      <c r="M23"/>
    </row>
    <row r="24" spans="1:17" x14ac:dyDescent="0.3">
      <c r="A24" s="52"/>
      <c r="B24" s="975" t="s">
        <v>354</v>
      </c>
      <c r="C24" s="498"/>
    </row>
    <row r="25" spans="1:17" x14ac:dyDescent="0.25">
      <c r="A25" s="52"/>
      <c r="B25" s="1022" t="s">
        <v>26</v>
      </c>
      <c r="C25" s="498"/>
    </row>
    <row r="26" spans="1:17" x14ac:dyDescent="0.25">
      <c r="A26" s="52"/>
      <c r="B26" s="1023" t="s">
        <v>21</v>
      </c>
      <c r="C26" s="498"/>
    </row>
    <row r="27" spans="1:17" x14ac:dyDescent="0.25">
      <c r="A27" s="52"/>
      <c r="B27" s="1024" t="s">
        <v>469</v>
      </c>
      <c r="C27" s="498"/>
    </row>
    <row r="28" spans="1:17" x14ac:dyDescent="0.25">
      <c r="A28" s="52"/>
      <c r="B28" s="54"/>
      <c r="C28" s="498"/>
    </row>
    <row r="29" spans="1:17" x14ac:dyDescent="0.25">
      <c r="A29" s="52"/>
      <c r="B29" s="54"/>
      <c r="C29" s="53"/>
    </row>
    <row r="30" spans="1:17" x14ac:dyDescent="0.25">
      <c r="A30" s="52"/>
      <c r="B30" s="681" t="s">
        <v>410</v>
      </c>
      <c r="C30" s="53"/>
    </row>
    <row r="31" spans="1:17" x14ac:dyDescent="0.25">
      <c r="A31" s="52"/>
      <c r="B31" s="682" t="s">
        <v>411</v>
      </c>
      <c r="C31" s="53"/>
    </row>
    <row r="32" spans="1:17" x14ac:dyDescent="0.25">
      <c r="A32" s="52"/>
      <c r="B32" s="1027" t="s">
        <v>457</v>
      </c>
      <c r="C32" s="53"/>
    </row>
    <row r="33" spans="1:3" x14ac:dyDescent="0.25">
      <c r="A33" s="615"/>
      <c r="B33" s="1028" t="s">
        <v>468</v>
      </c>
      <c r="C33" s="498"/>
    </row>
    <row r="34" spans="1:3" x14ac:dyDescent="0.25">
      <c r="A34" s="52"/>
      <c r="B34" s="54"/>
      <c r="C34" s="53"/>
    </row>
    <row r="35" spans="1:3" x14ac:dyDescent="0.25">
      <c r="A35" s="52"/>
      <c r="B35" s="54"/>
      <c r="C35" s="498"/>
    </row>
    <row r="36" spans="1:3" ht="15.6" customHeight="1" x14ac:dyDescent="0.25">
      <c r="A36" s="52"/>
      <c r="B36" s="1261" t="s">
        <v>429</v>
      </c>
      <c r="C36" s="498"/>
    </row>
    <row r="37" spans="1:3" x14ac:dyDescent="0.25">
      <c r="A37" s="54"/>
      <c r="B37" s="1262"/>
      <c r="C37" s="54"/>
    </row>
    <row r="38" spans="1:3" ht="17.399999999999999" x14ac:dyDescent="0.25">
      <c r="A38" s="54"/>
      <c r="B38" s="854" t="s">
        <v>425</v>
      </c>
      <c r="C38" s="54"/>
    </row>
    <row r="39" spans="1:3" x14ac:dyDescent="0.25">
      <c r="A39" s="54"/>
      <c r="B39" s="1031" t="s">
        <v>369</v>
      </c>
      <c r="C39" s="54"/>
    </row>
    <row r="40" spans="1:3" ht="16.2" thickBot="1" x14ac:dyDescent="0.3">
      <c r="A40" s="54"/>
      <c r="B40" s="54"/>
      <c r="C40" s="54"/>
    </row>
    <row r="41" spans="1:3" x14ac:dyDescent="0.25">
      <c r="A41" s="52"/>
      <c r="B41" s="600" t="s">
        <v>307</v>
      </c>
      <c r="C41" s="53"/>
    </row>
    <row r="42" spans="1:3" x14ac:dyDescent="0.25">
      <c r="A42" s="52"/>
      <c r="B42" s="601" t="s">
        <v>269</v>
      </c>
      <c r="C42" s="53"/>
    </row>
    <row r="43" spans="1:3" x14ac:dyDescent="0.25">
      <c r="A43" s="52"/>
      <c r="B43" s="503" t="s">
        <v>256</v>
      </c>
      <c r="C43" s="502"/>
    </row>
    <row r="44" spans="1:3" x14ac:dyDescent="0.25">
      <c r="A44" s="52"/>
      <c r="B44" s="504" t="s">
        <v>109</v>
      </c>
      <c r="C44" s="502"/>
    </row>
    <row r="45" spans="1:3" x14ac:dyDescent="0.25">
      <c r="A45" s="52"/>
      <c r="B45" s="505" t="s">
        <v>110</v>
      </c>
      <c r="C45" s="502"/>
    </row>
    <row r="46" spans="1:3" x14ac:dyDescent="0.25">
      <c r="A46" s="52"/>
      <c r="B46" s="1029" t="s">
        <v>107</v>
      </c>
      <c r="C46" s="502"/>
    </row>
    <row r="47" spans="1:3" x14ac:dyDescent="0.25">
      <c r="A47" s="52"/>
      <c r="B47" s="506" t="s">
        <v>265</v>
      </c>
      <c r="C47" s="502"/>
    </row>
    <row r="48" spans="1:3" x14ac:dyDescent="0.25">
      <c r="A48" s="52"/>
      <c r="B48" s="506" t="s">
        <v>266</v>
      </c>
      <c r="C48" s="502"/>
    </row>
    <row r="49" spans="1:3" x14ac:dyDescent="0.25">
      <c r="A49" s="52"/>
      <c r="B49" s="506" t="s">
        <v>140</v>
      </c>
      <c r="C49" s="502"/>
    </row>
    <row r="50" spans="1:3" x14ac:dyDescent="0.25">
      <c r="A50" s="52"/>
      <c r="B50" s="506" t="s">
        <v>271</v>
      </c>
      <c r="C50" s="502"/>
    </row>
    <row r="51" spans="1:3" x14ac:dyDescent="0.25">
      <c r="A51" s="52"/>
      <c r="B51" s="506" t="s">
        <v>267</v>
      </c>
      <c r="C51" s="502"/>
    </row>
    <row r="52" spans="1:3" x14ac:dyDescent="0.25">
      <c r="A52" s="52"/>
      <c r="B52" s="506" t="s">
        <v>139</v>
      </c>
      <c r="C52" s="502"/>
    </row>
    <row r="53" spans="1:3" x14ac:dyDescent="0.25">
      <c r="A53" s="52"/>
      <c r="B53" s="506" t="s">
        <v>268</v>
      </c>
      <c r="C53" s="502"/>
    </row>
    <row r="54" spans="1:3" x14ac:dyDescent="0.25">
      <c r="A54" s="52"/>
      <c r="B54" s="685" t="s">
        <v>111</v>
      </c>
      <c r="C54" s="502"/>
    </row>
    <row r="55" spans="1:3" x14ac:dyDescent="0.25">
      <c r="A55" s="52"/>
      <c r="B55" s="54"/>
      <c r="C55" s="502"/>
    </row>
    <row r="56" spans="1:3" x14ac:dyDescent="0.25">
      <c r="A56" s="52"/>
      <c r="B56" s="54"/>
      <c r="C56" s="502"/>
    </row>
    <row r="57" spans="1:3" x14ac:dyDescent="0.25">
      <c r="A57" s="52"/>
      <c r="B57" s="54"/>
      <c r="C57" s="53"/>
    </row>
    <row r="58" spans="1:3" x14ac:dyDescent="0.25">
      <c r="A58" s="1169"/>
      <c r="B58" s="1170" t="str">
        <f>B1</f>
        <v>November</v>
      </c>
      <c r="C58" s="1171"/>
    </row>
  </sheetData>
  <mergeCells count="6">
    <mergeCell ref="B36:B37"/>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r:id="rId11"/>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50" zoomScaleNormal="50" workbookViewId="0">
      <selection sqref="A1:C1048576"/>
    </sheetView>
  </sheetViews>
  <sheetFormatPr defaultColWidth="9.109375" defaultRowHeight="13.2" x14ac:dyDescent="0.25"/>
  <cols>
    <col min="1" max="1" width="1.44140625" style="1167" customWidth="1"/>
    <col min="2" max="2" width="13.5546875" style="1167" customWidth="1"/>
    <col min="3" max="3" width="1.44140625" style="1167" customWidth="1"/>
    <col min="4" max="4" width="4.44140625" style="997" customWidth="1"/>
    <col min="5" max="5" width="2.5546875" style="997" customWidth="1"/>
    <col min="6" max="6" width="3.5546875" style="997" customWidth="1"/>
    <col min="7" max="7" width="4.88671875" style="997" customWidth="1"/>
    <col min="8" max="8" width="6.5546875" style="997" customWidth="1"/>
    <col min="9" max="9" width="64.33203125" style="997" customWidth="1"/>
    <col min="10" max="10" width="4.33203125" style="997" customWidth="1"/>
    <col min="11" max="11" width="14" style="997" customWidth="1"/>
    <col min="12" max="12" width="5" style="997" customWidth="1"/>
    <col min="13" max="13" width="14.33203125" style="997" customWidth="1"/>
    <col min="14" max="16384" width="9.109375" style="997"/>
  </cols>
  <sheetData>
    <row r="1" spans="1:13" ht="15.6" x14ac:dyDescent="0.25">
      <c r="A1" s="1169"/>
      <c r="B1" s="1170" t="s">
        <v>592</v>
      </c>
      <c r="C1" s="1171"/>
      <c r="E1" s="1060"/>
      <c r="F1" s="1060"/>
      <c r="G1" s="1060"/>
      <c r="H1" s="1061"/>
      <c r="I1" s="1062"/>
      <c r="J1" s="1062"/>
      <c r="K1" s="1062"/>
      <c r="L1" s="1063"/>
      <c r="M1" s="1064"/>
    </row>
    <row r="2" spans="1:13" ht="18" thickBot="1" x14ac:dyDescent="0.3">
      <c r="A2" s="615"/>
      <c r="B2" s="869"/>
      <c r="C2" s="53"/>
      <c r="E2" s="1063"/>
      <c r="F2" s="1627" t="s">
        <v>558</v>
      </c>
      <c r="G2" s="1627"/>
      <c r="H2" s="1627"/>
      <c r="I2" s="1627"/>
      <c r="J2" s="1627"/>
      <c r="K2" s="1627"/>
      <c r="L2" s="1627"/>
      <c r="M2" s="1627"/>
    </row>
    <row r="3" spans="1:13" ht="18.75" customHeight="1" thickBot="1" x14ac:dyDescent="0.3">
      <c r="A3" s="615"/>
      <c r="B3" s="371" t="str">
        <f>Title!B3</f>
        <v>Interim</v>
      </c>
      <c r="C3" s="53"/>
      <c r="E3" s="385"/>
      <c r="F3" s="1628" t="s">
        <v>559</v>
      </c>
      <c r="G3" s="1604"/>
      <c r="H3" s="1604"/>
      <c r="I3" s="1604"/>
      <c r="J3" s="1604"/>
      <c r="K3" s="1604"/>
      <c r="L3" s="1604"/>
      <c r="M3" s="1604"/>
    </row>
    <row r="4" spans="1:13" ht="15.6" customHeight="1" x14ac:dyDescent="0.3">
      <c r="A4" s="615"/>
      <c r="B4" s="1256" t="str">
        <f>Title!B4</f>
        <v>R0</v>
      </c>
      <c r="C4" s="53"/>
      <c r="E4" s="1065"/>
      <c r="F4" s="1629" t="s">
        <v>671</v>
      </c>
      <c r="G4" s="1629"/>
      <c r="H4" s="1629"/>
      <c r="I4" s="1629"/>
      <c r="J4" s="1629"/>
      <c r="K4" s="1629"/>
      <c r="L4" s="1629"/>
      <c r="M4" s="1629"/>
    </row>
    <row r="5" spans="1:13" ht="15.6" x14ac:dyDescent="0.3">
      <c r="A5" s="615"/>
      <c r="B5" s="1257"/>
      <c r="C5" s="53"/>
      <c r="E5" s="1065"/>
      <c r="F5" s="1629" t="s">
        <v>672</v>
      </c>
      <c r="G5" s="1629"/>
      <c r="H5" s="1629"/>
      <c r="I5" s="1629"/>
      <c r="J5" s="1629"/>
      <c r="K5" s="1629"/>
      <c r="L5" s="1629"/>
      <c r="M5" s="1629"/>
    </row>
    <row r="6" spans="1:13" ht="16.2" thickBot="1" x14ac:dyDescent="0.35">
      <c r="A6" s="615"/>
      <c r="B6" s="1258"/>
      <c r="C6" s="53"/>
      <c r="E6" s="1065"/>
      <c r="F6" s="1629" t="s">
        <v>673</v>
      </c>
      <c r="G6" s="1629"/>
      <c r="H6" s="1629"/>
      <c r="I6" s="1629"/>
      <c r="J6" s="1629"/>
      <c r="K6" s="1629"/>
      <c r="L6" s="1629"/>
      <c r="M6" s="1629"/>
    </row>
    <row r="7" spans="1:13" ht="16.2" thickBot="1" x14ac:dyDescent="0.35">
      <c r="A7" s="615"/>
      <c r="B7" s="54"/>
      <c r="C7" s="544"/>
      <c r="E7" s="1065"/>
      <c r="F7" s="1629" t="s">
        <v>492</v>
      </c>
      <c r="G7" s="1629"/>
      <c r="H7" s="1629"/>
      <c r="I7" s="1629"/>
      <c r="J7" s="1629"/>
      <c r="K7" s="1629"/>
      <c r="L7" s="1629"/>
      <c r="M7" s="1629"/>
    </row>
    <row r="8" spans="1:13" ht="17.399999999999999" x14ac:dyDescent="0.3">
      <c r="A8" s="615"/>
      <c r="B8" s="1019" t="s">
        <v>108</v>
      </c>
      <c r="C8" s="498"/>
      <c r="E8" s="1066"/>
      <c r="F8" s="1067" t="s">
        <v>6</v>
      </c>
      <c r="G8" s="1068" t="str">
        <f ca="1">CONCATENATE("Number of sessions: ",COUNTIF(F13:M189,"*MC AGENDA*"))</f>
        <v>Number of sessions: 5</v>
      </c>
      <c r="H8" s="1069"/>
      <c r="I8" s="1070"/>
      <c r="J8" s="1071"/>
      <c r="K8" s="1071"/>
      <c r="L8" s="1071"/>
      <c r="M8" s="1071"/>
    </row>
    <row r="9" spans="1:13" ht="15.6" x14ac:dyDescent="0.3">
      <c r="A9" s="615"/>
      <c r="B9" s="678" t="s">
        <v>136</v>
      </c>
      <c r="C9" s="498"/>
      <c r="E9" s="1066"/>
      <c r="F9" s="1067" t="s">
        <v>6</v>
      </c>
      <c r="G9" s="1072" t="s">
        <v>493</v>
      </c>
      <c r="H9" s="1069"/>
      <c r="I9" s="1070"/>
      <c r="J9" s="1071"/>
      <c r="K9" s="1071"/>
      <c r="L9" s="1071"/>
      <c r="M9" s="1071"/>
    </row>
    <row r="10" spans="1:13" ht="15.6" x14ac:dyDescent="0.3">
      <c r="A10" s="615"/>
      <c r="B10" s="679"/>
      <c r="C10" s="680"/>
      <c r="E10" s="1066"/>
      <c r="F10" s="1067" t="s">
        <v>6</v>
      </c>
      <c r="G10" s="1072" t="s">
        <v>494</v>
      </c>
      <c r="H10" s="1069"/>
      <c r="I10" s="1070"/>
      <c r="J10" s="1071"/>
      <c r="K10" s="1071"/>
      <c r="L10" s="1071"/>
      <c r="M10" s="1071"/>
    </row>
    <row r="11" spans="1:13" ht="15.6" x14ac:dyDescent="0.3">
      <c r="A11" s="615"/>
      <c r="B11" s="681" t="s">
        <v>406</v>
      </c>
      <c r="C11" s="498"/>
      <c r="E11" s="1073"/>
      <c r="F11" s="1067" t="s">
        <v>6</v>
      </c>
      <c r="G11" s="1072" t="s">
        <v>495</v>
      </c>
      <c r="H11" s="1069"/>
      <c r="I11" s="1070"/>
      <c r="J11" s="1071"/>
      <c r="K11" s="1070"/>
      <c r="L11" s="1070"/>
      <c r="M11" s="1070"/>
    </row>
    <row r="12" spans="1:13" ht="15.6" x14ac:dyDescent="0.3">
      <c r="A12" s="52"/>
      <c r="B12" s="682" t="s">
        <v>407</v>
      </c>
      <c r="C12" s="53"/>
      <c r="E12" s="1073"/>
      <c r="F12" s="1067" t="s">
        <v>6</v>
      </c>
      <c r="G12" s="1072" t="s">
        <v>674</v>
      </c>
      <c r="H12" s="1069"/>
      <c r="I12" s="1070"/>
      <c r="J12" s="1071"/>
      <c r="K12" s="1070"/>
      <c r="L12" s="1070"/>
      <c r="M12" s="1070"/>
    </row>
    <row r="13" spans="1:13" ht="15.6" x14ac:dyDescent="0.3">
      <c r="A13" s="615"/>
      <c r="B13" s="683" t="s">
        <v>162</v>
      </c>
      <c r="C13" s="498"/>
      <c r="E13" s="1074"/>
      <c r="F13" s="1075"/>
      <c r="G13" s="1076"/>
      <c r="H13" s="1077"/>
      <c r="I13" s="1075"/>
      <c r="J13" s="1075"/>
      <c r="K13" s="1075"/>
      <c r="L13" s="1075"/>
      <c r="M13" s="1075"/>
    </row>
    <row r="14" spans="1:13" ht="17.399999999999999" x14ac:dyDescent="0.25">
      <c r="A14" s="52"/>
      <c r="B14" s="684" t="s">
        <v>262</v>
      </c>
      <c r="C14" s="498"/>
      <c r="E14" s="1182"/>
      <c r="F14" s="1626" t="s">
        <v>675</v>
      </c>
      <c r="G14" s="1626"/>
      <c r="H14" s="1626"/>
      <c r="I14" s="1626"/>
      <c r="J14" s="1626"/>
      <c r="K14" s="1626"/>
      <c r="L14" s="1626"/>
      <c r="M14" s="1626"/>
    </row>
    <row r="15" spans="1:13" ht="15.6" x14ac:dyDescent="0.25">
      <c r="A15" s="52"/>
      <c r="B15" s="499" t="s">
        <v>289</v>
      </c>
      <c r="C15" s="498"/>
      <c r="E15" s="1181"/>
      <c r="F15" s="1181"/>
      <c r="G15" s="1180"/>
      <c r="H15" s="1180"/>
      <c r="I15" s="1181"/>
      <c r="J15" s="1181"/>
      <c r="K15" s="1179"/>
      <c r="L15" s="1078"/>
      <c r="M15" s="1238"/>
    </row>
    <row r="16" spans="1:13" ht="15.6" x14ac:dyDescent="0.25">
      <c r="A16" s="52"/>
      <c r="B16" s="500" t="s">
        <v>353</v>
      </c>
      <c r="C16" s="501"/>
      <c r="E16" s="1079"/>
      <c r="F16" s="1080"/>
      <c r="G16" s="1081">
        <v>1</v>
      </c>
      <c r="H16" s="1081" t="s">
        <v>38</v>
      </c>
      <c r="I16" s="1080" t="s">
        <v>114</v>
      </c>
      <c r="J16" s="1080" t="s">
        <v>179</v>
      </c>
      <c r="K16" s="1080" t="s">
        <v>1</v>
      </c>
      <c r="L16" s="1082">
        <v>1</v>
      </c>
      <c r="M16" s="1083">
        <f>TIME(MID(F14,SEARCH(":",F14)-2,2),MID(F14,SEARCH(":",F14)+1,2),0)</f>
        <v>0.5625</v>
      </c>
    </row>
    <row r="17" spans="1:13" ht="15.6" x14ac:dyDescent="0.25">
      <c r="A17" s="52"/>
      <c r="B17" s="54"/>
      <c r="C17" s="460"/>
      <c r="E17" s="1084"/>
      <c r="F17" s="1239"/>
      <c r="G17" s="1085">
        <f t="shared" ref="G17:G24" si="0">G16+1</f>
        <v>2</v>
      </c>
      <c r="H17" s="1085" t="s">
        <v>38</v>
      </c>
      <c r="I17" s="1086" t="s">
        <v>316</v>
      </c>
      <c r="J17" s="1086" t="s">
        <v>179</v>
      </c>
      <c r="K17" s="1086" t="s">
        <v>1</v>
      </c>
      <c r="L17" s="1087">
        <v>4</v>
      </c>
      <c r="M17" s="1088">
        <f t="shared" ref="M17:M24" si="1">M16+TIME(0,L16,0)</f>
        <v>0.56319444444444444</v>
      </c>
    </row>
    <row r="18" spans="1:13" ht="15.6" x14ac:dyDescent="0.25">
      <c r="A18" s="52"/>
      <c r="B18" s="54"/>
      <c r="C18" s="53"/>
      <c r="E18" s="1079"/>
      <c r="F18" s="1240"/>
      <c r="G18" s="1081">
        <f t="shared" si="0"/>
        <v>3</v>
      </c>
      <c r="H18" s="1081" t="s">
        <v>2</v>
      </c>
      <c r="I18" s="1080" t="s">
        <v>496</v>
      </c>
      <c r="J18" s="1080" t="s">
        <v>179</v>
      </c>
      <c r="K18" s="1080" t="s">
        <v>1</v>
      </c>
      <c r="L18" s="1082">
        <v>10</v>
      </c>
      <c r="M18" s="1083">
        <f t="shared" si="1"/>
        <v>0.56597222222222221</v>
      </c>
    </row>
    <row r="19" spans="1:13" ht="15.6" x14ac:dyDescent="0.25">
      <c r="A19" s="615"/>
      <c r="B19" s="973" t="s">
        <v>408</v>
      </c>
      <c r="C19" s="498"/>
      <c r="E19" s="1084"/>
      <c r="F19" s="1086"/>
      <c r="G19" s="1085">
        <f t="shared" si="0"/>
        <v>4</v>
      </c>
      <c r="H19" s="1085" t="s">
        <v>2</v>
      </c>
      <c r="I19" s="1086" t="s">
        <v>676</v>
      </c>
      <c r="J19" s="1086" t="s">
        <v>179</v>
      </c>
      <c r="K19" s="1086" t="s">
        <v>4</v>
      </c>
      <c r="L19" s="1087">
        <v>15</v>
      </c>
      <c r="M19" s="1088">
        <f t="shared" si="1"/>
        <v>0.57291666666666663</v>
      </c>
    </row>
    <row r="20" spans="1:13" ht="15.6" x14ac:dyDescent="0.25">
      <c r="A20" s="52"/>
      <c r="B20" s="682" t="s">
        <v>409</v>
      </c>
      <c r="C20" s="53"/>
      <c r="E20" s="1079"/>
      <c r="F20" s="1240"/>
      <c r="G20" s="1081">
        <f t="shared" si="0"/>
        <v>5</v>
      </c>
      <c r="H20" s="1081" t="s">
        <v>2</v>
      </c>
      <c r="I20" s="1080" t="s">
        <v>497</v>
      </c>
      <c r="J20" s="1080" t="s">
        <v>179</v>
      </c>
      <c r="K20" s="1080" t="s">
        <v>4</v>
      </c>
      <c r="L20" s="1082">
        <v>15</v>
      </c>
      <c r="M20" s="1083">
        <f t="shared" si="1"/>
        <v>0.58333333333333326</v>
      </c>
    </row>
    <row r="21" spans="1:13" ht="15.6" x14ac:dyDescent="0.25">
      <c r="A21" s="615"/>
      <c r="B21" s="1020" t="s">
        <v>467</v>
      </c>
      <c r="C21" s="498"/>
      <c r="E21" s="1084"/>
      <c r="F21" s="1086"/>
      <c r="G21" s="1085">
        <f t="shared" si="0"/>
        <v>6</v>
      </c>
      <c r="H21" s="1085" t="s">
        <v>38</v>
      </c>
      <c r="I21" s="1086" t="s">
        <v>498</v>
      </c>
      <c r="J21" s="1086" t="s">
        <v>179</v>
      </c>
      <c r="K21" s="1086" t="s">
        <v>1</v>
      </c>
      <c r="L21" s="1087">
        <v>10</v>
      </c>
      <c r="M21" s="1088">
        <f t="shared" si="1"/>
        <v>0.59374999999999989</v>
      </c>
    </row>
    <row r="22" spans="1:13" ht="15.6" x14ac:dyDescent="0.3">
      <c r="A22" s="52"/>
      <c r="B22" s="974" t="s">
        <v>304</v>
      </c>
      <c r="C22" s="498"/>
      <c r="E22" s="1089"/>
      <c r="F22" s="1080"/>
      <c r="G22" s="1081">
        <f t="shared" si="0"/>
        <v>7</v>
      </c>
      <c r="H22" s="1081" t="s">
        <v>49</v>
      </c>
      <c r="I22" s="1080" t="s">
        <v>499</v>
      </c>
      <c r="J22" s="647" t="s">
        <v>179</v>
      </c>
      <c r="K22" s="1080" t="s">
        <v>473</v>
      </c>
      <c r="L22" s="1090">
        <v>10</v>
      </c>
      <c r="M22" s="1083">
        <f t="shared" si="1"/>
        <v>0.60069444444444431</v>
      </c>
    </row>
    <row r="23" spans="1:13" ht="15.6" x14ac:dyDescent="0.3">
      <c r="A23" s="52"/>
      <c r="B23" s="1021" t="s">
        <v>303</v>
      </c>
      <c r="C23" s="498"/>
      <c r="E23" s="1091"/>
      <c r="F23" s="1086"/>
      <c r="G23" s="1085">
        <f t="shared" si="0"/>
        <v>8</v>
      </c>
      <c r="H23" s="1085" t="s">
        <v>49</v>
      </c>
      <c r="I23" s="1086" t="s">
        <v>500</v>
      </c>
      <c r="J23" s="1086" t="s">
        <v>179</v>
      </c>
      <c r="K23" s="1086" t="s">
        <v>4</v>
      </c>
      <c r="L23" s="1092">
        <v>55</v>
      </c>
      <c r="M23" s="1088">
        <f t="shared" si="1"/>
        <v>0.60763888888888873</v>
      </c>
    </row>
    <row r="24" spans="1:13" ht="15.6" x14ac:dyDescent="0.3">
      <c r="A24" s="52"/>
      <c r="B24" s="975" t="s">
        <v>354</v>
      </c>
      <c r="C24" s="498"/>
      <c r="E24" s="1089"/>
      <c r="F24" s="1080"/>
      <c r="G24" s="1081">
        <f t="shared" si="0"/>
        <v>9</v>
      </c>
      <c r="H24" s="1081" t="s">
        <v>2</v>
      </c>
      <c r="I24" s="1080" t="s">
        <v>321</v>
      </c>
      <c r="J24" s="1080" t="s">
        <v>179</v>
      </c>
      <c r="K24" s="1080" t="s">
        <v>1</v>
      </c>
      <c r="L24" s="1090"/>
      <c r="M24" s="1093">
        <f t="shared" si="1"/>
        <v>0.64583333333333315</v>
      </c>
    </row>
    <row r="25" spans="1:13" ht="15.6" x14ac:dyDescent="0.25">
      <c r="A25" s="52"/>
      <c r="B25" s="1022" t="s">
        <v>26</v>
      </c>
      <c r="C25" s="498"/>
      <c r="E25" s="1189"/>
      <c r="F25" s="1094"/>
      <c r="G25" s="1095"/>
      <c r="H25" s="1096"/>
      <c r="I25" s="1097"/>
      <c r="J25" s="1095"/>
      <c r="K25" s="1095"/>
      <c r="L25" s="1092"/>
      <c r="M25" s="1098"/>
    </row>
    <row r="26" spans="1:13" ht="15.6" x14ac:dyDescent="0.3">
      <c r="A26" s="52"/>
      <c r="B26" s="1023" t="s">
        <v>21</v>
      </c>
      <c r="C26" s="498"/>
      <c r="E26" s="1074"/>
      <c r="F26" s="1075"/>
      <c r="G26" s="1076"/>
      <c r="H26" s="1077"/>
      <c r="I26" s="1075"/>
      <c r="J26" s="1075"/>
      <c r="K26" s="1075"/>
      <c r="L26" s="1075"/>
      <c r="M26" s="1075"/>
    </row>
    <row r="27" spans="1:13" ht="15.6" x14ac:dyDescent="0.3">
      <c r="A27" s="52"/>
      <c r="B27" s="1024" t="s">
        <v>469</v>
      </c>
      <c r="C27" s="498"/>
      <c r="E27" s="1074"/>
      <c r="F27" s="1075"/>
      <c r="G27" s="1076"/>
      <c r="H27" s="1077"/>
      <c r="I27" s="1075"/>
      <c r="J27" s="1075"/>
      <c r="K27" s="1075"/>
      <c r="L27" s="1075"/>
      <c r="M27" s="1075"/>
    </row>
    <row r="28" spans="1:13" ht="17.399999999999999" x14ac:dyDescent="0.25">
      <c r="A28" s="52"/>
      <c r="B28" s="54"/>
      <c r="C28" s="498"/>
      <c r="E28" s="1182"/>
      <c r="F28" s="1626" t="s">
        <v>677</v>
      </c>
      <c r="G28" s="1626"/>
      <c r="H28" s="1626"/>
      <c r="I28" s="1626"/>
      <c r="J28" s="1626"/>
      <c r="K28" s="1626"/>
      <c r="L28" s="1626"/>
      <c r="M28" s="1626"/>
    </row>
    <row r="29" spans="1:13" x14ac:dyDescent="0.25">
      <c r="A29" s="52"/>
      <c r="B29" s="54"/>
      <c r="C29" s="53"/>
      <c r="E29" s="1181"/>
      <c r="F29" s="1181"/>
      <c r="G29" s="1180"/>
      <c r="H29" s="1180"/>
      <c r="I29" s="1181"/>
      <c r="J29" s="1181"/>
      <c r="K29" s="1179"/>
      <c r="L29" s="1078"/>
      <c r="M29" s="1238"/>
    </row>
    <row r="30" spans="1:13" ht="15.6" x14ac:dyDescent="0.25">
      <c r="A30" s="52"/>
      <c r="B30" s="681" t="s">
        <v>410</v>
      </c>
      <c r="C30" s="53"/>
      <c r="E30" s="1079"/>
      <c r="F30" s="1080"/>
      <c r="G30" s="1081">
        <f ca="1">MAX(G9:INDIRECT(ADDRESS(ROW()-1,1)))+1</f>
        <v>10</v>
      </c>
      <c r="H30" s="1081" t="s">
        <v>38</v>
      </c>
      <c r="I30" s="1080" t="s">
        <v>114</v>
      </c>
      <c r="J30" s="1080" t="s">
        <v>179</v>
      </c>
      <c r="K30" s="1080" t="s">
        <v>1</v>
      </c>
      <c r="L30" s="1082">
        <v>5</v>
      </c>
      <c r="M30" s="1083">
        <f>TIME(MID(F28,SEARCH(":",F28)-2,2),MID(F28,SEARCH(":",F28)+1,2),0)</f>
        <v>0.5625</v>
      </c>
    </row>
    <row r="31" spans="1:13" ht="15.6" x14ac:dyDescent="0.25">
      <c r="A31" s="52"/>
      <c r="B31" s="682" t="s">
        <v>411</v>
      </c>
      <c r="C31" s="53"/>
      <c r="E31" s="1084"/>
      <c r="F31" s="1239"/>
      <c r="G31" s="1085">
        <f ca="1">G30+1</f>
        <v>11</v>
      </c>
      <c r="H31" s="1085" t="s">
        <v>49</v>
      </c>
      <c r="I31" s="1086" t="s">
        <v>500</v>
      </c>
      <c r="J31" s="1086" t="s">
        <v>179</v>
      </c>
      <c r="K31" s="1086" t="s">
        <v>4</v>
      </c>
      <c r="L31" s="1087">
        <v>75</v>
      </c>
      <c r="M31" s="1088">
        <f>M30+TIME(0,L30,0)</f>
        <v>0.56597222222222221</v>
      </c>
    </row>
    <row r="32" spans="1:13" ht="15.6" x14ac:dyDescent="0.25">
      <c r="A32" s="52"/>
      <c r="B32" s="1027" t="s">
        <v>457</v>
      </c>
      <c r="C32" s="53"/>
      <c r="E32" s="1079"/>
      <c r="F32" s="1240"/>
      <c r="G32" s="1081">
        <f ca="1">G31+1</f>
        <v>12</v>
      </c>
      <c r="H32" s="1081" t="s">
        <v>49</v>
      </c>
      <c r="I32" s="1080" t="s">
        <v>501</v>
      </c>
      <c r="J32" s="1080" t="s">
        <v>179</v>
      </c>
      <c r="K32" s="1080" t="s">
        <v>4</v>
      </c>
      <c r="L32" s="1082">
        <v>40</v>
      </c>
      <c r="M32" s="1083">
        <f>M31+TIME(0,L31,0)</f>
        <v>0.61805555555555558</v>
      </c>
    </row>
    <row r="33" spans="1:13" ht="15.6" x14ac:dyDescent="0.25">
      <c r="A33" s="615"/>
      <c r="B33" s="1028" t="s">
        <v>468</v>
      </c>
      <c r="C33" s="498"/>
      <c r="E33" s="1084"/>
      <c r="F33" s="1086"/>
      <c r="G33" s="1085">
        <f ca="1">G32+1</f>
        <v>13</v>
      </c>
      <c r="H33" s="1085" t="s">
        <v>2</v>
      </c>
      <c r="I33" s="1086" t="s">
        <v>321</v>
      </c>
      <c r="J33" s="1086" t="s">
        <v>179</v>
      </c>
      <c r="K33" s="1086" t="s">
        <v>1</v>
      </c>
      <c r="L33" s="1087"/>
      <c r="M33" s="1088">
        <f>M32+TIME(0,L32,0)</f>
        <v>0.64583333333333337</v>
      </c>
    </row>
    <row r="34" spans="1:13" ht="15.6" x14ac:dyDescent="0.25">
      <c r="A34" s="52"/>
      <c r="B34" s="54"/>
      <c r="C34" s="53"/>
      <c r="E34" s="776"/>
      <c r="F34" s="1099"/>
      <c r="G34" s="1100"/>
      <c r="H34" s="1101"/>
      <c r="I34" s="1102"/>
      <c r="J34" s="1100"/>
      <c r="K34" s="1100"/>
      <c r="L34" s="1090"/>
      <c r="M34" s="1093"/>
    </row>
    <row r="35" spans="1:13" ht="15.6" x14ac:dyDescent="0.3">
      <c r="A35" s="52"/>
      <c r="B35" s="54"/>
      <c r="C35" s="498"/>
      <c r="E35" s="1074"/>
      <c r="F35" s="1075"/>
      <c r="G35" s="1076"/>
      <c r="H35" s="1077"/>
      <c r="I35" s="1075"/>
      <c r="J35" s="1075"/>
      <c r="K35" s="1075"/>
      <c r="L35" s="1075"/>
      <c r="M35" s="1075"/>
    </row>
    <row r="36" spans="1:13" ht="17.399999999999999" customHeight="1" x14ac:dyDescent="0.25">
      <c r="A36" s="52"/>
      <c r="B36" s="1261" t="s">
        <v>429</v>
      </c>
      <c r="C36" s="498"/>
      <c r="E36" s="1182"/>
      <c r="F36" s="1626" t="s">
        <v>678</v>
      </c>
      <c r="G36" s="1626"/>
      <c r="H36" s="1626"/>
      <c r="I36" s="1626"/>
      <c r="J36" s="1626"/>
      <c r="K36" s="1626"/>
      <c r="L36" s="1626"/>
      <c r="M36" s="1626"/>
    </row>
    <row r="37" spans="1:13" ht="13.2" customHeight="1" x14ac:dyDescent="0.25">
      <c r="A37" s="54"/>
      <c r="B37" s="1262"/>
      <c r="C37" s="54"/>
      <c r="E37" s="1181"/>
      <c r="F37" s="1181"/>
      <c r="G37" s="1180"/>
      <c r="H37" s="1180"/>
      <c r="I37" s="1181"/>
      <c r="J37" s="1181"/>
      <c r="K37" s="1179"/>
      <c r="L37" s="1078"/>
      <c r="M37" s="1238"/>
    </row>
    <row r="38" spans="1:13" ht="17.399999999999999" x14ac:dyDescent="0.25">
      <c r="A38" s="54"/>
      <c r="B38" s="854" t="s">
        <v>425</v>
      </c>
      <c r="C38" s="54"/>
      <c r="E38" s="1079"/>
      <c r="F38" s="1080"/>
      <c r="G38" s="1103">
        <f ca="1">G33+1</f>
        <v>14</v>
      </c>
      <c r="H38" s="1081" t="s">
        <v>38</v>
      </c>
      <c r="I38" s="1080" t="s">
        <v>114</v>
      </c>
      <c r="J38" s="1080" t="s">
        <v>179</v>
      </c>
      <c r="K38" s="1080" t="s">
        <v>1</v>
      </c>
      <c r="L38" s="1082">
        <v>5</v>
      </c>
      <c r="M38" s="1083">
        <f>TIME(MID(F36,SEARCH(":",F36)-2,2),MID(F36,SEARCH(":",F36)+1,2),0)</f>
        <v>0.5625</v>
      </c>
    </row>
    <row r="39" spans="1:13" ht="15.6" x14ac:dyDescent="0.25">
      <c r="A39" s="54"/>
      <c r="B39" s="1031" t="s">
        <v>369</v>
      </c>
      <c r="C39" s="54"/>
      <c r="E39" s="1084"/>
      <c r="F39" s="1239"/>
      <c r="G39" s="1085">
        <f ca="1">G38+1</f>
        <v>15</v>
      </c>
      <c r="H39" s="1085" t="s">
        <v>49</v>
      </c>
      <c r="I39" s="1086" t="s">
        <v>500</v>
      </c>
      <c r="J39" s="1086" t="s">
        <v>179</v>
      </c>
      <c r="K39" s="1086" t="s">
        <v>4</v>
      </c>
      <c r="L39" s="1087">
        <v>90</v>
      </c>
      <c r="M39" s="1088">
        <f>M38+TIME(0,L38,0)</f>
        <v>0.56597222222222221</v>
      </c>
    </row>
    <row r="40" spans="1:13" ht="16.2" thickBot="1" x14ac:dyDescent="0.3">
      <c r="A40" s="54"/>
      <c r="B40" s="54"/>
      <c r="C40" s="54"/>
      <c r="E40" s="1079"/>
      <c r="F40" s="1240"/>
      <c r="G40" s="1081">
        <f ca="1">G39+1</f>
        <v>16</v>
      </c>
      <c r="H40" s="1081" t="s">
        <v>49</v>
      </c>
      <c r="I40" s="1080" t="s">
        <v>501</v>
      </c>
      <c r="J40" s="1080" t="s">
        <v>179</v>
      </c>
      <c r="K40" s="1080" t="s">
        <v>4</v>
      </c>
      <c r="L40" s="1082">
        <v>25</v>
      </c>
      <c r="M40" s="1083">
        <f>M39+TIME(0,L39,0)</f>
        <v>0.62847222222222221</v>
      </c>
    </row>
    <row r="41" spans="1:13" ht="15.6" x14ac:dyDescent="0.25">
      <c r="A41" s="52"/>
      <c r="B41" s="600" t="s">
        <v>307</v>
      </c>
      <c r="C41" s="53"/>
      <c r="E41" s="776"/>
      <c r="F41" s="1080"/>
      <c r="G41" s="1081">
        <f ca="1">G40+1</f>
        <v>17</v>
      </c>
      <c r="H41" s="1081" t="s">
        <v>2</v>
      </c>
      <c r="I41" s="1080" t="s">
        <v>321</v>
      </c>
      <c r="J41" s="647" t="s">
        <v>179</v>
      </c>
      <c r="K41" s="1080" t="s">
        <v>1</v>
      </c>
      <c r="L41" s="1090"/>
      <c r="M41" s="1083">
        <f>M40+TIME(0,L40,0)</f>
        <v>0.64583333333333337</v>
      </c>
    </row>
    <row r="42" spans="1:13" ht="15.6" x14ac:dyDescent="0.3">
      <c r="A42" s="52"/>
      <c r="B42" s="601" t="s">
        <v>269</v>
      </c>
      <c r="C42" s="53"/>
      <c r="E42" s="1074"/>
      <c r="F42" s="1075"/>
      <c r="G42" s="1076"/>
      <c r="H42" s="1077"/>
      <c r="I42" s="1075"/>
      <c r="J42" s="1075"/>
      <c r="K42" s="1075"/>
      <c r="L42" s="1075"/>
      <c r="M42" s="1075"/>
    </row>
    <row r="43" spans="1:13" ht="17.399999999999999" x14ac:dyDescent="0.25">
      <c r="A43" s="52"/>
      <c r="B43" s="503" t="s">
        <v>256</v>
      </c>
      <c r="C43" s="502"/>
      <c r="E43" s="1182"/>
      <c r="F43" s="1626" t="s">
        <v>679</v>
      </c>
      <c r="G43" s="1626"/>
      <c r="H43" s="1626"/>
      <c r="I43" s="1626"/>
      <c r="J43" s="1626"/>
      <c r="K43" s="1626"/>
      <c r="L43" s="1626"/>
      <c r="M43" s="1626"/>
    </row>
    <row r="44" spans="1:13" ht="13.8" x14ac:dyDescent="0.25">
      <c r="A44" s="52"/>
      <c r="B44" s="504" t="s">
        <v>109</v>
      </c>
      <c r="C44" s="502"/>
      <c r="E44" s="1181"/>
      <c r="F44" s="1181"/>
      <c r="G44" s="1180"/>
      <c r="H44" s="1180"/>
      <c r="I44" s="1181"/>
      <c r="J44" s="1181"/>
      <c r="K44" s="1179"/>
      <c r="L44" s="1078"/>
      <c r="M44" s="1238"/>
    </row>
    <row r="45" spans="1:13" ht="15.6" x14ac:dyDescent="0.25">
      <c r="A45" s="52"/>
      <c r="B45" s="505" t="s">
        <v>110</v>
      </c>
      <c r="C45" s="502"/>
      <c r="E45" s="1079"/>
      <c r="F45" s="1080"/>
      <c r="G45" s="1081">
        <f ca="1">MAX(G21:INDIRECT(ADDRESS(ROW()-1,1)))+1</f>
        <v>18</v>
      </c>
      <c r="H45" s="1081" t="s">
        <v>38</v>
      </c>
      <c r="I45" s="1080" t="s">
        <v>114</v>
      </c>
      <c r="J45" s="1080" t="s">
        <v>179</v>
      </c>
      <c r="K45" s="1080" t="s">
        <v>1</v>
      </c>
      <c r="L45" s="1082">
        <v>5</v>
      </c>
      <c r="M45" s="1083">
        <f>TIME(MID(F43,SEARCH(":",F43)-2,2),MID(F43,SEARCH(":",F43)+1,2),0)</f>
        <v>0.33333333333333331</v>
      </c>
    </row>
    <row r="46" spans="1:13" ht="15.6" x14ac:dyDescent="0.25">
      <c r="A46" s="52"/>
      <c r="B46" s="1029" t="s">
        <v>107</v>
      </c>
      <c r="C46" s="502"/>
      <c r="E46" s="1084"/>
      <c r="F46" s="1239"/>
      <c r="G46" s="1085">
        <f ca="1">G45+1</f>
        <v>19</v>
      </c>
      <c r="H46" s="1085" t="s">
        <v>49</v>
      </c>
      <c r="I46" s="1086" t="s">
        <v>500</v>
      </c>
      <c r="J46" s="1086" t="s">
        <v>179</v>
      </c>
      <c r="K46" s="1086" t="s">
        <v>4</v>
      </c>
      <c r="L46" s="1087">
        <v>90</v>
      </c>
      <c r="M46" s="1088">
        <f>M45+TIME(0,L45,0)</f>
        <v>0.33680555555555552</v>
      </c>
    </row>
    <row r="47" spans="1:13" ht="15.6" x14ac:dyDescent="0.25">
      <c r="A47" s="52"/>
      <c r="B47" s="506" t="s">
        <v>265</v>
      </c>
      <c r="C47" s="502"/>
      <c r="E47" s="1079"/>
      <c r="F47" s="1240"/>
      <c r="G47" s="1081">
        <f ca="1">G46+1</f>
        <v>20</v>
      </c>
      <c r="H47" s="1081" t="s">
        <v>49</v>
      </c>
      <c r="I47" s="1080" t="s">
        <v>501</v>
      </c>
      <c r="J47" s="1080" t="s">
        <v>179</v>
      </c>
      <c r="K47" s="1080" t="s">
        <v>4</v>
      </c>
      <c r="L47" s="1082">
        <v>25</v>
      </c>
      <c r="M47" s="1083">
        <f>M46+TIME(0,L46,0)</f>
        <v>0.39930555555555552</v>
      </c>
    </row>
    <row r="48" spans="1:13" ht="15.6" x14ac:dyDescent="0.25">
      <c r="A48" s="52"/>
      <c r="B48" s="506" t="s">
        <v>266</v>
      </c>
      <c r="C48" s="502"/>
      <c r="E48" s="776"/>
      <c r="F48" s="1080"/>
      <c r="G48" s="1081">
        <f ca="1">G47+1</f>
        <v>21</v>
      </c>
      <c r="H48" s="1081" t="s">
        <v>2</v>
      </c>
      <c r="I48" s="1080" t="s">
        <v>321</v>
      </c>
      <c r="J48" s="647" t="s">
        <v>179</v>
      </c>
      <c r="K48" s="1080" t="s">
        <v>1</v>
      </c>
      <c r="L48" s="1090"/>
      <c r="M48" s="1083">
        <f>M47+TIME(0,L47,0)</f>
        <v>0.41666666666666663</v>
      </c>
    </row>
    <row r="49" spans="1:13" ht="15.6" x14ac:dyDescent="0.3">
      <c r="A49" s="52"/>
      <c r="B49" s="506" t="s">
        <v>140</v>
      </c>
      <c r="C49" s="502"/>
      <c r="E49" s="1074"/>
      <c r="F49" s="1075"/>
      <c r="G49" s="1076"/>
      <c r="H49" s="1077"/>
      <c r="I49" s="1075"/>
      <c r="J49" s="1075"/>
      <c r="K49" s="1075"/>
      <c r="L49" s="1075"/>
      <c r="M49" s="1075"/>
    </row>
    <row r="50" spans="1:13" ht="17.399999999999999" x14ac:dyDescent="0.25">
      <c r="A50" s="52"/>
      <c r="B50" s="506" t="s">
        <v>271</v>
      </c>
      <c r="C50" s="502"/>
      <c r="E50" s="1182"/>
      <c r="F50" s="1626" t="s">
        <v>680</v>
      </c>
      <c r="G50" s="1626"/>
      <c r="H50" s="1626"/>
      <c r="I50" s="1626"/>
      <c r="J50" s="1626"/>
      <c r="K50" s="1626"/>
      <c r="L50" s="1626"/>
      <c r="M50" s="1626"/>
    </row>
    <row r="51" spans="1:13" ht="13.8" x14ac:dyDescent="0.25">
      <c r="A51" s="52"/>
      <c r="B51" s="506" t="s">
        <v>267</v>
      </c>
      <c r="C51" s="502"/>
      <c r="E51" s="1181"/>
      <c r="F51" s="1181"/>
      <c r="G51" s="1180"/>
      <c r="H51" s="1180"/>
      <c r="I51" s="1181"/>
      <c r="J51" s="1181"/>
      <c r="K51" s="1179"/>
      <c r="L51" s="1078"/>
      <c r="M51" s="1238"/>
    </row>
    <row r="52" spans="1:13" ht="15.6" x14ac:dyDescent="0.25">
      <c r="A52" s="52"/>
      <c r="B52" s="506" t="s">
        <v>139</v>
      </c>
      <c r="C52" s="502"/>
      <c r="E52" s="1079"/>
      <c r="F52" s="1080"/>
      <c r="G52" s="1081">
        <f ca="1">MAX(G31:INDIRECT(ADDRESS(ROW()-1,1)))+1</f>
        <v>22</v>
      </c>
      <c r="H52" s="1081" t="s">
        <v>38</v>
      </c>
      <c r="I52" s="1080" t="s">
        <v>114</v>
      </c>
      <c r="J52" s="1080" t="s">
        <v>179</v>
      </c>
      <c r="K52" s="1080" t="s">
        <v>1</v>
      </c>
      <c r="L52" s="1082">
        <v>5</v>
      </c>
      <c r="M52" s="1083">
        <f>TIME(MID(F50,SEARCH(":",F50)-2,2),MID(F50,SEARCH(":",F50)+1,2),0)</f>
        <v>0.5625</v>
      </c>
    </row>
    <row r="53" spans="1:13" ht="15.6" x14ac:dyDescent="0.25">
      <c r="A53" s="52"/>
      <c r="B53" s="506" t="s">
        <v>268</v>
      </c>
      <c r="C53" s="502"/>
      <c r="E53" s="1084"/>
      <c r="F53" s="1239"/>
      <c r="G53" s="1085">
        <f t="shared" ref="G53:G58" ca="1" si="2">G52+1</f>
        <v>23</v>
      </c>
      <c r="H53" s="1085" t="s">
        <v>49</v>
      </c>
      <c r="I53" s="1086" t="s">
        <v>500</v>
      </c>
      <c r="J53" s="1086" t="s">
        <v>179</v>
      </c>
      <c r="K53" s="1086" t="s">
        <v>4</v>
      </c>
      <c r="L53" s="1087">
        <v>60</v>
      </c>
      <c r="M53" s="1088">
        <f t="shared" ref="M53:M58" si="3">M52+TIME(0,L52,0)</f>
        <v>0.56597222222222221</v>
      </c>
    </row>
    <row r="54" spans="1:13" ht="15.6" x14ac:dyDescent="0.25">
      <c r="A54" s="52"/>
      <c r="B54" s="685" t="s">
        <v>111</v>
      </c>
      <c r="C54" s="502"/>
      <c r="E54" s="1079"/>
      <c r="F54" s="1240"/>
      <c r="G54" s="1081">
        <f t="shared" ca="1" si="2"/>
        <v>24</v>
      </c>
      <c r="H54" s="1081" t="s">
        <v>49</v>
      </c>
      <c r="I54" s="1080" t="s">
        <v>66</v>
      </c>
      <c r="J54" s="1080" t="s">
        <v>179</v>
      </c>
      <c r="K54" s="1080" t="s">
        <v>4</v>
      </c>
      <c r="L54" s="1082">
        <v>25</v>
      </c>
      <c r="M54" s="1083">
        <f t="shared" si="3"/>
        <v>0.60763888888888884</v>
      </c>
    </row>
    <row r="55" spans="1:13" ht="15.6" x14ac:dyDescent="0.25">
      <c r="A55" s="52"/>
      <c r="B55" s="54"/>
      <c r="C55" s="502"/>
      <c r="E55" s="1084"/>
      <c r="F55" s="1086"/>
      <c r="G55" s="1104">
        <f t="shared" ca="1" si="2"/>
        <v>25</v>
      </c>
      <c r="H55" s="1085" t="s">
        <v>49</v>
      </c>
      <c r="I55" s="1086" t="s">
        <v>502</v>
      </c>
      <c r="J55" s="1086" t="s">
        <v>179</v>
      </c>
      <c r="K55" s="1086" t="s">
        <v>1</v>
      </c>
      <c r="L55" s="1087">
        <v>15</v>
      </c>
      <c r="M55" s="1105">
        <f t="shared" si="3"/>
        <v>0.625</v>
      </c>
    </row>
    <row r="56" spans="1:13" ht="15.6" x14ac:dyDescent="0.25">
      <c r="A56" s="52"/>
      <c r="B56" s="54"/>
      <c r="C56" s="502"/>
      <c r="E56" s="1079"/>
      <c r="F56" s="1240"/>
      <c r="G56" s="1081">
        <f t="shared" ca="1" si="2"/>
        <v>26</v>
      </c>
      <c r="H56" s="1081" t="s">
        <v>49</v>
      </c>
      <c r="I56" s="1080" t="s">
        <v>681</v>
      </c>
      <c r="J56" s="1080" t="s">
        <v>179</v>
      </c>
      <c r="K56" s="1080" t="s">
        <v>1</v>
      </c>
      <c r="L56" s="1082">
        <v>10</v>
      </c>
      <c r="M56" s="1083">
        <f t="shared" si="3"/>
        <v>0.63541666666666663</v>
      </c>
    </row>
    <row r="57" spans="1:13" ht="15.6" x14ac:dyDescent="0.25">
      <c r="A57" s="52"/>
      <c r="B57" s="54"/>
      <c r="C57" s="53"/>
      <c r="E57" s="1189"/>
      <c r="F57" s="1086"/>
      <c r="G57" s="1085">
        <f t="shared" ca="1" si="2"/>
        <v>27</v>
      </c>
      <c r="H57" s="1085" t="s">
        <v>322</v>
      </c>
      <c r="I57" s="1106" t="s">
        <v>503</v>
      </c>
      <c r="J57" s="1086" t="s">
        <v>179</v>
      </c>
      <c r="K57" s="1086" t="s">
        <v>4</v>
      </c>
      <c r="L57" s="1087">
        <v>5</v>
      </c>
      <c r="M57" s="1088">
        <f t="shared" si="3"/>
        <v>0.64236111111111105</v>
      </c>
    </row>
    <row r="58" spans="1:13" ht="15.6" x14ac:dyDescent="0.25">
      <c r="A58" s="1169"/>
      <c r="B58" s="1170" t="str">
        <f>B1</f>
        <v>November</v>
      </c>
      <c r="C58" s="1171"/>
      <c r="E58" s="776"/>
      <c r="F58" s="1080"/>
      <c r="G58" s="1081">
        <f t="shared" ca="1" si="2"/>
        <v>28</v>
      </c>
      <c r="H58" s="1081" t="s">
        <v>2</v>
      </c>
      <c r="I58" s="1080" t="s">
        <v>182</v>
      </c>
      <c r="J58" s="647" t="s">
        <v>179</v>
      </c>
      <c r="K58" s="1080" t="s">
        <v>1</v>
      </c>
      <c r="L58" s="1090"/>
      <c r="M58" s="1093">
        <f t="shared" si="3"/>
        <v>0.64583333333333326</v>
      </c>
    </row>
    <row r="59" spans="1:13" ht="15.6" x14ac:dyDescent="0.25">
      <c r="E59" s="776"/>
      <c r="F59" s="1110"/>
      <c r="G59" s="1241"/>
      <c r="H59" s="1241"/>
      <c r="I59" s="1108" t="s">
        <v>310</v>
      </c>
      <c r="J59" s="1107"/>
      <c r="K59" s="1108"/>
      <c r="L59" s="1111"/>
      <c r="M59" s="1109"/>
    </row>
    <row r="60" spans="1:13" ht="15.6" x14ac:dyDescent="0.25">
      <c r="E60" s="774"/>
      <c r="F60" s="774"/>
      <c r="G60" s="1242"/>
      <c r="H60" s="1242"/>
      <c r="I60" s="1112" t="s">
        <v>311</v>
      </c>
      <c r="J60" s="1112"/>
      <c r="K60" s="1112"/>
      <c r="L60" s="774"/>
      <c r="M60" s="648"/>
    </row>
    <row r="61" spans="1:13" ht="15.6" x14ac:dyDescent="0.25">
      <c r="E61" s="1079"/>
      <c r="F61" s="1191"/>
      <c r="G61" s="1241"/>
      <c r="H61" s="1241"/>
      <c r="I61" s="1108"/>
      <c r="J61" s="1241"/>
      <c r="K61" s="1108"/>
      <c r="L61" s="1191"/>
      <c r="M61" s="1113"/>
    </row>
    <row r="62" spans="1:13" ht="15.6" x14ac:dyDescent="0.3">
      <c r="E62" s="1074"/>
      <c r="F62" s="1075"/>
      <c r="G62" s="1076"/>
      <c r="H62" s="1077"/>
      <c r="I62" s="1075"/>
      <c r="J62" s="1075"/>
      <c r="K62" s="1075"/>
      <c r="L62" s="1075"/>
      <c r="M62" s="1075"/>
    </row>
    <row r="63" spans="1:13" ht="17.399999999999999" x14ac:dyDescent="0.25">
      <c r="E63" s="1182"/>
      <c r="F63" s="1626"/>
      <c r="G63" s="1626"/>
      <c r="H63" s="1626"/>
      <c r="I63" s="1626"/>
      <c r="J63" s="1626"/>
      <c r="K63" s="1626"/>
      <c r="L63" s="1626"/>
      <c r="M63" s="1626"/>
    </row>
    <row r="64" spans="1:13" x14ac:dyDescent="0.25">
      <c r="E64" s="1164"/>
      <c r="F64" s="1164"/>
      <c r="G64" s="1164"/>
      <c r="H64" s="1164"/>
      <c r="I64" s="1164"/>
      <c r="J64" s="1164"/>
      <c r="K64" s="1164"/>
      <c r="L64" s="1164"/>
      <c r="M64" s="1164"/>
    </row>
    <row r="65" spans="5:13" x14ac:dyDescent="0.25">
      <c r="E65" s="1164"/>
      <c r="F65" s="1164"/>
      <c r="G65" s="1164"/>
      <c r="H65" s="1164"/>
      <c r="I65" s="1164"/>
      <c r="J65" s="1164"/>
      <c r="K65" s="1164"/>
      <c r="L65" s="1164"/>
      <c r="M65" s="1164"/>
    </row>
    <row r="66" spans="5:13" x14ac:dyDescent="0.25">
      <c r="E66" s="1164"/>
      <c r="F66" s="1164"/>
      <c r="G66" s="1164"/>
      <c r="H66" s="1164"/>
      <c r="I66" s="1164"/>
      <c r="J66" s="1164"/>
      <c r="K66" s="1164"/>
      <c r="L66" s="1164"/>
      <c r="M66" s="1164"/>
    </row>
    <row r="67" spans="5:13" x14ac:dyDescent="0.25">
      <c r="E67" s="1164"/>
      <c r="F67" s="1164"/>
      <c r="G67" s="1164"/>
      <c r="H67" s="1164"/>
      <c r="I67" s="1164"/>
      <c r="J67" s="1164"/>
      <c r="K67" s="1164"/>
      <c r="L67" s="1164"/>
      <c r="M67" s="1164"/>
    </row>
    <row r="68" spans="5:13" x14ac:dyDescent="0.25">
      <c r="E68" s="1164"/>
      <c r="F68" s="1164"/>
      <c r="G68" s="1164"/>
      <c r="H68" s="1164"/>
      <c r="I68" s="1164"/>
      <c r="J68" s="1164"/>
      <c r="K68" s="1164"/>
      <c r="L68" s="1164"/>
      <c r="M68" s="1164"/>
    </row>
    <row r="69" spans="5:13" x14ac:dyDescent="0.25">
      <c r="E69" s="1164"/>
      <c r="F69" s="1164"/>
      <c r="G69" s="1164"/>
      <c r="H69" s="1164"/>
      <c r="I69" s="1164"/>
      <c r="J69" s="1164"/>
      <c r="K69" s="1164"/>
      <c r="L69" s="1164"/>
      <c r="M69" s="1164"/>
    </row>
    <row r="70" spans="5:13" x14ac:dyDescent="0.25">
      <c r="E70" s="1164"/>
      <c r="F70" s="1164"/>
      <c r="G70" s="1164"/>
      <c r="H70" s="1164"/>
      <c r="I70" s="1164"/>
      <c r="J70" s="1164"/>
      <c r="K70" s="1164"/>
      <c r="L70" s="1164"/>
      <c r="M70" s="1164"/>
    </row>
    <row r="71" spans="5:13" x14ac:dyDescent="0.25">
      <c r="E71" s="1164"/>
      <c r="F71" s="1164"/>
      <c r="G71" s="1164"/>
      <c r="H71" s="1164"/>
      <c r="I71" s="1164"/>
      <c r="J71" s="1164"/>
      <c r="K71" s="1164"/>
      <c r="L71" s="1164"/>
      <c r="M71" s="1164"/>
    </row>
    <row r="72" spans="5:13" x14ac:dyDescent="0.25">
      <c r="E72" s="1164"/>
      <c r="F72" s="1164"/>
      <c r="G72" s="1164"/>
      <c r="H72" s="1164"/>
      <c r="I72" s="1164"/>
      <c r="J72" s="1164"/>
      <c r="K72" s="1164"/>
      <c r="L72" s="1164"/>
      <c r="M72" s="1164"/>
    </row>
    <row r="73" spans="5:13" x14ac:dyDescent="0.25">
      <c r="E73" s="1164"/>
      <c r="F73" s="1164"/>
      <c r="G73" s="1164"/>
      <c r="H73" s="1164"/>
      <c r="I73" s="1164"/>
      <c r="J73" s="1164"/>
      <c r="K73" s="1164"/>
      <c r="L73" s="1164"/>
      <c r="M73" s="1164"/>
    </row>
    <row r="74" spans="5:13" x14ac:dyDescent="0.25">
      <c r="E74" s="1164"/>
      <c r="F74" s="1164"/>
      <c r="G74" s="1164"/>
      <c r="H74" s="1164"/>
      <c r="I74" s="1164"/>
      <c r="J74" s="1164"/>
      <c r="K74" s="1164"/>
      <c r="L74" s="1164"/>
      <c r="M74" s="1164"/>
    </row>
    <row r="75" spans="5:13" x14ac:dyDescent="0.25">
      <c r="E75" s="1164"/>
      <c r="F75" s="1164"/>
      <c r="G75" s="1164"/>
      <c r="H75" s="1164"/>
      <c r="I75" s="1164"/>
      <c r="J75" s="1164"/>
      <c r="K75" s="1164"/>
      <c r="L75" s="1164"/>
      <c r="M75" s="1164"/>
    </row>
    <row r="76" spans="5:13" x14ac:dyDescent="0.25">
      <c r="E76" s="1164"/>
      <c r="F76" s="1164"/>
      <c r="G76" s="1164"/>
      <c r="H76" s="1164"/>
      <c r="I76" s="1164"/>
      <c r="J76" s="1164"/>
      <c r="K76" s="1164"/>
      <c r="L76" s="1164"/>
      <c r="M76" s="1164"/>
    </row>
    <row r="77" spans="5:13" x14ac:dyDescent="0.25">
      <c r="E77" s="1164"/>
      <c r="F77" s="1164"/>
      <c r="G77" s="1164"/>
      <c r="H77" s="1164"/>
      <c r="I77" s="1164"/>
      <c r="J77" s="1164"/>
      <c r="K77" s="1164"/>
      <c r="L77" s="1164"/>
      <c r="M77" s="1164"/>
    </row>
    <row r="78" spans="5:13" x14ac:dyDescent="0.25">
      <c r="E78" s="1164"/>
      <c r="F78" s="1164"/>
      <c r="G78" s="1164"/>
      <c r="H78" s="1164"/>
      <c r="I78" s="1164"/>
      <c r="J78" s="1164"/>
      <c r="K78" s="1164"/>
      <c r="L78" s="1164"/>
      <c r="M78" s="1164"/>
    </row>
    <row r="79" spans="5:13" x14ac:dyDescent="0.25">
      <c r="E79" s="1058"/>
      <c r="F79" s="1058"/>
      <c r="G79" s="1058"/>
      <c r="H79" s="1058"/>
      <c r="I79" s="1058"/>
      <c r="J79" s="1058"/>
      <c r="K79" s="1058"/>
      <c r="L79" s="1058"/>
      <c r="M79" s="1058"/>
    </row>
    <row r="80" spans="5:13" x14ac:dyDescent="0.25">
      <c r="E80" s="1058"/>
      <c r="F80" s="1058"/>
      <c r="G80" s="1058"/>
      <c r="H80" s="1058"/>
      <c r="I80" s="1058"/>
      <c r="J80" s="1058"/>
      <c r="K80" s="1058"/>
      <c r="L80" s="1058"/>
      <c r="M80" s="1058"/>
    </row>
    <row r="81" spans="5:13" x14ac:dyDescent="0.25">
      <c r="E81" s="1058"/>
      <c r="F81" s="1058"/>
      <c r="G81" s="1058"/>
      <c r="H81" s="1058"/>
      <c r="I81" s="1058"/>
      <c r="J81" s="1058"/>
      <c r="K81" s="1058"/>
      <c r="L81" s="1058"/>
      <c r="M81" s="1058"/>
    </row>
    <row r="82" spans="5:13" x14ac:dyDescent="0.25">
      <c r="E82" s="1058"/>
      <c r="F82" s="1058"/>
      <c r="G82" s="1058"/>
      <c r="H82" s="1058"/>
      <c r="I82" s="1058"/>
      <c r="J82" s="1058"/>
      <c r="K82" s="1058"/>
      <c r="L82" s="1058"/>
      <c r="M82" s="1058"/>
    </row>
    <row r="83" spans="5:13" x14ac:dyDescent="0.25">
      <c r="E83" s="1058"/>
      <c r="F83" s="1058"/>
      <c r="G83" s="1058"/>
      <c r="H83" s="1058"/>
      <c r="I83" s="1058"/>
      <c r="J83" s="1058"/>
      <c r="K83" s="1058"/>
      <c r="L83" s="1058"/>
      <c r="M83" s="1058"/>
    </row>
    <row r="84" spans="5:13" x14ac:dyDescent="0.25">
      <c r="E84" s="1058"/>
      <c r="F84" s="1058"/>
      <c r="G84" s="1058"/>
      <c r="H84" s="1058"/>
      <c r="I84" s="1058"/>
      <c r="J84" s="1058"/>
      <c r="K84" s="1058"/>
      <c r="L84" s="1058"/>
      <c r="M84" s="1058"/>
    </row>
    <row r="85" spans="5:13" x14ac:dyDescent="0.25">
      <c r="E85" s="1058"/>
      <c r="F85" s="1058"/>
      <c r="G85" s="1058"/>
      <c r="H85" s="1058"/>
      <c r="I85" s="1058"/>
      <c r="J85" s="1058"/>
      <c r="K85" s="1058"/>
      <c r="L85" s="1058"/>
      <c r="M85" s="1058"/>
    </row>
    <row r="86" spans="5:13" x14ac:dyDescent="0.25">
      <c r="E86" s="1058"/>
      <c r="F86" s="1058"/>
      <c r="G86" s="1058"/>
      <c r="H86" s="1058"/>
      <c r="I86" s="1058"/>
      <c r="J86" s="1058"/>
      <c r="K86" s="1058"/>
      <c r="L86" s="1058"/>
      <c r="M86" s="1058"/>
    </row>
    <row r="87" spans="5:13" x14ac:dyDescent="0.25">
      <c r="E87" s="1058"/>
      <c r="F87" s="1058"/>
      <c r="G87" s="1058"/>
      <c r="H87" s="1058"/>
      <c r="I87" s="1058"/>
      <c r="J87" s="1058"/>
      <c r="K87" s="1058"/>
      <c r="L87" s="1058"/>
      <c r="M87" s="1058"/>
    </row>
    <row r="88" spans="5:13" x14ac:dyDescent="0.25">
      <c r="E88" s="1058"/>
      <c r="F88" s="1058"/>
      <c r="G88" s="1058"/>
      <c r="H88" s="1058"/>
      <c r="I88" s="1058"/>
      <c r="J88" s="1058"/>
      <c r="K88" s="1058"/>
      <c r="L88" s="1058"/>
      <c r="M88" s="1058"/>
    </row>
    <row r="89" spans="5:13" x14ac:dyDescent="0.25">
      <c r="E89" s="1058"/>
      <c r="F89" s="1058"/>
      <c r="G89" s="1058"/>
      <c r="H89" s="1058"/>
      <c r="I89" s="1058"/>
      <c r="J89" s="1058"/>
      <c r="K89" s="1058"/>
      <c r="L89" s="1058"/>
      <c r="M89" s="1058"/>
    </row>
    <row r="90" spans="5:13" x14ac:dyDescent="0.25">
      <c r="E90" s="1058"/>
      <c r="F90" s="1058"/>
      <c r="G90" s="1058"/>
      <c r="H90" s="1058"/>
      <c r="I90" s="1058"/>
      <c r="J90" s="1058"/>
      <c r="K90" s="1058"/>
      <c r="L90" s="1058"/>
      <c r="M90" s="1058"/>
    </row>
    <row r="91" spans="5:13" x14ac:dyDescent="0.25">
      <c r="E91" s="1058"/>
      <c r="F91" s="1058"/>
      <c r="G91" s="1058"/>
      <c r="H91" s="1058"/>
      <c r="I91" s="1058"/>
      <c r="J91" s="1058"/>
      <c r="K91" s="1058"/>
      <c r="L91" s="1058"/>
      <c r="M91" s="1058"/>
    </row>
    <row r="92" spans="5:13" x14ac:dyDescent="0.25">
      <c r="E92" s="1058"/>
      <c r="F92" s="1058"/>
      <c r="G92" s="1058"/>
      <c r="H92" s="1058"/>
      <c r="I92" s="1058"/>
      <c r="J92" s="1058"/>
      <c r="K92" s="1058"/>
      <c r="L92" s="1058"/>
      <c r="M92" s="1058"/>
    </row>
    <row r="93" spans="5:13" x14ac:dyDescent="0.25">
      <c r="E93" s="1058"/>
      <c r="F93" s="1058"/>
      <c r="G93" s="1058"/>
      <c r="H93" s="1058"/>
      <c r="I93" s="1058"/>
      <c r="J93" s="1058"/>
      <c r="K93" s="1058"/>
      <c r="L93" s="1058"/>
      <c r="M93" s="1058"/>
    </row>
    <row r="94" spans="5:13" x14ac:dyDescent="0.25">
      <c r="E94" s="1058"/>
      <c r="F94" s="1058"/>
      <c r="G94" s="1058"/>
      <c r="H94" s="1058"/>
      <c r="I94" s="1058"/>
      <c r="J94" s="1058"/>
      <c r="K94" s="1058"/>
      <c r="L94" s="1058"/>
      <c r="M94" s="1058"/>
    </row>
    <row r="95" spans="5:13" x14ac:dyDescent="0.25">
      <c r="E95" s="1058"/>
      <c r="F95" s="1058"/>
      <c r="G95" s="1058"/>
      <c r="H95" s="1058"/>
      <c r="I95" s="1058"/>
      <c r="J95" s="1058"/>
      <c r="K95" s="1058"/>
      <c r="L95" s="1058"/>
      <c r="M95" s="1058"/>
    </row>
    <row r="96" spans="5:13" x14ac:dyDescent="0.25">
      <c r="E96" s="1058"/>
      <c r="F96" s="1058"/>
      <c r="G96" s="1058"/>
      <c r="H96" s="1058"/>
      <c r="I96" s="1058"/>
      <c r="J96" s="1058"/>
      <c r="K96" s="1058"/>
      <c r="L96" s="1058"/>
      <c r="M96" s="1058"/>
    </row>
    <row r="97" spans="5:13" x14ac:dyDescent="0.25">
      <c r="E97" s="1058"/>
      <c r="F97" s="1058"/>
      <c r="G97" s="1058"/>
      <c r="H97" s="1058"/>
      <c r="I97" s="1058"/>
      <c r="J97" s="1058"/>
      <c r="K97" s="1058"/>
      <c r="L97" s="1058"/>
      <c r="M97" s="1058"/>
    </row>
    <row r="98" spans="5:13" x14ac:dyDescent="0.25">
      <c r="E98" s="1058"/>
      <c r="F98" s="1058"/>
      <c r="G98" s="1058"/>
      <c r="H98" s="1058"/>
      <c r="I98" s="1058"/>
      <c r="J98" s="1058"/>
      <c r="K98" s="1058"/>
      <c r="L98" s="1058"/>
      <c r="M98" s="1058"/>
    </row>
    <row r="99" spans="5:13" x14ac:dyDescent="0.25">
      <c r="E99" s="1058"/>
      <c r="F99" s="1058"/>
      <c r="G99" s="1058"/>
      <c r="H99" s="1058"/>
      <c r="I99" s="1058"/>
      <c r="J99" s="1058"/>
      <c r="K99" s="1058"/>
      <c r="L99" s="1058"/>
      <c r="M99" s="1058"/>
    </row>
    <row r="100" spans="5:13" x14ac:dyDescent="0.25">
      <c r="E100" s="1058"/>
      <c r="F100" s="1058"/>
      <c r="G100" s="1058"/>
      <c r="H100" s="1058"/>
      <c r="I100" s="1058"/>
      <c r="J100" s="1058"/>
      <c r="K100" s="1058"/>
      <c r="L100" s="1058"/>
      <c r="M100" s="1058"/>
    </row>
  </sheetData>
  <mergeCells count="14">
    <mergeCell ref="F63:M63"/>
    <mergeCell ref="B36:B37"/>
    <mergeCell ref="B4:B6"/>
    <mergeCell ref="F2:M2"/>
    <mergeCell ref="F3:M3"/>
    <mergeCell ref="F4:M4"/>
    <mergeCell ref="F5:M5"/>
    <mergeCell ref="F6:M6"/>
    <mergeCell ref="F7:M7"/>
    <mergeCell ref="F14:M14"/>
    <mergeCell ref="F28:M28"/>
    <mergeCell ref="F36:M36"/>
    <mergeCell ref="F43:M43"/>
    <mergeCell ref="F50:M50"/>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82"/>
  <sheetViews>
    <sheetView zoomScale="50" zoomScaleNormal="50" workbookViewId="0">
      <selection sqref="A1:C1048576"/>
    </sheetView>
  </sheetViews>
  <sheetFormatPr defaultRowHeight="15.6" x14ac:dyDescent="0.3"/>
  <cols>
    <col min="1" max="1" width="1.44140625" style="1167" customWidth="1"/>
    <col min="2" max="2" width="13.5546875" style="1167" customWidth="1"/>
    <col min="3" max="3" width="1.44140625" style="1167" customWidth="1"/>
    <col min="4" max="4" width="2.109375" customWidth="1"/>
    <col min="5" max="5" width="1.44140625" style="440" customWidth="1"/>
    <col min="6" max="6" width="3.6640625" style="440" customWidth="1"/>
    <col min="7" max="7" width="6" style="440" customWidth="1"/>
    <col min="8" max="8" width="2.44140625" style="440" customWidth="1"/>
    <col min="9" max="9" width="94.6640625" style="440" customWidth="1"/>
    <col min="10" max="10" width="3.109375" style="440" customWidth="1"/>
    <col min="11" max="11" width="18.44140625" style="440" customWidth="1"/>
    <col min="12" max="12" width="12.88671875" style="440" customWidth="1"/>
    <col min="13" max="13" width="12.5546875" style="440" customWidth="1"/>
  </cols>
  <sheetData>
    <row r="1" spans="1:13" x14ac:dyDescent="0.25">
      <c r="A1" s="1169"/>
      <c r="B1" s="1170" t="s">
        <v>592</v>
      </c>
      <c r="C1" s="1171"/>
      <c r="E1" s="522"/>
      <c r="F1" s="522"/>
      <c r="G1" s="522"/>
      <c r="H1" s="522"/>
      <c r="I1" s="522"/>
      <c r="J1" s="522"/>
      <c r="K1" s="522"/>
      <c r="L1" s="522"/>
      <c r="M1" s="523"/>
    </row>
    <row r="2" spans="1:13" ht="18" thickBot="1" x14ac:dyDescent="0.3">
      <c r="A2" s="615"/>
      <c r="B2" s="869"/>
      <c r="C2" s="53"/>
      <c r="E2" s="524"/>
      <c r="F2" s="1632" t="s">
        <v>339</v>
      </c>
      <c r="G2" s="1632"/>
      <c r="H2" s="1632"/>
      <c r="I2" s="1632"/>
      <c r="J2" s="1632"/>
      <c r="K2" s="1632"/>
      <c r="L2" s="1632"/>
      <c r="M2" s="1632"/>
    </row>
    <row r="3" spans="1:13" ht="18" thickBot="1" x14ac:dyDescent="0.3">
      <c r="A3" s="615"/>
      <c r="B3" s="371" t="str">
        <f>Title!B3</f>
        <v>Interim</v>
      </c>
      <c r="C3" s="53"/>
      <c r="E3" s="525"/>
      <c r="F3" s="1633" t="s">
        <v>72</v>
      </c>
      <c r="G3" s="1633"/>
      <c r="H3" s="1633"/>
      <c r="I3" s="1633"/>
      <c r="J3" s="1633"/>
      <c r="K3" s="1633"/>
      <c r="L3" s="1633"/>
      <c r="M3" s="1633"/>
    </row>
    <row r="4" spans="1:13" x14ac:dyDescent="0.3">
      <c r="A4" s="615"/>
      <c r="B4" s="1256" t="str">
        <f>Title!B4</f>
        <v>R0</v>
      </c>
      <c r="C4" s="53"/>
      <c r="E4" s="1178"/>
      <c r="F4" s="1634" t="s">
        <v>340</v>
      </c>
      <c r="G4" s="1634"/>
      <c r="H4" s="1634"/>
      <c r="I4" s="1634"/>
      <c r="J4" s="1634"/>
      <c r="K4" s="1634"/>
      <c r="L4" s="1634"/>
      <c r="M4" s="1634"/>
    </row>
    <row r="5" spans="1:13" x14ac:dyDescent="0.3">
      <c r="A5" s="615"/>
      <c r="B5" s="1257"/>
      <c r="C5" s="53"/>
      <c r="E5" s="492"/>
      <c r="F5" s="377" t="s">
        <v>6</v>
      </c>
      <c r="G5" s="886" t="s">
        <v>654</v>
      </c>
      <c r="H5" s="886"/>
      <c r="I5" s="886"/>
      <c r="J5" s="886"/>
      <c r="K5" s="886"/>
      <c r="L5" s="886"/>
      <c r="M5" s="886"/>
    </row>
    <row r="6" spans="1:13" ht="16.2" thickBot="1" x14ac:dyDescent="0.35">
      <c r="A6" s="615"/>
      <c r="B6" s="1258"/>
      <c r="C6" s="53"/>
      <c r="E6" s="492"/>
      <c r="F6" s="377" t="s">
        <v>6</v>
      </c>
      <c r="G6" s="886" t="s">
        <v>434</v>
      </c>
      <c r="H6" s="886"/>
      <c r="I6" s="886"/>
      <c r="J6" s="886"/>
      <c r="K6" s="886"/>
      <c r="L6" s="886"/>
      <c r="M6" s="886"/>
    </row>
    <row r="7" spans="1:13" ht="16.2" thickBot="1" x14ac:dyDescent="0.35">
      <c r="A7" s="615"/>
      <c r="B7" s="54"/>
      <c r="C7" s="544"/>
      <c r="E7" s="492"/>
      <c r="F7" s="377" t="s">
        <v>6</v>
      </c>
      <c r="G7" s="886" t="s">
        <v>435</v>
      </c>
      <c r="H7" s="886"/>
      <c r="I7" s="886"/>
      <c r="J7" s="886"/>
      <c r="K7" s="886"/>
      <c r="L7" s="886"/>
      <c r="M7" s="886"/>
    </row>
    <row r="8" spans="1:13" ht="17.399999999999999" x14ac:dyDescent="0.3">
      <c r="A8" s="615"/>
      <c r="B8" s="1019" t="s">
        <v>108</v>
      </c>
      <c r="C8" s="498"/>
      <c r="E8" s="492"/>
      <c r="F8" s="377" t="s">
        <v>6</v>
      </c>
      <c r="G8" s="886" t="s">
        <v>56</v>
      </c>
      <c r="H8" s="886"/>
      <c r="I8" s="886"/>
      <c r="J8" s="886"/>
      <c r="K8" s="886"/>
      <c r="L8" s="886"/>
      <c r="M8" s="886"/>
    </row>
    <row r="9" spans="1:13" ht="21" x14ac:dyDescent="0.25">
      <c r="A9" s="615"/>
      <c r="B9" s="678" t="s">
        <v>136</v>
      </c>
      <c r="C9" s="498"/>
      <c r="E9" s="649"/>
      <c r="F9" s="649"/>
      <c r="G9" s="649"/>
      <c r="H9" s="649"/>
      <c r="I9" s="649"/>
      <c r="J9" s="649"/>
      <c r="K9" s="885"/>
      <c r="L9" s="649"/>
      <c r="M9" s="649"/>
    </row>
    <row r="10" spans="1:13" ht="17.399999999999999" x14ac:dyDescent="0.25">
      <c r="A10" s="615"/>
      <c r="B10" s="679"/>
      <c r="C10" s="680"/>
      <c r="E10" s="864"/>
      <c r="F10" s="1630" t="s">
        <v>655</v>
      </c>
      <c r="G10" s="1630"/>
      <c r="H10" s="1630"/>
      <c r="I10" s="1630"/>
      <c r="J10" s="1630"/>
      <c r="K10" s="1630"/>
      <c r="L10" s="1630"/>
      <c r="M10" s="1630"/>
    </row>
    <row r="11" spans="1:13" x14ac:dyDescent="0.25">
      <c r="A11" s="615"/>
      <c r="B11" s="681" t="s">
        <v>406</v>
      </c>
      <c r="C11" s="498"/>
      <c r="E11" s="614"/>
      <c r="F11" s="439"/>
      <c r="G11" s="151">
        <v>1</v>
      </c>
      <c r="H11" s="401"/>
      <c r="I11" s="401" t="s">
        <v>114</v>
      </c>
      <c r="J11" s="619" t="s">
        <v>179</v>
      </c>
      <c r="K11" s="9" t="s">
        <v>656</v>
      </c>
      <c r="L11" s="620">
        <v>0</v>
      </c>
      <c r="M11" s="621">
        <f>TIME(9+0,0,0)</f>
        <v>0.375</v>
      </c>
    </row>
    <row r="12" spans="1:13" x14ac:dyDescent="0.25">
      <c r="A12" s="52"/>
      <c r="B12" s="682" t="s">
        <v>407</v>
      </c>
      <c r="C12" s="53"/>
      <c r="E12" s="656"/>
      <c r="F12" s="1172"/>
      <c r="G12" s="1183">
        <f>G11+1</f>
        <v>2</v>
      </c>
      <c r="H12" s="1183"/>
      <c r="I12" s="884" t="s">
        <v>436</v>
      </c>
      <c r="J12" s="651" t="s">
        <v>179</v>
      </c>
      <c r="K12" s="1183" t="s">
        <v>657</v>
      </c>
      <c r="L12" s="652">
        <v>15</v>
      </c>
      <c r="M12" s="653">
        <f>M11+TIME(0,L11,0)</f>
        <v>0.375</v>
      </c>
    </row>
    <row r="13" spans="1:13" x14ac:dyDescent="0.25">
      <c r="A13" s="615"/>
      <c r="B13" s="683" t="s">
        <v>162</v>
      </c>
      <c r="C13" s="498"/>
      <c r="E13" s="811"/>
      <c r="F13" s="1173"/>
      <c r="G13" s="784">
        <v>3</v>
      </c>
      <c r="H13" s="784"/>
      <c r="I13" s="1174" t="s">
        <v>658</v>
      </c>
      <c r="J13" s="786" t="s">
        <v>6</v>
      </c>
      <c r="K13" s="784" t="s">
        <v>4</v>
      </c>
      <c r="L13" s="787">
        <v>105</v>
      </c>
      <c r="M13" s="788">
        <f>M12+TIME(0,L12,0)</f>
        <v>0.38541666666666669</v>
      </c>
    </row>
    <row r="14" spans="1:13" x14ac:dyDescent="0.25">
      <c r="A14" s="52"/>
      <c r="B14" s="684" t="s">
        <v>262</v>
      </c>
      <c r="C14" s="498"/>
      <c r="E14" s="812"/>
      <c r="F14" s="736"/>
      <c r="G14" s="738">
        <v>4</v>
      </c>
      <c r="H14" s="737"/>
      <c r="I14" s="737" t="s">
        <v>659</v>
      </c>
      <c r="J14" s="709" t="s">
        <v>179</v>
      </c>
      <c r="K14" s="738" t="s">
        <v>656</v>
      </c>
      <c r="L14" s="710">
        <v>15</v>
      </c>
      <c r="M14" s="782">
        <f>M13+TIME(0,L13,0)</f>
        <v>0.45833333333333337</v>
      </c>
    </row>
    <row r="15" spans="1:13" x14ac:dyDescent="0.25">
      <c r="A15" s="52"/>
      <c r="B15" s="499" t="s">
        <v>289</v>
      </c>
      <c r="C15" s="498"/>
      <c r="E15" s="808"/>
      <c r="F15" s="883"/>
      <c r="G15" s="882"/>
      <c r="H15" s="887"/>
      <c r="I15" s="887"/>
      <c r="J15" s="932"/>
      <c r="K15" s="882"/>
      <c r="L15" s="933"/>
      <c r="M15" s="934"/>
    </row>
    <row r="16" spans="1:13" ht="17.399999999999999" x14ac:dyDescent="0.25">
      <c r="A16" s="52"/>
      <c r="B16" s="500" t="s">
        <v>353</v>
      </c>
      <c r="C16" s="501"/>
      <c r="E16" s="808"/>
      <c r="F16" s="1630" t="s">
        <v>660</v>
      </c>
      <c r="G16" s="1630"/>
      <c r="H16" s="1630"/>
      <c r="I16" s="1630"/>
      <c r="J16" s="1630"/>
      <c r="K16" s="1630"/>
      <c r="L16" s="1630"/>
      <c r="M16" s="1630"/>
    </row>
    <row r="17" spans="1:13" x14ac:dyDescent="0.25">
      <c r="A17" s="52"/>
      <c r="B17" s="54"/>
      <c r="C17" s="460"/>
      <c r="E17" s="811"/>
      <c r="F17" s="783"/>
      <c r="G17" s="784">
        <v>5</v>
      </c>
      <c r="H17" s="785"/>
      <c r="I17" s="785" t="s">
        <v>437</v>
      </c>
      <c r="J17" s="786" t="s">
        <v>6</v>
      </c>
      <c r="K17" s="784" t="s">
        <v>73</v>
      </c>
      <c r="L17" s="787">
        <v>0</v>
      </c>
      <c r="M17" s="788">
        <f>TIME(4+12,0,0)</f>
        <v>0.66666666666666663</v>
      </c>
    </row>
    <row r="18" spans="1:13" ht="26.4" x14ac:dyDescent="0.25">
      <c r="A18" s="52"/>
      <c r="B18" s="54"/>
      <c r="C18" s="53"/>
      <c r="E18" s="656"/>
      <c r="F18" s="1172"/>
      <c r="G18" s="1183">
        <v>6</v>
      </c>
      <c r="H18" s="1183"/>
      <c r="I18" s="884" t="s">
        <v>438</v>
      </c>
      <c r="J18" s="651" t="s">
        <v>179</v>
      </c>
      <c r="K18" s="1183" t="s">
        <v>73</v>
      </c>
      <c r="L18" s="652">
        <v>15</v>
      </c>
      <c r="M18" s="653">
        <f>M17+TIME(0,L17,0)</f>
        <v>0.66666666666666663</v>
      </c>
    </row>
    <row r="19" spans="1:13" x14ac:dyDescent="0.25">
      <c r="A19" s="615"/>
      <c r="B19" s="973" t="s">
        <v>408</v>
      </c>
      <c r="C19" s="498"/>
      <c r="E19" s="811"/>
      <c r="F19" s="783"/>
      <c r="G19" s="784">
        <v>7</v>
      </c>
      <c r="H19" s="785"/>
      <c r="I19" s="785" t="s">
        <v>601</v>
      </c>
      <c r="J19" s="786" t="s">
        <v>6</v>
      </c>
      <c r="K19" s="784" t="s">
        <v>73</v>
      </c>
      <c r="L19" s="787">
        <v>10</v>
      </c>
      <c r="M19" s="788">
        <f>M18+TIME(0,L18,0)</f>
        <v>0.67708333333333326</v>
      </c>
    </row>
    <row r="20" spans="1:13" x14ac:dyDescent="0.25">
      <c r="A20" s="52"/>
      <c r="B20" s="682" t="s">
        <v>409</v>
      </c>
      <c r="C20" s="53"/>
      <c r="E20" s="812"/>
      <c r="F20" s="736"/>
      <c r="G20" s="738">
        <v>8</v>
      </c>
      <c r="H20" s="737"/>
      <c r="I20" s="737" t="s">
        <v>385</v>
      </c>
      <c r="J20" s="709" t="s">
        <v>6</v>
      </c>
      <c r="K20" s="738" t="s">
        <v>661</v>
      </c>
      <c r="L20" s="710">
        <v>10</v>
      </c>
      <c r="M20" s="782">
        <f>M19+TIME(0,L19,0)</f>
        <v>0.68402777777777768</v>
      </c>
    </row>
    <row r="21" spans="1:13" x14ac:dyDescent="0.25">
      <c r="A21" s="615"/>
      <c r="B21" s="1020" t="s">
        <v>467</v>
      </c>
      <c r="C21" s="498"/>
      <c r="E21" s="811"/>
      <c r="F21" s="783"/>
      <c r="G21" s="784">
        <v>9</v>
      </c>
      <c r="H21" s="785"/>
      <c r="I21" s="785" t="s">
        <v>386</v>
      </c>
      <c r="J21" s="786" t="s">
        <v>6</v>
      </c>
      <c r="K21" s="784" t="s">
        <v>4</v>
      </c>
      <c r="L21" s="787">
        <v>85</v>
      </c>
      <c r="M21" s="788">
        <f>M20+TIME(0,L20,0)</f>
        <v>0.6909722222222221</v>
      </c>
    </row>
    <row r="22" spans="1:13" x14ac:dyDescent="0.3">
      <c r="A22" s="52"/>
      <c r="B22" s="974" t="s">
        <v>304</v>
      </c>
      <c r="C22" s="498"/>
      <c r="E22" s="812"/>
      <c r="F22" s="736"/>
      <c r="G22" s="738">
        <v>10</v>
      </c>
      <c r="H22" s="737"/>
      <c r="I22" s="737" t="s">
        <v>662</v>
      </c>
      <c r="J22" s="709" t="s">
        <v>6</v>
      </c>
      <c r="K22" s="738" t="s">
        <v>73</v>
      </c>
      <c r="L22" s="710">
        <v>0</v>
      </c>
      <c r="M22" s="782">
        <f>M21+TIME(0,L21,0)</f>
        <v>0.74999999999999989</v>
      </c>
    </row>
    <row r="23" spans="1:13" x14ac:dyDescent="0.3">
      <c r="A23" s="52"/>
      <c r="B23" s="1021" t="s">
        <v>303</v>
      </c>
      <c r="C23" s="498"/>
      <c r="E23" s="808"/>
      <c r="F23" s="883"/>
      <c r="G23" s="882"/>
      <c r="H23" s="887"/>
      <c r="I23" s="887"/>
      <c r="J23" s="932"/>
      <c r="K23" s="882"/>
      <c r="L23" s="933"/>
      <c r="M23" s="934"/>
    </row>
    <row r="24" spans="1:13" ht="17.399999999999999" x14ac:dyDescent="0.3">
      <c r="A24" s="52"/>
      <c r="B24" s="975" t="s">
        <v>354</v>
      </c>
      <c r="C24" s="498"/>
      <c r="E24" s="864"/>
      <c r="F24" s="1630" t="s">
        <v>663</v>
      </c>
      <c r="G24" s="1630"/>
      <c r="H24" s="1630"/>
      <c r="I24" s="1630"/>
      <c r="J24" s="1630"/>
      <c r="K24" s="1630"/>
      <c r="L24" s="1630"/>
      <c r="M24" s="1630"/>
    </row>
    <row r="25" spans="1:13" x14ac:dyDescent="0.25">
      <c r="A25" s="52"/>
      <c r="B25" s="1022" t="s">
        <v>26</v>
      </c>
      <c r="C25" s="498"/>
      <c r="E25" s="811"/>
      <c r="F25" s="783"/>
      <c r="G25" s="784">
        <v>11</v>
      </c>
      <c r="H25" s="785"/>
      <c r="I25" s="785" t="s">
        <v>114</v>
      </c>
      <c r="J25" s="786" t="s">
        <v>6</v>
      </c>
      <c r="K25" s="784" t="s">
        <v>13</v>
      </c>
      <c r="L25" s="787">
        <v>0</v>
      </c>
      <c r="M25" s="788">
        <f>TIME(10,30,0)</f>
        <v>0.4375</v>
      </c>
    </row>
    <row r="26" spans="1:13" x14ac:dyDescent="0.25">
      <c r="A26" s="52"/>
      <c r="B26" s="1023" t="s">
        <v>21</v>
      </c>
      <c r="C26" s="498"/>
      <c r="E26" s="935"/>
      <c r="F26" s="936"/>
      <c r="G26" s="857">
        <v>12</v>
      </c>
      <c r="H26" s="858"/>
      <c r="I26" s="858" t="s">
        <v>439</v>
      </c>
      <c r="J26" s="863" t="s">
        <v>6</v>
      </c>
      <c r="K26" s="857" t="s">
        <v>13</v>
      </c>
      <c r="L26" s="937">
        <v>0</v>
      </c>
      <c r="M26" s="938">
        <f>M25+TIME(0,L25,0)</f>
        <v>0.4375</v>
      </c>
    </row>
    <row r="27" spans="1:13" x14ac:dyDescent="0.25">
      <c r="A27" s="52"/>
      <c r="B27" s="1024" t="s">
        <v>469</v>
      </c>
      <c r="C27" s="498"/>
      <c r="E27" s="811"/>
      <c r="F27" s="783"/>
      <c r="G27" s="784">
        <v>13</v>
      </c>
      <c r="H27" s="785"/>
      <c r="I27" s="785" t="s">
        <v>416</v>
      </c>
      <c r="J27" s="786" t="s">
        <v>6</v>
      </c>
      <c r="K27" s="784" t="s">
        <v>4</v>
      </c>
      <c r="L27" s="787">
        <v>120</v>
      </c>
      <c r="M27" s="788">
        <f>M26+TIME(0,L26,0)</f>
        <v>0.4375</v>
      </c>
    </row>
    <row r="28" spans="1:13" x14ac:dyDescent="0.25">
      <c r="A28" s="52"/>
      <c r="B28" s="54"/>
      <c r="C28" s="498"/>
      <c r="E28" s="935"/>
      <c r="F28" s="936"/>
      <c r="G28" s="857">
        <v>14</v>
      </c>
      <c r="H28" s="858"/>
      <c r="I28" s="858" t="s">
        <v>321</v>
      </c>
      <c r="J28" s="863" t="s">
        <v>6</v>
      </c>
      <c r="K28" s="857" t="s">
        <v>13</v>
      </c>
      <c r="L28" s="937">
        <v>0</v>
      </c>
      <c r="M28" s="938">
        <f>M27+TIME(0,L27,0)</f>
        <v>0.52083333333333337</v>
      </c>
    </row>
    <row r="29" spans="1:13" ht="21" x14ac:dyDescent="0.25">
      <c r="A29" s="52"/>
      <c r="B29" s="54"/>
      <c r="C29" s="53"/>
      <c r="E29" s="808"/>
      <c r="F29" s="740"/>
      <c r="G29" s="740"/>
      <c r="H29" s="740"/>
      <c r="I29" s="740"/>
      <c r="J29" s="740"/>
      <c r="K29" s="739"/>
      <c r="L29" s="740"/>
      <c r="M29" s="740"/>
    </row>
    <row r="30" spans="1:13" ht="17.399999999999999" x14ac:dyDescent="0.25">
      <c r="A30" s="52"/>
      <c r="B30" s="681" t="s">
        <v>410</v>
      </c>
      <c r="C30" s="53"/>
      <c r="E30" s="808"/>
      <c r="F30" s="1630" t="s">
        <v>664</v>
      </c>
      <c r="G30" s="1630"/>
      <c r="H30" s="1630"/>
      <c r="I30" s="1630"/>
      <c r="J30" s="1630"/>
      <c r="K30" s="1630"/>
      <c r="L30" s="1630"/>
      <c r="M30" s="1630"/>
    </row>
    <row r="31" spans="1:13" x14ac:dyDescent="0.25">
      <c r="A31" s="52"/>
      <c r="B31" s="682" t="s">
        <v>411</v>
      </c>
      <c r="C31" s="53"/>
      <c r="E31" s="614"/>
      <c r="F31" s="439"/>
      <c r="G31" s="151">
        <v>15</v>
      </c>
      <c r="H31" s="401"/>
      <c r="I31" s="401" t="s">
        <v>114</v>
      </c>
      <c r="J31" s="619" t="s">
        <v>179</v>
      </c>
      <c r="K31" s="9" t="s">
        <v>73</v>
      </c>
      <c r="L31" s="620">
        <v>0</v>
      </c>
      <c r="M31" s="621">
        <f>TIME(4+12,0,0)</f>
        <v>0.66666666666666663</v>
      </c>
    </row>
    <row r="32" spans="1:13" ht="21" x14ac:dyDescent="0.25">
      <c r="A32" s="52"/>
      <c r="B32" s="1027" t="s">
        <v>457</v>
      </c>
      <c r="C32" s="53"/>
      <c r="E32" s="809"/>
      <c r="F32" s="736"/>
      <c r="G32" s="738">
        <v>16</v>
      </c>
      <c r="H32" s="737"/>
      <c r="I32" s="737" t="s">
        <v>541</v>
      </c>
      <c r="J32" s="709" t="s">
        <v>6</v>
      </c>
      <c r="K32" s="738" t="s">
        <v>4</v>
      </c>
      <c r="L32" s="710">
        <v>0</v>
      </c>
      <c r="M32" s="782">
        <f>M31+TIME(0,L31,0)</f>
        <v>0.66666666666666663</v>
      </c>
    </row>
    <row r="33" spans="1:13" ht="17.399999999999999" x14ac:dyDescent="0.25">
      <c r="A33" s="615"/>
      <c r="B33" s="1028" t="s">
        <v>468</v>
      </c>
      <c r="C33" s="498"/>
      <c r="E33" s="810"/>
      <c r="F33" s="783"/>
      <c r="G33" s="784">
        <v>17</v>
      </c>
      <c r="H33" s="785"/>
      <c r="I33" s="785" t="s">
        <v>388</v>
      </c>
      <c r="J33" s="786" t="s">
        <v>6</v>
      </c>
      <c r="K33" s="784" t="s">
        <v>4</v>
      </c>
      <c r="L33" s="787">
        <v>60</v>
      </c>
      <c r="M33" s="788">
        <f>M32+TIME(0,L32,0)</f>
        <v>0.66666666666666663</v>
      </c>
    </row>
    <row r="34" spans="1:13" x14ac:dyDescent="0.25">
      <c r="A34" s="52"/>
      <c r="B34" s="54"/>
      <c r="C34" s="53"/>
      <c r="E34" s="656"/>
      <c r="F34" s="1190"/>
      <c r="G34" s="1183">
        <v>18</v>
      </c>
      <c r="H34" s="1183"/>
      <c r="I34" s="622" t="s">
        <v>56</v>
      </c>
      <c r="J34" s="623" t="s">
        <v>6</v>
      </c>
      <c r="K34" s="1183" t="s">
        <v>4</v>
      </c>
      <c r="L34" s="652">
        <v>60</v>
      </c>
      <c r="M34" s="653">
        <f>M33+TIME(0,L33,0)</f>
        <v>0.70833333333333326</v>
      </c>
    </row>
    <row r="35" spans="1:13" ht="15.6" customHeight="1" x14ac:dyDescent="0.25">
      <c r="A35" s="52"/>
      <c r="B35" s="54"/>
      <c r="C35" s="498"/>
      <c r="E35" s="811"/>
      <c r="F35" s="1175"/>
      <c r="G35" s="784">
        <v>19</v>
      </c>
      <c r="H35" s="784"/>
      <c r="I35" s="784" t="s">
        <v>321</v>
      </c>
      <c r="J35" s="1176" t="s">
        <v>6</v>
      </c>
      <c r="K35" s="784" t="s">
        <v>73</v>
      </c>
      <c r="L35" s="787">
        <v>0</v>
      </c>
      <c r="M35" s="788">
        <f>M34+TIME(0,L34,0)</f>
        <v>0.74999999999999989</v>
      </c>
    </row>
    <row r="36" spans="1:13" ht="21" x14ac:dyDescent="0.25">
      <c r="A36" s="52"/>
      <c r="B36" s="1261" t="s">
        <v>429</v>
      </c>
      <c r="C36" s="498"/>
      <c r="E36" s="808"/>
      <c r="F36" s="740"/>
      <c r="G36" s="740"/>
      <c r="H36" s="740"/>
      <c r="I36" s="740"/>
      <c r="J36" s="740"/>
      <c r="K36" s="739"/>
      <c r="L36" s="740"/>
      <c r="M36" s="740"/>
    </row>
    <row r="37" spans="1:13" ht="17.399999999999999" x14ac:dyDescent="0.25">
      <c r="A37" s="54"/>
      <c r="B37" s="1262"/>
      <c r="C37" s="54"/>
      <c r="E37" s="808"/>
      <c r="F37" s="1630" t="s">
        <v>665</v>
      </c>
      <c r="G37" s="1630"/>
      <c r="H37" s="1630"/>
      <c r="I37" s="1630"/>
      <c r="J37" s="1630"/>
      <c r="K37" s="1630"/>
      <c r="L37" s="1630"/>
      <c r="M37" s="1630"/>
    </row>
    <row r="38" spans="1:13" ht="17.399999999999999" x14ac:dyDescent="0.25">
      <c r="A38" s="54"/>
      <c r="B38" s="854" t="s">
        <v>425</v>
      </c>
      <c r="C38" s="54"/>
      <c r="E38" s="811"/>
      <c r="F38" s="783"/>
      <c r="G38" s="789">
        <v>20</v>
      </c>
      <c r="H38" s="785"/>
      <c r="I38" s="785" t="s">
        <v>114</v>
      </c>
      <c r="J38" s="786" t="s">
        <v>179</v>
      </c>
      <c r="K38" s="784" t="s">
        <v>73</v>
      </c>
      <c r="L38" s="787">
        <v>0</v>
      </c>
      <c r="M38" s="788">
        <f>TIME(8,0,0)</f>
        <v>0.33333333333333331</v>
      </c>
    </row>
    <row r="39" spans="1:13" x14ac:dyDescent="0.25">
      <c r="A39" s="54"/>
      <c r="B39" s="1031" t="s">
        <v>369</v>
      </c>
      <c r="C39" s="54"/>
      <c r="E39" s="812"/>
      <c r="F39" s="736"/>
      <c r="G39" s="790">
        <v>21</v>
      </c>
      <c r="H39" s="736"/>
      <c r="I39" s="737" t="s">
        <v>666</v>
      </c>
      <c r="J39" s="791" t="s">
        <v>6</v>
      </c>
      <c r="K39" s="736" t="s">
        <v>4</v>
      </c>
      <c r="L39" s="710">
        <v>0</v>
      </c>
      <c r="M39" s="782">
        <f>M38+TIME(0,L38,0)</f>
        <v>0.33333333333333331</v>
      </c>
    </row>
    <row r="40" spans="1:13" ht="16.2" thickBot="1" x14ac:dyDescent="0.3">
      <c r="A40" s="54"/>
      <c r="B40" s="54"/>
      <c r="C40" s="54"/>
      <c r="E40" s="811"/>
      <c r="F40" s="783"/>
      <c r="G40" s="784">
        <v>22</v>
      </c>
      <c r="H40" s="785"/>
      <c r="I40" s="785" t="s">
        <v>416</v>
      </c>
      <c r="J40" s="786" t="s">
        <v>6</v>
      </c>
      <c r="K40" s="784" t="s">
        <v>4</v>
      </c>
      <c r="L40" s="787">
        <v>120</v>
      </c>
      <c r="M40" s="788">
        <f>M39+TIME(0,L39,0)</f>
        <v>0.33333333333333331</v>
      </c>
    </row>
    <row r="41" spans="1:13" x14ac:dyDescent="0.25">
      <c r="A41" s="52"/>
      <c r="B41" s="600" t="s">
        <v>307</v>
      </c>
      <c r="C41" s="53"/>
      <c r="E41" s="813"/>
      <c r="F41" s="792"/>
      <c r="G41" s="793">
        <v>23</v>
      </c>
      <c r="H41" s="794"/>
      <c r="I41" s="794" t="s">
        <v>321</v>
      </c>
      <c r="J41" s="795" t="s">
        <v>6</v>
      </c>
      <c r="K41" s="793" t="s">
        <v>73</v>
      </c>
      <c r="L41" s="796">
        <v>0</v>
      </c>
      <c r="M41" s="797">
        <f>M40+TIME(0,L40,0)</f>
        <v>0.41666666666666663</v>
      </c>
    </row>
    <row r="42" spans="1:13" ht="21" x14ac:dyDescent="0.25">
      <c r="A42" s="52"/>
      <c r="B42" s="601" t="s">
        <v>269</v>
      </c>
      <c r="C42" s="53"/>
      <c r="E42" s="808"/>
      <c r="F42" s="740"/>
      <c r="G42" s="740"/>
      <c r="H42" s="740"/>
      <c r="I42" s="740"/>
      <c r="J42" s="740"/>
      <c r="K42" s="739"/>
      <c r="L42" s="740"/>
      <c r="M42" s="740"/>
    </row>
    <row r="43" spans="1:13" ht="17.399999999999999" x14ac:dyDescent="0.25">
      <c r="A43" s="52"/>
      <c r="B43" s="503" t="s">
        <v>256</v>
      </c>
      <c r="C43" s="502"/>
      <c r="E43" s="808"/>
      <c r="F43" s="1631" t="s">
        <v>667</v>
      </c>
      <c r="G43" s="1631"/>
      <c r="H43" s="1631"/>
      <c r="I43" s="1631"/>
      <c r="J43" s="1631"/>
      <c r="K43" s="1631"/>
      <c r="L43" s="1631"/>
      <c r="M43" s="1631"/>
    </row>
    <row r="44" spans="1:13" ht="21" x14ac:dyDescent="0.25">
      <c r="A44" s="52"/>
      <c r="B44" s="504" t="s">
        <v>109</v>
      </c>
      <c r="C44" s="502"/>
      <c r="E44" s="814"/>
      <c r="F44" s="783"/>
      <c r="G44" s="789">
        <v>24</v>
      </c>
      <c r="H44" s="785"/>
      <c r="I44" s="785" t="s">
        <v>114</v>
      </c>
      <c r="J44" s="786" t="s">
        <v>179</v>
      </c>
      <c r="K44" s="784" t="s">
        <v>13</v>
      </c>
      <c r="L44" s="787">
        <v>0</v>
      </c>
      <c r="M44" s="788">
        <f>TIME(4+12,0,0)</f>
        <v>0.66666666666666663</v>
      </c>
    </row>
    <row r="45" spans="1:13" ht="17.399999999999999" x14ac:dyDescent="0.25">
      <c r="A45" s="52"/>
      <c r="B45" s="505" t="s">
        <v>110</v>
      </c>
      <c r="C45" s="502"/>
      <c r="E45" s="815"/>
      <c r="F45" s="736"/>
      <c r="G45" s="790">
        <v>25</v>
      </c>
      <c r="H45" s="736"/>
      <c r="I45" s="737" t="s">
        <v>417</v>
      </c>
      <c r="J45" s="791" t="s">
        <v>6</v>
      </c>
      <c r="K45" s="736" t="s">
        <v>4</v>
      </c>
      <c r="L45" s="710">
        <v>0</v>
      </c>
      <c r="M45" s="782">
        <f>M44+TIME(0,L44,0)</f>
        <v>0.66666666666666663</v>
      </c>
    </row>
    <row r="46" spans="1:13" x14ac:dyDescent="0.3">
      <c r="A46" s="52"/>
      <c r="B46" s="1029" t="s">
        <v>107</v>
      </c>
      <c r="C46" s="502"/>
      <c r="E46" s="816"/>
      <c r="F46" s="798"/>
      <c r="G46" s="799">
        <v>26</v>
      </c>
      <c r="H46" s="798"/>
      <c r="I46" s="798" t="s">
        <v>416</v>
      </c>
      <c r="J46" s="800" t="s">
        <v>6</v>
      </c>
      <c r="K46" s="798" t="s">
        <v>4</v>
      </c>
      <c r="L46" s="798">
        <v>120</v>
      </c>
      <c r="M46" s="788">
        <f>M45+TIME(0,L45, 0)</f>
        <v>0.66666666666666663</v>
      </c>
    </row>
    <row r="47" spans="1:13" x14ac:dyDescent="0.3">
      <c r="A47" s="52"/>
      <c r="B47" s="506" t="s">
        <v>265</v>
      </c>
      <c r="C47" s="502"/>
      <c r="E47" s="817"/>
      <c r="F47" s="736"/>
      <c r="G47" s="738">
        <v>27</v>
      </c>
      <c r="H47" s="737"/>
      <c r="I47" s="737" t="s">
        <v>668</v>
      </c>
      <c r="J47" s="709" t="s">
        <v>6</v>
      </c>
      <c r="K47" s="738" t="s">
        <v>13</v>
      </c>
      <c r="L47" s="710">
        <v>0</v>
      </c>
      <c r="M47" s="782">
        <f>M46+TIME(0,L46,0)</f>
        <v>0.75</v>
      </c>
    </row>
    <row r="48" spans="1:13" ht="21" x14ac:dyDescent="0.3">
      <c r="A48" s="52"/>
      <c r="B48" s="506" t="s">
        <v>266</v>
      </c>
      <c r="C48" s="502"/>
      <c r="E48" s="807"/>
      <c r="F48" s="740"/>
      <c r="G48" s="740"/>
      <c r="H48" s="740"/>
      <c r="I48" s="740"/>
      <c r="J48" s="740"/>
      <c r="K48" s="739"/>
      <c r="L48" s="740"/>
      <c r="M48" s="740"/>
    </row>
    <row r="49" spans="1:13" ht="17.399999999999999" x14ac:dyDescent="0.3">
      <c r="A49" s="52"/>
      <c r="B49" s="506" t="s">
        <v>140</v>
      </c>
      <c r="C49" s="502"/>
      <c r="E49" s="807"/>
      <c r="F49" s="1631" t="s">
        <v>669</v>
      </c>
      <c r="G49" s="1631"/>
      <c r="H49" s="1631"/>
      <c r="I49" s="1631"/>
      <c r="J49" s="1631"/>
      <c r="K49" s="1631"/>
      <c r="L49" s="1631"/>
      <c r="M49" s="1631"/>
    </row>
    <row r="50" spans="1:13" ht="21" x14ac:dyDescent="0.25">
      <c r="A50" s="52"/>
      <c r="B50" s="506" t="s">
        <v>271</v>
      </c>
      <c r="C50" s="502"/>
      <c r="E50" s="814"/>
      <c r="F50" s="783"/>
      <c r="G50" s="789">
        <v>28</v>
      </c>
      <c r="H50" s="785"/>
      <c r="I50" s="785" t="s">
        <v>114</v>
      </c>
      <c r="J50" s="786" t="s">
        <v>179</v>
      </c>
      <c r="K50" s="784" t="s">
        <v>13</v>
      </c>
      <c r="L50" s="787">
        <v>0</v>
      </c>
      <c r="M50" s="788">
        <f>TIME(10+0,30,0)</f>
        <v>0.4375</v>
      </c>
    </row>
    <row r="51" spans="1:13" ht="17.399999999999999" x14ac:dyDescent="0.25">
      <c r="A51" s="52"/>
      <c r="B51" s="506" t="s">
        <v>267</v>
      </c>
      <c r="C51" s="502"/>
      <c r="E51" s="815"/>
      <c r="F51" s="736"/>
      <c r="G51" s="790">
        <v>29</v>
      </c>
      <c r="H51" s="736"/>
      <c r="I51" s="737" t="s">
        <v>57</v>
      </c>
      <c r="J51" s="791" t="s">
        <v>6</v>
      </c>
      <c r="K51" s="736" t="s">
        <v>4</v>
      </c>
      <c r="L51" s="710">
        <v>0</v>
      </c>
      <c r="M51" s="782">
        <f>M50+TIME(0,L50,0)</f>
        <v>0.4375</v>
      </c>
    </row>
    <row r="52" spans="1:13" x14ac:dyDescent="0.25">
      <c r="A52" s="52"/>
      <c r="B52" s="506" t="s">
        <v>139</v>
      </c>
      <c r="C52" s="502"/>
      <c r="E52" s="811"/>
      <c r="F52" s="783"/>
      <c r="G52" s="784">
        <v>30</v>
      </c>
      <c r="H52" s="785"/>
      <c r="I52" s="785" t="s">
        <v>416</v>
      </c>
      <c r="J52" s="786" t="s">
        <v>6</v>
      </c>
      <c r="K52" s="784" t="s">
        <v>4</v>
      </c>
      <c r="L52" s="787">
        <v>120</v>
      </c>
      <c r="M52" s="788">
        <f>M51+TIME(0,L51,0)</f>
        <v>0.4375</v>
      </c>
    </row>
    <row r="53" spans="1:13" x14ac:dyDescent="0.25">
      <c r="A53" s="52"/>
      <c r="B53" s="506" t="s">
        <v>268</v>
      </c>
      <c r="C53" s="502"/>
      <c r="E53" s="812"/>
      <c r="F53" s="736"/>
      <c r="G53" s="738">
        <v>31</v>
      </c>
      <c r="H53" s="737"/>
      <c r="I53" s="737" t="s">
        <v>321</v>
      </c>
      <c r="J53" s="709" t="s">
        <v>6</v>
      </c>
      <c r="K53" s="738" t="s">
        <v>13</v>
      </c>
      <c r="L53" s="710">
        <v>0</v>
      </c>
      <c r="M53" s="782">
        <f>M51+TIME(0,L52,0)</f>
        <v>0.52083333333333337</v>
      </c>
    </row>
    <row r="54" spans="1:13" ht="21" x14ac:dyDescent="0.3">
      <c r="A54" s="52"/>
      <c r="B54" s="685" t="s">
        <v>111</v>
      </c>
      <c r="C54" s="502"/>
      <c r="E54" s="807"/>
      <c r="F54" s="740"/>
      <c r="G54" s="740"/>
      <c r="H54" s="740"/>
      <c r="I54" s="740"/>
      <c r="J54" s="740"/>
      <c r="K54" s="739"/>
      <c r="L54" s="740"/>
      <c r="M54" s="740"/>
    </row>
    <row r="55" spans="1:13" ht="17.399999999999999" x14ac:dyDescent="0.3">
      <c r="A55" s="52"/>
      <c r="B55" s="54"/>
      <c r="C55" s="502"/>
      <c r="E55" s="807"/>
      <c r="F55" s="1631" t="s">
        <v>670</v>
      </c>
      <c r="G55" s="1631"/>
      <c r="H55" s="1631"/>
      <c r="I55" s="1631"/>
      <c r="J55" s="1631"/>
      <c r="K55" s="1631"/>
      <c r="L55" s="1631"/>
      <c r="M55" s="1631"/>
    </row>
    <row r="56" spans="1:13" ht="21" x14ac:dyDescent="0.25">
      <c r="A56" s="52"/>
      <c r="B56" s="54"/>
      <c r="C56" s="502"/>
      <c r="E56" s="814"/>
      <c r="F56" s="783"/>
      <c r="G56" s="789">
        <v>32</v>
      </c>
      <c r="H56" s="785"/>
      <c r="I56" s="785" t="s">
        <v>114</v>
      </c>
      <c r="J56" s="786" t="s">
        <v>179</v>
      </c>
      <c r="K56" s="784" t="s">
        <v>73</v>
      </c>
      <c r="L56" s="787">
        <v>0</v>
      </c>
      <c r="M56" s="788">
        <f>TIME(4+12,0,0)</f>
        <v>0.66666666666666663</v>
      </c>
    </row>
    <row r="57" spans="1:13" ht="17.399999999999999" x14ac:dyDescent="0.25">
      <c r="A57" s="52"/>
      <c r="B57" s="54"/>
      <c r="C57" s="53"/>
      <c r="E57" s="815"/>
      <c r="F57" s="736"/>
      <c r="G57" s="790">
        <v>33</v>
      </c>
      <c r="H57" s="736"/>
      <c r="I57" s="737" t="s">
        <v>387</v>
      </c>
      <c r="J57" s="791" t="s">
        <v>6</v>
      </c>
      <c r="K57" s="736" t="s">
        <v>73</v>
      </c>
      <c r="L57" s="710">
        <v>5</v>
      </c>
      <c r="M57" s="782">
        <f>M56+TIME(0,L56,0)</f>
        <v>0.66666666666666663</v>
      </c>
    </row>
    <row r="58" spans="1:13" x14ac:dyDescent="0.25">
      <c r="A58" s="1169"/>
      <c r="B58" s="1170" t="str">
        <f>B1</f>
        <v>November</v>
      </c>
      <c r="C58" s="1171"/>
      <c r="E58" s="811"/>
      <c r="F58" s="783"/>
      <c r="G58" s="784">
        <v>34</v>
      </c>
      <c r="H58" s="785"/>
      <c r="I58" s="785" t="s">
        <v>388</v>
      </c>
      <c r="J58" s="786" t="s">
        <v>6</v>
      </c>
      <c r="K58" s="784" t="s">
        <v>4</v>
      </c>
      <c r="L58" s="787">
        <v>10</v>
      </c>
      <c r="M58" s="788">
        <f>M57+TIME(0,L57,0)</f>
        <v>0.67013888888888884</v>
      </c>
    </row>
    <row r="59" spans="1:13" x14ac:dyDescent="0.25">
      <c r="E59" s="812"/>
      <c r="F59" s="736"/>
      <c r="G59" s="738">
        <v>35</v>
      </c>
      <c r="H59" s="737"/>
      <c r="I59" s="737" t="s">
        <v>56</v>
      </c>
      <c r="J59" s="709" t="s">
        <v>6</v>
      </c>
      <c r="K59" s="738" t="s">
        <v>4</v>
      </c>
      <c r="L59" s="710">
        <v>75</v>
      </c>
      <c r="M59" s="782">
        <f>M58+TIME(0,L58,0)</f>
        <v>0.67708333333333326</v>
      </c>
    </row>
    <row r="60" spans="1:13" x14ac:dyDescent="0.3">
      <c r="E60" s="818"/>
      <c r="F60" s="801"/>
      <c r="G60" s="802">
        <v>36</v>
      </c>
      <c r="H60" s="801"/>
      <c r="I60" s="801" t="s">
        <v>385</v>
      </c>
      <c r="J60" s="803" t="s">
        <v>6</v>
      </c>
      <c r="K60" s="801" t="s">
        <v>661</v>
      </c>
      <c r="L60" s="801">
        <v>15</v>
      </c>
      <c r="M60" s="797">
        <f>M59+TIME(0, L59,0)</f>
        <v>0.72916666666666663</v>
      </c>
    </row>
    <row r="61" spans="1:13" x14ac:dyDescent="0.3">
      <c r="E61" s="817"/>
      <c r="F61" s="804"/>
      <c r="G61" s="805">
        <v>37</v>
      </c>
      <c r="H61" s="804"/>
      <c r="I61" s="804" t="s">
        <v>389</v>
      </c>
      <c r="J61" s="806" t="s">
        <v>6</v>
      </c>
      <c r="K61" s="804" t="s">
        <v>4</v>
      </c>
      <c r="L61" s="804">
        <v>15</v>
      </c>
      <c r="M61" s="782">
        <f>M60+TIME(0, L60,0)</f>
        <v>0.73958333333333326</v>
      </c>
    </row>
    <row r="62" spans="1:13" x14ac:dyDescent="0.3">
      <c r="E62" s="816"/>
      <c r="F62" s="783"/>
      <c r="G62" s="784">
        <v>38</v>
      </c>
      <c r="H62" s="785"/>
      <c r="I62" s="785" t="s">
        <v>182</v>
      </c>
      <c r="J62" s="786" t="s">
        <v>6</v>
      </c>
      <c r="K62" s="784" t="s">
        <v>73</v>
      </c>
      <c r="L62" s="787">
        <v>0</v>
      </c>
      <c r="M62" s="788">
        <f>M61+TIME(0,L61,0)</f>
        <v>0.74999999999999989</v>
      </c>
    </row>
    <row r="63" spans="1:13" x14ac:dyDescent="0.3">
      <c r="E63" s="807"/>
      <c r="F63" s="807"/>
      <c r="G63" s="807"/>
      <c r="H63" s="807"/>
      <c r="I63" s="807"/>
      <c r="J63" s="807"/>
      <c r="K63" s="807"/>
      <c r="L63" s="807"/>
      <c r="M63" s="807"/>
    </row>
    <row r="64" spans="1:13" x14ac:dyDescent="0.3">
      <c r="E64" s="807"/>
      <c r="F64" s="807"/>
      <c r="G64" s="807"/>
      <c r="H64" s="807"/>
      <c r="I64" s="807"/>
      <c r="J64" s="807"/>
      <c r="K64" s="807"/>
      <c r="L64" s="807"/>
      <c r="M64" s="807"/>
    </row>
    <row r="76" spans="5:13" x14ac:dyDescent="0.25">
      <c r="E76" s="811"/>
      <c r="F76" s="783"/>
      <c r="G76" s="784">
        <v>45</v>
      </c>
      <c r="H76" s="785"/>
      <c r="I76" s="785" t="s">
        <v>388</v>
      </c>
      <c r="J76" s="786" t="s">
        <v>6</v>
      </c>
      <c r="K76" s="784" t="s">
        <v>4</v>
      </c>
      <c r="L76" s="787">
        <v>10</v>
      </c>
      <c r="M76" s="788">
        <f>M75+TIME(0,L75,0)</f>
        <v>0</v>
      </c>
    </row>
    <row r="77" spans="5:13" x14ac:dyDescent="0.25">
      <c r="E77" s="812"/>
      <c r="F77" s="736"/>
      <c r="G77" s="738">
        <v>46</v>
      </c>
      <c r="H77" s="737"/>
      <c r="I77" s="737" t="s">
        <v>56</v>
      </c>
      <c r="J77" s="709" t="s">
        <v>6</v>
      </c>
      <c r="K77" s="738" t="s">
        <v>4</v>
      </c>
      <c r="L77" s="710">
        <v>75</v>
      </c>
      <c r="M77" s="782">
        <f>M76+TIME(0,L76,0)</f>
        <v>6.9444444444444441E-3</v>
      </c>
    </row>
    <row r="78" spans="5:13" x14ac:dyDescent="0.3">
      <c r="E78" s="818"/>
      <c r="F78" s="801"/>
      <c r="G78" s="802">
        <v>47</v>
      </c>
      <c r="H78" s="801"/>
      <c r="I78" s="801" t="s">
        <v>385</v>
      </c>
      <c r="J78" s="803" t="s">
        <v>6</v>
      </c>
      <c r="K78" s="801" t="s">
        <v>73</v>
      </c>
      <c r="L78" s="801">
        <v>15</v>
      </c>
      <c r="M78" s="797">
        <f>M77+TIME(0, L77,0)</f>
        <v>5.9027777777777776E-2</v>
      </c>
    </row>
    <row r="79" spans="5:13" x14ac:dyDescent="0.3">
      <c r="E79" s="817"/>
      <c r="F79" s="804"/>
      <c r="G79" s="805">
        <v>48</v>
      </c>
      <c r="H79" s="804"/>
      <c r="I79" s="804" t="s">
        <v>389</v>
      </c>
      <c r="J79" s="806" t="s">
        <v>6</v>
      </c>
      <c r="K79" s="804" t="s">
        <v>4</v>
      </c>
      <c r="L79" s="804">
        <v>15</v>
      </c>
      <c r="M79" s="782">
        <f>M78+TIME(0, L78,0)</f>
        <v>6.9444444444444448E-2</v>
      </c>
    </row>
    <row r="80" spans="5:13" x14ac:dyDescent="0.3">
      <c r="E80" s="816"/>
      <c r="F80" s="783"/>
      <c r="G80" s="784">
        <v>49</v>
      </c>
      <c r="H80" s="785"/>
      <c r="I80" s="785" t="s">
        <v>182</v>
      </c>
      <c r="J80" s="786" t="s">
        <v>6</v>
      </c>
      <c r="K80" s="784" t="s">
        <v>73</v>
      </c>
      <c r="L80" s="787">
        <v>0</v>
      </c>
      <c r="M80" s="788">
        <f>M79+TIME(0,L79,0)</f>
        <v>7.9861111111111119E-2</v>
      </c>
    </row>
    <row r="81" spans="5:13" x14ac:dyDescent="0.3">
      <c r="E81" s="807"/>
      <c r="F81" s="807"/>
      <c r="G81" s="807"/>
      <c r="H81" s="807"/>
      <c r="I81" s="807"/>
      <c r="J81" s="807"/>
      <c r="K81" s="807"/>
      <c r="L81" s="807"/>
      <c r="M81" s="807"/>
    </row>
    <row r="82" spans="5:13" x14ac:dyDescent="0.3">
      <c r="E82" s="807"/>
      <c r="F82" s="807"/>
      <c r="G82" s="807"/>
      <c r="H82" s="807"/>
      <c r="I82" s="807"/>
      <c r="J82" s="807"/>
      <c r="K82" s="807"/>
      <c r="L82" s="807"/>
      <c r="M82" s="807"/>
    </row>
  </sheetData>
  <mergeCells count="13">
    <mergeCell ref="F49:M49"/>
    <mergeCell ref="F55:M55"/>
    <mergeCell ref="F2:M2"/>
    <mergeCell ref="F3:M3"/>
    <mergeCell ref="F10:M10"/>
    <mergeCell ref="F4:M4"/>
    <mergeCell ref="F16:M16"/>
    <mergeCell ref="F30:M30"/>
    <mergeCell ref="F24:M24"/>
    <mergeCell ref="F37:M37"/>
    <mergeCell ref="B4:B6"/>
    <mergeCell ref="B36:B37"/>
    <mergeCell ref="F43:M43"/>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65" orientation="portrait" horizontalDpi="1200" verticalDpi="1200" r:id="rId1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58"/>
  <sheetViews>
    <sheetView zoomScale="75" zoomScaleNormal="75" workbookViewId="0">
      <selection activeCell="I31" sqref="I31"/>
    </sheetView>
  </sheetViews>
  <sheetFormatPr defaultRowHeight="13.2" x14ac:dyDescent="0.25"/>
  <cols>
    <col min="1" max="1" width="1.44140625" style="1167" customWidth="1"/>
    <col min="2" max="2" width="13.5546875" style="1167" customWidth="1"/>
    <col min="3" max="3" width="1.44140625" style="1167" customWidth="1"/>
    <col min="4" max="4" width="1" customWidth="1"/>
    <col min="5" max="5" width="1.44140625" customWidth="1"/>
    <col min="6" max="6" width="3.6640625" customWidth="1"/>
    <col min="7" max="7" width="8.44140625" customWidth="1"/>
    <col min="8" max="8" width="6.44140625" customWidth="1"/>
    <col min="9" max="9" width="75.6640625" customWidth="1"/>
    <col min="10" max="10" width="3.44140625" customWidth="1"/>
    <col min="11" max="11" width="24.33203125" customWidth="1"/>
    <col min="12" max="12" width="5.6640625" customWidth="1"/>
    <col min="13" max="13" width="11.44140625" customWidth="1"/>
  </cols>
  <sheetData>
    <row r="1" spans="1:13" ht="15.6" x14ac:dyDescent="0.25">
      <c r="A1" s="1169"/>
      <c r="B1" s="1170" t="s">
        <v>592</v>
      </c>
      <c r="C1" s="1171"/>
      <c r="E1" s="561"/>
      <c r="F1" s="561"/>
      <c r="G1" s="561"/>
      <c r="H1" s="561"/>
      <c r="I1" s="561"/>
      <c r="J1" s="561"/>
      <c r="K1" s="561"/>
      <c r="L1" s="561"/>
      <c r="M1" s="562"/>
    </row>
    <row r="2" spans="1:13" ht="18" thickBot="1" x14ac:dyDescent="0.3">
      <c r="A2" s="615"/>
      <c r="B2" s="869"/>
      <c r="C2" s="53"/>
      <c r="E2" s="563"/>
      <c r="F2" s="1635" t="s">
        <v>337</v>
      </c>
      <c r="G2" s="1635"/>
      <c r="H2" s="1635"/>
      <c r="I2" s="1635"/>
      <c r="J2" s="1635"/>
      <c r="K2" s="1635"/>
      <c r="L2" s="1635"/>
      <c r="M2" s="1635"/>
    </row>
    <row r="3" spans="1:13" ht="18" thickBot="1" x14ac:dyDescent="0.3">
      <c r="A3" s="615"/>
      <c r="B3" s="371" t="str">
        <f>Title!B3</f>
        <v>Interim</v>
      </c>
      <c r="C3" s="53"/>
      <c r="E3" s="385"/>
      <c r="F3" s="1604" t="s">
        <v>338</v>
      </c>
      <c r="G3" s="1604"/>
      <c r="H3" s="1604"/>
      <c r="I3" s="1604"/>
      <c r="J3" s="1604"/>
      <c r="K3" s="1604"/>
      <c r="L3" s="1604"/>
      <c r="M3" s="1604"/>
    </row>
    <row r="4" spans="1:13" ht="15.6" customHeight="1" x14ac:dyDescent="0.25">
      <c r="A4" s="615"/>
      <c r="B4" s="1256" t="str">
        <f>Title!B4</f>
        <v>R0</v>
      </c>
      <c r="C4" s="53"/>
      <c r="E4" s="386"/>
      <c r="F4" s="1605" t="s">
        <v>530</v>
      </c>
      <c r="G4" s="1605"/>
      <c r="H4" s="1605"/>
      <c r="I4" s="1605"/>
      <c r="J4" s="1605"/>
      <c r="K4" s="1605"/>
      <c r="L4" s="1605"/>
      <c r="M4" s="1605"/>
    </row>
    <row r="5" spans="1:13" ht="15.6" x14ac:dyDescent="0.25">
      <c r="A5" s="615"/>
      <c r="B5" s="1257"/>
      <c r="C5" s="53"/>
      <c r="E5" s="404"/>
      <c r="F5" s="743" t="s">
        <v>6</v>
      </c>
      <c r="G5" s="405" t="s">
        <v>550</v>
      </c>
      <c r="H5" s="715"/>
      <c r="I5" s="716"/>
      <c r="J5" s="716"/>
      <c r="K5" s="716"/>
      <c r="L5" s="716"/>
      <c r="M5" s="389"/>
    </row>
    <row r="6" spans="1:13" ht="16.2" thickBot="1" x14ac:dyDescent="0.3">
      <c r="A6" s="615"/>
      <c r="B6" s="1258"/>
      <c r="C6" s="53"/>
      <c r="E6" s="404"/>
      <c r="F6" s="743" t="s">
        <v>6</v>
      </c>
      <c r="G6" s="405" t="s">
        <v>551</v>
      </c>
      <c r="H6" s="715"/>
      <c r="I6" s="716"/>
      <c r="J6" s="716"/>
      <c r="K6" s="716"/>
      <c r="L6" s="716"/>
      <c r="M6" s="389"/>
    </row>
    <row r="7" spans="1:13" ht="16.2" thickBot="1" x14ac:dyDescent="0.3">
      <c r="A7" s="615"/>
      <c r="B7" s="54"/>
      <c r="C7" s="544"/>
      <c r="E7" s="399"/>
      <c r="F7" s="399"/>
      <c r="G7" s="406"/>
      <c r="H7" s="407"/>
      <c r="I7" s="408"/>
      <c r="J7" s="407"/>
      <c r="K7" s="407"/>
      <c r="L7" s="409"/>
      <c r="M7" s="410"/>
    </row>
    <row r="8" spans="1:13" ht="18" customHeight="1" x14ac:dyDescent="0.25">
      <c r="A8" s="615"/>
      <c r="B8" s="1019" t="s">
        <v>108</v>
      </c>
      <c r="C8" s="498"/>
      <c r="E8" s="742"/>
      <c r="F8" s="742"/>
      <c r="G8" s="742"/>
      <c r="H8" s="742"/>
      <c r="I8" s="742"/>
      <c r="J8" s="742"/>
      <c r="K8" s="742"/>
      <c r="L8" s="742"/>
      <c r="M8" s="397"/>
    </row>
    <row r="9" spans="1:13" ht="15.6" x14ac:dyDescent="0.25">
      <c r="A9" s="615"/>
      <c r="B9" s="678" t="s">
        <v>136</v>
      </c>
      <c r="C9" s="498"/>
      <c r="E9" s="840"/>
      <c r="F9" s="840"/>
      <c r="G9" s="840"/>
      <c r="H9" s="840"/>
      <c r="I9" s="840"/>
      <c r="J9" s="840"/>
      <c r="K9" s="840"/>
      <c r="L9" s="840"/>
      <c r="M9" s="840"/>
    </row>
    <row r="10" spans="1:13" x14ac:dyDescent="0.25">
      <c r="A10" s="615"/>
      <c r="B10" s="679"/>
      <c r="C10" s="680"/>
      <c r="E10" s="840"/>
      <c r="F10" s="840"/>
      <c r="G10" s="840"/>
      <c r="H10" s="840"/>
      <c r="I10" s="840"/>
      <c r="J10" s="840"/>
      <c r="K10" s="840"/>
      <c r="L10" s="840"/>
      <c r="M10" s="840"/>
    </row>
    <row r="11" spans="1:13" ht="15.6" x14ac:dyDescent="0.25">
      <c r="A11" s="615"/>
      <c r="B11" s="681" t="s">
        <v>406</v>
      </c>
      <c r="C11" s="498"/>
      <c r="E11" s="840"/>
      <c r="F11" s="840"/>
      <c r="G11" s="840"/>
      <c r="H11" s="840"/>
      <c r="I11" s="840"/>
      <c r="J11" s="840"/>
      <c r="K11" s="840"/>
      <c r="L11" s="840"/>
      <c r="M11" s="840"/>
    </row>
    <row r="12" spans="1:13" ht="15.6" x14ac:dyDescent="0.25">
      <c r="A12" s="52"/>
      <c r="B12" s="682" t="s">
        <v>407</v>
      </c>
      <c r="C12" s="53"/>
      <c r="E12" s="840"/>
      <c r="F12" s="840"/>
      <c r="G12" s="840"/>
      <c r="H12" s="840"/>
      <c r="I12" s="840"/>
      <c r="J12" s="840"/>
      <c r="K12" s="840"/>
      <c r="L12" s="840"/>
      <c r="M12" s="840"/>
    </row>
    <row r="13" spans="1:13" ht="15.6" x14ac:dyDescent="0.25">
      <c r="A13" s="615"/>
      <c r="B13" s="683" t="s">
        <v>162</v>
      </c>
      <c r="C13" s="498"/>
      <c r="E13" s="840"/>
      <c r="F13" s="840"/>
      <c r="G13" s="840"/>
      <c r="H13" s="840"/>
      <c r="I13" s="840"/>
      <c r="J13" s="840"/>
      <c r="K13" s="840"/>
      <c r="L13" s="840"/>
      <c r="M13" s="840"/>
    </row>
    <row r="14" spans="1:13" ht="15.6" x14ac:dyDescent="0.25">
      <c r="A14" s="52"/>
      <c r="B14" s="684" t="s">
        <v>262</v>
      </c>
      <c r="C14" s="498"/>
      <c r="E14" s="840"/>
      <c r="F14" s="840"/>
      <c r="G14" s="840"/>
      <c r="H14" s="840"/>
      <c r="I14" s="840"/>
      <c r="J14" s="840"/>
      <c r="K14" s="840"/>
      <c r="L14" s="840"/>
      <c r="M14" s="840"/>
    </row>
    <row r="15" spans="1:13" ht="15.6" x14ac:dyDescent="0.25">
      <c r="A15" s="52"/>
      <c r="B15" s="499" t="s">
        <v>289</v>
      </c>
      <c r="C15" s="498"/>
      <c r="E15" s="840"/>
      <c r="F15" s="840"/>
      <c r="G15" s="840"/>
      <c r="H15" s="840"/>
      <c r="I15" s="840"/>
      <c r="J15" s="840"/>
      <c r="K15" s="840"/>
      <c r="L15" s="840"/>
      <c r="M15" s="840"/>
    </row>
    <row r="16" spans="1:13" ht="15.6" x14ac:dyDescent="0.25">
      <c r="A16" s="52"/>
      <c r="B16" s="500" t="s">
        <v>353</v>
      </c>
      <c r="C16" s="501"/>
      <c r="E16" s="840"/>
      <c r="F16" s="840"/>
      <c r="G16" s="840"/>
      <c r="H16" s="840"/>
      <c r="I16" s="840"/>
      <c r="J16" s="840"/>
      <c r="K16" s="840"/>
      <c r="L16" s="840"/>
      <c r="M16" s="840"/>
    </row>
    <row r="17" spans="1:13" x14ac:dyDescent="0.25">
      <c r="A17" s="52"/>
      <c r="B17" s="54"/>
      <c r="C17" s="460"/>
      <c r="E17" s="840"/>
      <c r="F17" s="840"/>
      <c r="G17" s="840"/>
      <c r="H17" s="840"/>
      <c r="I17" s="840"/>
      <c r="J17" s="840"/>
      <c r="K17" s="840"/>
      <c r="L17" s="840"/>
      <c r="M17" s="840"/>
    </row>
    <row r="18" spans="1:13" x14ac:dyDescent="0.25">
      <c r="A18" s="52"/>
      <c r="B18" s="54"/>
      <c r="C18" s="53"/>
      <c r="E18" s="840"/>
      <c r="F18" s="840"/>
      <c r="G18" s="840"/>
      <c r="H18" s="840"/>
      <c r="I18" s="840"/>
      <c r="J18" s="840"/>
      <c r="K18" s="840"/>
      <c r="L18" s="840"/>
      <c r="M18" s="840"/>
    </row>
    <row r="19" spans="1:13" ht="15.6" x14ac:dyDescent="0.25">
      <c r="A19" s="615"/>
      <c r="B19" s="973" t="s">
        <v>408</v>
      </c>
      <c r="C19" s="498"/>
      <c r="E19" s="840"/>
      <c r="F19" s="840"/>
      <c r="G19" s="840"/>
      <c r="H19" s="840"/>
      <c r="I19" s="840"/>
      <c r="J19" s="840"/>
      <c r="K19" s="840"/>
      <c r="L19" s="840"/>
      <c r="M19" s="840"/>
    </row>
    <row r="20" spans="1:13" ht="15.6" x14ac:dyDescent="0.25">
      <c r="A20" s="52"/>
      <c r="B20" s="682" t="s">
        <v>409</v>
      </c>
      <c r="C20" s="53"/>
      <c r="E20" s="840"/>
      <c r="F20" s="840"/>
      <c r="G20" s="840"/>
      <c r="H20" s="840"/>
      <c r="I20" s="840"/>
      <c r="J20" s="840"/>
      <c r="K20" s="840"/>
      <c r="L20" s="840"/>
      <c r="M20" s="840"/>
    </row>
    <row r="21" spans="1:13" ht="15.6" x14ac:dyDescent="0.25">
      <c r="A21" s="615"/>
      <c r="B21" s="1020" t="s">
        <v>467</v>
      </c>
      <c r="C21" s="498"/>
      <c r="E21" s="840"/>
      <c r="F21" s="840"/>
      <c r="G21" s="840"/>
      <c r="H21" s="840"/>
      <c r="I21" s="840"/>
      <c r="J21" s="840"/>
      <c r="K21" s="840"/>
      <c r="L21" s="840"/>
      <c r="M21" s="840"/>
    </row>
    <row r="22" spans="1:13" ht="15.6" x14ac:dyDescent="0.3">
      <c r="A22" s="52"/>
      <c r="B22" s="974" t="s">
        <v>304</v>
      </c>
      <c r="C22" s="498"/>
      <c r="E22" s="840"/>
      <c r="F22" s="840"/>
      <c r="G22" s="840"/>
      <c r="H22" s="840"/>
      <c r="I22" s="840"/>
      <c r="J22" s="840"/>
      <c r="K22" s="840"/>
      <c r="L22" s="840"/>
      <c r="M22" s="840"/>
    </row>
    <row r="23" spans="1:13" ht="15.6" x14ac:dyDescent="0.3">
      <c r="A23" s="52"/>
      <c r="B23" s="1021" t="s">
        <v>303</v>
      </c>
      <c r="C23" s="498"/>
      <c r="E23" s="840"/>
      <c r="F23" s="840"/>
      <c r="G23" s="840"/>
      <c r="H23" s="840"/>
      <c r="I23" s="840"/>
      <c r="J23" s="840"/>
      <c r="K23" s="840"/>
      <c r="L23" s="840"/>
      <c r="M23" s="840"/>
    </row>
    <row r="24" spans="1:13" ht="15.6" x14ac:dyDescent="0.3">
      <c r="A24" s="52"/>
      <c r="B24" s="975" t="s">
        <v>354</v>
      </c>
      <c r="C24" s="498"/>
      <c r="E24" s="840"/>
      <c r="F24" s="840"/>
      <c r="G24" s="840"/>
      <c r="H24" s="840"/>
      <c r="I24" s="840"/>
      <c r="J24" s="840"/>
      <c r="K24" s="840"/>
      <c r="L24" s="840"/>
      <c r="M24" s="840"/>
    </row>
    <row r="25" spans="1:13" ht="15.6" x14ac:dyDescent="0.25">
      <c r="A25" s="52"/>
      <c r="B25" s="1022" t="s">
        <v>26</v>
      </c>
      <c r="C25" s="498"/>
      <c r="E25" s="840"/>
      <c r="F25" s="840"/>
      <c r="G25" s="840"/>
      <c r="H25" s="840"/>
      <c r="I25" s="840"/>
      <c r="J25" s="840"/>
      <c r="K25" s="840"/>
      <c r="L25" s="840"/>
      <c r="M25" s="840"/>
    </row>
    <row r="26" spans="1:13" ht="15.6" x14ac:dyDescent="0.25">
      <c r="A26" s="52"/>
      <c r="B26" s="1023" t="s">
        <v>21</v>
      </c>
      <c r="C26" s="498"/>
      <c r="E26" s="840"/>
      <c r="F26" s="840"/>
      <c r="G26" s="840"/>
      <c r="H26" s="840"/>
      <c r="I26" s="840"/>
      <c r="J26" s="840"/>
      <c r="K26" s="840"/>
      <c r="L26" s="840"/>
      <c r="M26" s="840"/>
    </row>
    <row r="27" spans="1:13" ht="15.6" x14ac:dyDescent="0.25">
      <c r="A27" s="52"/>
      <c r="B27" s="1024" t="s">
        <v>469</v>
      </c>
      <c r="C27" s="498"/>
      <c r="E27" s="840"/>
      <c r="F27" s="840"/>
      <c r="G27" s="840"/>
      <c r="H27" s="840"/>
      <c r="I27" s="840"/>
      <c r="J27" s="840"/>
      <c r="K27" s="840"/>
      <c r="L27" s="840"/>
      <c r="M27" s="840"/>
    </row>
    <row r="28" spans="1:13" ht="15.6" x14ac:dyDescent="0.25">
      <c r="A28" s="52"/>
      <c r="B28" s="54"/>
      <c r="C28" s="498"/>
      <c r="E28" s="840"/>
      <c r="F28" s="840"/>
      <c r="G28" s="840"/>
      <c r="H28" s="840"/>
      <c r="I28" s="840"/>
      <c r="J28" s="840"/>
      <c r="K28" s="840"/>
      <c r="L28" s="840"/>
      <c r="M28" s="840"/>
    </row>
    <row r="29" spans="1:13" x14ac:dyDescent="0.25">
      <c r="A29" s="52"/>
      <c r="B29" s="54"/>
      <c r="C29" s="53"/>
      <c r="E29" s="840"/>
      <c r="F29" s="840"/>
      <c r="G29" s="840"/>
      <c r="H29" s="840"/>
      <c r="I29" s="840"/>
      <c r="J29" s="840"/>
      <c r="K29" s="840"/>
      <c r="L29" s="840"/>
      <c r="M29" s="840"/>
    </row>
    <row r="30" spans="1:13" ht="15.6" x14ac:dyDescent="0.25">
      <c r="A30" s="52"/>
      <c r="B30" s="681" t="s">
        <v>410</v>
      </c>
      <c r="C30" s="53"/>
      <c r="E30" s="840"/>
      <c r="F30" s="840"/>
      <c r="G30" s="840"/>
      <c r="H30" s="840"/>
      <c r="I30" s="840"/>
      <c r="J30" s="840"/>
      <c r="K30" s="840"/>
      <c r="L30" s="840"/>
      <c r="M30" s="840"/>
    </row>
    <row r="31" spans="1:13" ht="15.6" x14ac:dyDescent="0.25">
      <c r="A31" s="52"/>
      <c r="B31" s="682" t="s">
        <v>411</v>
      </c>
      <c r="C31" s="53"/>
      <c r="E31" s="840"/>
      <c r="F31" s="840"/>
      <c r="G31" s="840"/>
      <c r="H31" s="840"/>
      <c r="I31" s="840"/>
      <c r="J31" s="840"/>
      <c r="K31" s="840"/>
      <c r="L31" s="840"/>
      <c r="M31" s="840"/>
    </row>
    <row r="32" spans="1:13" ht="15.6" x14ac:dyDescent="0.25">
      <c r="A32" s="52"/>
      <c r="B32" s="1027" t="s">
        <v>457</v>
      </c>
      <c r="C32" s="53"/>
      <c r="E32" s="840"/>
      <c r="F32" s="840"/>
      <c r="G32" s="840"/>
      <c r="H32" s="840"/>
      <c r="I32" s="840"/>
      <c r="J32" s="840"/>
      <c r="K32" s="840"/>
      <c r="L32" s="840"/>
      <c r="M32" s="840"/>
    </row>
    <row r="33" spans="1:13" ht="15.6" x14ac:dyDescent="0.25">
      <c r="A33" s="615"/>
      <c r="B33" s="1028" t="s">
        <v>468</v>
      </c>
      <c r="C33" s="498"/>
      <c r="E33" s="840"/>
      <c r="F33" s="840"/>
      <c r="G33" s="840"/>
      <c r="H33" s="840"/>
      <c r="I33" s="840"/>
      <c r="J33" s="840"/>
      <c r="K33" s="840"/>
      <c r="L33" s="840"/>
      <c r="M33" s="840"/>
    </row>
    <row r="34" spans="1:13" x14ac:dyDescent="0.25">
      <c r="A34" s="52"/>
      <c r="B34" s="54"/>
      <c r="C34" s="53"/>
      <c r="E34" s="840"/>
      <c r="F34" s="840"/>
      <c r="G34" s="840"/>
      <c r="H34" s="840"/>
      <c r="I34" s="840"/>
      <c r="J34" s="840"/>
      <c r="K34" s="840"/>
      <c r="L34" s="840"/>
      <c r="M34" s="840"/>
    </row>
    <row r="35" spans="1:13" ht="15.6" x14ac:dyDescent="0.25">
      <c r="A35" s="52"/>
      <c r="B35" s="54"/>
      <c r="C35" s="498"/>
      <c r="E35" s="840"/>
      <c r="F35" s="840"/>
      <c r="G35" s="840"/>
      <c r="H35" s="840"/>
      <c r="I35" s="840"/>
      <c r="J35" s="840"/>
      <c r="K35" s="840"/>
      <c r="L35" s="840"/>
      <c r="M35" s="840"/>
    </row>
    <row r="36" spans="1:13" ht="15.6" customHeight="1" x14ac:dyDescent="0.25">
      <c r="A36" s="52"/>
      <c r="B36" s="1261" t="s">
        <v>429</v>
      </c>
      <c r="C36" s="498"/>
      <c r="E36" s="840"/>
      <c r="F36" s="840"/>
      <c r="G36" s="840"/>
      <c r="H36" s="840"/>
      <c r="I36" s="840"/>
      <c r="J36" s="840"/>
      <c r="K36" s="840"/>
      <c r="L36" s="840"/>
      <c r="M36" s="840"/>
    </row>
    <row r="37" spans="1:13" ht="13.2" customHeight="1" x14ac:dyDescent="0.25">
      <c r="A37" s="54"/>
      <c r="B37" s="1262"/>
      <c r="C37" s="54"/>
      <c r="E37" s="840"/>
      <c r="F37" s="840"/>
      <c r="G37" s="840"/>
      <c r="H37" s="840"/>
      <c r="I37" s="840"/>
      <c r="J37" s="840"/>
      <c r="K37" s="840"/>
      <c r="L37" s="840"/>
      <c r="M37" s="840"/>
    </row>
    <row r="38" spans="1:13" ht="17.399999999999999" x14ac:dyDescent="0.25">
      <c r="A38" s="54"/>
      <c r="B38" s="854" t="s">
        <v>425</v>
      </c>
      <c r="C38" s="54"/>
      <c r="E38" s="840"/>
      <c r="F38" s="840"/>
      <c r="G38" s="840"/>
      <c r="H38" s="840"/>
      <c r="I38" s="840"/>
      <c r="J38" s="840"/>
      <c r="K38" s="840"/>
      <c r="L38" s="840"/>
      <c r="M38" s="840"/>
    </row>
    <row r="39" spans="1:13" ht="15.6" x14ac:dyDescent="0.25">
      <c r="A39" s="54"/>
      <c r="B39" s="1031" t="s">
        <v>369</v>
      </c>
      <c r="C39" s="54"/>
      <c r="E39" s="840"/>
      <c r="F39" s="840"/>
      <c r="G39" s="840"/>
      <c r="H39" s="840"/>
      <c r="I39" s="840"/>
      <c r="J39" s="840"/>
      <c r="K39" s="840"/>
      <c r="L39" s="840"/>
      <c r="M39" s="840"/>
    </row>
    <row r="40" spans="1:13" ht="13.8" thickBot="1" x14ac:dyDescent="0.3">
      <c r="A40" s="54"/>
      <c r="B40" s="54"/>
      <c r="C40" s="54"/>
      <c r="E40" s="840"/>
      <c r="F40" s="840"/>
      <c r="G40" s="840"/>
      <c r="H40" s="840"/>
      <c r="I40" s="840"/>
      <c r="J40" s="840"/>
      <c r="K40" s="840"/>
      <c r="L40" s="840"/>
      <c r="M40" s="840"/>
    </row>
    <row r="41" spans="1:13" ht="13.8" x14ac:dyDescent="0.25">
      <c r="A41" s="52"/>
      <c r="B41" s="600" t="s">
        <v>307</v>
      </c>
      <c r="C41" s="53"/>
      <c r="E41" s="840"/>
      <c r="F41" s="840"/>
      <c r="G41" s="840"/>
      <c r="H41" s="840"/>
      <c r="I41" s="840"/>
      <c r="J41" s="840"/>
      <c r="K41" s="840"/>
      <c r="L41" s="840"/>
      <c r="M41" s="840"/>
    </row>
    <row r="42" spans="1:13" ht="13.8" x14ac:dyDescent="0.25">
      <c r="A42" s="52"/>
      <c r="B42" s="601" t="s">
        <v>269</v>
      </c>
      <c r="C42" s="53"/>
      <c r="E42" s="840"/>
      <c r="F42" s="840"/>
      <c r="G42" s="840"/>
      <c r="H42" s="840"/>
      <c r="I42" s="840"/>
      <c r="J42" s="840"/>
      <c r="K42" s="840"/>
      <c r="L42" s="840"/>
      <c r="M42" s="840"/>
    </row>
    <row r="43" spans="1:13" ht="13.8" x14ac:dyDescent="0.25">
      <c r="A43" s="52"/>
      <c r="B43" s="503" t="s">
        <v>256</v>
      </c>
      <c r="C43" s="502"/>
      <c r="E43" s="840"/>
      <c r="F43" s="840"/>
      <c r="G43" s="840"/>
      <c r="H43" s="840"/>
      <c r="I43" s="840"/>
      <c r="J43" s="840"/>
      <c r="K43" s="840"/>
      <c r="L43" s="840"/>
      <c r="M43" s="840"/>
    </row>
    <row r="44" spans="1:13" ht="13.8" x14ac:dyDescent="0.25">
      <c r="A44" s="52"/>
      <c r="B44" s="504" t="s">
        <v>109</v>
      </c>
      <c r="C44" s="502"/>
      <c r="E44" s="840"/>
      <c r="F44" s="840"/>
      <c r="G44" s="840"/>
      <c r="H44" s="840"/>
      <c r="I44" s="840"/>
      <c r="J44" s="840"/>
      <c r="K44" s="840"/>
      <c r="L44" s="840"/>
      <c r="M44" s="840"/>
    </row>
    <row r="45" spans="1:13" ht="13.8" x14ac:dyDescent="0.25">
      <c r="A45" s="52"/>
      <c r="B45" s="505" t="s">
        <v>110</v>
      </c>
      <c r="C45" s="502"/>
      <c r="E45" s="840"/>
      <c r="F45" s="840"/>
      <c r="G45" s="840"/>
      <c r="H45" s="840"/>
      <c r="I45" s="840"/>
      <c r="J45" s="840"/>
      <c r="K45" s="840"/>
      <c r="L45" s="840"/>
      <c r="M45" s="840"/>
    </row>
    <row r="46" spans="1:13" ht="15.6" x14ac:dyDescent="0.25">
      <c r="A46" s="52"/>
      <c r="B46" s="1029" t="s">
        <v>107</v>
      </c>
      <c r="C46" s="502"/>
      <c r="E46" s="840"/>
      <c r="F46" s="840"/>
      <c r="G46" s="840"/>
      <c r="H46" s="840"/>
      <c r="I46" s="840"/>
      <c r="J46" s="840"/>
      <c r="K46" s="840"/>
      <c r="L46" s="840"/>
      <c r="M46" s="840"/>
    </row>
    <row r="47" spans="1:13" ht="13.8" x14ac:dyDescent="0.25">
      <c r="A47" s="52"/>
      <c r="B47" s="506" t="s">
        <v>265</v>
      </c>
      <c r="C47" s="502"/>
      <c r="E47" s="840"/>
      <c r="F47" s="840"/>
      <c r="G47" s="840"/>
      <c r="H47" s="840"/>
      <c r="I47" s="840"/>
      <c r="J47" s="840"/>
      <c r="K47" s="840"/>
      <c r="L47" s="840"/>
      <c r="M47" s="840"/>
    </row>
    <row r="48" spans="1:13" ht="13.8" x14ac:dyDescent="0.25">
      <c r="A48" s="52"/>
      <c r="B48" s="506" t="s">
        <v>266</v>
      </c>
      <c r="C48" s="502"/>
      <c r="E48" s="840"/>
      <c r="F48" s="840"/>
      <c r="G48" s="840"/>
      <c r="H48" s="840"/>
      <c r="I48" s="840"/>
      <c r="J48" s="840"/>
      <c r="K48" s="840"/>
      <c r="L48" s="840"/>
      <c r="M48" s="840"/>
    </row>
    <row r="49" spans="1:13" ht="13.8" x14ac:dyDescent="0.25">
      <c r="A49" s="52"/>
      <c r="B49" s="506" t="s">
        <v>140</v>
      </c>
      <c r="C49" s="502"/>
      <c r="E49" s="840"/>
      <c r="F49" s="840"/>
      <c r="G49" s="840"/>
      <c r="H49" s="840"/>
      <c r="I49" s="840"/>
      <c r="J49" s="840"/>
      <c r="K49" s="840"/>
      <c r="L49" s="840"/>
      <c r="M49" s="840"/>
    </row>
    <row r="50" spans="1:13" ht="13.8" x14ac:dyDescent="0.25">
      <c r="A50" s="52"/>
      <c r="B50" s="506" t="s">
        <v>271</v>
      </c>
      <c r="C50" s="502"/>
    </row>
    <row r="51" spans="1:13" ht="13.8" x14ac:dyDescent="0.25">
      <c r="A51" s="52"/>
      <c r="B51" s="506" t="s">
        <v>267</v>
      </c>
      <c r="C51" s="502"/>
    </row>
    <row r="52" spans="1:13" ht="13.8" x14ac:dyDescent="0.25">
      <c r="A52" s="52"/>
      <c r="B52" s="506" t="s">
        <v>139</v>
      </c>
      <c r="C52" s="502"/>
    </row>
    <row r="53" spans="1:13" ht="13.8" x14ac:dyDescent="0.25">
      <c r="A53" s="52"/>
      <c r="B53" s="506" t="s">
        <v>268</v>
      </c>
      <c r="C53" s="502"/>
    </row>
    <row r="54" spans="1:13" ht="13.8" x14ac:dyDescent="0.25">
      <c r="A54" s="52"/>
      <c r="B54" s="685" t="s">
        <v>111</v>
      </c>
      <c r="C54" s="502"/>
    </row>
    <row r="55" spans="1:13" ht="13.8" x14ac:dyDescent="0.25">
      <c r="A55" s="52"/>
      <c r="B55" s="54"/>
      <c r="C55" s="502"/>
    </row>
    <row r="56" spans="1:13" ht="13.8" x14ac:dyDescent="0.25">
      <c r="A56" s="52"/>
      <c r="B56" s="54"/>
      <c r="C56" s="502"/>
    </row>
    <row r="57" spans="1:13" x14ac:dyDescent="0.25">
      <c r="A57" s="52"/>
      <c r="B57" s="54"/>
      <c r="C57" s="53"/>
    </row>
    <row r="58" spans="1:13" ht="15.6" x14ac:dyDescent="0.25">
      <c r="A58" s="1169"/>
      <c r="B58" s="1170" t="str">
        <f>B1</f>
        <v>November</v>
      </c>
      <c r="C58" s="1171"/>
    </row>
  </sheetData>
  <mergeCells count="5">
    <mergeCell ref="B36:B37"/>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5" bottom="0.75" header="0.5" footer="0.5"/>
  <pageSetup scale="70"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3.2" x14ac:dyDescent="0.25"/>
  <cols>
    <col min="1" max="1" width="1.44140625" style="1167" customWidth="1"/>
    <col min="2" max="2" width="13.5546875" style="1167" customWidth="1"/>
    <col min="3" max="3" width="1.44140625" style="1167" customWidth="1"/>
    <col min="4" max="4" width="4.44140625" customWidth="1"/>
    <col min="5" max="5" width="2.33203125" customWidth="1"/>
    <col min="6" max="6" width="3.88671875" customWidth="1"/>
    <col min="7" max="7" width="5.44140625" customWidth="1"/>
    <col min="8" max="8" width="8.6640625" customWidth="1"/>
    <col min="9" max="9" width="77" customWidth="1"/>
    <col min="10" max="10" width="3.33203125" customWidth="1"/>
    <col min="11" max="11" width="7.6640625" customWidth="1"/>
  </cols>
  <sheetData>
    <row r="1" spans="1:13" ht="15.6" x14ac:dyDescent="0.25">
      <c r="A1" s="1169"/>
      <c r="B1" s="1170" t="s">
        <v>592</v>
      </c>
      <c r="C1" s="1171"/>
      <c r="E1" s="1147"/>
      <c r="F1" s="1148"/>
      <c r="G1" s="1148"/>
      <c r="H1" s="1148"/>
      <c r="I1" s="1148"/>
      <c r="J1" s="1148"/>
      <c r="K1" s="1148"/>
      <c r="L1" s="1148"/>
      <c r="M1" s="1149"/>
    </row>
    <row r="2" spans="1:13" ht="18" thickBot="1" x14ac:dyDescent="0.3">
      <c r="A2" s="615"/>
      <c r="B2" s="869"/>
      <c r="C2" s="53"/>
      <c r="E2" s="1150"/>
      <c r="F2" s="1637" t="s">
        <v>67</v>
      </c>
      <c r="G2" s="1637"/>
      <c r="H2" s="1637"/>
      <c r="I2" s="1637"/>
      <c r="J2" s="1637"/>
      <c r="K2" s="1637"/>
      <c r="L2" s="1637"/>
      <c r="M2" s="1638"/>
    </row>
    <row r="3" spans="1:13" ht="18" thickBot="1" x14ac:dyDescent="0.3">
      <c r="A3" s="615"/>
      <c r="B3" s="371" t="str">
        <f>Title!B3</f>
        <v>Interim</v>
      </c>
      <c r="C3" s="53"/>
      <c r="E3" s="385"/>
      <c r="F3" s="1604" t="s">
        <v>68</v>
      </c>
      <c r="G3" s="1604"/>
      <c r="H3" s="1604"/>
      <c r="I3" s="1604"/>
      <c r="J3" s="1604"/>
      <c r="K3" s="1604"/>
      <c r="L3" s="1604"/>
      <c r="M3" s="1604"/>
    </row>
    <row r="4" spans="1:13" ht="15.6" customHeight="1" x14ac:dyDescent="0.25">
      <c r="A4" s="615"/>
      <c r="B4" s="1256" t="str">
        <f>Title!B4</f>
        <v>R0</v>
      </c>
      <c r="C4" s="53"/>
      <c r="E4" s="386"/>
      <c r="F4" s="1605" t="s">
        <v>74</v>
      </c>
      <c r="G4" s="1605"/>
      <c r="H4" s="1605"/>
      <c r="I4" s="1605"/>
      <c r="J4" s="1605"/>
      <c r="K4" s="1605"/>
      <c r="L4" s="1605"/>
      <c r="M4" s="1605"/>
    </row>
    <row r="5" spans="1:13" ht="15.6" x14ac:dyDescent="0.25">
      <c r="A5" s="615"/>
      <c r="B5" s="1257"/>
      <c r="C5" s="53"/>
      <c r="E5" s="404"/>
      <c r="F5" s="743" t="s">
        <v>6</v>
      </c>
      <c r="G5" s="405" t="s">
        <v>517</v>
      </c>
      <c r="H5" s="715"/>
      <c r="I5" s="716"/>
      <c r="J5" s="716"/>
      <c r="K5" s="716"/>
      <c r="L5" s="716"/>
      <c r="M5" s="389"/>
    </row>
    <row r="6" spans="1:13" ht="16.2" thickBot="1" x14ac:dyDescent="0.3">
      <c r="A6" s="615"/>
      <c r="B6" s="1258"/>
      <c r="C6" s="53"/>
      <c r="E6" s="404"/>
      <c r="F6" s="743"/>
      <c r="G6" s="405"/>
      <c r="H6" s="715"/>
      <c r="I6" s="716"/>
      <c r="J6" s="716"/>
      <c r="K6" s="716"/>
      <c r="L6" s="716"/>
      <c r="M6" s="389"/>
    </row>
    <row r="7" spans="1:13" ht="16.2" thickBot="1" x14ac:dyDescent="0.3">
      <c r="A7" s="615"/>
      <c r="B7" s="54"/>
      <c r="C7" s="544"/>
      <c r="E7" s="399"/>
      <c r="F7" s="399"/>
      <c r="G7" s="406"/>
      <c r="H7" s="407"/>
      <c r="I7" s="408"/>
      <c r="J7" s="407"/>
      <c r="K7" s="407"/>
      <c r="L7" s="409"/>
      <c r="M7" s="410"/>
    </row>
    <row r="8" spans="1:13" ht="17.399999999999999" customHeight="1" x14ac:dyDescent="0.25">
      <c r="A8" s="615"/>
      <c r="B8" s="1019" t="s">
        <v>108</v>
      </c>
      <c r="C8" s="498"/>
      <c r="E8" s="399"/>
      <c r="F8" s="399"/>
      <c r="G8" s="1636" t="s">
        <v>684</v>
      </c>
      <c r="H8" s="1636"/>
      <c r="I8" s="1636"/>
      <c r="J8" s="1636"/>
      <c r="K8" s="1636"/>
      <c r="L8" s="1636"/>
      <c r="M8" s="1636"/>
    </row>
    <row r="9" spans="1:13" ht="17.399999999999999" x14ac:dyDescent="0.25">
      <c r="A9" s="615"/>
      <c r="B9" s="678" t="s">
        <v>136</v>
      </c>
      <c r="C9" s="498"/>
      <c r="E9" s="658"/>
      <c r="F9" s="658"/>
      <c r="G9" s="411"/>
      <c r="H9" s="411"/>
      <c r="I9" s="411"/>
      <c r="J9" s="411"/>
      <c r="K9" s="411"/>
      <c r="L9" s="411"/>
      <c r="M9" s="412" t="s">
        <v>418</v>
      </c>
    </row>
    <row r="10" spans="1:13" ht="15.6" x14ac:dyDescent="0.25">
      <c r="A10" s="615"/>
      <c r="B10" s="679"/>
      <c r="C10" s="680"/>
      <c r="E10" s="1222"/>
      <c r="F10" s="1222"/>
      <c r="G10" s="763">
        <v>1</v>
      </c>
      <c r="H10" s="1196" t="s">
        <v>0</v>
      </c>
      <c r="I10" s="646" t="s">
        <v>114</v>
      </c>
      <c r="J10" s="1196" t="s">
        <v>179</v>
      </c>
      <c r="K10" s="1196" t="s">
        <v>1</v>
      </c>
      <c r="L10" s="645">
        <v>0</v>
      </c>
      <c r="M10" s="1198">
        <v>0.33333333333333331</v>
      </c>
    </row>
    <row r="11" spans="1:13" ht="15.6" x14ac:dyDescent="0.25">
      <c r="A11" s="615"/>
      <c r="B11" s="681" t="s">
        <v>406</v>
      </c>
      <c r="C11" s="498"/>
      <c r="E11" s="658"/>
      <c r="F11" s="658"/>
      <c r="G11" s="663">
        <f t="shared" ref="G11:G18" si="0">G10+1</f>
        <v>2</v>
      </c>
      <c r="H11" s="414" t="s">
        <v>2</v>
      </c>
      <c r="I11" s="438" t="s">
        <v>518</v>
      </c>
      <c r="J11" s="414" t="s">
        <v>179</v>
      </c>
      <c r="K11" s="414" t="s">
        <v>4</v>
      </c>
      <c r="L11" s="415">
        <v>5</v>
      </c>
      <c r="M11" s="659">
        <f t="shared" ref="M11:M18" si="1">M10+TIME(0,L10,)</f>
        <v>0.33333333333333331</v>
      </c>
    </row>
    <row r="12" spans="1:13" ht="15.6" x14ac:dyDescent="0.25">
      <c r="A12" s="52"/>
      <c r="B12" s="682" t="s">
        <v>407</v>
      </c>
      <c r="C12" s="53"/>
      <c r="E12" s="1222"/>
      <c r="F12" s="1222"/>
      <c r="G12" s="695">
        <f t="shared" si="0"/>
        <v>3</v>
      </c>
      <c r="H12" s="1209" t="s">
        <v>49</v>
      </c>
      <c r="I12" s="763" t="s">
        <v>519</v>
      </c>
      <c r="J12" s="1196" t="s">
        <v>179</v>
      </c>
      <c r="K12" s="645" t="s">
        <v>4</v>
      </c>
      <c r="L12" s="645">
        <v>10</v>
      </c>
      <c r="M12" s="1198">
        <f>M26+TIME(0,L26,)</f>
        <v>0.57291666666666663</v>
      </c>
    </row>
    <row r="13" spans="1:13" ht="15.6" x14ac:dyDescent="0.25">
      <c r="A13" s="615"/>
      <c r="B13" s="683" t="s">
        <v>162</v>
      </c>
      <c r="C13" s="498"/>
      <c r="E13" s="658"/>
      <c r="F13" s="820"/>
      <c r="G13" s="663">
        <f t="shared" si="0"/>
        <v>4</v>
      </c>
      <c r="H13" s="821" t="s">
        <v>49</v>
      </c>
      <c r="I13" s="663" t="s">
        <v>390</v>
      </c>
      <c r="J13" s="416" t="s">
        <v>179</v>
      </c>
      <c r="K13" s="414" t="s">
        <v>4</v>
      </c>
      <c r="L13" s="415">
        <v>5</v>
      </c>
      <c r="M13" s="822">
        <f t="shared" si="1"/>
        <v>0.57986111111111105</v>
      </c>
    </row>
    <row r="14" spans="1:13" ht="15.6" x14ac:dyDescent="0.25">
      <c r="A14" s="52"/>
      <c r="B14" s="684" t="s">
        <v>262</v>
      </c>
      <c r="C14" s="498"/>
      <c r="E14" s="1222"/>
      <c r="F14" s="1222"/>
      <c r="G14" s="695">
        <f t="shared" si="0"/>
        <v>5</v>
      </c>
      <c r="H14" s="1209" t="s">
        <v>49</v>
      </c>
      <c r="I14" s="763" t="s">
        <v>521</v>
      </c>
      <c r="J14" s="1196" t="s">
        <v>179</v>
      </c>
      <c r="K14" s="645" t="s">
        <v>4</v>
      </c>
      <c r="L14" s="645">
        <v>10</v>
      </c>
      <c r="M14" s="1198">
        <f t="shared" si="1"/>
        <v>0.58333333333333326</v>
      </c>
    </row>
    <row r="15" spans="1:13" ht="15.6" x14ac:dyDescent="0.25">
      <c r="A15" s="52"/>
      <c r="B15" s="499" t="s">
        <v>289</v>
      </c>
      <c r="C15" s="498"/>
      <c r="E15" s="658"/>
      <c r="F15" s="820"/>
      <c r="G15" s="663">
        <f t="shared" si="0"/>
        <v>6</v>
      </c>
      <c r="H15" s="821" t="s">
        <v>49</v>
      </c>
      <c r="I15" s="663" t="s">
        <v>443</v>
      </c>
      <c r="J15" s="416" t="s">
        <v>179</v>
      </c>
      <c r="K15" s="414" t="s">
        <v>4</v>
      </c>
      <c r="L15" s="415">
        <v>10</v>
      </c>
      <c r="M15" s="822">
        <f t="shared" si="1"/>
        <v>0.59027777777777768</v>
      </c>
    </row>
    <row r="16" spans="1:13" ht="15.6" x14ac:dyDescent="0.25">
      <c r="A16" s="52"/>
      <c r="B16" s="500" t="s">
        <v>353</v>
      </c>
      <c r="C16" s="501"/>
      <c r="E16" s="741"/>
      <c r="F16" s="741"/>
      <c r="G16" s="695">
        <f t="shared" si="0"/>
        <v>7</v>
      </c>
      <c r="H16" s="689" t="s">
        <v>49</v>
      </c>
      <c r="I16" s="624" t="s">
        <v>522</v>
      </c>
      <c r="J16" s="1216" t="s">
        <v>179</v>
      </c>
      <c r="K16" s="1207" t="s">
        <v>4</v>
      </c>
      <c r="L16" s="751">
        <v>10</v>
      </c>
      <c r="M16" s="1210">
        <f t="shared" si="1"/>
        <v>0.5972222222222221</v>
      </c>
    </row>
    <row r="17" spans="1:13" ht="15.6" x14ac:dyDescent="0.25">
      <c r="A17" s="52"/>
      <c r="B17" s="54"/>
      <c r="C17" s="460"/>
      <c r="E17" s="658"/>
      <c r="F17" s="820"/>
      <c r="G17" s="663">
        <f t="shared" si="0"/>
        <v>8</v>
      </c>
      <c r="H17" s="821" t="s">
        <v>49</v>
      </c>
      <c r="I17" s="663" t="s">
        <v>288</v>
      </c>
      <c r="J17" s="416" t="s">
        <v>179</v>
      </c>
      <c r="K17" s="414" t="s">
        <v>4</v>
      </c>
      <c r="L17" s="415">
        <v>55</v>
      </c>
      <c r="M17" s="822">
        <f t="shared" si="1"/>
        <v>0.60416666666666652</v>
      </c>
    </row>
    <row r="18" spans="1:13" ht="15.6" x14ac:dyDescent="0.25">
      <c r="A18" s="52"/>
      <c r="B18" s="54"/>
      <c r="C18" s="53"/>
      <c r="E18" s="694"/>
      <c r="F18" s="1222"/>
      <c r="G18" s="695">
        <f t="shared" si="0"/>
        <v>9</v>
      </c>
      <c r="H18" s="635" t="s">
        <v>58</v>
      </c>
      <c r="I18" s="828" t="s">
        <v>321</v>
      </c>
      <c r="J18" s="763" t="s">
        <v>179</v>
      </c>
      <c r="K18" s="763" t="s">
        <v>4</v>
      </c>
      <c r="L18" s="645">
        <v>0</v>
      </c>
      <c r="M18" s="1210">
        <f t="shared" si="1"/>
        <v>0.64236111111111094</v>
      </c>
    </row>
    <row r="19" spans="1:13" ht="15.6" x14ac:dyDescent="0.25">
      <c r="A19" s="615"/>
      <c r="B19" s="973" t="s">
        <v>408</v>
      </c>
      <c r="C19" s="498"/>
      <c r="E19" s="774"/>
      <c r="F19" s="777"/>
      <c r="G19" s="774"/>
      <c r="H19" s="775"/>
      <c r="I19" s="769"/>
      <c r="J19" s="775"/>
      <c r="K19" s="769"/>
      <c r="L19" s="774"/>
      <c r="M19" s="822"/>
    </row>
    <row r="20" spans="1:13" ht="15.6" x14ac:dyDescent="0.25">
      <c r="A20" s="52"/>
      <c r="B20" s="682" t="s">
        <v>409</v>
      </c>
      <c r="C20" s="53"/>
      <c r="E20" s="399"/>
      <c r="F20" s="399"/>
      <c r="G20" s="406"/>
      <c r="H20" s="407"/>
      <c r="I20" s="408"/>
      <c r="J20" s="407"/>
      <c r="K20" s="407"/>
      <c r="L20" s="409"/>
      <c r="M20" s="410"/>
    </row>
    <row r="21" spans="1:13" ht="17.399999999999999" x14ac:dyDescent="0.25">
      <c r="A21" s="615"/>
      <c r="B21" s="1020" t="s">
        <v>467</v>
      </c>
      <c r="C21" s="498"/>
      <c r="E21" s="399"/>
      <c r="F21" s="399"/>
      <c r="G21" s="1636" t="s">
        <v>685</v>
      </c>
      <c r="H21" s="1636"/>
      <c r="I21" s="1636"/>
      <c r="J21" s="1636"/>
      <c r="K21" s="1636"/>
      <c r="L21" s="1636"/>
      <c r="M21" s="1636"/>
    </row>
    <row r="22" spans="1:13" ht="17.399999999999999" x14ac:dyDescent="0.3">
      <c r="A22" s="52"/>
      <c r="B22" s="974" t="s">
        <v>304</v>
      </c>
      <c r="C22" s="498"/>
      <c r="E22" s="658"/>
      <c r="F22" s="658"/>
      <c r="G22" s="411"/>
      <c r="H22" s="411"/>
      <c r="I22" s="411"/>
      <c r="J22" s="411"/>
      <c r="K22" s="411"/>
      <c r="L22" s="411"/>
      <c r="M22" s="412"/>
    </row>
    <row r="23" spans="1:13" ht="17.399999999999999" customHeight="1" x14ac:dyDescent="0.3">
      <c r="A23" s="52"/>
      <c r="B23" s="1021" t="s">
        <v>303</v>
      </c>
      <c r="C23" s="498"/>
      <c r="E23" s="1222"/>
      <c r="F23" s="1222"/>
      <c r="G23" s="763">
        <v>10</v>
      </c>
      <c r="H23" s="1196" t="s">
        <v>0</v>
      </c>
      <c r="I23" s="646" t="s">
        <v>114</v>
      </c>
      <c r="J23" s="1196" t="s">
        <v>179</v>
      </c>
      <c r="K23" s="1196" t="s">
        <v>1</v>
      </c>
      <c r="L23" s="645">
        <v>0</v>
      </c>
      <c r="M23" s="1198">
        <v>0.5625</v>
      </c>
    </row>
    <row r="24" spans="1:13" ht="15.6" x14ac:dyDescent="0.3">
      <c r="A24" s="52"/>
      <c r="B24" s="975" t="s">
        <v>354</v>
      </c>
      <c r="C24" s="498"/>
      <c r="E24" s="658"/>
      <c r="F24" s="658"/>
      <c r="G24" s="663">
        <f t="shared" ref="G24:G31" si="2">G23+1</f>
        <v>11</v>
      </c>
      <c r="H24" s="414" t="s">
        <v>2</v>
      </c>
      <c r="I24" s="438" t="s">
        <v>518</v>
      </c>
      <c r="J24" s="414" t="s">
        <v>179</v>
      </c>
      <c r="K24" s="414" t="s">
        <v>4</v>
      </c>
      <c r="L24" s="415">
        <v>5</v>
      </c>
      <c r="M24" s="659">
        <f t="shared" ref="M24:M31" si="3">M23+TIME(0,L23,)</f>
        <v>0.5625</v>
      </c>
    </row>
    <row r="25" spans="1:13" ht="15.6" x14ac:dyDescent="0.25">
      <c r="A25" s="52"/>
      <c r="B25" s="1022" t="s">
        <v>26</v>
      </c>
      <c r="C25" s="498"/>
      <c r="E25" s="1222"/>
      <c r="F25" s="1222"/>
      <c r="G25" s="695">
        <f t="shared" si="2"/>
        <v>12</v>
      </c>
      <c r="H25" s="662" t="s">
        <v>0</v>
      </c>
      <c r="I25" s="646" t="s">
        <v>519</v>
      </c>
      <c r="J25" s="1196" t="s">
        <v>179</v>
      </c>
      <c r="K25" s="645" t="s">
        <v>1</v>
      </c>
      <c r="L25" s="645">
        <v>5</v>
      </c>
      <c r="M25" s="825">
        <f t="shared" si="3"/>
        <v>0.56597222222222221</v>
      </c>
    </row>
    <row r="26" spans="1:13" ht="15.6" x14ac:dyDescent="0.25">
      <c r="A26" s="52"/>
      <c r="B26" s="1023" t="s">
        <v>21</v>
      </c>
      <c r="C26" s="498"/>
      <c r="E26" s="658"/>
      <c r="F26" s="658"/>
      <c r="G26" s="663">
        <f t="shared" si="2"/>
        <v>13</v>
      </c>
      <c r="H26" s="414" t="s">
        <v>5</v>
      </c>
      <c r="I26" s="438" t="s">
        <v>686</v>
      </c>
      <c r="J26" s="416" t="s">
        <v>179</v>
      </c>
      <c r="K26" s="414" t="s">
        <v>4</v>
      </c>
      <c r="L26" s="415">
        <v>5</v>
      </c>
      <c r="M26" s="659">
        <f t="shared" si="3"/>
        <v>0.56944444444444442</v>
      </c>
    </row>
    <row r="27" spans="1:13" ht="15.6" x14ac:dyDescent="0.25">
      <c r="A27" s="52"/>
      <c r="B27" s="1024" t="s">
        <v>469</v>
      </c>
      <c r="C27" s="498"/>
      <c r="E27" s="694"/>
      <c r="F27" s="694"/>
      <c r="G27" s="695">
        <f t="shared" si="2"/>
        <v>14</v>
      </c>
      <c r="H27" s="696" t="s">
        <v>5</v>
      </c>
      <c r="I27" s="697" t="s">
        <v>687</v>
      </c>
      <c r="J27" s="829" t="s">
        <v>179</v>
      </c>
      <c r="K27" s="696" t="s">
        <v>4</v>
      </c>
      <c r="L27" s="698">
        <v>10</v>
      </c>
      <c r="M27" s="825">
        <f t="shared" si="3"/>
        <v>0.57291666666666663</v>
      </c>
    </row>
    <row r="28" spans="1:13" ht="15.6" x14ac:dyDescent="0.25">
      <c r="A28" s="52"/>
      <c r="B28" s="54"/>
      <c r="C28" s="498"/>
      <c r="E28" s="658"/>
      <c r="F28" s="658"/>
      <c r="G28" s="663">
        <f t="shared" si="2"/>
        <v>15</v>
      </c>
      <c r="H28" s="414" t="s">
        <v>5</v>
      </c>
      <c r="I28" s="438" t="s">
        <v>688</v>
      </c>
      <c r="J28" s="416" t="s">
        <v>179</v>
      </c>
      <c r="K28" s="414" t="s">
        <v>4</v>
      </c>
      <c r="L28" s="415">
        <v>10</v>
      </c>
      <c r="M28" s="659">
        <f t="shared" si="3"/>
        <v>0.57986111111111105</v>
      </c>
    </row>
    <row r="29" spans="1:13" ht="15.6" x14ac:dyDescent="0.25">
      <c r="A29" s="52"/>
      <c r="B29" s="54"/>
      <c r="C29" s="53"/>
      <c r="E29" s="1222"/>
      <c r="F29" s="1222"/>
      <c r="G29" s="695">
        <f t="shared" si="2"/>
        <v>16</v>
      </c>
      <c r="H29" s="662" t="s">
        <v>0</v>
      </c>
      <c r="I29" s="646" t="s">
        <v>9</v>
      </c>
      <c r="J29" s="1196" t="s">
        <v>179</v>
      </c>
      <c r="K29" s="645" t="s">
        <v>1</v>
      </c>
      <c r="L29" s="645">
        <v>5</v>
      </c>
      <c r="M29" s="825">
        <f t="shared" si="3"/>
        <v>0.58680555555555547</v>
      </c>
    </row>
    <row r="30" spans="1:13" ht="15.6" x14ac:dyDescent="0.25">
      <c r="A30" s="52"/>
      <c r="B30" s="681" t="s">
        <v>410</v>
      </c>
      <c r="C30" s="53"/>
      <c r="E30" s="658"/>
      <c r="F30" s="658"/>
      <c r="G30" s="663">
        <f t="shared" si="2"/>
        <v>17</v>
      </c>
      <c r="H30" s="414" t="s">
        <v>5</v>
      </c>
      <c r="I30" s="438" t="s">
        <v>523</v>
      </c>
      <c r="J30" s="416" t="s">
        <v>179</v>
      </c>
      <c r="K30" s="414" t="s">
        <v>4</v>
      </c>
      <c r="L30" s="415">
        <v>80</v>
      </c>
      <c r="M30" s="659">
        <f t="shared" si="3"/>
        <v>0.59027777777777768</v>
      </c>
    </row>
    <row r="31" spans="1:13" ht="15.6" x14ac:dyDescent="0.25">
      <c r="A31" s="52"/>
      <c r="B31" s="682" t="s">
        <v>411</v>
      </c>
      <c r="C31" s="53"/>
      <c r="E31" s="694"/>
      <c r="F31" s="1222"/>
      <c r="G31" s="695">
        <f t="shared" si="2"/>
        <v>18</v>
      </c>
      <c r="H31" s="635" t="s">
        <v>58</v>
      </c>
      <c r="I31" s="828" t="s">
        <v>321</v>
      </c>
      <c r="J31" s="763" t="s">
        <v>179</v>
      </c>
      <c r="K31" s="763" t="s">
        <v>4</v>
      </c>
      <c r="L31" s="645">
        <v>0</v>
      </c>
      <c r="M31" s="825">
        <f t="shared" si="3"/>
        <v>0.64583333333333326</v>
      </c>
    </row>
    <row r="32" spans="1:13" ht="17.399999999999999" customHeight="1" x14ac:dyDescent="0.25">
      <c r="A32" s="52"/>
      <c r="B32" s="1027" t="s">
        <v>457</v>
      </c>
      <c r="C32" s="53"/>
      <c r="E32" s="774"/>
      <c r="F32" s="777"/>
      <c r="G32" s="774"/>
      <c r="H32" s="775"/>
      <c r="I32" s="769"/>
      <c r="J32" s="775"/>
      <c r="K32" s="769"/>
      <c r="L32" s="774"/>
      <c r="M32" s="822"/>
    </row>
    <row r="33" spans="1:13" ht="15.6" x14ac:dyDescent="0.25">
      <c r="A33" s="615"/>
      <c r="B33" s="1028" t="s">
        <v>468</v>
      </c>
      <c r="C33" s="498"/>
      <c r="E33" s="399"/>
      <c r="F33" s="399"/>
      <c r="G33" s="406"/>
      <c r="H33" s="407"/>
      <c r="I33" s="408"/>
      <c r="J33" s="407"/>
      <c r="K33" s="407"/>
      <c r="L33" s="409"/>
      <c r="M33" s="410"/>
    </row>
    <row r="34" spans="1:13" ht="17.399999999999999" x14ac:dyDescent="0.25">
      <c r="A34" s="52"/>
      <c r="B34" s="54"/>
      <c r="C34" s="53"/>
      <c r="E34" s="399"/>
      <c r="F34" s="399"/>
      <c r="G34" s="1636" t="s">
        <v>689</v>
      </c>
      <c r="H34" s="1636"/>
      <c r="I34" s="1636"/>
      <c r="J34" s="1636"/>
      <c r="K34" s="1636"/>
      <c r="L34" s="1636"/>
      <c r="M34" s="1636"/>
    </row>
    <row r="35" spans="1:13" ht="17.399999999999999" x14ac:dyDescent="0.25">
      <c r="A35" s="52"/>
      <c r="B35" s="54"/>
      <c r="C35" s="498"/>
      <c r="E35" s="658"/>
      <c r="F35" s="658"/>
      <c r="G35" s="411"/>
      <c r="H35" s="411"/>
      <c r="I35" s="411"/>
      <c r="J35" s="411"/>
      <c r="K35" s="411"/>
      <c r="L35" s="411"/>
      <c r="M35" s="412"/>
    </row>
    <row r="36" spans="1:13" ht="15.6" customHeight="1" x14ac:dyDescent="0.25">
      <c r="A36" s="52"/>
      <c r="B36" s="1261" t="s">
        <v>429</v>
      </c>
      <c r="C36" s="498"/>
      <c r="E36" s="1222"/>
      <c r="F36" s="1222"/>
      <c r="G36" s="763">
        <v>19</v>
      </c>
      <c r="H36" s="1196" t="s">
        <v>0</v>
      </c>
      <c r="I36" s="646" t="s">
        <v>114</v>
      </c>
      <c r="J36" s="1196" t="s">
        <v>179</v>
      </c>
      <c r="K36" s="1196" t="s">
        <v>1</v>
      </c>
      <c r="L36" s="645">
        <v>0</v>
      </c>
      <c r="M36" s="1198">
        <v>0.66666666666666663</v>
      </c>
    </row>
    <row r="37" spans="1:13" ht="15.6" x14ac:dyDescent="0.25">
      <c r="A37" s="54"/>
      <c r="B37" s="1262"/>
      <c r="C37" s="54"/>
      <c r="E37" s="658"/>
      <c r="F37" s="658"/>
      <c r="G37" s="663">
        <f t="shared" ref="G37:G42" si="4">G36+1</f>
        <v>20</v>
      </c>
      <c r="H37" s="414" t="s">
        <v>2</v>
      </c>
      <c r="I37" s="438" t="s">
        <v>518</v>
      </c>
      <c r="J37" s="414" t="s">
        <v>179</v>
      </c>
      <c r="K37" s="414" t="s">
        <v>4</v>
      </c>
      <c r="L37" s="415">
        <v>5</v>
      </c>
      <c r="M37" s="659">
        <f t="shared" ref="M37:M42" si="5">M36+TIME(0,L36,)</f>
        <v>0.66666666666666663</v>
      </c>
    </row>
    <row r="38" spans="1:13" ht="17.399999999999999" x14ac:dyDescent="0.25">
      <c r="A38" s="54"/>
      <c r="B38" s="854" t="s">
        <v>425</v>
      </c>
      <c r="C38" s="54"/>
      <c r="E38" s="1222"/>
      <c r="F38" s="1222"/>
      <c r="G38" s="695">
        <f t="shared" si="4"/>
        <v>21</v>
      </c>
      <c r="H38" s="662" t="s">
        <v>0</v>
      </c>
      <c r="I38" s="646" t="s">
        <v>519</v>
      </c>
      <c r="J38" s="1196" t="s">
        <v>179</v>
      </c>
      <c r="K38" s="645" t="s">
        <v>1</v>
      </c>
      <c r="L38" s="645">
        <v>5</v>
      </c>
      <c r="M38" s="825">
        <f t="shared" si="5"/>
        <v>0.67013888888888884</v>
      </c>
    </row>
    <row r="39" spans="1:13" ht="15.6" x14ac:dyDescent="0.25">
      <c r="A39" s="54"/>
      <c r="B39" s="1031" t="s">
        <v>369</v>
      </c>
      <c r="C39" s="54"/>
      <c r="E39" s="658"/>
      <c r="F39" s="658"/>
      <c r="G39" s="663">
        <f t="shared" si="4"/>
        <v>22</v>
      </c>
      <c r="H39" s="414" t="s">
        <v>5</v>
      </c>
      <c r="I39" s="438" t="s">
        <v>520</v>
      </c>
      <c r="J39" s="416" t="s">
        <v>179</v>
      </c>
      <c r="K39" s="414" t="s">
        <v>4</v>
      </c>
      <c r="L39" s="415">
        <v>10</v>
      </c>
      <c r="M39" s="659">
        <f t="shared" si="5"/>
        <v>0.67361111111111105</v>
      </c>
    </row>
    <row r="40" spans="1:13" ht="16.2" thickBot="1" x14ac:dyDescent="0.3">
      <c r="A40" s="54"/>
      <c r="B40" s="54"/>
      <c r="C40" s="54"/>
      <c r="E40" s="1222"/>
      <c r="F40" s="1222"/>
      <c r="G40" s="695">
        <f t="shared" si="4"/>
        <v>23</v>
      </c>
      <c r="H40" s="662" t="s">
        <v>0</v>
      </c>
      <c r="I40" s="646" t="s">
        <v>9</v>
      </c>
      <c r="J40" s="1196" t="s">
        <v>179</v>
      </c>
      <c r="K40" s="645" t="s">
        <v>1</v>
      </c>
      <c r="L40" s="645">
        <v>5</v>
      </c>
      <c r="M40" s="825">
        <f t="shared" si="5"/>
        <v>0.68055555555555547</v>
      </c>
    </row>
    <row r="41" spans="1:13" ht="15.6" x14ac:dyDescent="0.25">
      <c r="A41" s="52"/>
      <c r="B41" s="600" t="s">
        <v>307</v>
      </c>
      <c r="C41" s="53"/>
      <c r="E41" s="658"/>
      <c r="F41" s="658"/>
      <c r="G41" s="663">
        <f>G40+1</f>
        <v>24</v>
      </c>
      <c r="H41" s="414" t="s">
        <v>5</v>
      </c>
      <c r="I41" s="438" t="s">
        <v>523</v>
      </c>
      <c r="J41" s="416" t="s">
        <v>179</v>
      </c>
      <c r="K41" s="414" t="s">
        <v>4</v>
      </c>
      <c r="L41" s="415">
        <v>95</v>
      </c>
      <c r="M41" s="659">
        <f>M40+TIME(0,L40,)</f>
        <v>0.68402777777777768</v>
      </c>
    </row>
    <row r="42" spans="1:13" ht="15.6" x14ac:dyDescent="0.25">
      <c r="A42" s="52"/>
      <c r="B42" s="601" t="s">
        <v>269</v>
      </c>
      <c r="C42" s="53"/>
      <c r="E42" s="694"/>
      <c r="F42" s="1222"/>
      <c r="G42" s="695">
        <f t="shared" si="4"/>
        <v>25</v>
      </c>
      <c r="H42" s="635" t="s">
        <v>58</v>
      </c>
      <c r="I42" s="828" t="s">
        <v>321</v>
      </c>
      <c r="J42" s="763" t="s">
        <v>179</v>
      </c>
      <c r="K42" s="763" t="s">
        <v>4</v>
      </c>
      <c r="L42" s="645">
        <v>0</v>
      </c>
      <c r="M42" s="825">
        <f t="shared" si="5"/>
        <v>0.74999999999999989</v>
      </c>
    </row>
    <row r="43" spans="1:13" ht="17.399999999999999" customHeight="1" x14ac:dyDescent="0.25">
      <c r="A43" s="52"/>
      <c r="B43" s="503" t="s">
        <v>256</v>
      </c>
      <c r="C43" s="502"/>
      <c r="E43" s="774"/>
      <c r="F43" s="777"/>
      <c r="G43" s="774"/>
      <c r="H43" s="775"/>
      <c r="I43" s="769"/>
      <c r="J43" s="775"/>
      <c r="K43" s="769"/>
      <c r="L43" s="774"/>
      <c r="M43" s="822"/>
    </row>
    <row r="44" spans="1:13" ht="15.6" x14ac:dyDescent="0.25">
      <c r="A44" s="52"/>
      <c r="B44" s="504" t="s">
        <v>109</v>
      </c>
      <c r="C44" s="502"/>
      <c r="E44" s="399"/>
      <c r="F44" s="399"/>
      <c r="G44" s="406"/>
      <c r="H44" s="407"/>
      <c r="I44" s="408"/>
      <c r="J44" s="407"/>
      <c r="K44" s="407"/>
      <c r="L44" s="409"/>
      <c r="M44" s="410"/>
    </row>
    <row r="45" spans="1:13" ht="17.399999999999999" x14ac:dyDescent="0.25">
      <c r="A45" s="52"/>
      <c r="B45" s="505" t="s">
        <v>110</v>
      </c>
      <c r="C45" s="502"/>
      <c r="E45" s="399"/>
      <c r="F45" s="399"/>
      <c r="G45" s="1636" t="s">
        <v>690</v>
      </c>
      <c r="H45" s="1636"/>
      <c r="I45" s="1636"/>
      <c r="J45" s="1636"/>
      <c r="K45" s="1636"/>
      <c r="L45" s="1636"/>
      <c r="M45" s="1636"/>
    </row>
    <row r="46" spans="1:13" ht="17.399999999999999" x14ac:dyDescent="0.25">
      <c r="A46" s="52"/>
      <c r="B46" s="1029" t="s">
        <v>107</v>
      </c>
      <c r="C46" s="502"/>
      <c r="E46" s="658"/>
      <c r="F46" s="658"/>
      <c r="G46" s="411"/>
      <c r="H46" s="411"/>
      <c r="I46" s="411"/>
      <c r="J46" s="411"/>
      <c r="K46" s="411"/>
      <c r="L46" s="411"/>
      <c r="M46" s="412"/>
    </row>
    <row r="47" spans="1:13" ht="15.6" x14ac:dyDescent="0.25">
      <c r="A47" s="52"/>
      <c r="B47" s="506" t="s">
        <v>265</v>
      </c>
      <c r="C47" s="502"/>
      <c r="E47" s="1222"/>
      <c r="F47" s="1222"/>
      <c r="G47" s="763">
        <v>26</v>
      </c>
      <c r="H47" s="1196" t="s">
        <v>0</v>
      </c>
      <c r="I47" s="646" t="s">
        <v>114</v>
      </c>
      <c r="J47" s="1196" t="s">
        <v>179</v>
      </c>
      <c r="K47" s="1196" t="s">
        <v>1</v>
      </c>
      <c r="L47" s="645">
        <v>0</v>
      </c>
      <c r="M47" s="1198">
        <v>0.33333333333333331</v>
      </c>
    </row>
    <row r="48" spans="1:13" ht="15.6" x14ac:dyDescent="0.25">
      <c r="A48" s="52"/>
      <c r="B48" s="506" t="s">
        <v>266</v>
      </c>
      <c r="C48" s="502"/>
      <c r="E48" s="658"/>
      <c r="F48" s="658"/>
      <c r="G48" s="663">
        <f>G47+1</f>
        <v>27</v>
      </c>
      <c r="H48" s="414" t="s">
        <v>0</v>
      </c>
      <c r="I48" s="438" t="s">
        <v>3</v>
      </c>
      <c r="J48" s="414" t="s">
        <v>179</v>
      </c>
      <c r="K48" s="414" t="s">
        <v>4</v>
      </c>
      <c r="L48" s="415">
        <v>5</v>
      </c>
      <c r="M48" s="659">
        <f>M47+TIME(0,L47,)</f>
        <v>0.33333333333333331</v>
      </c>
    </row>
    <row r="49" spans="1:13" ht="15.6" x14ac:dyDescent="0.25">
      <c r="A49" s="52"/>
      <c r="B49" s="506" t="s">
        <v>140</v>
      </c>
      <c r="C49" s="502"/>
      <c r="E49" s="939"/>
      <c r="F49" s="939"/>
      <c r="G49" s="624">
        <f t="shared" ref="G49:G53" si="6">G48+1</f>
        <v>28</v>
      </c>
      <c r="H49" s="1207" t="s">
        <v>49</v>
      </c>
      <c r="I49" s="1208" t="s">
        <v>336</v>
      </c>
      <c r="J49" s="940" t="s">
        <v>179</v>
      </c>
      <c r="K49" s="1205" t="s">
        <v>4</v>
      </c>
      <c r="L49" s="751">
        <v>5</v>
      </c>
      <c r="M49" s="1210">
        <f t="shared" ref="M49:M53" si="7">M48+TIME(0,L48,)</f>
        <v>0.33680555555555552</v>
      </c>
    </row>
    <row r="50" spans="1:13" ht="15.6" x14ac:dyDescent="0.25">
      <c r="A50" s="52"/>
      <c r="B50" s="506" t="s">
        <v>271</v>
      </c>
      <c r="C50" s="502"/>
      <c r="E50" s="658"/>
      <c r="F50" s="658"/>
      <c r="G50" s="663">
        <f t="shared" si="6"/>
        <v>29</v>
      </c>
      <c r="H50" s="414" t="s">
        <v>5</v>
      </c>
      <c r="I50" s="438" t="s">
        <v>524</v>
      </c>
      <c r="J50" s="660" t="s">
        <v>179</v>
      </c>
      <c r="K50" s="413" t="s">
        <v>4</v>
      </c>
      <c r="L50" s="415">
        <v>110</v>
      </c>
      <c r="M50" s="659">
        <f t="shared" si="7"/>
        <v>0.34027777777777773</v>
      </c>
    </row>
    <row r="51" spans="1:13" ht="15.6" x14ac:dyDescent="0.25">
      <c r="A51" s="52"/>
      <c r="B51" s="506" t="s">
        <v>267</v>
      </c>
      <c r="C51" s="502"/>
      <c r="E51" s="1222"/>
      <c r="F51" s="1222"/>
      <c r="G51" s="624">
        <f t="shared" si="6"/>
        <v>30</v>
      </c>
      <c r="H51" s="662" t="s">
        <v>0</v>
      </c>
      <c r="I51" s="1243" t="s">
        <v>444</v>
      </c>
      <c r="J51" s="1196" t="s">
        <v>179</v>
      </c>
      <c r="K51" s="645" t="s">
        <v>4</v>
      </c>
      <c r="L51" s="645">
        <v>30</v>
      </c>
      <c r="M51" s="1210">
        <f t="shared" si="7"/>
        <v>0.41666666666666663</v>
      </c>
    </row>
    <row r="52" spans="1:13" ht="15.6" x14ac:dyDescent="0.25">
      <c r="A52" s="52"/>
      <c r="B52" s="506" t="s">
        <v>139</v>
      </c>
      <c r="C52" s="502"/>
      <c r="E52" s="658"/>
      <c r="F52" s="658"/>
      <c r="G52" s="663">
        <f t="shared" si="6"/>
        <v>31</v>
      </c>
      <c r="H52" s="414" t="s">
        <v>5</v>
      </c>
      <c r="I52" s="438" t="s">
        <v>524</v>
      </c>
      <c r="J52" s="660" t="s">
        <v>179</v>
      </c>
      <c r="K52" s="413" t="s">
        <v>4</v>
      </c>
      <c r="L52" s="415">
        <v>120</v>
      </c>
      <c r="M52" s="659">
        <f t="shared" si="7"/>
        <v>0.43749999999999994</v>
      </c>
    </row>
    <row r="53" spans="1:13" ht="17.399999999999999" customHeight="1" x14ac:dyDescent="0.25">
      <c r="A53" s="52"/>
      <c r="B53" s="506" t="s">
        <v>268</v>
      </c>
      <c r="C53" s="502"/>
      <c r="E53" s="398"/>
      <c r="F53" s="624"/>
      <c r="G53" s="624">
        <f t="shared" si="6"/>
        <v>32</v>
      </c>
      <c r="H53" s="625" t="s">
        <v>58</v>
      </c>
      <c r="I53" s="624" t="s">
        <v>321</v>
      </c>
      <c r="J53" s="625" t="s">
        <v>179</v>
      </c>
      <c r="K53" s="624" t="s">
        <v>4</v>
      </c>
      <c r="L53" s="751">
        <v>0</v>
      </c>
      <c r="M53" s="1210">
        <f t="shared" si="7"/>
        <v>0.52083333333333326</v>
      </c>
    </row>
    <row r="54" spans="1:13" ht="15.6" x14ac:dyDescent="0.25">
      <c r="A54" s="52"/>
      <c r="B54" s="685" t="s">
        <v>111</v>
      </c>
      <c r="C54" s="502"/>
      <c r="E54" s="774"/>
      <c r="F54" s="777"/>
      <c r="G54" s="774"/>
      <c r="H54" s="775"/>
      <c r="I54" s="769"/>
      <c r="J54" s="775"/>
      <c r="K54" s="769"/>
      <c r="L54" s="774"/>
      <c r="M54" s="822"/>
    </row>
    <row r="55" spans="1:13" ht="15.6" x14ac:dyDescent="0.25">
      <c r="A55" s="52"/>
      <c r="B55" s="54"/>
      <c r="C55" s="502"/>
      <c r="E55" s="399"/>
      <c r="F55" s="399"/>
      <c r="G55" s="406"/>
      <c r="H55" s="407"/>
      <c r="I55" s="408"/>
      <c r="J55" s="407"/>
      <c r="K55" s="407"/>
      <c r="L55" s="409"/>
      <c r="M55" s="410"/>
    </row>
    <row r="56" spans="1:13" ht="17.399999999999999" x14ac:dyDescent="0.25">
      <c r="A56" s="52"/>
      <c r="B56" s="54"/>
      <c r="C56" s="502"/>
      <c r="E56" s="399"/>
      <c r="F56" s="399"/>
      <c r="G56" s="1636" t="s">
        <v>691</v>
      </c>
      <c r="H56" s="1636"/>
      <c r="I56" s="1636"/>
      <c r="J56" s="1636"/>
      <c r="K56" s="1636"/>
      <c r="L56" s="1636"/>
      <c r="M56" s="1636"/>
    </row>
    <row r="57" spans="1:13" ht="17.399999999999999" x14ac:dyDescent="0.25">
      <c r="A57" s="52"/>
      <c r="B57" s="54"/>
      <c r="C57" s="53"/>
      <c r="E57" s="658"/>
      <c r="F57" s="658"/>
      <c r="G57" s="411"/>
      <c r="H57" s="411"/>
      <c r="I57" s="411"/>
      <c r="J57" s="411"/>
      <c r="K57" s="411"/>
      <c r="L57" s="411"/>
      <c r="M57" s="412"/>
    </row>
    <row r="58" spans="1:13" ht="15.6" x14ac:dyDescent="0.25">
      <c r="A58" s="1169"/>
      <c r="B58" s="1170" t="str">
        <f>B1</f>
        <v>November</v>
      </c>
      <c r="C58" s="1171"/>
      <c r="E58" s="1222"/>
      <c r="F58" s="1222"/>
      <c r="G58" s="763">
        <v>33</v>
      </c>
      <c r="H58" s="1196" t="s">
        <v>0</v>
      </c>
      <c r="I58" s="646" t="s">
        <v>114</v>
      </c>
      <c r="J58" s="1196" t="s">
        <v>179</v>
      </c>
      <c r="K58" s="1196" t="s">
        <v>1</v>
      </c>
      <c r="L58" s="645">
        <v>0</v>
      </c>
      <c r="M58" s="1198">
        <v>0.33333333333333331</v>
      </c>
    </row>
    <row r="59" spans="1:13" ht="15.6" x14ac:dyDescent="0.25">
      <c r="E59" s="658"/>
      <c r="F59" s="658"/>
      <c r="G59" s="663">
        <f>G58+1</f>
        <v>34</v>
      </c>
      <c r="H59" s="660" t="s">
        <v>0</v>
      </c>
      <c r="I59" s="438" t="s">
        <v>336</v>
      </c>
      <c r="J59" s="414" t="s">
        <v>179</v>
      </c>
      <c r="K59" s="414" t="s">
        <v>1</v>
      </c>
      <c r="L59" s="415">
        <v>5</v>
      </c>
      <c r="M59" s="659">
        <f>M58+TIME(0,L58,)</f>
        <v>0.33333333333333331</v>
      </c>
    </row>
    <row r="60" spans="1:13" ht="15.6" x14ac:dyDescent="0.25">
      <c r="E60" s="1222"/>
      <c r="F60" s="1222"/>
      <c r="G60" s="695">
        <f>G59+1</f>
        <v>35</v>
      </c>
      <c r="H60" s="1209" t="s">
        <v>5</v>
      </c>
      <c r="I60" s="646" t="s">
        <v>692</v>
      </c>
      <c r="J60" s="1196" t="s">
        <v>179</v>
      </c>
      <c r="K60" s="645" t="s">
        <v>4</v>
      </c>
      <c r="L60" s="645">
        <v>5</v>
      </c>
      <c r="M60" s="825">
        <f>M59+TIME(0,L59,)</f>
        <v>0.33680555555555552</v>
      </c>
    </row>
    <row r="61" spans="1:13" ht="15.6" x14ac:dyDescent="0.25">
      <c r="E61" s="658"/>
      <c r="F61" s="820"/>
      <c r="G61" s="663">
        <f>G60+1</f>
        <v>36</v>
      </c>
      <c r="H61" s="821" t="s">
        <v>5</v>
      </c>
      <c r="I61" s="663" t="s">
        <v>524</v>
      </c>
      <c r="J61" s="416" t="s">
        <v>179</v>
      </c>
      <c r="K61" s="414" t="s">
        <v>4</v>
      </c>
      <c r="L61" s="415">
        <v>100</v>
      </c>
      <c r="M61" s="659">
        <f>M60+TIME(0,L60,)</f>
        <v>0.34027777777777773</v>
      </c>
    </row>
    <row r="62" spans="1:13" ht="15.6" x14ac:dyDescent="0.25">
      <c r="E62" s="1222"/>
      <c r="F62" s="694"/>
      <c r="G62" s="695">
        <f>G61+1</f>
        <v>37</v>
      </c>
      <c r="H62" s="823" t="s">
        <v>49</v>
      </c>
      <c r="I62" s="827" t="s">
        <v>8</v>
      </c>
      <c r="J62" s="1196" t="s">
        <v>179</v>
      </c>
      <c r="K62" s="645" t="s">
        <v>4</v>
      </c>
      <c r="L62" s="824">
        <v>10</v>
      </c>
      <c r="M62" s="825">
        <f>M61+TIME(0,L61,)</f>
        <v>0.40972222222222221</v>
      </c>
    </row>
    <row r="63" spans="1:13" ht="17.399999999999999" customHeight="1" x14ac:dyDescent="0.25">
      <c r="E63" s="658"/>
      <c r="F63" s="820"/>
      <c r="G63" s="663">
        <f>G62+1</f>
        <v>38</v>
      </c>
      <c r="H63" s="826" t="s">
        <v>58</v>
      </c>
      <c r="I63" s="663" t="s">
        <v>321</v>
      </c>
      <c r="J63" s="416" t="s">
        <v>179</v>
      </c>
      <c r="K63" s="414" t="s">
        <v>4</v>
      </c>
      <c r="L63" s="415">
        <v>0</v>
      </c>
      <c r="M63" s="659">
        <f>M62+TIME(0,L62,)</f>
        <v>0.41666666666666663</v>
      </c>
    </row>
    <row r="64" spans="1:13" ht="15.6" x14ac:dyDescent="0.25">
      <c r="E64" s="1222"/>
      <c r="F64" s="694"/>
      <c r="G64" s="695"/>
      <c r="H64" s="823"/>
      <c r="I64" s="827"/>
      <c r="J64" s="941"/>
      <c r="K64" s="941"/>
      <c r="L64" s="824"/>
      <c r="M64" s="825"/>
    </row>
    <row r="65" spans="5:13" ht="15.6" x14ac:dyDescent="0.25">
      <c r="E65" s="399"/>
      <c r="F65" s="399"/>
      <c r="G65" s="406"/>
      <c r="H65" s="407"/>
      <c r="I65" s="408"/>
      <c r="J65" s="407"/>
      <c r="K65" s="407"/>
      <c r="L65" s="409"/>
      <c r="M65" s="410"/>
    </row>
    <row r="66" spans="5:13" ht="17.399999999999999" x14ac:dyDescent="0.25">
      <c r="E66" s="399"/>
      <c r="F66" s="399"/>
      <c r="G66" s="1636" t="s">
        <v>693</v>
      </c>
      <c r="H66" s="1636"/>
      <c r="I66" s="1636"/>
      <c r="J66" s="1636"/>
      <c r="K66" s="1636"/>
      <c r="L66" s="1636"/>
      <c r="M66" s="1636"/>
    </row>
    <row r="67" spans="5:13" ht="15" x14ac:dyDescent="0.25">
      <c r="E67" s="767"/>
      <c r="F67" s="771"/>
      <c r="G67" s="772"/>
      <c r="H67" s="772"/>
      <c r="I67" s="773"/>
      <c r="J67" s="1184"/>
      <c r="K67" s="768"/>
      <c r="L67" s="767"/>
      <c r="M67" s="417"/>
    </row>
    <row r="68" spans="5:13" ht="15.6" x14ac:dyDescent="0.25">
      <c r="E68" s="658"/>
      <c r="F68" s="658"/>
      <c r="G68" s="663">
        <v>39</v>
      </c>
      <c r="H68" s="414" t="s">
        <v>0</v>
      </c>
      <c r="I68" s="438" t="s">
        <v>114</v>
      </c>
      <c r="J68" s="414" t="s">
        <v>179</v>
      </c>
      <c r="K68" s="414" t="s">
        <v>1</v>
      </c>
      <c r="L68" s="415">
        <v>0</v>
      </c>
      <c r="M68" s="659">
        <v>0.5625</v>
      </c>
    </row>
    <row r="69" spans="5:13" ht="15.6" x14ac:dyDescent="0.25">
      <c r="E69" s="1222"/>
      <c r="F69" s="1222"/>
      <c r="G69" s="661">
        <f>G68+1</f>
        <v>40</v>
      </c>
      <c r="H69" s="1209" t="s">
        <v>0</v>
      </c>
      <c r="I69" s="646" t="s">
        <v>336</v>
      </c>
      <c r="J69" s="1196" t="s">
        <v>179</v>
      </c>
      <c r="K69" s="645" t="s">
        <v>1</v>
      </c>
      <c r="L69" s="645">
        <v>5</v>
      </c>
      <c r="M69" s="1198">
        <f>M68+TIME(0,L68,)</f>
        <v>0.5625</v>
      </c>
    </row>
    <row r="70" spans="5:13" ht="15.6" x14ac:dyDescent="0.25">
      <c r="E70" s="658"/>
      <c r="F70" s="658"/>
      <c r="G70" s="663">
        <f>G69+1</f>
        <v>41</v>
      </c>
      <c r="H70" s="414" t="s">
        <v>5</v>
      </c>
      <c r="I70" s="438" t="s">
        <v>692</v>
      </c>
      <c r="J70" s="416" t="s">
        <v>179</v>
      </c>
      <c r="K70" s="414" t="s">
        <v>4</v>
      </c>
      <c r="L70" s="415">
        <v>5</v>
      </c>
      <c r="M70" s="659">
        <f>M69+TIME(0,L69,)</f>
        <v>0.56597222222222221</v>
      </c>
    </row>
    <row r="71" spans="5:13" ht="15.6" x14ac:dyDescent="0.25">
      <c r="E71" s="1222"/>
      <c r="F71" s="1222"/>
      <c r="G71" s="661">
        <f>G70+1</f>
        <v>42</v>
      </c>
      <c r="H71" s="1209" t="s">
        <v>5</v>
      </c>
      <c r="I71" s="763" t="s">
        <v>524</v>
      </c>
      <c r="J71" s="1196" t="s">
        <v>179</v>
      </c>
      <c r="K71" s="645" t="s">
        <v>4</v>
      </c>
      <c r="L71" s="645">
        <v>100</v>
      </c>
      <c r="M71" s="1198">
        <f>M70+TIME(0,L70,)</f>
        <v>0.56944444444444442</v>
      </c>
    </row>
    <row r="72" spans="5:13" ht="15.6" x14ac:dyDescent="0.25">
      <c r="E72" s="658"/>
      <c r="F72" s="820"/>
      <c r="G72" s="821">
        <f>G71+1</f>
        <v>43</v>
      </c>
      <c r="H72" s="821" t="s">
        <v>49</v>
      </c>
      <c r="I72" s="663" t="s">
        <v>9</v>
      </c>
      <c r="J72" s="416" t="s">
        <v>179</v>
      </c>
      <c r="K72" s="414" t="s">
        <v>4</v>
      </c>
      <c r="L72" s="415">
        <v>10</v>
      </c>
      <c r="M72" s="822">
        <f>M71+TIME(0,L71,)</f>
        <v>0.63888888888888884</v>
      </c>
    </row>
    <row r="73" spans="5:13" ht="17.399999999999999" customHeight="1" x14ac:dyDescent="0.25">
      <c r="E73" s="1222"/>
      <c r="F73" s="694"/>
      <c r="G73" s="823">
        <f>G72+1</f>
        <v>44</v>
      </c>
      <c r="H73" s="942" t="s">
        <v>58</v>
      </c>
      <c r="I73" s="827" t="s">
        <v>321</v>
      </c>
      <c r="J73" s="1196" t="s">
        <v>179</v>
      </c>
      <c r="K73" s="645" t="s">
        <v>4</v>
      </c>
      <c r="L73" s="824">
        <v>0</v>
      </c>
      <c r="M73" s="825">
        <f>M72+TIME(0,L72,)</f>
        <v>0.64583333333333326</v>
      </c>
    </row>
    <row r="74" spans="5:13" ht="15.6" x14ac:dyDescent="0.25">
      <c r="E74" s="658"/>
      <c r="F74" s="663"/>
      <c r="G74" s="663"/>
      <c r="H74" s="663"/>
      <c r="I74" s="663"/>
      <c r="J74" s="416"/>
      <c r="K74" s="414"/>
      <c r="L74" s="415"/>
      <c r="M74" s="822"/>
    </row>
    <row r="75" spans="5:13" ht="15.6" x14ac:dyDescent="0.25">
      <c r="E75" s="399"/>
      <c r="F75" s="399"/>
      <c r="G75" s="406"/>
      <c r="H75" s="407"/>
      <c r="I75" s="408"/>
      <c r="J75" s="407"/>
      <c r="K75" s="407"/>
      <c r="L75" s="409"/>
      <c r="M75" s="410"/>
    </row>
    <row r="76" spans="5:13" ht="17.399999999999999" x14ac:dyDescent="0.25">
      <c r="E76" s="399"/>
      <c r="F76" s="399"/>
      <c r="G76" s="1636" t="s">
        <v>694</v>
      </c>
      <c r="H76" s="1636"/>
      <c r="I76" s="1636"/>
      <c r="J76" s="1636"/>
      <c r="K76" s="1636"/>
      <c r="L76" s="1636"/>
      <c r="M76" s="1636"/>
    </row>
    <row r="77" spans="5:13" ht="15" x14ac:dyDescent="0.25">
      <c r="E77" s="767"/>
      <c r="F77" s="771"/>
      <c r="G77" s="772"/>
      <c r="H77" s="772"/>
      <c r="I77" s="773"/>
      <c r="J77" s="1184"/>
      <c r="K77" s="768"/>
      <c r="L77" s="767"/>
      <c r="M77" s="417"/>
    </row>
    <row r="78" spans="5:13" ht="15.6" x14ac:dyDescent="0.25">
      <c r="E78" s="658"/>
      <c r="F78" s="658"/>
      <c r="G78" s="663">
        <v>45</v>
      </c>
      <c r="H78" s="414" t="s">
        <v>0</v>
      </c>
      <c r="I78" s="438" t="s">
        <v>114</v>
      </c>
      <c r="J78" s="414" t="s">
        <v>179</v>
      </c>
      <c r="K78" s="414" t="s">
        <v>1</v>
      </c>
      <c r="L78" s="415">
        <v>0</v>
      </c>
      <c r="M78" s="659">
        <v>0.33333333333333331</v>
      </c>
    </row>
    <row r="79" spans="5:13" ht="15.6" x14ac:dyDescent="0.25">
      <c r="E79" s="1222"/>
      <c r="F79" s="1222"/>
      <c r="G79" s="661">
        <f>G78+1</f>
        <v>46</v>
      </c>
      <c r="H79" s="1209" t="s">
        <v>0</v>
      </c>
      <c r="I79" s="646" t="s">
        <v>336</v>
      </c>
      <c r="J79" s="1196" t="s">
        <v>179</v>
      </c>
      <c r="K79" s="645" t="s">
        <v>1</v>
      </c>
      <c r="L79" s="645">
        <v>5</v>
      </c>
      <c r="M79" s="1198">
        <f>M78+TIME(0,L78,)</f>
        <v>0.33333333333333331</v>
      </c>
    </row>
    <row r="80" spans="5:13" ht="15.6" x14ac:dyDescent="0.25">
      <c r="E80" s="658"/>
      <c r="F80" s="658"/>
      <c r="G80" s="663">
        <f>G79+1</f>
        <v>47</v>
      </c>
      <c r="H80" s="414" t="s">
        <v>2</v>
      </c>
      <c r="I80" s="438" t="s">
        <v>3</v>
      </c>
      <c r="J80" s="416" t="s">
        <v>179</v>
      </c>
      <c r="K80" s="414" t="s">
        <v>4</v>
      </c>
      <c r="L80" s="415">
        <v>5</v>
      </c>
      <c r="M80" s="659">
        <f>M79+TIME(0,L79,)</f>
        <v>0.33680555555555552</v>
      </c>
    </row>
    <row r="81" spans="5:13" ht="15.6" x14ac:dyDescent="0.25">
      <c r="E81" s="694"/>
      <c r="F81" s="694"/>
      <c r="G81" s="695">
        <f>G80+1</f>
        <v>48</v>
      </c>
      <c r="H81" s="696" t="s">
        <v>5</v>
      </c>
      <c r="I81" s="697" t="s">
        <v>525</v>
      </c>
      <c r="J81" s="829" t="s">
        <v>179</v>
      </c>
      <c r="K81" s="696" t="s">
        <v>4</v>
      </c>
      <c r="L81" s="698">
        <v>100</v>
      </c>
      <c r="M81" s="825">
        <f>M80+TIME(0,L80,)</f>
        <v>0.34027777777777773</v>
      </c>
    </row>
    <row r="82" spans="5:13" ht="15.6" x14ac:dyDescent="0.25">
      <c r="E82" s="658"/>
      <c r="F82" s="658"/>
      <c r="G82" s="663">
        <f>G81+1</f>
        <v>49</v>
      </c>
      <c r="H82" s="414" t="s">
        <v>49</v>
      </c>
      <c r="I82" s="830" t="s">
        <v>526</v>
      </c>
      <c r="J82" s="416" t="s">
        <v>179</v>
      </c>
      <c r="K82" s="414" t="s">
        <v>4</v>
      </c>
      <c r="L82" s="415">
        <v>10</v>
      </c>
      <c r="M82" s="659">
        <f>M81+TIME(0,L81,)</f>
        <v>0.40972222222222221</v>
      </c>
    </row>
    <row r="83" spans="5:13" ht="15.6" x14ac:dyDescent="0.25">
      <c r="E83" s="1222"/>
      <c r="F83" s="1222"/>
      <c r="G83" s="695">
        <f>G82+1</f>
        <v>50</v>
      </c>
      <c r="H83" s="829" t="s">
        <v>58</v>
      </c>
      <c r="I83" s="624" t="s">
        <v>321</v>
      </c>
      <c r="J83" s="1196" t="s">
        <v>179</v>
      </c>
      <c r="K83" s="645" t="s">
        <v>4</v>
      </c>
      <c r="L83" s="645">
        <v>0</v>
      </c>
      <c r="M83" s="825">
        <f>M82+TIME(0,L82,)</f>
        <v>0.41666666666666663</v>
      </c>
    </row>
    <row r="84" spans="5:13" ht="15.6" x14ac:dyDescent="0.25">
      <c r="E84" s="658"/>
      <c r="F84" s="663"/>
      <c r="G84" s="663"/>
      <c r="H84" s="663"/>
      <c r="I84" s="663"/>
      <c r="J84" s="416"/>
      <c r="K84" s="414"/>
      <c r="L84" s="415"/>
      <c r="M84" s="822"/>
    </row>
    <row r="85" spans="5:13" ht="15.6" x14ac:dyDescent="0.25">
      <c r="E85" s="399"/>
      <c r="F85" s="399"/>
      <c r="G85" s="406"/>
      <c r="H85" s="407"/>
      <c r="I85" s="408"/>
      <c r="J85" s="407"/>
      <c r="K85" s="407"/>
      <c r="L85" s="409"/>
      <c r="M85" s="410"/>
    </row>
    <row r="86" spans="5:13" ht="17.399999999999999" x14ac:dyDescent="0.25">
      <c r="E86" s="399"/>
      <c r="F86" s="399"/>
      <c r="G86" s="1636" t="s">
        <v>695</v>
      </c>
      <c r="H86" s="1636"/>
      <c r="I86" s="1636"/>
      <c r="J86" s="1636"/>
      <c r="K86" s="1636"/>
      <c r="L86" s="1636"/>
      <c r="M86" s="1636"/>
    </row>
    <row r="87" spans="5:13" ht="15" x14ac:dyDescent="0.25">
      <c r="E87" s="767"/>
      <c r="F87" s="771"/>
      <c r="G87" s="772"/>
      <c r="H87" s="772"/>
      <c r="I87" s="773"/>
      <c r="J87" s="1184"/>
      <c r="K87" s="768"/>
      <c r="L87" s="767"/>
      <c r="M87" s="417"/>
    </row>
    <row r="88" spans="5:13" ht="15.6" x14ac:dyDescent="0.25">
      <c r="E88" s="658"/>
      <c r="F88" s="658"/>
      <c r="G88" s="663">
        <v>51</v>
      </c>
      <c r="H88" s="414" t="s">
        <v>0</v>
      </c>
      <c r="I88" s="438" t="s">
        <v>114</v>
      </c>
      <c r="J88" s="414" t="s">
        <v>179</v>
      </c>
      <c r="K88" s="414" t="s">
        <v>1</v>
      </c>
      <c r="L88" s="415">
        <v>0</v>
      </c>
      <c r="M88" s="659">
        <v>0.5625</v>
      </c>
    </row>
    <row r="89" spans="5:13" ht="15.6" x14ac:dyDescent="0.25">
      <c r="E89" s="1222"/>
      <c r="F89" s="1222"/>
      <c r="G89" s="661">
        <f t="shared" ref="G89:G95" si="8">G88+1</f>
        <v>52</v>
      </c>
      <c r="H89" s="1209" t="s">
        <v>0</v>
      </c>
      <c r="I89" s="646" t="s">
        <v>336</v>
      </c>
      <c r="J89" s="1196" t="s">
        <v>179</v>
      </c>
      <c r="K89" s="645" t="s">
        <v>1</v>
      </c>
      <c r="L89" s="645">
        <v>5</v>
      </c>
      <c r="M89" s="1198">
        <f t="shared" ref="M89:M95" si="9">M88+TIME(0,L88,)</f>
        <v>0.5625</v>
      </c>
    </row>
    <row r="90" spans="5:13" ht="15.6" x14ac:dyDescent="0.25">
      <c r="E90" s="658"/>
      <c r="F90" s="658"/>
      <c r="G90" s="663">
        <f t="shared" si="8"/>
        <v>53</v>
      </c>
      <c r="H90" s="414" t="s">
        <v>2</v>
      </c>
      <c r="I90" s="438" t="s">
        <v>3</v>
      </c>
      <c r="J90" s="416" t="s">
        <v>179</v>
      </c>
      <c r="K90" s="414" t="s">
        <v>4</v>
      </c>
      <c r="L90" s="415">
        <v>5</v>
      </c>
      <c r="M90" s="659">
        <f t="shared" si="9"/>
        <v>0.56597222222222221</v>
      </c>
    </row>
    <row r="91" spans="5:13" ht="15.6" x14ac:dyDescent="0.25">
      <c r="E91" s="1222"/>
      <c r="F91" s="1222"/>
      <c r="G91" s="661">
        <f t="shared" si="8"/>
        <v>54</v>
      </c>
      <c r="H91" s="1209" t="s">
        <v>5</v>
      </c>
      <c r="I91" s="763" t="s">
        <v>391</v>
      </c>
      <c r="J91" s="1196" t="s">
        <v>179</v>
      </c>
      <c r="K91" s="645" t="s">
        <v>1</v>
      </c>
      <c r="L91" s="645">
        <v>70</v>
      </c>
      <c r="M91" s="1198">
        <f t="shared" si="9"/>
        <v>0.56944444444444442</v>
      </c>
    </row>
    <row r="92" spans="5:13" ht="15.6" x14ac:dyDescent="0.25">
      <c r="E92" s="658"/>
      <c r="F92" s="820"/>
      <c r="G92" s="831">
        <f t="shared" si="8"/>
        <v>55</v>
      </c>
      <c r="H92" s="821" t="s">
        <v>49</v>
      </c>
      <c r="I92" s="832" t="s">
        <v>392</v>
      </c>
      <c r="J92" s="416" t="s">
        <v>179</v>
      </c>
      <c r="K92" s="414" t="s">
        <v>4</v>
      </c>
      <c r="L92" s="415">
        <v>10</v>
      </c>
      <c r="M92" s="833">
        <f t="shared" si="9"/>
        <v>0.61805555555555558</v>
      </c>
    </row>
    <row r="93" spans="5:13" ht="15.6" x14ac:dyDescent="0.25">
      <c r="E93" s="1222"/>
      <c r="F93" s="694"/>
      <c r="G93" s="661">
        <f t="shared" si="8"/>
        <v>56</v>
      </c>
      <c r="H93" s="823" t="s">
        <v>49</v>
      </c>
      <c r="I93" s="827" t="s">
        <v>527</v>
      </c>
      <c r="J93" s="829" t="s">
        <v>179</v>
      </c>
      <c r="K93" s="696" t="s">
        <v>4</v>
      </c>
      <c r="L93" s="824">
        <v>10</v>
      </c>
      <c r="M93" s="1198">
        <f t="shared" si="9"/>
        <v>0.625</v>
      </c>
    </row>
    <row r="94" spans="5:13" ht="15.6" x14ac:dyDescent="0.25">
      <c r="E94" s="774"/>
      <c r="F94" s="777"/>
      <c r="G94" s="831">
        <f t="shared" si="8"/>
        <v>57</v>
      </c>
      <c r="H94" s="834" t="s">
        <v>30</v>
      </c>
      <c r="I94" s="769" t="s">
        <v>528</v>
      </c>
      <c r="J94" s="416" t="s">
        <v>179</v>
      </c>
      <c r="K94" s="414" t="s">
        <v>4</v>
      </c>
      <c r="L94" s="774">
        <v>20</v>
      </c>
      <c r="M94" s="833">
        <f t="shared" si="9"/>
        <v>0.63194444444444442</v>
      </c>
    </row>
    <row r="95" spans="5:13" x14ac:dyDescent="0.25">
      <c r="E95" s="1164"/>
      <c r="F95" s="1164"/>
      <c r="G95" s="661">
        <f t="shared" si="8"/>
        <v>58</v>
      </c>
      <c r="H95" s="636" t="s">
        <v>58</v>
      </c>
      <c r="I95" s="155" t="s">
        <v>182</v>
      </c>
      <c r="J95" s="829" t="s">
        <v>179</v>
      </c>
      <c r="K95" s="696" t="s">
        <v>4</v>
      </c>
      <c r="L95" s="1164"/>
      <c r="M95" s="1198">
        <f t="shared" si="9"/>
        <v>0.64583333333333326</v>
      </c>
    </row>
    <row r="96" spans="5:13" ht="15.6" x14ac:dyDescent="0.25">
      <c r="E96" s="774"/>
      <c r="F96" s="777"/>
      <c r="G96" s="774"/>
      <c r="H96" s="775"/>
      <c r="I96" s="769"/>
      <c r="J96" s="775"/>
      <c r="K96" s="769"/>
      <c r="L96" s="774"/>
      <c r="M96" s="822"/>
    </row>
    <row r="97" spans="5:13" ht="15.6" x14ac:dyDescent="0.25">
      <c r="E97" s="399"/>
      <c r="F97" s="399"/>
      <c r="G97" s="406"/>
      <c r="H97" s="407"/>
      <c r="I97" s="408"/>
      <c r="J97" s="407"/>
      <c r="K97" s="407"/>
      <c r="L97" s="409"/>
      <c r="M97" s="410"/>
    </row>
    <row r="98" spans="5:13" ht="17.399999999999999" x14ac:dyDescent="0.25">
      <c r="E98" s="399"/>
      <c r="F98" s="399"/>
      <c r="G98" s="1165"/>
      <c r="H98" s="1165"/>
      <c r="I98" s="1165"/>
      <c r="J98" s="1165"/>
      <c r="K98" s="1165"/>
      <c r="L98" s="1165"/>
      <c r="M98" s="1165"/>
    </row>
    <row r="99" spans="5:13" ht="15" x14ac:dyDescent="0.25">
      <c r="E99" s="767"/>
      <c r="F99" s="771"/>
      <c r="G99" s="772"/>
      <c r="H99" s="772"/>
      <c r="I99" s="773"/>
      <c r="J99" s="1184"/>
      <c r="K99" s="768"/>
      <c r="L99" s="767"/>
      <c r="M99" s="417"/>
    </row>
    <row r="100" spans="5:13" ht="15.6" x14ac:dyDescent="0.25">
      <c r="E100" s="774"/>
      <c r="F100" s="774"/>
      <c r="G100" s="775"/>
      <c r="H100" s="775"/>
      <c r="I100" s="770"/>
      <c r="J100" s="769"/>
      <c r="K100" s="769"/>
      <c r="L100" s="774"/>
      <c r="M100" s="648"/>
    </row>
    <row r="101" spans="5:13" ht="15" x14ac:dyDescent="0.25">
      <c r="E101" s="767"/>
      <c r="F101" s="771"/>
      <c r="G101" s="772"/>
      <c r="H101" s="772"/>
      <c r="I101" s="773" t="s">
        <v>324</v>
      </c>
      <c r="J101" s="1184"/>
      <c r="K101" s="768"/>
      <c r="L101" s="767"/>
      <c r="M101" s="417"/>
    </row>
    <row r="102" spans="5:13" ht="15.6" x14ac:dyDescent="0.25">
      <c r="E102" s="774"/>
      <c r="F102" s="774"/>
      <c r="G102" s="775"/>
      <c r="H102" s="775"/>
      <c r="I102" s="770" t="s">
        <v>325</v>
      </c>
      <c r="J102" s="769"/>
      <c r="K102" s="769"/>
      <c r="L102" s="774"/>
      <c r="M102" s="648"/>
    </row>
    <row r="103" spans="5:13" ht="15.6" x14ac:dyDescent="0.25">
      <c r="E103" s="776"/>
      <c r="F103" s="776"/>
      <c r="G103" s="772"/>
      <c r="H103" s="772"/>
      <c r="I103" s="768"/>
      <c r="J103" s="772"/>
      <c r="K103" s="768"/>
      <c r="L103" s="776"/>
      <c r="M103" s="418"/>
    </row>
    <row r="104" spans="5:13" ht="15.6" x14ac:dyDescent="0.25">
      <c r="E104" s="774"/>
      <c r="F104" s="777"/>
      <c r="G104" s="774"/>
      <c r="H104" s="775"/>
      <c r="I104" s="769" t="s">
        <v>326</v>
      </c>
      <c r="J104" s="775"/>
      <c r="K104" s="769"/>
      <c r="L104" s="774"/>
      <c r="M104" s="648"/>
    </row>
    <row r="105" spans="5:13" ht="15.6" x14ac:dyDescent="0.25">
      <c r="E105" s="776"/>
      <c r="F105" s="776"/>
      <c r="G105" s="772"/>
      <c r="H105" s="772"/>
      <c r="I105" s="768" t="s">
        <v>327</v>
      </c>
      <c r="J105" s="772"/>
      <c r="K105" s="768"/>
      <c r="L105" s="776"/>
      <c r="M105" s="418"/>
    </row>
    <row r="106" spans="5:13" ht="15.6" x14ac:dyDescent="0.25">
      <c r="E106" s="774"/>
      <c r="F106" s="777"/>
      <c r="G106" s="774"/>
      <c r="H106" s="775"/>
      <c r="I106" s="769"/>
      <c r="J106" s="775"/>
      <c r="K106" s="769"/>
      <c r="L106" s="774"/>
      <c r="M106" s="648"/>
    </row>
    <row r="107" spans="5:13" ht="15.6" x14ac:dyDescent="0.25">
      <c r="E107" s="776"/>
      <c r="F107" s="776"/>
      <c r="G107" s="772"/>
      <c r="H107" s="772"/>
      <c r="I107" s="768" t="s">
        <v>310</v>
      </c>
      <c r="J107" s="772"/>
      <c r="K107" s="768"/>
      <c r="L107" s="776"/>
      <c r="M107" s="418"/>
    </row>
    <row r="108" spans="5:13" ht="15.6" x14ac:dyDescent="0.25">
      <c r="E108" s="774"/>
      <c r="F108" s="777"/>
      <c r="G108" s="774"/>
      <c r="H108" s="775"/>
      <c r="I108" s="769" t="s">
        <v>311</v>
      </c>
      <c r="J108" s="775"/>
      <c r="K108" s="769"/>
      <c r="L108" s="774"/>
      <c r="M108" s="648"/>
    </row>
    <row r="109" spans="5:13" x14ac:dyDescent="0.25">
      <c r="E109" s="1164"/>
      <c r="F109" s="1164"/>
      <c r="G109" s="1164"/>
      <c r="H109" s="1164"/>
      <c r="I109" s="1164"/>
      <c r="J109" s="1164"/>
      <c r="K109" s="1164"/>
      <c r="L109" s="1164"/>
      <c r="M109" s="1164"/>
    </row>
    <row r="110" spans="5:13" x14ac:dyDescent="0.25">
      <c r="E110" s="1164"/>
      <c r="F110" s="1164"/>
      <c r="G110" s="1164"/>
      <c r="H110" s="1164"/>
      <c r="I110" s="1164"/>
      <c r="J110" s="1164"/>
      <c r="K110" s="1164"/>
      <c r="L110" s="1164"/>
      <c r="M110" s="1164"/>
    </row>
    <row r="111" spans="5:13" x14ac:dyDescent="0.25">
      <c r="E111" s="1164"/>
      <c r="F111" s="1164"/>
      <c r="G111" s="1164"/>
      <c r="H111" s="1164"/>
      <c r="I111" s="1164"/>
      <c r="J111" s="1164"/>
      <c r="K111" s="1164"/>
      <c r="L111" s="1164"/>
      <c r="M111" s="1164"/>
    </row>
    <row r="112" spans="5:13" x14ac:dyDescent="0.25">
      <c r="E112" s="1164"/>
      <c r="F112" s="1164"/>
      <c r="G112" s="1164"/>
      <c r="H112" s="1164"/>
      <c r="I112" s="1164"/>
      <c r="J112" s="1164"/>
      <c r="K112" s="1164"/>
      <c r="L112" s="1164"/>
      <c r="M112" s="1164"/>
    </row>
    <row r="113" spans="5:13" x14ac:dyDescent="0.25">
      <c r="E113" s="1164"/>
      <c r="F113" s="1164"/>
      <c r="G113" s="1164"/>
      <c r="H113" s="1164"/>
      <c r="I113" s="1164"/>
      <c r="J113" s="1164"/>
      <c r="K113" s="1164"/>
      <c r="L113" s="1164"/>
      <c r="M113" s="1164"/>
    </row>
    <row r="114" spans="5:13" x14ac:dyDescent="0.25">
      <c r="E114" s="1164"/>
      <c r="F114" s="1164"/>
      <c r="G114" s="1164"/>
      <c r="H114" s="1164"/>
      <c r="I114" s="1164"/>
      <c r="J114" s="1164"/>
      <c r="K114" s="1164"/>
      <c r="L114" s="1164"/>
      <c r="M114" s="1164"/>
    </row>
    <row r="115" spans="5:13" x14ac:dyDescent="0.25">
      <c r="E115" s="1164"/>
      <c r="F115" s="1164"/>
      <c r="G115" s="1164"/>
      <c r="H115" s="1164"/>
      <c r="I115" s="1164"/>
      <c r="J115" s="1164"/>
      <c r="K115" s="1164"/>
      <c r="L115" s="1164"/>
      <c r="M115" s="1164"/>
    </row>
    <row r="116" spans="5:13" x14ac:dyDescent="0.25">
      <c r="E116" s="1164"/>
      <c r="F116" s="1164"/>
      <c r="G116" s="1164"/>
      <c r="H116" s="1164"/>
      <c r="I116" s="1164"/>
      <c r="J116" s="1164"/>
      <c r="K116" s="1164"/>
      <c r="L116" s="1164"/>
      <c r="M116" s="1164"/>
    </row>
    <row r="117" spans="5:13" x14ac:dyDescent="0.25">
      <c r="E117" s="1164"/>
      <c r="F117" s="1164"/>
      <c r="G117" s="1164"/>
      <c r="H117" s="1164"/>
      <c r="I117" s="1164"/>
      <c r="J117" s="1164"/>
      <c r="K117" s="1164"/>
      <c r="L117" s="1164"/>
      <c r="M117" s="1164"/>
    </row>
    <row r="118" spans="5:13" x14ac:dyDescent="0.25">
      <c r="E118" s="1164"/>
      <c r="F118" s="1164"/>
      <c r="G118" s="1164"/>
      <c r="H118" s="1164"/>
      <c r="I118" s="1164"/>
      <c r="J118" s="1164"/>
      <c r="K118" s="1164"/>
      <c r="L118" s="1164"/>
      <c r="M118" s="1164"/>
    </row>
    <row r="119" spans="5:13" x14ac:dyDescent="0.25">
      <c r="E119" s="1164"/>
      <c r="F119" s="1164"/>
      <c r="G119" s="1164"/>
      <c r="H119" s="1164"/>
      <c r="I119" s="1164"/>
      <c r="J119" s="1164"/>
      <c r="K119" s="1164"/>
      <c r="L119" s="1164"/>
      <c r="M119" s="1164"/>
    </row>
    <row r="120" spans="5:13" x14ac:dyDescent="0.25">
      <c r="E120" s="1164"/>
      <c r="F120" s="1164"/>
      <c r="G120" s="1164"/>
      <c r="H120" s="1164"/>
      <c r="I120" s="1164"/>
      <c r="J120" s="1164"/>
      <c r="K120" s="1164"/>
      <c r="L120" s="1164"/>
      <c r="M120" s="1164"/>
    </row>
    <row r="121" spans="5:13" x14ac:dyDescent="0.25">
      <c r="E121" s="1164"/>
      <c r="F121" s="1164"/>
      <c r="G121" s="1164"/>
      <c r="H121" s="1164"/>
      <c r="I121" s="1164"/>
      <c r="J121" s="1164"/>
      <c r="K121" s="1164"/>
      <c r="L121" s="1164"/>
      <c r="M121" s="1164"/>
    </row>
    <row r="122" spans="5:13" x14ac:dyDescent="0.25">
      <c r="E122" s="1164"/>
      <c r="F122" s="1164"/>
      <c r="G122" s="1164"/>
      <c r="H122" s="1164"/>
      <c r="I122" s="1164"/>
      <c r="J122" s="1164"/>
      <c r="K122" s="1164"/>
      <c r="L122" s="1164"/>
      <c r="M122" s="1164"/>
    </row>
    <row r="123" spans="5:13" x14ac:dyDescent="0.25">
      <c r="E123" s="1164"/>
      <c r="F123" s="1164"/>
      <c r="G123" s="1164"/>
      <c r="H123" s="1164"/>
      <c r="I123" s="1164"/>
      <c r="J123" s="1164"/>
      <c r="K123" s="1164"/>
      <c r="L123" s="1164"/>
      <c r="M123" s="1164"/>
    </row>
    <row r="124" spans="5:13" x14ac:dyDescent="0.25">
      <c r="E124" s="1164"/>
      <c r="F124" s="1164"/>
      <c r="G124" s="1164"/>
      <c r="H124" s="1164"/>
      <c r="I124" s="1164"/>
      <c r="J124" s="1164"/>
      <c r="K124" s="1164"/>
      <c r="L124" s="1164"/>
      <c r="M124" s="1164"/>
    </row>
    <row r="125" spans="5:13" x14ac:dyDescent="0.25">
      <c r="E125" s="1164"/>
      <c r="F125" s="1164"/>
      <c r="G125" s="1164"/>
      <c r="H125" s="1164"/>
      <c r="I125" s="1164"/>
      <c r="J125" s="1164"/>
      <c r="K125" s="1164"/>
      <c r="L125" s="1164"/>
      <c r="M125" s="1164"/>
    </row>
    <row r="126" spans="5:13" x14ac:dyDescent="0.25">
      <c r="E126" s="1164"/>
      <c r="F126" s="1164"/>
      <c r="G126" s="1164"/>
      <c r="H126" s="1164"/>
      <c r="I126" s="1164"/>
      <c r="J126" s="1164"/>
      <c r="K126" s="1164"/>
      <c r="L126" s="1164"/>
      <c r="M126" s="1164"/>
    </row>
    <row r="127" spans="5:13" x14ac:dyDescent="0.25">
      <c r="E127" s="1164"/>
      <c r="F127" s="1164"/>
      <c r="G127" s="1164"/>
      <c r="H127" s="1164"/>
      <c r="I127" s="1164"/>
      <c r="J127" s="1164"/>
      <c r="K127" s="1164"/>
      <c r="L127" s="1164"/>
      <c r="M127" s="1164"/>
    </row>
    <row r="128" spans="5:13" x14ac:dyDescent="0.25">
      <c r="E128" s="1164"/>
      <c r="F128" s="1164"/>
      <c r="G128" s="1164"/>
      <c r="H128" s="1164"/>
      <c r="I128" s="1164"/>
      <c r="J128" s="1164"/>
      <c r="K128" s="1164"/>
      <c r="L128" s="1164"/>
      <c r="M128" s="1164"/>
    </row>
    <row r="129" spans="5:13" x14ac:dyDescent="0.25">
      <c r="E129" s="1164"/>
      <c r="F129" s="1164"/>
      <c r="G129" s="1164"/>
      <c r="H129" s="1164"/>
      <c r="I129" s="1164"/>
      <c r="J129" s="1164"/>
      <c r="K129" s="1164"/>
      <c r="L129" s="1164"/>
      <c r="M129" s="1164"/>
    </row>
    <row r="130" spans="5:13" x14ac:dyDescent="0.25">
      <c r="E130" s="1164"/>
      <c r="F130" s="1164"/>
      <c r="G130" s="1164"/>
      <c r="H130" s="1164"/>
      <c r="I130" s="1164"/>
      <c r="J130" s="1164"/>
      <c r="K130" s="1164"/>
      <c r="L130" s="1164"/>
      <c r="M130" s="1164"/>
    </row>
    <row r="131" spans="5:13" x14ac:dyDescent="0.25">
      <c r="E131" s="1164"/>
      <c r="F131" s="1164"/>
      <c r="G131" s="1164"/>
      <c r="H131" s="1164"/>
      <c r="I131" s="1164"/>
      <c r="J131" s="1164"/>
      <c r="K131" s="1164"/>
      <c r="L131" s="1164"/>
      <c r="M131" s="1164"/>
    </row>
    <row r="132" spans="5:13" x14ac:dyDescent="0.25">
      <c r="E132" s="1164"/>
      <c r="F132" s="1164"/>
      <c r="G132" s="1164"/>
      <c r="H132" s="1164"/>
      <c r="I132" s="1164"/>
      <c r="J132" s="1164"/>
      <c r="K132" s="1164"/>
      <c r="L132" s="1164"/>
      <c r="M132" s="1164"/>
    </row>
    <row r="133" spans="5:13" x14ac:dyDescent="0.25">
      <c r="E133" s="1164"/>
      <c r="F133" s="1164"/>
      <c r="G133" s="1164"/>
      <c r="H133" s="1164"/>
      <c r="I133" s="1164"/>
      <c r="J133" s="1164"/>
      <c r="K133" s="1164"/>
      <c r="L133" s="1164"/>
      <c r="M133" s="1164"/>
    </row>
    <row r="134" spans="5:13" x14ac:dyDescent="0.25">
      <c r="E134" s="1164"/>
      <c r="F134" s="1164"/>
      <c r="G134" s="1164"/>
      <c r="H134" s="1164"/>
      <c r="I134" s="1164"/>
      <c r="J134" s="1164"/>
      <c r="K134" s="1164"/>
      <c r="L134" s="1164"/>
      <c r="M134" s="1164"/>
    </row>
    <row r="135" spans="5:13" x14ac:dyDescent="0.25">
      <c r="E135" s="1164"/>
      <c r="F135" s="1164"/>
      <c r="G135" s="1164"/>
      <c r="H135" s="1164"/>
      <c r="I135" s="1164"/>
      <c r="J135" s="1164"/>
      <c r="K135" s="1164"/>
      <c r="L135" s="1164"/>
      <c r="M135" s="1164"/>
    </row>
    <row r="136" spans="5:13" x14ac:dyDescent="0.25">
      <c r="E136" s="1164"/>
      <c r="F136" s="1164"/>
      <c r="G136" s="1164"/>
      <c r="H136" s="1164"/>
      <c r="I136" s="1164"/>
      <c r="J136" s="1164"/>
      <c r="K136" s="1164"/>
      <c r="L136" s="1164"/>
      <c r="M136" s="1164"/>
    </row>
    <row r="137" spans="5:13" x14ac:dyDescent="0.25">
      <c r="E137" s="1164"/>
      <c r="F137" s="1164"/>
      <c r="G137" s="1164"/>
      <c r="H137" s="1164"/>
      <c r="I137" s="1164"/>
      <c r="J137" s="1164"/>
      <c r="K137" s="1164"/>
      <c r="L137" s="1164"/>
      <c r="M137" s="1164"/>
    </row>
    <row r="138" spans="5:13" x14ac:dyDescent="0.25">
      <c r="E138" s="1164"/>
      <c r="F138" s="1164"/>
      <c r="G138" s="1164"/>
      <c r="H138" s="1164"/>
      <c r="I138" s="1164"/>
      <c r="J138" s="1164"/>
      <c r="K138" s="1164"/>
      <c r="L138" s="1164"/>
      <c r="M138" s="1164"/>
    </row>
    <row r="139" spans="5:13" x14ac:dyDescent="0.25">
      <c r="E139" s="1164"/>
      <c r="F139" s="1164"/>
      <c r="G139" s="1164"/>
      <c r="H139" s="1164"/>
      <c r="I139" s="1164"/>
      <c r="J139" s="1164"/>
      <c r="K139" s="1164"/>
      <c r="L139" s="1164"/>
      <c r="M139" s="1164"/>
    </row>
    <row r="140" spans="5:13" x14ac:dyDescent="0.25">
      <c r="E140" s="1164"/>
      <c r="F140" s="1164"/>
      <c r="G140" s="1164"/>
      <c r="H140" s="1164"/>
      <c r="I140" s="1164"/>
      <c r="J140" s="1164"/>
      <c r="K140" s="1164"/>
      <c r="L140" s="1164"/>
      <c r="M140" s="1164"/>
    </row>
    <row r="141" spans="5:13" x14ac:dyDescent="0.25">
      <c r="E141" s="1164"/>
      <c r="F141" s="1164"/>
      <c r="G141" s="1164"/>
      <c r="H141" s="1164"/>
      <c r="I141" s="1164"/>
      <c r="J141" s="1164"/>
      <c r="K141" s="1164"/>
      <c r="L141" s="1164"/>
      <c r="M141" s="1164"/>
    </row>
    <row r="142" spans="5:13" x14ac:dyDescent="0.25">
      <c r="E142" s="1164"/>
      <c r="F142" s="1164"/>
      <c r="G142" s="1164"/>
      <c r="H142" s="1164"/>
      <c r="I142" s="1164"/>
      <c r="J142" s="1164"/>
      <c r="K142" s="1164"/>
      <c r="L142" s="1164"/>
      <c r="M142" s="1164"/>
    </row>
    <row r="143" spans="5:13" x14ac:dyDescent="0.25">
      <c r="E143" s="1164"/>
      <c r="F143" s="1164"/>
      <c r="G143" s="1164"/>
      <c r="H143" s="1164"/>
      <c r="I143" s="1164"/>
      <c r="J143" s="1164"/>
      <c r="K143" s="1164"/>
      <c r="L143" s="1164"/>
      <c r="M143" s="1164"/>
    </row>
    <row r="144" spans="5:13" x14ac:dyDescent="0.25">
      <c r="E144" s="1164"/>
      <c r="F144" s="1164"/>
      <c r="G144" s="1164"/>
      <c r="H144" s="1164"/>
      <c r="I144" s="1164"/>
      <c r="J144" s="1164"/>
      <c r="K144" s="1164"/>
      <c r="L144" s="1164"/>
      <c r="M144" s="1164"/>
    </row>
    <row r="145" spans="5:13" x14ac:dyDescent="0.25">
      <c r="E145" s="1164"/>
      <c r="F145" s="1164"/>
      <c r="G145" s="1164"/>
      <c r="H145" s="1164"/>
      <c r="I145" s="1164"/>
      <c r="J145" s="1164"/>
      <c r="K145" s="1164"/>
      <c r="L145" s="1164"/>
      <c r="M145" s="1164"/>
    </row>
    <row r="146" spans="5:13" x14ac:dyDescent="0.25">
      <c r="E146" s="1164"/>
      <c r="F146" s="1164"/>
      <c r="G146" s="1164"/>
      <c r="H146" s="1164"/>
      <c r="I146" s="1164"/>
      <c r="J146" s="1164"/>
      <c r="K146" s="1164"/>
      <c r="L146" s="1164"/>
      <c r="M146" s="1164"/>
    </row>
    <row r="147" spans="5:13" x14ac:dyDescent="0.25">
      <c r="E147" s="1164"/>
      <c r="F147" s="1164"/>
      <c r="G147" s="1164"/>
      <c r="H147" s="1164"/>
      <c r="I147" s="1164"/>
      <c r="J147" s="1164"/>
      <c r="K147" s="1164"/>
      <c r="L147" s="1164"/>
      <c r="M147" s="1164"/>
    </row>
    <row r="148" spans="5:13" x14ac:dyDescent="0.25">
      <c r="E148" s="1164"/>
      <c r="F148" s="1164"/>
      <c r="G148" s="1164"/>
      <c r="H148" s="1164"/>
      <c r="I148" s="1164"/>
      <c r="J148" s="1164"/>
      <c r="K148" s="1164"/>
      <c r="L148" s="1164"/>
      <c r="M148" s="1164"/>
    </row>
    <row r="149" spans="5:13" x14ac:dyDescent="0.25">
      <c r="E149" s="1164"/>
      <c r="F149" s="1164"/>
      <c r="G149" s="1164"/>
      <c r="H149" s="1164"/>
      <c r="I149" s="1164"/>
      <c r="J149" s="1164"/>
      <c r="K149" s="1164"/>
      <c r="L149" s="1164"/>
      <c r="M149" s="1164"/>
    </row>
    <row r="150" spans="5:13" x14ac:dyDescent="0.25">
      <c r="E150" s="1164"/>
      <c r="F150" s="1164"/>
      <c r="G150" s="1164"/>
      <c r="H150" s="1164"/>
      <c r="I150" s="1164"/>
      <c r="J150" s="1164"/>
      <c r="K150" s="1164"/>
      <c r="L150" s="1164"/>
      <c r="M150" s="1164"/>
    </row>
    <row r="151" spans="5:13" x14ac:dyDescent="0.25">
      <c r="E151" s="1164"/>
      <c r="F151" s="1164"/>
      <c r="G151" s="1164"/>
      <c r="H151" s="1164"/>
      <c r="I151" s="1164"/>
      <c r="J151" s="1164"/>
      <c r="K151" s="1164"/>
      <c r="L151" s="1164"/>
      <c r="M151" s="1164"/>
    </row>
    <row r="152" spans="5:13" x14ac:dyDescent="0.25">
      <c r="E152" s="1164"/>
      <c r="F152" s="1164"/>
      <c r="G152" s="1164"/>
      <c r="H152" s="1164"/>
      <c r="I152" s="1164"/>
      <c r="J152" s="1164"/>
      <c r="K152" s="1164"/>
      <c r="L152" s="1164"/>
      <c r="M152" s="1164"/>
    </row>
    <row r="153" spans="5:13" x14ac:dyDescent="0.25">
      <c r="E153" s="1164"/>
      <c r="F153" s="1164"/>
      <c r="G153" s="1164"/>
      <c r="H153" s="1164"/>
      <c r="I153" s="1164"/>
      <c r="J153" s="1164"/>
      <c r="K153" s="1164"/>
      <c r="L153" s="1164"/>
      <c r="M153" s="1164"/>
    </row>
  </sheetData>
  <mergeCells count="13">
    <mergeCell ref="G66:M66"/>
    <mergeCell ref="G76:M76"/>
    <mergeCell ref="G86:M86"/>
    <mergeCell ref="B4:B6"/>
    <mergeCell ref="F2:M2"/>
    <mergeCell ref="G8:M8"/>
    <mergeCell ref="F3:M3"/>
    <mergeCell ref="F4:M4"/>
    <mergeCell ref="B36:B37"/>
    <mergeCell ref="G21:M21"/>
    <mergeCell ref="G34:M34"/>
    <mergeCell ref="G45:M45"/>
    <mergeCell ref="G56:M5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3.2" x14ac:dyDescent="0.25"/>
  <cols>
    <col min="1" max="1" width="1.44140625" style="1167" customWidth="1"/>
    <col min="2" max="2" width="13.5546875" style="1167" customWidth="1"/>
    <col min="3" max="3" width="1.44140625" style="1167" customWidth="1"/>
    <col min="4" max="4" width="4.44140625" customWidth="1"/>
    <col min="5" max="5" width="2.5546875" customWidth="1"/>
    <col min="6" max="6" width="4.88671875" customWidth="1"/>
    <col min="9" max="9" width="71.109375" customWidth="1"/>
  </cols>
  <sheetData>
    <row r="1" spans="1:13" ht="15.6" x14ac:dyDescent="0.25">
      <c r="A1" s="1169"/>
      <c r="B1" s="1170" t="s">
        <v>592</v>
      </c>
      <c r="C1" s="1171"/>
      <c r="E1" s="509"/>
      <c r="F1" s="509"/>
      <c r="G1" s="509"/>
      <c r="H1" s="509"/>
      <c r="I1" s="509"/>
      <c r="J1" s="509"/>
      <c r="K1" s="509"/>
      <c r="L1" s="509"/>
      <c r="M1" s="542"/>
    </row>
    <row r="2" spans="1:13" ht="18" thickBot="1" x14ac:dyDescent="0.3">
      <c r="A2" s="615"/>
      <c r="B2" s="869"/>
      <c r="C2" s="53"/>
      <c r="E2" s="1640" t="s">
        <v>24</v>
      </c>
      <c r="F2" s="1640"/>
      <c r="G2" s="1640"/>
      <c r="H2" s="1640"/>
      <c r="I2" s="1640"/>
      <c r="J2" s="1640"/>
      <c r="K2" s="1640"/>
      <c r="L2" s="1640"/>
      <c r="M2" s="1640"/>
    </row>
    <row r="3" spans="1:13" ht="18" thickBot="1" x14ac:dyDescent="0.3">
      <c r="A3" s="615"/>
      <c r="B3" s="371" t="str">
        <f>Title!B3</f>
        <v>Interim</v>
      </c>
      <c r="C3" s="53"/>
      <c r="E3" s="385"/>
      <c r="F3" s="1604" t="s">
        <v>470</v>
      </c>
      <c r="G3" s="1604"/>
      <c r="H3" s="1604"/>
      <c r="I3" s="1604"/>
      <c r="J3" s="1604"/>
      <c r="K3" s="1604"/>
      <c r="L3" s="1604"/>
      <c r="M3" s="1604"/>
    </row>
    <row r="4" spans="1:13" ht="15.6" customHeight="1" x14ac:dyDescent="0.25">
      <c r="A4" s="615"/>
      <c r="B4" s="1256" t="str">
        <f>Title!B4</f>
        <v>R0</v>
      </c>
      <c r="C4" s="53"/>
      <c r="E4" s="386"/>
      <c r="F4" s="1605" t="s">
        <v>512</v>
      </c>
      <c r="G4" s="1605"/>
      <c r="H4" s="1605"/>
      <c r="I4" s="1605"/>
      <c r="J4" s="1605"/>
      <c r="K4" s="1605"/>
      <c r="L4" s="1605"/>
      <c r="M4" s="1605"/>
    </row>
    <row r="5" spans="1:13" ht="15.6" x14ac:dyDescent="0.25">
      <c r="A5" s="615"/>
      <c r="B5" s="1257"/>
      <c r="C5" s="53"/>
      <c r="E5" s="714"/>
      <c r="F5" s="1211" t="s">
        <v>6</v>
      </c>
      <c r="G5" s="1188" t="s">
        <v>393</v>
      </c>
      <c r="H5" s="716"/>
      <c r="I5" s="716"/>
      <c r="J5" s="716"/>
      <c r="K5" s="716"/>
      <c r="L5" s="716"/>
      <c r="M5" s="717"/>
    </row>
    <row r="6" spans="1:13" ht="16.2" thickBot="1" x14ac:dyDescent="0.3">
      <c r="A6" s="615"/>
      <c r="B6" s="1258"/>
      <c r="C6" s="53"/>
      <c r="E6" s="714"/>
      <c r="F6" s="1211" t="s">
        <v>6</v>
      </c>
      <c r="G6" s="1188" t="s">
        <v>440</v>
      </c>
      <c r="H6" s="716"/>
      <c r="I6" s="716"/>
      <c r="J6" s="716"/>
      <c r="K6" s="716"/>
      <c r="L6" s="716"/>
      <c r="M6" s="717"/>
    </row>
    <row r="7" spans="1:13" ht="16.2" thickBot="1" x14ac:dyDescent="0.3">
      <c r="A7" s="615"/>
      <c r="B7" s="54"/>
      <c r="C7" s="544"/>
      <c r="E7" s="714"/>
      <c r="F7" s="1211" t="s">
        <v>6</v>
      </c>
      <c r="G7" s="1188" t="s">
        <v>14</v>
      </c>
      <c r="H7" s="716"/>
      <c r="I7" s="716"/>
      <c r="J7" s="716"/>
      <c r="K7" s="716"/>
      <c r="L7" s="716"/>
      <c r="M7" s="717"/>
    </row>
    <row r="8" spans="1:13" ht="21" x14ac:dyDescent="0.25">
      <c r="A8" s="615"/>
      <c r="B8" s="1019" t="s">
        <v>108</v>
      </c>
      <c r="C8" s="498"/>
      <c r="E8" s="718"/>
      <c r="F8" s="718"/>
      <c r="G8" s="718"/>
      <c r="H8" s="718"/>
      <c r="I8" s="718"/>
      <c r="J8" s="718"/>
      <c r="K8" s="719"/>
      <c r="L8" s="718"/>
      <c r="M8" s="720"/>
    </row>
    <row r="9" spans="1:13" ht="17.399999999999999" x14ac:dyDescent="0.25">
      <c r="A9" s="615"/>
      <c r="B9" s="678" t="s">
        <v>136</v>
      </c>
      <c r="C9" s="498"/>
      <c r="E9" s="1641" t="s">
        <v>703</v>
      </c>
      <c r="F9" s="1607"/>
      <c r="G9" s="1607"/>
      <c r="H9" s="1607"/>
      <c r="I9" s="1607"/>
      <c r="J9" s="1607"/>
      <c r="K9" s="1607"/>
      <c r="L9" s="1607"/>
      <c r="M9" s="1607"/>
    </row>
    <row r="10" spans="1:13" ht="17.399999999999999" x14ac:dyDescent="0.25">
      <c r="A10" s="615"/>
      <c r="B10" s="679"/>
      <c r="C10" s="680"/>
      <c r="E10" s="721"/>
      <c r="F10" s="722"/>
      <c r="G10" s="723"/>
      <c r="H10" s="723"/>
      <c r="I10" s="723"/>
      <c r="J10" s="723"/>
      <c r="K10" s="723"/>
      <c r="L10" s="723"/>
      <c r="M10" s="724"/>
    </row>
    <row r="11" spans="1:13" ht="15.6" x14ac:dyDescent="0.25">
      <c r="A11" s="615"/>
      <c r="B11" s="681" t="s">
        <v>406</v>
      </c>
      <c r="C11" s="498"/>
      <c r="E11" s="1222"/>
      <c r="F11" s="1222"/>
      <c r="G11" s="725">
        <v>1</v>
      </c>
      <c r="H11" s="896" t="s">
        <v>0</v>
      </c>
      <c r="I11" s="897" t="s">
        <v>31</v>
      </c>
      <c r="J11" s="897" t="s">
        <v>179</v>
      </c>
      <c r="K11" s="897" t="s">
        <v>44</v>
      </c>
      <c r="L11" s="898">
        <v>1</v>
      </c>
      <c r="M11" s="899">
        <v>0.66666666666666663</v>
      </c>
    </row>
    <row r="12" spans="1:13" ht="15.6" x14ac:dyDescent="0.25">
      <c r="A12" s="52"/>
      <c r="B12" s="682" t="s">
        <v>407</v>
      </c>
      <c r="C12" s="53"/>
      <c r="E12" s="1223"/>
      <c r="F12" s="1223"/>
      <c r="G12" s="726">
        <v>2</v>
      </c>
      <c r="H12" s="900" t="s">
        <v>0</v>
      </c>
      <c r="I12" s="900" t="s">
        <v>45</v>
      </c>
      <c r="J12" s="901" t="s">
        <v>179</v>
      </c>
      <c r="K12" s="901" t="s">
        <v>44</v>
      </c>
      <c r="L12" s="902">
        <v>2</v>
      </c>
      <c r="M12" s="903">
        <f>M11+TIME(0,L11,0)</f>
        <v>0.66736111111111107</v>
      </c>
    </row>
    <row r="13" spans="1:13" ht="15.6" x14ac:dyDescent="0.25">
      <c r="A13" s="615"/>
      <c r="B13" s="683" t="s">
        <v>162</v>
      </c>
      <c r="C13" s="498"/>
      <c r="E13" s="741"/>
      <c r="F13" s="741"/>
      <c r="G13" s="727">
        <v>3</v>
      </c>
      <c r="H13" s="904" t="s">
        <v>0</v>
      </c>
      <c r="I13" s="904" t="s">
        <v>314</v>
      </c>
      <c r="J13" s="906" t="s">
        <v>179</v>
      </c>
      <c r="K13" s="906" t="s">
        <v>44</v>
      </c>
      <c r="L13" s="907">
        <v>10</v>
      </c>
      <c r="M13" s="908">
        <f t="shared" ref="M13:M19" si="0">M12+TIME(0,L12,0)</f>
        <v>0.66874999999999996</v>
      </c>
    </row>
    <row r="14" spans="1:13" ht="15.6" x14ac:dyDescent="0.25">
      <c r="A14" s="52"/>
      <c r="B14" s="684" t="s">
        <v>262</v>
      </c>
      <c r="C14" s="498"/>
      <c r="E14" s="658"/>
      <c r="F14" s="658"/>
      <c r="G14" s="626">
        <v>4</v>
      </c>
      <c r="H14" s="627" t="s">
        <v>0</v>
      </c>
      <c r="I14" s="628" t="s">
        <v>32</v>
      </c>
      <c r="J14" s="629" t="s">
        <v>179</v>
      </c>
      <c r="K14" s="629" t="s">
        <v>44</v>
      </c>
      <c r="L14" s="630">
        <v>15</v>
      </c>
      <c r="M14" s="631">
        <f t="shared" si="0"/>
        <v>0.67569444444444438</v>
      </c>
    </row>
    <row r="15" spans="1:13" ht="15.6" x14ac:dyDescent="0.25">
      <c r="A15" s="52"/>
      <c r="B15" s="499" t="s">
        <v>289</v>
      </c>
      <c r="C15" s="498"/>
      <c r="E15" s="741"/>
      <c r="F15" s="741"/>
      <c r="G15" s="914">
        <v>5</v>
      </c>
      <c r="H15" s="904" t="s">
        <v>0</v>
      </c>
      <c r="I15" s="906" t="s">
        <v>316</v>
      </c>
      <c r="J15" s="906" t="s">
        <v>179</v>
      </c>
      <c r="K15" s="906" t="s">
        <v>44</v>
      </c>
      <c r="L15" s="907">
        <v>5</v>
      </c>
      <c r="M15" s="908">
        <f t="shared" si="0"/>
        <v>0.68611111111111101</v>
      </c>
    </row>
    <row r="16" spans="1:13" ht="15.6" x14ac:dyDescent="0.25">
      <c r="A16" s="52"/>
      <c r="B16" s="500" t="s">
        <v>353</v>
      </c>
      <c r="C16" s="501"/>
      <c r="E16" s="658"/>
      <c r="F16" s="658"/>
      <c r="G16" s="626">
        <v>6</v>
      </c>
      <c r="H16" s="627" t="s">
        <v>49</v>
      </c>
      <c r="I16" s="835" t="s">
        <v>43</v>
      </c>
      <c r="J16" s="629" t="s">
        <v>179</v>
      </c>
      <c r="K16" s="629" t="s">
        <v>44</v>
      </c>
      <c r="L16" s="630">
        <v>87</v>
      </c>
      <c r="M16" s="631">
        <f t="shared" si="0"/>
        <v>0.68958333333333321</v>
      </c>
    </row>
    <row r="17" spans="1:13" ht="15.6" x14ac:dyDescent="0.25">
      <c r="A17" s="52"/>
      <c r="B17" s="54"/>
      <c r="C17" s="460"/>
      <c r="E17" s="741"/>
      <c r="F17" s="741"/>
      <c r="G17" s="913">
        <v>7</v>
      </c>
      <c r="H17" s="906"/>
      <c r="I17" s="905" t="s">
        <v>419</v>
      </c>
      <c r="J17" s="906" t="s">
        <v>179</v>
      </c>
      <c r="K17" s="906"/>
      <c r="L17" s="907">
        <v>0</v>
      </c>
      <c r="M17" s="908">
        <f t="shared" si="0"/>
        <v>0.74999999999999989</v>
      </c>
    </row>
    <row r="18" spans="1:13" ht="15.6" x14ac:dyDescent="0.25">
      <c r="A18" s="52"/>
      <c r="B18" s="54"/>
      <c r="C18" s="53"/>
      <c r="E18" s="658"/>
      <c r="F18" s="658"/>
      <c r="G18" s="632"/>
      <c r="H18" s="629"/>
      <c r="I18" s="628"/>
      <c r="J18" s="629" t="s">
        <v>179</v>
      </c>
      <c r="K18" s="629"/>
      <c r="L18" s="630"/>
      <c r="M18" s="631">
        <f t="shared" si="0"/>
        <v>0.74999999999999989</v>
      </c>
    </row>
    <row r="19" spans="1:13" ht="15.6" x14ac:dyDescent="0.25">
      <c r="A19" s="615"/>
      <c r="B19" s="973" t="s">
        <v>408</v>
      </c>
      <c r="C19" s="498"/>
      <c r="E19" s="741"/>
      <c r="F19" s="741"/>
      <c r="G19" s="913"/>
      <c r="H19" s="906"/>
      <c r="I19" s="905"/>
      <c r="J19" s="906" t="s">
        <v>7</v>
      </c>
      <c r="K19" s="906"/>
      <c r="L19" s="907"/>
      <c r="M19" s="908">
        <f t="shared" si="0"/>
        <v>0.74999999999999989</v>
      </c>
    </row>
    <row r="20" spans="1:13" ht="15.6" x14ac:dyDescent="0.25">
      <c r="A20" s="52"/>
      <c r="B20" s="682" t="s">
        <v>409</v>
      </c>
      <c r="C20" s="53"/>
      <c r="E20" s="741"/>
      <c r="F20" s="741"/>
      <c r="G20" s="545"/>
      <c r="H20" s="546"/>
      <c r="I20" s="757"/>
      <c r="J20" s="546"/>
      <c r="K20" s="546"/>
      <c r="L20" s="547"/>
      <c r="M20" s="548"/>
    </row>
    <row r="21" spans="1:13" ht="15.6" x14ac:dyDescent="0.25">
      <c r="A21" s="615"/>
      <c r="B21" s="1020" t="s">
        <v>467</v>
      </c>
      <c r="C21" s="498"/>
      <c r="E21" s="399"/>
      <c r="F21" s="399"/>
      <c r="G21" s="549"/>
      <c r="H21" s="550"/>
      <c r="I21" s="408"/>
      <c r="J21" s="550"/>
      <c r="K21" s="550"/>
      <c r="L21" s="551"/>
      <c r="M21" s="552"/>
    </row>
    <row r="22" spans="1:13" ht="17.399999999999999" x14ac:dyDescent="0.3">
      <c r="A22" s="52"/>
      <c r="B22" s="974" t="s">
        <v>304</v>
      </c>
      <c r="C22" s="498"/>
      <c r="E22" s="1639" t="s">
        <v>704</v>
      </c>
      <c r="F22" s="1639"/>
      <c r="G22" s="1639"/>
      <c r="H22" s="1639"/>
      <c r="I22" s="1639"/>
      <c r="J22" s="1639"/>
      <c r="K22" s="1639"/>
      <c r="L22" s="1639"/>
      <c r="M22" s="1639"/>
    </row>
    <row r="23" spans="1:13" ht="15.6" x14ac:dyDescent="0.3">
      <c r="A23" s="52"/>
      <c r="B23" s="1021" t="s">
        <v>303</v>
      </c>
      <c r="C23" s="498"/>
      <c r="E23" s="1223"/>
      <c r="F23" s="1223"/>
      <c r="G23" s="732"/>
      <c r="H23" s="733"/>
      <c r="I23" s="781"/>
      <c r="J23" s="733"/>
      <c r="K23" s="733"/>
      <c r="L23" s="734"/>
      <c r="M23" s="735"/>
    </row>
    <row r="24" spans="1:13" ht="15.6" x14ac:dyDescent="0.3">
      <c r="A24" s="52"/>
      <c r="B24" s="975" t="s">
        <v>354</v>
      </c>
      <c r="C24" s="498"/>
      <c r="E24" s="1222"/>
      <c r="F24" s="1222"/>
      <c r="G24" s="725">
        <v>13</v>
      </c>
      <c r="H24" s="896" t="s">
        <v>0</v>
      </c>
      <c r="I24" s="897" t="s">
        <v>442</v>
      </c>
      <c r="J24" s="897" t="s">
        <v>179</v>
      </c>
      <c r="K24" s="897" t="s">
        <v>44</v>
      </c>
      <c r="L24" s="898">
        <v>1</v>
      </c>
      <c r="M24" s="899">
        <v>0.5625</v>
      </c>
    </row>
    <row r="25" spans="1:13" ht="15.6" x14ac:dyDescent="0.25">
      <c r="A25" s="52"/>
      <c r="B25" s="1022" t="s">
        <v>26</v>
      </c>
      <c r="C25" s="498"/>
      <c r="E25" s="1223"/>
      <c r="F25" s="1223"/>
      <c r="G25" s="726">
        <v>14</v>
      </c>
      <c r="H25" s="900" t="s">
        <v>0</v>
      </c>
      <c r="I25" s="900" t="s">
        <v>33</v>
      </c>
      <c r="J25" s="901" t="s">
        <v>179</v>
      </c>
      <c r="K25" s="901" t="s">
        <v>44</v>
      </c>
      <c r="L25" s="902">
        <v>5</v>
      </c>
      <c r="M25" s="903">
        <f>M24+TIME(0,L24,0)</f>
        <v>0.56319444444444444</v>
      </c>
    </row>
    <row r="26" spans="1:13" ht="15.6" x14ac:dyDescent="0.25">
      <c r="A26" s="52"/>
      <c r="B26" s="1023" t="s">
        <v>21</v>
      </c>
      <c r="C26" s="498"/>
      <c r="E26" s="1222"/>
      <c r="F26" s="1222"/>
      <c r="G26" s="553">
        <v>15</v>
      </c>
      <c r="H26" s="897" t="s">
        <v>5</v>
      </c>
      <c r="I26" s="897" t="s">
        <v>43</v>
      </c>
      <c r="J26" s="897" t="s">
        <v>179</v>
      </c>
      <c r="K26" s="897"/>
      <c r="L26" s="898">
        <v>114</v>
      </c>
      <c r="M26" s="899">
        <f>M25+TIME(0,L25,0)</f>
        <v>0.56666666666666665</v>
      </c>
    </row>
    <row r="27" spans="1:13" ht="15.6" x14ac:dyDescent="0.25">
      <c r="A27" s="52"/>
      <c r="B27" s="1024" t="s">
        <v>469</v>
      </c>
      <c r="C27" s="498"/>
      <c r="E27" s="1223"/>
      <c r="F27" s="1223"/>
      <c r="G27" s="912">
        <v>16</v>
      </c>
      <c r="H27" s="901"/>
      <c r="I27" s="901" t="s">
        <v>441</v>
      </c>
      <c r="J27" s="901" t="s">
        <v>179</v>
      </c>
      <c r="K27" s="901" t="s">
        <v>44</v>
      </c>
      <c r="L27" s="902">
        <v>0</v>
      </c>
      <c r="M27" s="903">
        <f>M26+TIME(0,L26,0)</f>
        <v>0.64583333333333326</v>
      </c>
    </row>
    <row r="28" spans="1:13" ht="15.6" x14ac:dyDescent="0.25">
      <c r="A28" s="52"/>
      <c r="B28" s="54"/>
      <c r="C28" s="498"/>
      <c r="E28" s="1222"/>
      <c r="F28" s="1222"/>
      <c r="G28" s="553"/>
      <c r="H28" s="897"/>
      <c r="I28" s="897"/>
      <c r="J28" s="897"/>
      <c r="K28" s="647"/>
      <c r="L28" s="898"/>
      <c r="M28" s="899"/>
    </row>
    <row r="29" spans="1:13" ht="15.6" x14ac:dyDescent="0.25">
      <c r="A29" s="52"/>
      <c r="B29" s="54"/>
      <c r="C29" s="53"/>
      <c r="E29" s="1223"/>
      <c r="F29" s="1223"/>
      <c r="G29" s="912"/>
      <c r="H29" s="901"/>
      <c r="I29" s="901"/>
      <c r="J29" s="901"/>
      <c r="K29" s="780"/>
      <c r="L29" s="902"/>
      <c r="M29" s="903"/>
    </row>
    <row r="30" spans="1:13" ht="15.6" x14ac:dyDescent="0.25">
      <c r="A30" s="52"/>
      <c r="B30" s="681" t="s">
        <v>410</v>
      </c>
      <c r="C30" s="53"/>
      <c r="E30" s="399"/>
      <c r="F30" s="399"/>
      <c r="G30" s="549"/>
      <c r="H30" s="550"/>
      <c r="I30" s="408"/>
      <c r="J30" s="550"/>
      <c r="K30" s="550"/>
      <c r="L30" s="551"/>
      <c r="M30" s="552"/>
    </row>
    <row r="31" spans="1:13" ht="17.399999999999999" x14ac:dyDescent="0.25">
      <c r="A31" s="52"/>
      <c r="B31" s="682" t="s">
        <v>411</v>
      </c>
      <c r="C31" s="53"/>
      <c r="E31" s="1639" t="s">
        <v>705</v>
      </c>
      <c r="F31" s="1639"/>
      <c r="G31" s="1639"/>
      <c r="H31" s="1639"/>
      <c r="I31" s="1639"/>
      <c r="J31" s="1639"/>
      <c r="K31" s="1639"/>
      <c r="L31" s="1639"/>
      <c r="M31" s="1639"/>
    </row>
    <row r="32" spans="1:13" ht="15.6" x14ac:dyDescent="0.25">
      <c r="A32" s="52"/>
      <c r="B32" s="1027" t="s">
        <v>457</v>
      </c>
      <c r="C32" s="53"/>
      <c r="E32" s="1223"/>
      <c r="F32" s="1223"/>
      <c r="G32" s="732"/>
      <c r="H32" s="733"/>
      <c r="I32" s="781"/>
      <c r="J32" s="733"/>
      <c r="K32" s="733"/>
      <c r="L32" s="734"/>
      <c r="M32" s="735"/>
    </row>
    <row r="33" spans="1:13" ht="15.6" x14ac:dyDescent="0.25">
      <c r="A33" s="615"/>
      <c r="B33" s="1028" t="s">
        <v>468</v>
      </c>
      <c r="C33" s="498"/>
      <c r="E33" s="1222"/>
      <c r="F33" s="1222"/>
      <c r="G33" s="725">
        <v>17</v>
      </c>
      <c r="H33" s="896" t="s">
        <v>0</v>
      </c>
      <c r="I33" s="897" t="s">
        <v>31</v>
      </c>
      <c r="J33" s="897" t="s">
        <v>179</v>
      </c>
      <c r="K33" s="897" t="s">
        <v>44</v>
      </c>
      <c r="L33" s="898">
        <v>1</v>
      </c>
      <c r="M33" s="899">
        <v>0.66666666666666663</v>
      </c>
    </row>
    <row r="34" spans="1:13" ht="15.6" x14ac:dyDescent="0.25">
      <c r="A34" s="52"/>
      <c r="B34" s="54"/>
      <c r="C34" s="53"/>
      <c r="E34" s="1223"/>
      <c r="F34" s="1223"/>
      <c r="G34" s="726">
        <v>18</v>
      </c>
      <c r="H34" s="900" t="s">
        <v>0</v>
      </c>
      <c r="I34" s="900" t="s">
        <v>33</v>
      </c>
      <c r="J34" s="901" t="s">
        <v>179</v>
      </c>
      <c r="K34" s="901" t="s">
        <v>44</v>
      </c>
      <c r="L34" s="902">
        <v>5</v>
      </c>
      <c r="M34" s="903">
        <f>M33+TIME(0,L33,0)</f>
        <v>0.66736111111111107</v>
      </c>
    </row>
    <row r="35" spans="1:13" ht="15.6" x14ac:dyDescent="0.25">
      <c r="A35" s="52"/>
      <c r="B35" s="54"/>
      <c r="C35" s="498"/>
      <c r="E35" s="1222"/>
      <c r="F35" s="1222"/>
      <c r="G35" s="553">
        <v>19</v>
      </c>
      <c r="H35" s="897" t="s">
        <v>5</v>
      </c>
      <c r="I35" s="897" t="s">
        <v>43</v>
      </c>
      <c r="J35" s="897" t="s">
        <v>179</v>
      </c>
      <c r="K35" s="897"/>
      <c r="L35" s="898">
        <v>114</v>
      </c>
      <c r="M35" s="899">
        <f>M34+TIME(0,L34,0)</f>
        <v>0.67083333333333328</v>
      </c>
    </row>
    <row r="36" spans="1:13" ht="15.6" customHeight="1" x14ac:dyDescent="0.25">
      <c r="A36" s="52"/>
      <c r="B36" s="1261" t="s">
        <v>429</v>
      </c>
      <c r="C36" s="498"/>
      <c r="E36" s="1223"/>
      <c r="F36" s="1223"/>
      <c r="G36" s="912">
        <v>20</v>
      </c>
      <c r="H36" s="901"/>
      <c r="I36" s="901" t="s">
        <v>400</v>
      </c>
      <c r="J36" s="901" t="s">
        <v>179</v>
      </c>
      <c r="K36" s="901" t="s">
        <v>44</v>
      </c>
      <c r="L36" s="902">
        <v>0</v>
      </c>
      <c r="M36" s="903">
        <f>M35+TIME(0,L35,0)</f>
        <v>0.75</v>
      </c>
    </row>
    <row r="37" spans="1:13" ht="15.6" x14ac:dyDescent="0.25">
      <c r="A37" s="54"/>
      <c r="B37" s="1262"/>
      <c r="C37" s="54"/>
      <c r="E37" s="1222"/>
      <c r="F37" s="1222"/>
      <c r="G37" s="553"/>
      <c r="H37" s="897"/>
      <c r="I37" s="897"/>
      <c r="J37" s="897"/>
      <c r="K37" s="647"/>
      <c r="L37" s="898"/>
      <c r="M37" s="899"/>
    </row>
    <row r="38" spans="1:13" ht="17.399999999999999" x14ac:dyDescent="0.25">
      <c r="A38" s="54"/>
      <c r="B38" s="854" t="s">
        <v>425</v>
      </c>
      <c r="C38" s="54"/>
      <c r="E38" s="1223"/>
      <c r="F38" s="1223"/>
      <c r="G38" s="912"/>
      <c r="H38" s="901"/>
      <c r="I38" s="901"/>
      <c r="J38" s="901"/>
      <c r="K38" s="780"/>
      <c r="L38" s="902"/>
      <c r="M38" s="903"/>
    </row>
    <row r="39" spans="1:13" ht="15.6" x14ac:dyDescent="0.25">
      <c r="A39" s="54"/>
      <c r="B39" s="1031" t="s">
        <v>369</v>
      </c>
      <c r="C39" s="54"/>
      <c r="E39" s="399"/>
      <c r="F39" s="399"/>
      <c r="G39" s="549"/>
      <c r="H39" s="550"/>
      <c r="I39" s="408"/>
      <c r="J39" s="550"/>
      <c r="K39" s="550"/>
      <c r="L39" s="551"/>
      <c r="M39" s="552"/>
    </row>
    <row r="40" spans="1:13" ht="18" thickBot="1" x14ac:dyDescent="0.3">
      <c r="A40" s="54"/>
      <c r="B40" s="54"/>
      <c r="C40" s="54"/>
      <c r="E40" s="1639" t="s">
        <v>706</v>
      </c>
      <c r="F40" s="1639"/>
      <c r="G40" s="1639"/>
      <c r="H40" s="1639"/>
      <c r="I40" s="1639"/>
      <c r="J40" s="1639"/>
      <c r="K40" s="1639"/>
      <c r="L40" s="1639"/>
      <c r="M40" s="1639"/>
    </row>
    <row r="41" spans="1:13" ht="15.6" x14ac:dyDescent="0.25">
      <c r="A41" s="52"/>
      <c r="B41" s="600" t="s">
        <v>307</v>
      </c>
      <c r="C41" s="53"/>
      <c r="E41" s="1223"/>
      <c r="F41" s="1223"/>
      <c r="G41" s="732"/>
      <c r="H41" s="733"/>
      <c r="I41" s="781"/>
      <c r="J41" s="733"/>
      <c r="K41" s="733"/>
      <c r="L41" s="734"/>
      <c r="M41" s="735"/>
    </row>
    <row r="42" spans="1:13" ht="15.6" x14ac:dyDescent="0.25">
      <c r="A42" s="52"/>
      <c r="B42" s="601" t="s">
        <v>269</v>
      </c>
      <c r="C42" s="53"/>
      <c r="E42" s="1222"/>
      <c r="F42" s="1222"/>
      <c r="G42" s="725">
        <v>21</v>
      </c>
      <c r="H42" s="896" t="s">
        <v>0</v>
      </c>
      <c r="I42" s="897" t="s">
        <v>31</v>
      </c>
      <c r="J42" s="897" t="s">
        <v>179</v>
      </c>
      <c r="K42" s="897" t="s">
        <v>44</v>
      </c>
      <c r="L42" s="898">
        <v>1</v>
      </c>
      <c r="M42" s="899">
        <v>0.66666666666666663</v>
      </c>
    </row>
    <row r="43" spans="1:13" ht="15.6" x14ac:dyDescent="0.25">
      <c r="A43" s="52"/>
      <c r="B43" s="503" t="s">
        <v>256</v>
      </c>
      <c r="C43" s="502"/>
      <c r="E43" s="1223"/>
      <c r="F43" s="1223"/>
      <c r="G43" s="726">
        <v>22</v>
      </c>
      <c r="H43" s="900" t="s">
        <v>0</v>
      </c>
      <c r="I43" s="900" t="s">
        <v>33</v>
      </c>
      <c r="J43" s="901" t="s">
        <v>179</v>
      </c>
      <c r="K43" s="901" t="s">
        <v>44</v>
      </c>
      <c r="L43" s="902">
        <v>5</v>
      </c>
      <c r="M43" s="903">
        <f>M42+TIME(0,L42,0)</f>
        <v>0.66736111111111107</v>
      </c>
    </row>
    <row r="44" spans="1:13" ht="15.6" x14ac:dyDescent="0.25">
      <c r="A44" s="52"/>
      <c r="B44" s="504" t="s">
        <v>109</v>
      </c>
      <c r="C44" s="502"/>
      <c r="E44" s="1222"/>
      <c r="F44" s="1222"/>
      <c r="G44" s="553">
        <v>23</v>
      </c>
      <c r="H44" s="897" t="s">
        <v>5</v>
      </c>
      <c r="I44" s="897" t="s">
        <v>43</v>
      </c>
      <c r="J44" s="897" t="s">
        <v>179</v>
      </c>
      <c r="K44" s="897"/>
      <c r="L44" s="898">
        <v>114</v>
      </c>
      <c r="M44" s="899">
        <f>M43+TIME(0,L43,0)</f>
        <v>0.67083333333333328</v>
      </c>
    </row>
    <row r="45" spans="1:13" ht="15.6" x14ac:dyDescent="0.25">
      <c r="A45" s="52"/>
      <c r="B45" s="505" t="s">
        <v>110</v>
      </c>
      <c r="C45" s="502"/>
      <c r="E45" s="1223"/>
      <c r="F45" s="1223"/>
      <c r="G45" s="912">
        <v>24</v>
      </c>
      <c r="H45" s="901"/>
      <c r="I45" s="901" t="s">
        <v>401</v>
      </c>
      <c r="J45" s="901" t="s">
        <v>179</v>
      </c>
      <c r="K45" s="901" t="s">
        <v>44</v>
      </c>
      <c r="L45" s="902">
        <v>0</v>
      </c>
      <c r="M45" s="903">
        <f>M44+TIME(0,L44,0)</f>
        <v>0.75</v>
      </c>
    </row>
    <row r="46" spans="1:13" ht="15.6" x14ac:dyDescent="0.25">
      <c r="A46" s="52"/>
      <c r="B46" s="1029" t="s">
        <v>107</v>
      </c>
      <c r="C46" s="502"/>
      <c r="E46" s="1222"/>
      <c r="F46" s="1222"/>
      <c r="G46" s="553"/>
      <c r="H46" s="897"/>
      <c r="I46" s="897"/>
      <c r="J46" s="897" t="s">
        <v>179</v>
      </c>
      <c r="K46" s="647"/>
      <c r="L46" s="898">
        <v>0</v>
      </c>
      <c r="M46" s="908">
        <f>M45+TIME(0,L45,0)</f>
        <v>0.75</v>
      </c>
    </row>
    <row r="47" spans="1:13" ht="15.6" x14ac:dyDescent="0.25">
      <c r="A47" s="52"/>
      <c r="B47" s="506" t="s">
        <v>265</v>
      </c>
      <c r="C47" s="502"/>
      <c r="E47" s="1223"/>
      <c r="F47" s="1223"/>
      <c r="G47" s="912"/>
      <c r="H47" s="901"/>
      <c r="I47" s="901"/>
      <c r="J47" s="901"/>
      <c r="K47" s="780"/>
      <c r="L47" s="902">
        <v>0</v>
      </c>
      <c r="M47" s="903">
        <f>M46+TIME(0,L46,0)</f>
        <v>0.75</v>
      </c>
    </row>
    <row r="48" spans="1:13" ht="15.6" x14ac:dyDescent="0.25">
      <c r="A48" s="52"/>
      <c r="B48" s="506" t="s">
        <v>266</v>
      </c>
      <c r="C48" s="502"/>
      <c r="E48" s="399"/>
      <c r="F48" s="399"/>
      <c r="G48" s="549"/>
      <c r="H48" s="550"/>
      <c r="I48" s="408"/>
      <c r="J48" s="550"/>
      <c r="K48" s="550"/>
      <c r="L48" s="551"/>
      <c r="M48" s="552"/>
    </row>
    <row r="49" spans="1:13" ht="17.399999999999999" x14ac:dyDescent="0.25">
      <c r="A49" s="52"/>
      <c r="B49" s="506" t="s">
        <v>140</v>
      </c>
      <c r="C49" s="502"/>
      <c r="E49" s="1639" t="s">
        <v>707</v>
      </c>
      <c r="F49" s="1639"/>
      <c r="G49" s="1639"/>
      <c r="H49" s="1639"/>
      <c r="I49" s="1639"/>
      <c r="J49" s="1639"/>
      <c r="K49" s="1639"/>
      <c r="L49" s="1639"/>
      <c r="M49" s="1639"/>
    </row>
    <row r="50" spans="1:13" ht="15.6" x14ac:dyDescent="0.25">
      <c r="A50" s="52"/>
      <c r="B50" s="506" t="s">
        <v>271</v>
      </c>
      <c r="C50" s="502"/>
      <c r="E50" s="1223"/>
      <c r="F50" s="1223"/>
      <c r="G50" s="732"/>
      <c r="H50" s="733"/>
      <c r="I50" s="781"/>
      <c r="J50" s="733"/>
      <c r="K50" s="733"/>
      <c r="L50" s="734"/>
      <c r="M50" s="735"/>
    </row>
    <row r="51" spans="1:13" ht="15.6" x14ac:dyDescent="0.25">
      <c r="A51" s="52"/>
      <c r="B51" s="506" t="s">
        <v>267</v>
      </c>
      <c r="C51" s="502"/>
      <c r="E51" s="1222"/>
      <c r="F51" s="1222"/>
      <c r="G51" s="725">
        <v>25</v>
      </c>
      <c r="H51" s="896" t="s">
        <v>0</v>
      </c>
      <c r="I51" s="897" t="s">
        <v>31</v>
      </c>
      <c r="J51" s="897" t="s">
        <v>179</v>
      </c>
      <c r="K51" s="897" t="s">
        <v>44</v>
      </c>
      <c r="L51" s="898">
        <v>1</v>
      </c>
      <c r="M51" s="899">
        <v>0.4375</v>
      </c>
    </row>
    <row r="52" spans="1:13" ht="15.6" x14ac:dyDescent="0.25">
      <c r="A52" s="52"/>
      <c r="B52" s="506" t="s">
        <v>139</v>
      </c>
      <c r="C52" s="502"/>
      <c r="E52" s="1223"/>
      <c r="F52" s="1223"/>
      <c r="G52" s="726">
        <v>26</v>
      </c>
      <c r="H52" s="900" t="s">
        <v>0</v>
      </c>
      <c r="I52" s="900" t="s">
        <v>33</v>
      </c>
      <c r="J52" s="901" t="s">
        <v>179</v>
      </c>
      <c r="K52" s="901" t="s">
        <v>44</v>
      </c>
      <c r="L52" s="902">
        <v>5</v>
      </c>
      <c r="M52" s="903">
        <f>M51+TIME(0,L51,0)</f>
        <v>0.43819444444444444</v>
      </c>
    </row>
    <row r="53" spans="1:13" ht="15.6" x14ac:dyDescent="0.25">
      <c r="A53" s="52"/>
      <c r="B53" s="506" t="s">
        <v>268</v>
      </c>
      <c r="C53" s="502"/>
      <c r="E53" s="1222"/>
      <c r="F53" s="1222"/>
      <c r="G53" s="553">
        <v>27</v>
      </c>
      <c r="H53" s="897" t="s">
        <v>5</v>
      </c>
      <c r="I53" s="897" t="s">
        <v>43</v>
      </c>
      <c r="J53" s="897" t="s">
        <v>179</v>
      </c>
      <c r="K53" s="897"/>
      <c r="L53" s="898">
        <v>114</v>
      </c>
      <c r="M53" s="899">
        <f>M52+TIME(0,L52,0)</f>
        <v>0.44166666666666665</v>
      </c>
    </row>
    <row r="54" spans="1:13" ht="15.6" x14ac:dyDescent="0.25">
      <c r="A54" s="52"/>
      <c r="B54" s="685" t="s">
        <v>111</v>
      </c>
      <c r="C54" s="502"/>
      <c r="E54" s="1223"/>
      <c r="F54" s="1223"/>
      <c r="G54" s="912">
        <v>28</v>
      </c>
      <c r="H54" s="901"/>
      <c r="I54" s="901" t="s">
        <v>394</v>
      </c>
      <c r="J54" s="901" t="s">
        <v>179</v>
      </c>
      <c r="K54" s="901" t="s">
        <v>44</v>
      </c>
      <c r="L54" s="902">
        <v>0</v>
      </c>
      <c r="M54" s="903">
        <f>M53+TIME(0,L53,0)</f>
        <v>0.52083333333333326</v>
      </c>
    </row>
    <row r="55" spans="1:13" ht="15.6" x14ac:dyDescent="0.25">
      <c r="A55" s="52"/>
      <c r="B55" s="54"/>
      <c r="C55" s="502"/>
      <c r="E55" s="1222"/>
      <c r="F55" s="1222"/>
      <c r="G55" s="553"/>
      <c r="H55" s="897"/>
      <c r="I55" s="897"/>
      <c r="J55" s="897" t="s">
        <v>179</v>
      </c>
      <c r="K55" s="647"/>
      <c r="L55" s="898">
        <v>0</v>
      </c>
      <c r="M55" s="908">
        <f>M54+TIME(0,L54,0)</f>
        <v>0.52083333333333326</v>
      </c>
    </row>
    <row r="56" spans="1:13" ht="15.6" x14ac:dyDescent="0.25">
      <c r="A56" s="52"/>
      <c r="B56" s="54"/>
      <c r="C56" s="502"/>
      <c r="E56" s="399"/>
      <c r="F56" s="399"/>
      <c r="G56" s="549"/>
      <c r="H56" s="550"/>
      <c r="I56" s="408"/>
      <c r="J56" s="550"/>
      <c r="K56" s="550"/>
      <c r="L56" s="551"/>
      <c r="M56" s="552"/>
    </row>
    <row r="57" spans="1:13" ht="17.399999999999999" x14ac:dyDescent="0.25">
      <c r="A57" s="52"/>
      <c r="B57" s="54"/>
      <c r="C57" s="53"/>
      <c r="E57" s="1639" t="s">
        <v>708</v>
      </c>
      <c r="F57" s="1639"/>
      <c r="G57" s="1639"/>
      <c r="H57" s="1639"/>
      <c r="I57" s="1639"/>
      <c r="J57" s="1639"/>
      <c r="K57" s="1639"/>
      <c r="L57" s="1639"/>
      <c r="M57" s="1639"/>
    </row>
    <row r="58" spans="1:13" ht="15.6" x14ac:dyDescent="0.25">
      <c r="A58" s="1169"/>
      <c r="B58" s="1170" t="str">
        <f>B1</f>
        <v>November</v>
      </c>
      <c r="C58" s="1171"/>
      <c r="E58" s="1223"/>
      <c r="F58" s="1223"/>
      <c r="G58" s="732"/>
      <c r="H58" s="733"/>
      <c r="I58" s="781"/>
      <c r="J58" s="733"/>
      <c r="K58" s="733"/>
      <c r="L58" s="734"/>
      <c r="M58" s="735"/>
    </row>
    <row r="59" spans="1:13" ht="15.6" x14ac:dyDescent="0.25">
      <c r="E59" s="1222"/>
      <c r="F59" s="1222"/>
      <c r="G59" s="725">
        <v>29</v>
      </c>
      <c r="H59" s="896" t="s">
        <v>0</v>
      </c>
      <c r="I59" s="897" t="s">
        <v>31</v>
      </c>
      <c r="J59" s="897" t="s">
        <v>179</v>
      </c>
      <c r="K59" s="897" t="s">
        <v>44</v>
      </c>
      <c r="L59" s="898">
        <v>1</v>
      </c>
      <c r="M59" s="899">
        <v>0.66666666666666663</v>
      </c>
    </row>
    <row r="60" spans="1:13" ht="15.6" x14ac:dyDescent="0.25">
      <c r="E60" s="1223"/>
      <c r="F60" s="1223"/>
      <c r="G60" s="726">
        <v>30</v>
      </c>
      <c r="H60" s="900" t="s">
        <v>0</v>
      </c>
      <c r="I60" s="900" t="s">
        <v>33</v>
      </c>
      <c r="J60" s="901" t="s">
        <v>179</v>
      </c>
      <c r="K60" s="901" t="s">
        <v>44</v>
      </c>
      <c r="L60" s="902">
        <v>5</v>
      </c>
      <c r="M60" s="903">
        <f>M59+TIME(0,L59,0)</f>
        <v>0.66736111111111107</v>
      </c>
    </row>
    <row r="61" spans="1:13" ht="15.6" x14ac:dyDescent="0.25">
      <c r="E61" s="1222"/>
      <c r="F61" s="1222"/>
      <c r="G61" s="553">
        <v>31</v>
      </c>
      <c r="H61" s="897" t="s">
        <v>5</v>
      </c>
      <c r="I61" s="897" t="s">
        <v>43</v>
      </c>
      <c r="J61" s="897" t="s">
        <v>179</v>
      </c>
      <c r="K61" s="897"/>
      <c r="L61" s="898">
        <v>104</v>
      </c>
      <c r="M61" s="899">
        <f>M60+TIME(0,L60,0)</f>
        <v>0.67083333333333328</v>
      </c>
    </row>
    <row r="62" spans="1:13" ht="15.6" x14ac:dyDescent="0.25">
      <c r="E62" s="1223"/>
      <c r="F62" s="1223"/>
      <c r="G62" s="912">
        <v>32</v>
      </c>
      <c r="H62" s="901" t="s">
        <v>513</v>
      </c>
      <c r="I62" s="901" t="s">
        <v>709</v>
      </c>
      <c r="J62" s="901" t="s">
        <v>179</v>
      </c>
      <c r="K62" s="901" t="s">
        <v>44</v>
      </c>
      <c r="L62" s="902">
        <v>5</v>
      </c>
      <c r="M62" s="903">
        <f>M61+TIME(0,L61,0)</f>
        <v>0.74305555555555547</v>
      </c>
    </row>
    <row r="63" spans="1:13" ht="15.6" x14ac:dyDescent="0.25">
      <c r="E63" s="1222"/>
      <c r="F63" s="1222"/>
      <c r="G63" s="553"/>
      <c r="H63" s="897" t="s">
        <v>49</v>
      </c>
      <c r="I63" s="897" t="s">
        <v>514</v>
      </c>
      <c r="J63" s="897" t="s">
        <v>179</v>
      </c>
      <c r="K63" s="647"/>
      <c r="L63" s="898">
        <v>5</v>
      </c>
      <c r="M63" s="908">
        <f>M62+TIME(0,L62,0)</f>
        <v>0.74652777777777768</v>
      </c>
    </row>
    <row r="64" spans="1:13" ht="15.6" x14ac:dyDescent="0.25">
      <c r="E64" s="1223"/>
      <c r="F64" s="1223"/>
      <c r="G64" s="912"/>
      <c r="H64" s="901" t="s">
        <v>6</v>
      </c>
      <c r="I64" s="901" t="s">
        <v>34</v>
      </c>
      <c r="J64" s="901"/>
      <c r="K64" s="780"/>
      <c r="L64" s="902">
        <v>0</v>
      </c>
      <c r="M64" s="903">
        <f>M63+TIME(0,L63,0)</f>
        <v>0.74999999999999989</v>
      </c>
    </row>
    <row r="65" spans="5:13" ht="15.6" x14ac:dyDescent="0.25">
      <c r="E65" s="1223"/>
      <c r="F65" s="1223"/>
      <c r="G65" s="912"/>
      <c r="H65" s="901"/>
      <c r="I65" s="901"/>
      <c r="J65" s="901"/>
      <c r="K65" s="780"/>
      <c r="L65" s="902"/>
      <c r="M65" s="903"/>
    </row>
    <row r="66" spans="5:13" x14ac:dyDescent="0.25">
      <c r="E66" s="1167"/>
      <c r="F66" s="1167"/>
      <c r="G66" s="1167"/>
      <c r="H66" s="1167"/>
      <c r="I66" s="1167"/>
      <c r="J66" s="1167"/>
      <c r="K66" s="1167"/>
      <c r="L66" s="1167"/>
      <c r="M66" s="1167"/>
    </row>
    <row r="67" spans="5:13" x14ac:dyDescent="0.25">
      <c r="E67" s="1167"/>
      <c r="F67" s="1167"/>
      <c r="G67" s="1167"/>
      <c r="H67" s="1167"/>
      <c r="I67" s="1167"/>
      <c r="J67" s="1167"/>
      <c r="K67" s="1167"/>
      <c r="L67" s="1167"/>
      <c r="M67" s="1167"/>
    </row>
    <row r="68" spans="5:13" x14ac:dyDescent="0.25">
      <c r="E68" s="1167"/>
      <c r="F68" s="1167"/>
      <c r="G68" s="1167"/>
      <c r="H68" s="1167"/>
      <c r="I68" s="1167"/>
      <c r="J68" s="1167"/>
      <c r="K68" s="1167"/>
      <c r="L68" s="1167"/>
      <c r="M68" s="1167"/>
    </row>
    <row r="69" spans="5:13" x14ac:dyDescent="0.25">
      <c r="E69" s="1167"/>
      <c r="F69" s="1167"/>
      <c r="G69" s="1167"/>
      <c r="H69" s="1167"/>
      <c r="I69" s="1167"/>
      <c r="J69" s="1167"/>
      <c r="K69" s="1167"/>
      <c r="L69" s="1167"/>
      <c r="M69" s="1167"/>
    </row>
    <row r="70" spans="5:13" x14ac:dyDescent="0.25">
      <c r="E70" s="1167"/>
      <c r="F70" s="1167"/>
      <c r="G70" s="1167"/>
      <c r="H70" s="1167"/>
      <c r="I70" s="1167"/>
      <c r="J70" s="1167"/>
      <c r="K70" s="1167"/>
      <c r="L70" s="1167"/>
      <c r="M70" s="1167"/>
    </row>
    <row r="71" spans="5:13" x14ac:dyDescent="0.25">
      <c r="E71" s="1167"/>
      <c r="F71" s="1167"/>
      <c r="G71" s="1167"/>
      <c r="H71" s="1167"/>
      <c r="I71" s="1167"/>
      <c r="J71" s="1167"/>
      <c r="K71" s="1167"/>
      <c r="L71" s="1167"/>
      <c r="M71" s="1167"/>
    </row>
    <row r="72" spans="5:13" x14ac:dyDescent="0.25">
      <c r="E72" s="1167"/>
      <c r="F72" s="1167"/>
      <c r="G72" s="1167"/>
      <c r="H72" s="1167"/>
      <c r="I72" s="1167"/>
      <c r="J72" s="1167"/>
      <c r="K72" s="1167"/>
      <c r="L72" s="1167"/>
      <c r="M72" s="1167"/>
    </row>
    <row r="73" spans="5:13" x14ac:dyDescent="0.25">
      <c r="E73" s="1167"/>
      <c r="F73" s="1167"/>
      <c r="G73" s="1167"/>
      <c r="H73" s="1167"/>
      <c r="I73" s="1167"/>
      <c r="J73" s="1167"/>
      <c r="K73" s="1167"/>
      <c r="L73" s="1167"/>
      <c r="M73" s="1167"/>
    </row>
    <row r="74" spans="5:13" x14ac:dyDescent="0.25">
      <c r="E74" s="1167"/>
      <c r="F74" s="1167"/>
      <c r="G74" s="1167"/>
      <c r="H74" s="1167"/>
      <c r="I74" s="1167"/>
      <c r="J74" s="1167"/>
      <c r="K74" s="1167"/>
      <c r="L74" s="1167"/>
      <c r="M74" s="1167"/>
    </row>
    <row r="75" spans="5:13" x14ac:dyDescent="0.25">
      <c r="E75" s="1167"/>
      <c r="F75" s="1167"/>
      <c r="G75" s="1167"/>
      <c r="H75" s="1167"/>
      <c r="I75" s="400" t="s">
        <v>324</v>
      </c>
      <c r="J75" s="1167"/>
      <c r="K75" s="1167"/>
      <c r="L75" s="1167"/>
      <c r="M75" s="1167"/>
    </row>
    <row r="76" spans="5:13" x14ac:dyDescent="0.25">
      <c r="E76" s="1167"/>
      <c r="F76" s="1167"/>
      <c r="G76" s="1167"/>
      <c r="H76" s="1167"/>
      <c r="I76" s="773" t="s">
        <v>325</v>
      </c>
      <c r="J76" s="1167"/>
      <c r="K76" s="1167"/>
      <c r="L76" s="1167"/>
      <c r="M76" s="1167"/>
    </row>
    <row r="77" spans="5:13" x14ac:dyDescent="0.25">
      <c r="E77" s="1167"/>
      <c r="F77" s="1167"/>
      <c r="G77" s="1167"/>
      <c r="H77" s="1167"/>
      <c r="I77" s="1224"/>
      <c r="J77" s="1167"/>
      <c r="K77" s="1167"/>
      <c r="L77" s="1167"/>
      <c r="M77" s="1167"/>
    </row>
    <row r="78" spans="5:13" x14ac:dyDescent="0.25">
      <c r="E78" s="1167"/>
      <c r="F78" s="1167"/>
      <c r="G78" s="1167"/>
      <c r="H78" s="1167"/>
      <c r="I78" s="1193" t="s">
        <v>326</v>
      </c>
      <c r="J78" s="1167"/>
      <c r="K78" s="1167"/>
      <c r="L78" s="1167"/>
      <c r="M78" s="1167"/>
    </row>
    <row r="79" spans="5:13" x14ac:dyDescent="0.25">
      <c r="E79" s="1167"/>
      <c r="F79" s="1167"/>
      <c r="G79" s="1167"/>
      <c r="H79" s="1167"/>
      <c r="I79" s="1186" t="s">
        <v>327</v>
      </c>
      <c r="J79" s="1167"/>
      <c r="K79" s="1167"/>
      <c r="L79" s="1167"/>
      <c r="M79" s="1167"/>
    </row>
    <row r="80" spans="5:13" x14ac:dyDescent="0.25">
      <c r="E80" s="1167"/>
      <c r="F80" s="1167"/>
      <c r="G80" s="1167"/>
      <c r="H80" s="1167"/>
      <c r="I80" s="1193"/>
      <c r="J80" s="1167"/>
      <c r="K80" s="1167"/>
      <c r="L80" s="1167"/>
      <c r="M80" s="1167"/>
    </row>
    <row r="81" spans="5:13" x14ac:dyDescent="0.25">
      <c r="E81" s="1167"/>
      <c r="F81" s="1167"/>
      <c r="G81" s="1167"/>
      <c r="H81" s="1167"/>
      <c r="I81" s="1186" t="s">
        <v>310</v>
      </c>
      <c r="J81" s="1167"/>
      <c r="K81" s="1167"/>
      <c r="L81" s="1167"/>
      <c r="M81" s="1167"/>
    </row>
    <row r="82" spans="5:13" x14ac:dyDescent="0.25">
      <c r="E82" s="1167"/>
      <c r="F82" s="1167"/>
      <c r="G82" s="1167"/>
      <c r="H82" s="1167"/>
      <c r="I82" s="1193" t="s">
        <v>311</v>
      </c>
      <c r="J82" s="1167"/>
      <c r="K82" s="1167"/>
      <c r="L82" s="1167"/>
      <c r="M82" s="1167"/>
    </row>
    <row r="83" spans="5:13" x14ac:dyDescent="0.25">
      <c r="E83" s="1167"/>
      <c r="F83" s="1167"/>
      <c r="G83" s="1167"/>
      <c r="H83" s="1167"/>
      <c r="I83" s="1167"/>
      <c r="J83" s="1167"/>
      <c r="K83" s="1167"/>
      <c r="L83" s="1167"/>
      <c r="M83" s="1167"/>
    </row>
    <row r="84" spans="5:13" x14ac:dyDescent="0.25">
      <c r="E84" s="1167"/>
      <c r="F84" s="1167"/>
      <c r="G84" s="1167"/>
      <c r="H84" s="1167"/>
      <c r="I84" s="1167"/>
      <c r="J84" s="1167"/>
      <c r="K84" s="1167"/>
      <c r="L84" s="1167"/>
      <c r="M84" s="1167"/>
    </row>
    <row r="85" spans="5:13" x14ac:dyDescent="0.25">
      <c r="E85" s="1167"/>
      <c r="F85" s="1167"/>
      <c r="G85" s="1167"/>
      <c r="H85" s="1167"/>
      <c r="I85" s="1167"/>
      <c r="J85" s="1167"/>
      <c r="K85" s="1167"/>
      <c r="L85" s="1167"/>
      <c r="M85" s="1167"/>
    </row>
    <row r="86" spans="5:13" x14ac:dyDescent="0.25">
      <c r="E86" s="1167"/>
      <c r="F86" s="1167"/>
      <c r="G86" s="1167"/>
      <c r="H86" s="1167"/>
      <c r="I86" s="1167"/>
      <c r="J86" s="1167"/>
      <c r="K86" s="1167"/>
      <c r="L86" s="1167"/>
      <c r="M86" s="1167"/>
    </row>
    <row r="87" spans="5:13" x14ac:dyDescent="0.25">
      <c r="E87" s="1167"/>
      <c r="F87" s="1167"/>
      <c r="G87" s="1167"/>
      <c r="H87" s="1167"/>
      <c r="I87" s="1167"/>
      <c r="J87" s="1167"/>
      <c r="K87" s="1167"/>
      <c r="L87" s="1167"/>
      <c r="M87" s="1167"/>
    </row>
    <row r="88" spans="5:13" x14ac:dyDescent="0.25">
      <c r="E88" s="1167"/>
      <c r="F88" s="1167"/>
      <c r="G88" s="1167"/>
      <c r="H88" s="1167"/>
      <c r="I88" s="1167"/>
      <c r="J88" s="1167"/>
      <c r="K88" s="1167"/>
      <c r="L88" s="1167"/>
      <c r="M88" s="1167"/>
    </row>
    <row r="89" spans="5:13" x14ac:dyDescent="0.25">
      <c r="E89" s="1167"/>
      <c r="F89" s="1167"/>
      <c r="G89" s="1167"/>
      <c r="H89" s="1167"/>
      <c r="I89" s="1167"/>
      <c r="J89" s="1167"/>
      <c r="K89" s="1167"/>
      <c r="L89" s="1167"/>
      <c r="M89" s="1167"/>
    </row>
    <row r="90" spans="5:13" x14ac:dyDescent="0.25">
      <c r="E90" s="1167"/>
      <c r="F90" s="1167"/>
      <c r="G90" s="1167"/>
      <c r="H90" s="1167"/>
      <c r="I90" s="1167"/>
      <c r="J90" s="1167"/>
      <c r="K90" s="1167"/>
      <c r="L90" s="1167"/>
      <c r="M90" s="1167"/>
    </row>
    <row r="91" spans="5:13" x14ac:dyDescent="0.25">
      <c r="E91" s="1167"/>
      <c r="F91" s="1167"/>
      <c r="G91" s="1167"/>
      <c r="H91" s="1167"/>
      <c r="I91" s="1167"/>
      <c r="J91" s="1167"/>
      <c r="K91" s="1167"/>
      <c r="L91" s="1167"/>
      <c r="M91" s="1167"/>
    </row>
    <row r="92" spans="5:13" x14ac:dyDescent="0.25">
      <c r="E92" s="1167"/>
      <c r="F92" s="1167"/>
      <c r="G92" s="1167"/>
      <c r="H92" s="1167"/>
      <c r="I92" s="1167"/>
      <c r="J92" s="1167"/>
      <c r="K92" s="1167"/>
      <c r="L92" s="1167"/>
      <c r="M92" s="1167"/>
    </row>
    <row r="93" spans="5:13" x14ac:dyDescent="0.25">
      <c r="E93" s="1167"/>
      <c r="F93" s="1167"/>
      <c r="G93" s="1167"/>
      <c r="H93" s="1167"/>
      <c r="I93" s="1167"/>
      <c r="J93" s="1167"/>
      <c r="K93" s="1167"/>
      <c r="L93" s="1167"/>
      <c r="M93" s="1167"/>
    </row>
    <row r="94" spans="5:13" x14ac:dyDescent="0.25">
      <c r="E94" s="1167"/>
      <c r="F94" s="1167"/>
      <c r="G94" s="1167"/>
      <c r="H94" s="1167"/>
      <c r="I94" s="1167"/>
      <c r="J94" s="1167"/>
      <c r="K94" s="1167"/>
      <c r="L94" s="1167"/>
      <c r="M94" s="1167"/>
    </row>
    <row r="95" spans="5:13" x14ac:dyDescent="0.25">
      <c r="E95" s="1167"/>
      <c r="F95" s="1167"/>
      <c r="G95" s="1167"/>
      <c r="H95" s="1167"/>
      <c r="I95" s="1167"/>
      <c r="J95" s="1167"/>
      <c r="K95" s="1167"/>
      <c r="L95" s="1167"/>
      <c r="M95" s="1167"/>
    </row>
    <row r="96" spans="5:13" x14ac:dyDescent="0.25">
      <c r="E96" s="1167"/>
      <c r="F96" s="1167"/>
      <c r="G96" s="1167"/>
      <c r="H96" s="1167"/>
      <c r="I96" s="1167"/>
      <c r="J96" s="1167"/>
      <c r="K96" s="1167"/>
      <c r="L96" s="1167"/>
      <c r="M96" s="1167"/>
    </row>
    <row r="97" spans="5:13" x14ac:dyDescent="0.25">
      <c r="E97" s="1167"/>
      <c r="F97" s="1167"/>
      <c r="G97" s="1167"/>
      <c r="H97" s="1167"/>
      <c r="I97" s="1167"/>
      <c r="J97" s="1167"/>
      <c r="K97" s="1167"/>
      <c r="L97" s="1167"/>
      <c r="M97" s="1167"/>
    </row>
    <row r="98" spans="5:13" x14ac:dyDescent="0.25">
      <c r="E98" s="1167"/>
      <c r="F98" s="1167"/>
      <c r="G98" s="1167"/>
      <c r="H98" s="1167"/>
      <c r="I98" s="1167"/>
      <c r="J98" s="1167"/>
      <c r="K98" s="1167"/>
      <c r="L98" s="1167"/>
      <c r="M98" s="1167"/>
    </row>
    <row r="99" spans="5:13" x14ac:dyDescent="0.25">
      <c r="E99" s="1167"/>
      <c r="F99" s="1167"/>
      <c r="G99" s="1167"/>
      <c r="H99" s="1167"/>
      <c r="I99" s="1167"/>
      <c r="J99" s="1167"/>
      <c r="K99" s="1167"/>
      <c r="L99" s="1167"/>
      <c r="M99" s="1167"/>
    </row>
    <row r="100" spans="5:13" x14ac:dyDescent="0.25">
      <c r="E100" s="1167"/>
      <c r="F100" s="1167"/>
      <c r="G100" s="1167"/>
      <c r="H100" s="1167"/>
      <c r="I100" s="1167"/>
      <c r="J100" s="1167"/>
      <c r="K100" s="1167"/>
      <c r="L100" s="1167"/>
      <c r="M100" s="1167"/>
    </row>
    <row r="101" spans="5:13" x14ac:dyDescent="0.25">
      <c r="E101" s="1167"/>
      <c r="F101" s="1167"/>
      <c r="G101" s="1167"/>
      <c r="H101" s="1167"/>
      <c r="I101" s="1167"/>
      <c r="J101" s="1167"/>
      <c r="K101" s="1167"/>
      <c r="L101" s="1167"/>
      <c r="M101" s="1167"/>
    </row>
    <row r="102" spans="5:13" x14ac:dyDescent="0.25">
      <c r="E102" s="1167"/>
      <c r="F102" s="1167"/>
      <c r="G102" s="1167"/>
      <c r="H102" s="1167"/>
      <c r="I102" s="1167"/>
      <c r="J102" s="1167"/>
      <c r="K102" s="1167"/>
      <c r="L102" s="1167"/>
      <c r="M102" s="1167"/>
    </row>
    <row r="103" spans="5:13" x14ac:dyDescent="0.25">
      <c r="E103" s="1167"/>
      <c r="F103" s="1167"/>
      <c r="G103" s="1167"/>
      <c r="H103" s="1167"/>
      <c r="I103" s="1167"/>
      <c r="J103" s="1167"/>
      <c r="K103" s="1167"/>
      <c r="L103" s="1167"/>
      <c r="M103" s="1167"/>
    </row>
    <row r="104" spans="5:13" x14ac:dyDescent="0.25">
      <c r="E104" s="1167"/>
      <c r="F104" s="1167"/>
      <c r="G104" s="1167"/>
      <c r="H104" s="1167"/>
      <c r="I104" s="1167"/>
      <c r="J104" s="1167"/>
      <c r="K104" s="1167"/>
      <c r="L104" s="1167"/>
      <c r="M104" s="1167"/>
    </row>
    <row r="105" spans="5:13" x14ac:dyDescent="0.25">
      <c r="E105" s="1167"/>
      <c r="F105" s="1167"/>
      <c r="G105" s="1167"/>
      <c r="H105" s="1167"/>
      <c r="I105" s="1167"/>
      <c r="J105" s="1167"/>
      <c r="K105" s="1167"/>
      <c r="L105" s="1167"/>
      <c r="M105" s="1167"/>
    </row>
    <row r="106" spans="5:13" x14ac:dyDescent="0.25">
      <c r="E106" s="1167"/>
      <c r="F106" s="1167"/>
      <c r="G106" s="1167"/>
      <c r="H106" s="1167"/>
      <c r="I106" s="1167"/>
      <c r="J106" s="1167"/>
      <c r="K106" s="1167"/>
      <c r="L106" s="1167"/>
      <c r="M106" s="1167"/>
    </row>
    <row r="107" spans="5:13" x14ac:dyDescent="0.25">
      <c r="E107" s="1167"/>
      <c r="F107" s="1167"/>
      <c r="G107" s="1167"/>
      <c r="H107" s="1167"/>
      <c r="I107" s="1167"/>
      <c r="J107" s="1167"/>
      <c r="K107" s="1167"/>
      <c r="L107" s="1167"/>
      <c r="M107" s="1167"/>
    </row>
    <row r="108" spans="5:13" x14ac:dyDescent="0.25">
      <c r="E108" s="1167"/>
      <c r="F108" s="1167"/>
      <c r="G108" s="1167"/>
      <c r="H108" s="1167"/>
      <c r="I108" s="1167"/>
      <c r="J108" s="1167"/>
      <c r="K108" s="1167"/>
      <c r="L108" s="1167"/>
      <c r="M108" s="1167"/>
    </row>
    <row r="109" spans="5:13" x14ac:dyDescent="0.25">
      <c r="E109" s="1167"/>
      <c r="F109" s="1167"/>
      <c r="G109" s="1167"/>
      <c r="H109" s="1167"/>
      <c r="I109" s="1167"/>
      <c r="J109" s="1167"/>
      <c r="K109" s="1167"/>
      <c r="L109" s="1167"/>
      <c r="M109" s="1167"/>
    </row>
    <row r="110" spans="5:13" x14ac:dyDescent="0.25">
      <c r="E110" s="1167"/>
      <c r="F110" s="1167"/>
      <c r="G110" s="1167"/>
      <c r="H110" s="1167"/>
      <c r="I110" s="1167"/>
      <c r="J110" s="1167"/>
      <c r="K110" s="1167"/>
      <c r="L110" s="1167"/>
      <c r="M110" s="1167"/>
    </row>
    <row r="111" spans="5:13" x14ac:dyDescent="0.25">
      <c r="E111" s="1167"/>
      <c r="F111" s="1167"/>
      <c r="G111" s="1167"/>
      <c r="H111" s="1167"/>
      <c r="I111" s="1167"/>
      <c r="J111" s="1167"/>
      <c r="K111" s="1167"/>
      <c r="L111" s="1167"/>
      <c r="M111" s="1167"/>
    </row>
    <row r="112" spans="5:13" x14ac:dyDescent="0.25">
      <c r="E112" s="1167"/>
      <c r="F112" s="1167"/>
      <c r="G112" s="1167"/>
      <c r="H112" s="1167"/>
      <c r="I112" s="1167"/>
      <c r="J112" s="1167"/>
      <c r="K112" s="1167"/>
      <c r="L112" s="1167"/>
      <c r="M112" s="1167"/>
    </row>
    <row r="113" spans="5:13" x14ac:dyDescent="0.25">
      <c r="E113" s="1167"/>
      <c r="F113" s="1167"/>
      <c r="G113" s="1167"/>
      <c r="H113" s="1167"/>
      <c r="I113" s="1167"/>
      <c r="J113" s="1167"/>
      <c r="K113" s="1167"/>
      <c r="L113" s="1167"/>
      <c r="M113" s="1167"/>
    </row>
    <row r="114" spans="5:13" x14ac:dyDescent="0.25">
      <c r="E114" s="844"/>
      <c r="F114" s="844"/>
      <c r="G114" s="844"/>
      <c r="H114" s="844"/>
      <c r="I114" s="844"/>
      <c r="J114" s="844"/>
      <c r="K114" s="844"/>
      <c r="L114" s="844"/>
      <c r="M114" s="844"/>
    </row>
    <row r="115" spans="5:13" x14ac:dyDescent="0.25">
      <c r="E115" s="844"/>
      <c r="F115" s="844"/>
      <c r="G115" s="844"/>
      <c r="H115" s="844"/>
      <c r="I115" s="844"/>
      <c r="J115" s="844"/>
      <c r="K115" s="844"/>
      <c r="L115" s="844"/>
      <c r="M115" s="844"/>
    </row>
    <row r="116" spans="5:13" x14ac:dyDescent="0.25">
      <c r="E116" s="844"/>
      <c r="F116" s="844"/>
      <c r="G116" s="844"/>
      <c r="H116" s="844"/>
      <c r="I116" s="844"/>
      <c r="J116" s="844"/>
      <c r="K116" s="844"/>
      <c r="L116" s="844"/>
      <c r="M116" s="844"/>
    </row>
    <row r="117" spans="5:13" x14ac:dyDescent="0.25">
      <c r="E117" s="844"/>
      <c r="F117" s="844"/>
      <c r="G117" s="844"/>
      <c r="H117" s="844"/>
      <c r="I117" s="844"/>
      <c r="J117" s="844"/>
      <c r="K117" s="844"/>
      <c r="L117" s="844"/>
      <c r="M117" s="844"/>
    </row>
    <row r="118" spans="5:13" x14ac:dyDescent="0.25">
      <c r="E118" s="844"/>
      <c r="F118" s="844"/>
      <c r="G118" s="844"/>
      <c r="H118" s="844"/>
      <c r="I118" s="844"/>
      <c r="J118" s="844"/>
      <c r="K118" s="844"/>
      <c r="L118" s="844"/>
      <c r="M118" s="844"/>
    </row>
    <row r="119" spans="5:13" x14ac:dyDescent="0.25">
      <c r="E119" s="844"/>
      <c r="F119" s="844"/>
      <c r="G119" s="844"/>
      <c r="H119" s="844"/>
      <c r="I119" s="844"/>
      <c r="J119" s="844"/>
      <c r="K119" s="844"/>
      <c r="L119" s="844"/>
      <c r="M119" s="844"/>
    </row>
    <row r="120" spans="5:13" x14ac:dyDescent="0.25">
      <c r="E120" s="844"/>
      <c r="F120" s="844"/>
      <c r="G120" s="844"/>
      <c r="H120" s="844"/>
      <c r="I120" s="844"/>
      <c r="J120" s="844"/>
      <c r="K120" s="844"/>
      <c r="L120" s="844"/>
      <c r="M120" s="844"/>
    </row>
    <row r="121" spans="5:13" x14ac:dyDescent="0.25">
      <c r="E121" s="844"/>
      <c r="F121" s="844"/>
      <c r="G121" s="844"/>
      <c r="H121" s="844"/>
      <c r="I121" s="844"/>
      <c r="J121" s="844"/>
      <c r="K121" s="844"/>
      <c r="L121" s="844"/>
      <c r="M121" s="844"/>
    </row>
    <row r="122" spans="5:13" x14ac:dyDescent="0.25">
      <c r="E122" s="844"/>
      <c r="F122" s="844"/>
      <c r="G122" s="844"/>
      <c r="H122" s="844"/>
      <c r="I122" s="844"/>
      <c r="J122" s="844"/>
      <c r="K122" s="844"/>
      <c r="L122" s="844"/>
      <c r="M122" s="844"/>
    </row>
    <row r="123" spans="5:13" x14ac:dyDescent="0.25">
      <c r="E123" s="844"/>
      <c r="F123" s="844"/>
      <c r="G123" s="844"/>
      <c r="H123" s="844"/>
      <c r="I123" s="844"/>
      <c r="J123" s="844"/>
      <c r="K123" s="844"/>
      <c r="L123" s="844"/>
      <c r="M123" s="844"/>
    </row>
    <row r="124" spans="5:13" x14ac:dyDescent="0.25">
      <c r="E124" s="844"/>
      <c r="F124" s="844"/>
      <c r="G124" s="844"/>
      <c r="H124" s="844"/>
      <c r="I124" s="844"/>
      <c r="J124" s="844"/>
      <c r="K124" s="844"/>
      <c r="L124" s="844"/>
      <c r="M124" s="844"/>
    </row>
    <row r="125" spans="5:13" x14ac:dyDescent="0.25">
      <c r="E125" s="844"/>
      <c r="F125" s="844"/>
      <c r="G125" s="844"/>
      <c r="H125" s="844"/>
      <c r="I125" s="844"/>
      <c r="J125" s="844"/>
      <c r="K125" s="844"/>
      <c r="L125" s="844"/>
      <c r="M125" s="844"/>
    </row>
    <row r="126" spans="5:13" x14ac:dyDescent="0.25">
      <c r="E126" s="844"/>
      <c r="F126" s="844"/>
      <c r="G126" s="844"/>
      <c r="H126" s="844"/>
      <c r="I126" s="844"/>
      <c r="J126" s="844"/>
      <c r="K126" s="844"/>
      <c r="L126" s="844"/>
      <c r="M126" s="844"/>
    </row>
    <row r="127" spans="5:13" x14ac:dyDescent="0.25">
      <c r="E127" s="844"/>
      <c r="F127" s="844"/>
      <c r="G127" s="844"/>
      <c r="H127" s="844"/>
      <c r="I127" s="844"/>
      <c r="J127" s="844"/>
      <c r="K127" s="844"/>
      <c r="L127" s="844"/>
      <c r="M127" s="844"/>
    </row>
    <row r="128" spans="5:13" x14ac:dyDescent="0.25">
      <c r="E128" s="844"/>
      <c r="F128" s="844"/>
      <c r="G128" s="844"/>
      <c r="H128" s="844"/>
      <c r="I128" s="844"/>
      <c r="J128" s="844"/>
      <c r="K128" s="844"/>
      <c r="L128" s="844"/>
      <c r="M128" s="844"/>
    </row>
    <row r="129" spans="5:13" x14ac:dyDescent="0.25">
      <c r="E129" s="844"/>
      <c r="F129" s="844"/>
      <c r="G129" s="844"/>
      <c r="H129" s="844"/>
      <c r="I129" s="844"/>
      <c r="J129" s="844"/>
      <c r="K129" s="844"/>
      <c r="L129" s="844"/>
      <c r="M129" s="844"/>
    </row>
    <row r="130" spans="5:13" x14ac:dyDescent="0.25">
      <c r="E130" s="844"/>
      <c r="F130" s="844"/>
      <c r="G130" s="844"/>
      <c r="H130" s="844"/>
      <c r="I130" s="844"/>
      <c r="J130" s="844"/>
      <c r="K130" s="844"/>
      <c r="L130" s="844"/>
      <c r="M130" s="844"/>
    </row>
    <row r="131" spans="5:13" x14ac:dyDescent="0.25">
      <c r="E131" s="844"/>
      <c r="F131" s="844"/>
      <c r="G131" s="844"/>
      <c r="H131" s="844"/>
      <c r="I131" s="844"/>
      <c r="J131" s="844"/>
      <c r="K131" s="844"/>
      <c r="L131" s="844"/>
      <c r="M131" s="844"/>
    </row>
    <row r="132" spans="5:13" x14ac:dyDescent="0.25">
      <c r="E132" s="844"/>
      <c r="F132" s="844"/>
      <c r="G132" s="844"/>
      <c r="H132" s="844"/>
      <c r="I132" s="844"/>
      <c r="J132" s="844"/>
      <c r="K132" s="844"/>
      <c r="L132" s="844"/>
      <c r="M132" s="844"/>
    </row>
    <row r="133" spans="5:13" x14ac:dyDescent="0.25">
      <c r="E133" s="844"/>
      <c r="F133" s="844"/>
      <c r="G133" s="844"/>
      <c r="H133" s="844"/>
      <c r="I133" s="844"/>
      <c r="J133" s="844"/>
      <c r="K133" s="844"/>
      <c r="L133" s="844"/>
      <c r="M133" s="844"/>
    </row>
    <row r="134" spans="5:13" x14ac:dyDescent="0.25">
      <c r="E134" s="844"/>
      <c r="F134" s="844"/>
      <c r="G134" s="844"/>
      <c r="H134" s="844"/>
      <c r="I134" s="844"/>
      <c r="J134" s="844"/>
      <c r="K134" s="844"/>
      <c r="L134" s="844"/>
      <c r="M134" s="844"/>
    </row>
    <row r="135" spans="5:13" x14ac:dyDescent="0.25">
      <c r="E135" s="844"/>
      <c r="F135" s="844"/>
      <c r="G135" s="844"/>
      <c r="H135" s="844"/>
      <c r="I135" s="844"/>
      <c r="J135" s="844"/>
      <c r="K135" s="844"/>
      <c r="L135" s="844"/>
      <c r="M135" s="844"/>
    </row>
    <row r="136" spans="5:13" x14ac:dyDescent="0.25">
      <c r="E136" s="844"/>
      <c r="F136" s="844"/>
      <c r="G136" s="844"/>
      <c r="H136" s="844"/>
      <c r="I136" s="844"/>
      <c r="J136" s="844"/>
      <c r="K136" s="844"/>
      <c r="L136" s="844"/>
      <c r="M136" s="844"/>
    </row>
    <row r="137" spans="5:13" x14ac:dyDescent="0.25">
      <c r="E137" s="844"/>
      <c r="F137" s="844"/>
      <c r="G137" s="844"/>
      <c r="H137" s="844"/>
      <c r="I137" s="844"/>
      <c r="J137" s="844"/>
      <c r="K137" s="844"/>
      <c r="L137" s="844"/>
      <c r="M137" s="844"/>
    </row>
    <row r="138" spans="5:13" x14ac:dyDescent="0.25">
      <c r="E138" s="844"/>
      <c r="F138" s="844"/>
      <c r="G138" s="844"/>
      <c r="H138" s="844"/>
      <c r="I138" s="844"/>
      <c r="J138" s="844"/>
      <c r="K138" s="844"/>
      <c r="L138" s="844"/>
      <c r="M138" s="844"/>
    </row>
    <row r="139" spans="5:13" x14ac:dyDescent="0.25">
      <c r="E139" s="844"/>
      <c r="F139" s="844"/>
      <c r="G139" s="844"/>
      <c r="H139" s="844"/>
      <c r="I139" s="844"/>
      <c r="J139" s="844"/>
      <c r="K139" s="844"/>
      <c r="L139" s="844"/>
      <c r="M139" s="844"/>
    </row>
    <row r="140" spans="5:13" x14ac:dyDescent="0.25">
      <c r="E140" s="844"/>
      <c r="F140" s="844"/>
      <c r="G140" s="844"/>
      <c r="H140" s="844"/>
      <c r="I140" s="844"/>
      <c r="J140" s="844"/>
      <c r="K140" s="844"/>
      <c r="L140" s="844"/>
      <c r="M140" s="844"/>
    </row>
    <row r="141" spans="5:13" x14ac:dyDescent="0.25">
      <c r="E141" s="844"/>
      <c r="F141" s="844"/>
      <c r="G141" s="844"/>
      <c r="H141" s="844"/>
      <c r="I141" s="844"/>
      <c r="J141" s="844"/>
      <c r="K141" s="844"/>
      <c r="L141" s="844"/>
      <c r="M141" s="844"/>
    </row>
    <row r="142" spans="5:13" x14ac:dyDescent="0.25">
      <c r="E142" s="844"/>
      <c r="F142" s="844"/>
      <c r="G142" s="844"/>
      <c r="H142" s="844"/>
      <c r="I142" s="844"/>
      <c r="J142" s="844"/>
      <c r="K142" s="844"/>
      <c r="L142" s="844"/>
      <c r="M142" s="844"/>
    </row>
    <row r="143" spans="5:13" x14ac:dyDescent="0.25">
      <c r="E143" s="844"/>
      <c r="F143" s="844"/>
      <c r="G143" s="844"/>
      <c r="H143" s="844"/>
      <c r="I143" s="844"/>
      <c r="J143" s="844"/>
      <c r="K143" s="844"/>
      <c r="L143" s="844"/>
      <c r="M143" s="844"/>
    </row>
    <row r="144" spans="5:13" x14ac:dyDescent="0.25">
      <c r="E144" s="844"/>
      <c r="F144" s="844"/>
      <c r="G144" s="844"/>
      <c r="H144" s="844"/>
      <c r="I144" s="844"/>
      <c r="J144" s="844"/>
      <c r="K144" s="844"/>
      <c r="L144" s="844"/>
      <c r="M144" s="844"/>
    </row>
    <row r="145" spans="5:13" x14ac:dyDescent="0.25">
      <c r="E145" s="844"/>
      <c r="F145" s="844"/>
      <c r="G145" s="844"/>
      <c r="H145" s="844"/>
      <c r="I145" s="844"/>
      <c r="J145" s="844"/>
      <c r="K145" s="844"/>
      <c r="L145" s="844"/>
      <c r="M145" s="844"/>
    </row>
    <row r="146" spans="5:13" x14ac:dyDescent="0.25">
      <c r="E146" s="844"/>
      <c r="F146" s="844"/>
      <c r="G146" s="844"/>
      <c r="H146" s="844"/>
      <c r="I146" s="844"/>
      <c r="J146" s="844"/>
      <c r="K146" s="844"/>
      <c r="L146" s="844"/>
      <c r="M146" s="844"/>
    </row>
    <row r="147" spans="5:13" x14ac:dyDescent="0.25">
      <c r="E147" s="844"/>
      <c r="F147" s="844"/>
      <c r="G147" s="844"/>
      <c r="H147" s="844"/>
      <c r="I147" s="844"/>
      <c r="J147" s="844"/>
      <c r="K147" s="844"/>
      <c r="L147" s="844"/>
      <c r="M147" s="844"/>
    </row>
    <row r="148" spans="5:13" x14ac:dyDescent="0.25">
      <c r="E148" s="844"/>
      <c r="F148" s="844"/>
      <c r="G148" s="844"/>
      <c r="H148" s="844"/>
      <c r="I148" s="844"/>
      <c r="J148" s="844"/>
      <c r="K148" s="844"/>
      <c r="L148" s="844"/>
      <c r="M148" s="844"/>
    </row>
    <row r="149" spans="5:13" x14ac:dyDescent="0.25">
      <c r="E149" s="844"/>
      <c r="F149" s="844"/>
      <c r="G149" s="844"/>
      <c r="H149" s="844"/>
      <c r="I149" s="844"/>
      <c r="J149" s="844"/>
      <c r="K149" s="844"/>
      <c r="L149" s="844"/>
      <c r="M149" s="844"/>
    </row>
    <row r="150" spans="5:13" x14ac:dyDescent="0.25">
      <c r="E150" s="844"/>
      <c r="F150" s="844"/>
      <c r="G150" s="844"/>
      <c r="H150" s="844"/>
      <c r="I150" s="844"/>
      <c r="J150" s="844"/>
      <c r="K150" s="844"/>
      <c r="L150" s="844"/>
      <c r="M150" s="844"/>
    </row>
    <row r="151" spans="5:13" x14ac:dyDescent="0.25">
      <c r="E151" s="844"/>
      <c r="F151" s="844"/>
      <c r="G151" s="844"/>
      <c r="H151" s="844"/>
      <c r="I151" s="844"/>
      <c r="J151" s="844"/>
      <c r="K151" s="844"/>
      <c r="L151" s="844"/>
      <c r="M151" s="844"/>
    </row>
    <row r="152" spans="5:13" x14ac:dyDescent="0.25">
      <c r="E152" s="844"/>
      <c r="F152" s="844"/>
      <c r="G152" s="844"/>
      <c r="H152" s="844"/>
      <c r="I152" s="844"/>
      <c r="J152" s="844"/>
      <c r="K152" s="844"/>
      <c r="L152" s="844"/>
      <c r="M152" s="844"/>
    </row>
    <row r="153" spans="5:13" x14ac:dyDescent="0.25">
      <c r="E153" s="844"/>
      <c r="F153" s="844"/>
      <c r="G153" s="844"/>
      <c r="H153" s="844"/>
      <c r="I153" s="844"/>
      <c r="J153" s="844"/>
      <c r="K153" s="844"/>
      <c r="L153" s="844"/>
      <c r="M153" s="844"/>
    </row>
    <row r="154" spans="5:13" x14ac:dyDescent="0.25">
      <c r="E154" s="844"/>
      <c r="F154" s="844"/>
      <c r="G154" s="844"/>
      <c r="H154" s="844"/>
      <c r="I154" s="844"/>
      <c r="J154" s="844"/>
      <c r="K154" s="844"/>
      <c r="L154" s="844"/>
      <c r="M154" s="844"/>
    </row>
  </sheetData>
  <mergeCells count="11">
    <mergeCell ref="E57:M57"/>
    <mergeCell ref="E2:M2"/>
    <mergeCell ref="F3:M3"/>
    <mergeCell ref="E9:M9"/>
    <mergeCell ref="E22:M22"/>
    <mergeCell ref="E31:M31"/>
    <mergeCell ref="B4:B6"/>
    <mergeCell ref="F4:M4"/>
    <mergeCell ref="E40:M40"/>
    <mergeCell ref="E49:M49"/>
    <mergeCell ref="B36:B37"/>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8671875" defaultRowHeight="13.2" x14ac:dyDescent="0.25"/>
  <cols>
    <col min="1" max="1" width="1.44140625" style="1167" customWidth="1"/>
    <col min="2" max="2" width="13.5546875" style="1167" customWidth="1"/>
    <col min="3" max="3" width="1.44140625" style="1167" customWidth="1"/>
    <col min="4" max="5" width="1.44140625" customWidth="1"/>
    <col min="6" max="6" width="3.44140625" customWidth="1"/>
    <col min="7" max="7" width="5.109375" customWidth="1"/>
    <col min="8" max="8" width="10" customWidth="1"/>
    <col min="9" max="9" width="88.44140625" customWidth="1"/>
    <col min="10" max="10" width="4.44140625" customWidth="1"/>
    <col min="11" max="11" width="15.109375" customWidth="1"/>
    <col min="12" max="12" width="7.6640625" customWidth="1"/>
    <col min="13" max="13" width="10.6640625" customWidth="1"/>
  </cols>
  <sheetData>
    <row r="1" spans="1:14" ht="15.6" x14ac:dyDescent="0.25">
      <c r="A1" s="1169"/>
      <c r="B1" s="1170" t="s">
        <v>592</v>
      </c>
      <c r="C1" s="1171"/>
      <c r="E1" s="1253"/>
      <c r="F1" s="1253"/>
      <c r="G1" s="1253"/>
      <c r="H1" s="1253"/>
      <c r="I1" s="1253"/>
      <c r="J1" s="1253"/>
      <c r="K1" s="1253"/>
      <c r="L1" s="1253"/>
      <c r="M1" s="1254"/>
    </row>
    <row r="2" spans="1:14" ht="18" thickBot="1" x14ac:dyDescent="0.3">
      <c r="A2" s="615"/>
      <c r="B2" s="869"/>
      <c r="C2" s="53"/>
      <c r="E2" s="1255"/>
      <c r="F2" s="1642" t="s">
        <v>515</v>
      </c>
      <c r="G2" s="1642"/>
      <c r="H2" s="1642"/>
      <c r="I2" s="1642"/>
      <c r="J2" s="1642"/>
      <c r="K2" s="1642"/>
      <c r="L2" s="1642"/>
      <c r="M2" s="1642"/>
      <c r="N2" s="1642"/>
    </row>
    <row r="3" spans="1:14" ht="18" thickBot="1" x14ac:dyDescent="0.3">
      <c r="A3" s="615"/>
      <c r="B3" s="371" t="str">
        <f>Title!B3</f>
        <v>Interim</v>
      </c>
      <c r="C3" s="53"/>
      <c r="E3" s="385"/>
      <c r="F3" s="1604"/>
      <c r="G3" s="1604"/>
      <c r="H3" s="1604"/>
      <c r="I3" s="1604"/>
      <c r="J3" s="1604"/>
      <c r="K3" s="1604"/>
      <c r="L3" s="1604"/>
      <c r="M3" s="1604"/>
    </row>
    <row r="4" spans="1:14" ht="15.6" customHeight="1" x14ac:dyDescent="0.25">
      <c r="A4" s="615"/>
      <c r="B4" s="1256" t="str">
        <f>Title!B4</f>
        <v>R0</v>
      </c>
      <c r="C4" s="53"/>
      <c r="E4" s="386"/>
      <c r="F4" s="1605" t="s">
        <v>516</v>
      </c>
      <c r="G4" s="1605"/>
      <c r="H4" s="1605"/>
      <c r="I4" s="1605"/>
      <c r="J4" s="1605"/>
      <c r="K4" s="1605"/>
      <c r="L4" s="1605"/>
      <c r="M4" s="1605"/>
    </row>
    <row r="5" spans="1:14" ht="15.6" x14ac:dyDescent="0.25">
      <c r="A5" s="615"/>
      <c r="B5" s="1257"/>
      <c r="C5" s="53"/>
      <c r="E5" s="714"/>
      <c r="F5" s="1211" t="s">
        <v>6</v>
      </c>
      <c r="G5" s="1168" t="s">
        <v>710</v>
      </c>
      <c r="H5" s="716"/>
      <c r="I5" s="716"/>
      <c r="J5" s="716"/>
      <c r="K5" s="716"/>
      <c r="L5" s="716"/>
      <c r="M5" s="717"/>
    </row>
    <row r="6" spans="1:14" ht="16.2" thickBot="1" x14ac:dyDescent="0.3">
      <c r="A6" s="615"/>
      <c r="B6" s="1258"/>
      <c r="C6" s="53"/>
      <c r="E6" s="714"/>
      <c r="F6" s="1211" t="s">
        <v>6</v>
      </c>
      <c r="G6" s="1168" t="s">
        <v>711</v>
      </c>
      <c r="H6" s="716"/>
      <c r="I6" s="716"/>
      <c r="J6" s="716"/>
      <c r="K6" s="716"/>
      <c r="L6" s="716"/>
      <c r="M6" s="717"/>
    </row>
    <row r="7" spans="1:14" ht="16.2" thickBot="1" x14ac:dyDescent="0.3">
      <c r="A7" s="615"/>
      <c r="B7" s="54"/>
      <c r="C7" s="544"/>
      <c r="E7" s="714"/>
      <c r="F7" s="1211"/>
      <c r="G7" s="1188"/>
      <c r="H7" s="716"/>
      <c r="I7" s="716"/>
      <c r="J7" s="716"/>
      <c r="K7" s="716"/>
      <c r="L7" s="716"/>
      <c r="M7" s="717"/>
    </row>
    <row r="8" spans="1:14" ht="21" x14ac:dyDescent="0.25">
      <c r="A8" s="615"/>
      <c r="B8" s="1019" t="s">
        <v>108</v>
      </c>
      <c r="C8" s="498"/>
      <c r="E8" s="718"/>
      <c r="F8" s="718"/>
      <c r="G8" s="718"/>
      <c r="H8" s="718"/>
      <c r="I8" s="718"/>
      <c r="J8" s="718"/>
      <c r="K8" s="719"/>
      <c r="L8" s="718"/>
      <c r="M8" s="720"/>
    </row>
    <row r="9" spans="1:14" ht="17.399999999999999" x14ac:dyDescent="0.25">
      <c r="A9" s="615"/>
      <c r="B9" s="678" t="s">
        <v>136</v>
      </c>
      <c r="C9" s="498"/>
      <c r="E9" s="1250"/>
      <c r="F9" s="1607" t="s">
        <v>712</v>
      </c>
      <c r="G9" s="1607"/>
      <c r="H9" s="1607"/>
      <c r="I9" s="1607"/>
      <c r="J9" s="1607"/>
      <c r="K9" s="1607"/>
      <c r="L9" s="1607"/>
      <c r="M9" s="1607"/>
      <c r="N9" s="1607"/>
    </row>
    <row r="10" spans="1:14" ht="17.399999999999999" x14ac:dyDescent="0.25">
      <c r="A10" s="615"/>
      <c r="B10" s="679"/>
      <c r="C10" s="680"/>
      <c r="E10" s="1251"/>
      <c r="F10" s="722"/>
      <c r="G10" s="723"/>
      <c r="H10" s="723"/>
      <c r="I10" s="723"/>
      <c r="J10" s="723"/>
      <c r="K10" s="723"/>
      <c r="L10" s="723"/>
      <c r="M10" s="724"/>
    </row>
    <row r="11" spans="1:14" ht="15.6" x14ac:dyDescent="0.25">
      <c r="A11" s="615"/>
      <c r="B11" s="681" t="s">
        <v>406</v>
      </c>
      <c r="C11" s="498"/>
      <c r="E11" s="1222"/>
      <c r="F11" s="1222"/>
      <c r="G11" s="725">
        <v>1</v>
      </c>
      <c r="H11" s="896" t="s">
        <v>0</v>
      </c>
      <c r="I11" s="897" t="s">
        <v>713</v>
      </c>
      <c r="J11" s="897" t="s">
        <v>179</v>
      </c>
      <c r="K11" s="897" t="s">
        <v>714</v>
      </c>
      <c r="L11" s="898">
        <v>1</v>
      </c>
      <c r="M11" s="899">
        <v>0.5625</v>
      </c>
    </row>
    <row r="12" spans="1:14" ht="15.6" x14ac:dyDescent="0.25">
      <c r="A12" s="52"/>
      <c r="B12" s="682" t="s">
        <v>407</v>
      </c>
      <c r="C12" s="53"/>
      <c r="E12" s="1223"/>
      <c r="F12" s="1223"/>
      <c r="G12" s="726">
        <v>2</v>
      </c>
      <c r="H12" s="900" t="s">
        <v>0</v>
      </c>
      <c r="I12" s="901" t="s">
        <v>282</v>
      </c>
      <c r="J12" s="901" t="s">
        <v>179</v>
      </c>
      <c r="K12" s="901" t="s">
        <v>714</v>
      </c>
      <c r="L12" s="902">
        <v>4</v>
      </c>
      <c r="M12" s="903">
        <f t="shared" ref="M12:M17" si="0">M11+TIME(0,L11,0)</f>
        <v>0.56319444444444444</v>
      </c>
    </row>
    <row r="13" spans="1:14" ht="15.6" x14ac:dyDescent="0.25">
      <c r="A13" s="615"/>
      <c r="B13" s="683" t="s">
        <v>162</v>
      </c>
      <c r="C13" s="498"/>
      <c r="E13" s="741"/>
      <c r="F13" s="741"/>
      <c r="G13" s="727">
        <v>3</v>
      </c>
      <c r="H13" s="1207" t="s">
        <v>715</v>
      </c>
      <c r="I13" s="155" t="s">
        <v>716</v>
      </c>
      <c r="J13" s="1207" t="s">
        <v>179</v>
      </c>
      <c r="K13" s="1207" t="s">
        <v>717</v>
      </c>
      <c r="L13" s="907">
        <v>15</v>
      </c>
      <c r="M13" s="908">
        <f t="shared" si="0"/>
        <v>0.56597222222222221</v>
      </c>
    </row>
    <row r="14" spans="1:14" ht="15.6" x14ac:dyDescent="0.25">
      <c r="A14" s="52"/>
      <c r="B14" s="684" t="s">
        <v>262</v>
      </c>
      <c r="C14" s="498"/>
      <c r="E14" s="1223"/>
      <c r="F14" s="1223"/>
      <c r="G14" s="726">
        <v>4</v>
      </c>
      <c r="H14" s="901" t="s">
        <v>718</v>
      </c>
      <c r="I14" s="756" t="s">
        <v>719</v>
      </c>
      <c r="J14" s="764" t="s">
        <v>179</v>
      </c>
      <c r="K14" s="764" t="s">
        <v>717</v>
      </c>
      <c r="L14" s="902">
        <v>15</v>
      </c>
      <c r="M14" s="903">
        <f t="shared" si="0"/>
        <v>0.57638888888888884</v>
      </c>
    </row>
    <row r="15" spans="1:14" ht="15.6" x14ac:dyDescent="0.25">
      <c r="A15" s="52"/>
      <c r="B15" s="499" t="s">
        <v>289</v>
      </c>
      <c r="C15" s="498"/>
      <c r="E15" s="741"/>
      <c r="F15" s="741"/>
      <c r="G15" s="914">
        <v>5</v>
      </c>
      <c r="H15" s="897" t="s">
        <v>718</v>
      </c>
      <c r="I15" s="757" t="s">
        <v>720</v>
      </c>
      <c r="J15" s="897" t="s">
        <v>320</v>
      </c>
      <c r="K15" s="647" t="s">
        <v>717</v>
      </c>
      <c r="L15" s="907">
        <v>15</v>
      </c>
      <c r="M15" s="908">
        <f t="shared" si="0"/>
        <v>0.58680555555555547</v>
      </c>
    </row>
    <row r="16" spans="1:14" ht="15.6" x14ac:dyDescent="0.25">
      <c r="A16" s="52"/>
      <c r="B16" s="500" t="s">
        <v>353</v>
      </c>
      <c r="C16" s="501"/>
      <c r="E16" s="1223"/>
      <c r="F16" s="1223"/>
      <c r="G16" s="388">
        <v>6</v>
      </c>
      <c r="H16" s="901" t="s">
        <v>718</v>
      </c>
      <c r="I16" s="884" t="s">
        <v>721</v>
      </c>
      <c r="J16" s="764" t="s">
        <v>179</v>
      </c>
      <c r="K16" s="764" t="s">
        <v>717</v>
      </c>
      <c r="L16" s="902">
        <v>70</v>
      </c>
      <c r="M16" s="903">
        <f t="shared" si="0"/>
        <v>0.5972222222222221</v>
      </c>
    </row>
    <row r="17" spans="1:56" ht="15.6" x14ac:dyDescent="0.25">
      <c r="A17" s="52"/>
      <c r="B17" s="54"/>
      <c r="C17" s="460"/>
      <c r="E17" s="741"/>
      <c r="F17" s="741"/>
      <c r="G17" s="913">
        <v>7</v>
      </c>
      <c r="H17" s="906" t="s">
        <v>722</v>
      </c>
      <c r="I17" s="906" t="s">
        <v>723</v>
      </c>
      <c r="J17" s="754" t="s">
        <v>179</v>
      </c>
      <c r="K17" s="754" t="s">
        <v>717</v>
      </c>
      <c r="L17" s="907">
        <v>0</v>
      </c>
      <c r="M17" s="908">
        <f t="shared" si="0"/>
        <v>0.64583333333333326</v>
      </c>
    </row>
    <row r="18" spans="1:56" ht="15.6" x14ac:dyDescent="0.25">
      <c r="A18" s="52"/>
      <c r="B18" s="54"/>
      <c r="C18" s="53"/>
      <c r="E18" s="1223"/>
      <c r="F18" s="1223"/>
      <c r="G18" s="388" t="s">
        <v>724</v>
      </c>
      <c r="H18" s="901"/>
      <c r="I18" s="901" t="s">
        <v>724</v>
      </c>
      <c r="J18" s="764" t="s">
        <v>179</v>
      </c>
      <c r="K18" s="764" t="s">
        <v>724</v>
      </c>
      <c r="L18" s="902">
        <v>0</v>
      </c>
      <c r="M18" s="903" t="e">
        <f>#REF!+TIME(0,#REF!,0)</f>
        <v>#REF!</v>
      </c>
    </row>
    <row r="19" spans="1:56" ht="15.6" x14ac:dyDescent="0.25">
      <c r="A19" s="615"/>
      <c r="B19" s="973" t="s">
        <v>408</v>
      </c>
      <c r="C19" s="498"/>
      <c r="E19" s="1222"/>
      <c r="F19" s="1222"/>
      <c r="G19" s="553" t="s">
        <v>724</v>
      </c>
      <c r="H19" s="897" t="s">
        <v>724</v>
      </c>
      <c r="I19" s="897" t="s">
        <v>724</v>
      </c>
      <c r="J19" s="897"/>
      <c r="K19" s="897"/>
      <c r="L19" s="898">
        <v>0</v>
      </c>
      <c r="M19" s="908" t="e">
        <f>M18+TIME(0,L18,0)</f>
        <v>#REF!</v>
      </c>
    </row>
    <row r="20" spans="1:56" ht="15.6" x14ac:dyDescent="0.25">
      <c r="A20" s="52"/>
      <c r="B20" s="682" t="s">
        <v>409</v>
      </c>
      <c r="C20" s="53"/>
      <c r="E20" s="778"/>
      <c r="F20" s="778"/>
      <c r="G20" s="726"/>
      <c r="H20" s="901"/>
      <c r="I20" s="901"/>
      <c r="J20" s="1252"/>
      <c r="K20" s="780"/>
      <c r="L20" s="902" t="s">
        <v>724</v>
      </c>
      <c r="M20" s="903" t="s">
        <v>724</v>
      </c>
    </row>
    <row r="21" spans="1:56" ht="15.6" x14ac:dyDescent="0.25">
      <c r="A21" s="615"/>
      <c r="B21" s="1020" t="s">
        <v>467</v>
      </c>
      <c r="C21" s="498"/>
      <c r="E21" s="399"/>
      <c r="F21" s="399"/>
      <c r="G21" s="549"/>
      <c r="H21" s="550"/>
      <c r="I21" s="408"/>
      <c r="J21" s="550"/>
      <c r="K21" s="550"/>
      <c r="L21" s="551"/>
      <c r="M21" s="552"/>
    </row>
    <row r="22" spans="1:56" ht="17.399999999999999" x14ac:dyDescent="0.3">
      <c r="A22" s="52"/>
      <c r="B22" s="974" t="s">
        <v>304</v>
      </c>
      <c r="C22" s="498"/>
      <c r="E22" s="399"/>
      <c r="F22" s="1639" t="s">
        <v>725</v>
      </c>
      <c r="G22" s="1639"/>
      <c r="H22" s="1639"/>
      <c r="I22" s="1639"/>
      <c r="J22" s="1639"/>
      <c r="K22" s="1639"/>
      <c r="L22" s="1639"/>
      <c r="M22" s="1639"/>
    </row>
    <row r="23" spans="1:56" ht="15.6" x14ac:dyDescent="0.3">
      <c r="A23" s="52"/>
      <c r="B23" s="1021" t="s">
        <v>303</v>
      </c>
      <c r="C23" s="498"/>
      <c r="E23" s="1223"/>
      <c r="F23" s="1223"/>
      <c r="G23" s="732"/>
      <c r="H23" s="733"/>
      <c r="I23" s="781"/>
      <c r="J23" s="733"/>
      <c r="K23" s="733"/>
      <c r="L23" s="734"/>
      <c r="M23" s="735"/>
    </row>
    <row r="24" spans="1:56" s="387" customFormat="1" ht="15.6" x14ac:dyDescent="0.3">
      <c r="A24" s="52"/>
      <c r="B24" s="975" t="s">
        <v>354</v>
      </c>
      <c r="C24" s="498"/>
      <c r="D24" s="59"/>
      <c r="E24" s="1222"/>
      <c r="F24" s="1222"/>
      <c r="G24" s="725">
        <v>8</v>
      </c>
      <c r="H24" s="754" t="s">
        <v>0</v>
      </c>
      <c r="I24" s="755" t="s">
        <v>726</v>
      </c>
      <c r="J24" s="1207" t="s">
        <v>179</v>
      </c>
      <c r="K24" s="1207" t="s">
        <v>1</v>
      </c>
      <c r="L24" s="898">
        <v>1</v>
      </c>
      <c r="M24" s="899">
        <v>0.4375</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6" x14ac:dyDescent="0.25">
      <c r="A25" s="52"/>
      <c r="B25" s="1022" t="s">
        <v>26</v>
      </c>
      <c r="C25" s="498"/>
      <c r="D25" s="59"/>
      <c r="E25" s="1223"/>
      <c r="F25" s="1223"/>
      <c r="G25" s="726">
        <f>G24+1</f>
        <v>9</v>
      </c>
      <c r="H25" s="764" t="s">
        <v>0</v>
      </c>
      <c r="I25" s="756" t="s">
        <v>282</v>
      </c>
      <c r="J25" s="764" t="s">
        <v>179</v>
      </c>
      <c r="K25" s="764" t="s">
        <v>1</v>
      </c>
      <c r="L25" s="902">
        <v>4</v>
      </c>
      <c r="M25" s="903">
        <f>M24+TIME(0,L24,0)</f>
        <v>0.43819444444444444</v>
      </c>
    </row>
    <row r="26" spans="1:56" ht="15.6" x14ac:dyDescent="0.25">
      <c r="A26" s="52"/>
      <c r="B26" s="1023" t="s">
        <v>21</v>
      </c>
      <c r="C26" s="498"/>
      <c r="D26" s="59"/>
      <c r="E26" s="1222"/>
      <c r="F26" s="1222"/>
      <c r="G26" s="602">
        <f>G25+1</f>
        <v>10</v>
      </c>
      <c r="H26" s="1207" t="s">
        <v>2</v>
      </c>
      <c r="I26" s="757" t="s">
        <v>3</v>
      </c>
      <c r="J26" s="1207" t="s">
        <v>179</v>
      </c>
      <c r="K26" s="1207" t="s">
        <v>4</v>
      </c>
      <c r="L26" s="898">
        <v>10</v>
      </c>
      <c r="M26" s="899">
        <f>M25+TIME(0,L25,0)</f>
        <v>0.44097222222222221</v>
      </c>
    </row>
    <row r="27" spans="1:56" ht="15.6" x14ac:dyDescent="0.25">
      <c r="A27" s="52"/>
      <c r="B27" s="1024" t="s">
        <v>469</v>
      </c>
      <c r="C27" s="498"/>
      <c r="D27" s="59"/>
      <c r="E27" s="1223"/>
      <c r="F27" s="1223"/>
      <c r="G27" s="726">
        <f>G26+1</f>
        <v>11</v>
      </c>
      <c r="H27" s="901" t="s">
        <v>5</v>
      </c>
      <c r="I27" s="901" t="s">
        <v>43</v>
      </c>
      <c r="J27" s="901" t="s">
        <v>6</v>
      </c>
      <c r="K27" s="901" t="s">
        <v>4</v>
      </c>
      <c r="L27" s="902">
        <v>105</v>
      </c>
      <c r="M27" s="903">
        <f>M26+TIME(0,L26,0)</f>
        <v>0.44791666666666663</v>
      </c>
    </row>
    <row r="28" spans="1:56" ht="15.6" x14ac:dyDescent="0.25">
      <c r="A28" s="52"/>
      <c r="B28" s="54"/>
      <c r="C28" s="498"/>
      <c r="D28" s="59"/>
      <c r="E28" s="1222"/>
      <c r="F28" s="1222"/>
      <c r="G28" s="602">
        <f>G27+1</f>
        <v>12</v>
      </c>
      <c r="H28" s="897" t="s">
        <v>0</v>
      </c>
      <c r="I28" s="897" t="s">
        <v>727</v>
      </c>
      <c r="J28" s="897" t="s">
        <v>320</v>
      </c>
      <c r="K28" s="647" t="s">
        <v>724</v>
      </c>
      <c r="L28" s="898">
        <v>0</v>
      </c>
      <c r="M28" s="899">
        <f>M27+TIME(0,L27,0)</f>
        <v>0.52083333333333326</v>
      </c>
    </row>
    <row r="29" spans="1:56" ht="15.6" x14ac:dyDescent="0.25">
      <c r="A29" s="52"/>
      <c r="B29" s="54"/>
      <c r="C29" s="53"/>
      <c r="E29" s="1223"/>
      <c r="F29" s="1223"/>
      <c r="G29" s="912" t="s">
        <v>724</v>
      </c>
      <c r="H29" s="901"/>
      <c r="I29" s="901" t="s">
        <v>724</v>
      </c>
      <c r="J29" s="901" t="s">
        <v>724</v>
      </c>
      <c r="K29" s="455" t="s">
        <v>724</v>
      </c>
      <c r="L29" s="902">
        <v>0</v>
      </c>
      <c r="M29" s="903">
        <f>M28+TIME(0,L28,0)</f>
        <v>0.52083333333333326</v>
      </c>
    </row>
    <row r="30" spans="1:56" ht="15.6" x14ac:dyDescent="0.25">
      <c r="A30" s="52"/>
      <c r="B30" s="681" t="s">
        <v>410</v>
      </c>
      <c r="C30" s="53"/>
      <c r="E30" s="1222"/>
      <c r="F30" s="1222"/>
      <c r="G30" s="725"/>
      <c r="H30" s="897"/>
      <c r="I30" s="390"/>
      <c r="J30" s="897"/>
      <c r="K30" s="897"/>
      <c r="L30" s="898"/>
      <c r="M30" s="899"/>
    </row>
    <row r="31" spans="1:56" ht="17.399999999999999" x14ac:dyDescent="0.25">
      <c r="A31" s="52"/>
      <c r="B31" s="682" t="s">
        <v>411</v>
      </c>
      <c r="C31" s="53"/>
      <c r="E31" s="778"/>
      <c r="F31" s="778"/>
      <c r="G31" s="554"/>
      <c r="H31" s="778"/>
      <c r="I31" s="778"/>
      <c r="J31" s="778"/>
      <c r="K31" s="778"/>
      <c r="L31" s="778"/>
      <c r="M31" s="555"/>
    </row>
    <row r="32" spans="1:56" ht="15.6" x14ac:dyDescent="0.25">
      <c r="A32" s="52"/>
      <c r="B32" s="1027" t="s">
        <v>457</v>
      </c>
      <c r="C32" s="53"/>
      <c r="E32" s="399"/>
      <c r="F32" s="399"/>
      <c r="G32" s="549"/>
      <c r="H32" s="550"/>
      <c r="I32" s="408"/>
      <c r="J32" s="550"/>
      <c r="K32" s="550"/>
      <c r="L32" s="551"/>
      <c r="M32" s="552"/>
    </row>
    <row r="33" spans="1:13" ht="17.399999999999999" x14ac:dyDescent="0.25">
      <c r="A33" s="615"/>
      <c r="B33" s="1028" t="s">
        <v>468</v>
      </c>
      <c r="C33" s="498"/>
      <c r="E33" s="399"/>
      <c r="F33" s="1639" t="s">
        <v>728</v>
      </c>
      <c r="G33" s="1639"/>
      <c r="H33" s="1639"/>
      <c r="I33" s="1639"/>
      <c r="J33" s="1639"/>
      <c r="K33" s="1639"/>
      <c r="L33" s="1639"/>
      <c r="M33" s="1639"/>
    </row>
    <row r="34" spans="1:13" ht="15.6" x14ac:dyDescent="0.25">
      <c r="A34" s="52"/>
      <c r="B34" s="54"/>
      <c r="C34" s="53"/>
      <c r="E34" s="1223"/>
      <c r="F34" s="1223"/>
      <c r="G34" s="732"/>
      <c r="H34" s="733"/>
      <c r="I34" s="781"/>
      <c r="J34" s="733"/>
      <c r="K34" s="733"/>
      <c r="L34" s="734"/>
      <c r="M34" s="735"/>
    </row>
    <row r="35" spans="1:13" ht="15.6" x14ac:dyDescent="0.25">
      <c r="A35" s="52"/>
      <c r="B35" s="54"/>
      <c r="C35" s="498"/>
      <c r="E35" s="1222"/>
      <c r="F35" s="1222"/>
      <c r="G35" s="725">
        <v>13</v>
      </c>
      <c r="H35" s="754" t="s">
        <v>0</v>
      </c>
      <c r="I35" s="755" t="s">
        <v>726</v>
      </c>
      <c r="J35" s="1207" t="s">
        <v>179</v>
      </c>
      <c r="K35" s="1207" t="s">
        <v>1</v>
      </c>
      <c r="L35" s="898">
        <v>1</v>
      </c>
      <c r="M35" s="899">
        <v>0.5625</v>
      </c>
    </row>
    <row r="36" spans="1:13" ht="15.6" customHeight="1" x14ac:dyDescent="0.25">
      <c r="A36" s="52"/>
      <c r="B36" s="1261" t="s">
        <v>429</v>
      </c>
      <c r="C36" s="498"/>
      <c r="D36" s="135"/>
      <c r="E36" s="1223"/>
      <c r="F36" s="1223"/>
      <c r="G36" s="726">
        <f>G35+1</f>
        <v>14</v>
      </c>
      <c r="H36" s="764" t="s">
        <v>0</v>
      </c>
      <c r="I36" s="756" t="s">
        <v>282</v>
      </c>
      <c r="J36" s="764" t="s">
        <v>179</v>
      </c>
      <c r="K36" s="764" t="s">
        <v>1</v>
      </c>
      <c r="L36" s="902">
        <v>4</v>
      </c>
      <c r="M36" s="903">
        <f t="shared" ref="M36:M41" si="1">M35+TIME(0,L35,0)</f>
        <v>0.56319444444444444</v>
      </c>
    </row>
    <row r="37" spans="1:13" ht="15.6" x14ac:dyDescent="0.25">
      <c r="A37" s="54"/>
      <c r="B37" s="1262"/>
      <c r="C37" s="54"/>
      <c r="E37" s="1222"/>
      <c r="F37" s="1222"/>
      <c r="G37" s="725">
        <v>15</v>
      </c>
      <c r="H37" s="1207" t="s">
        <v>718</v>
      </c>
      <c r="I37" s="757" t="s">
        <v>3</v>
      </c>
      <c r="J37" s="1207" t="s">
        <v>179</v>
      </c>
      <c r="K37" s="1207" t="s">
        <v>4</v>
      </c>
      <c r="L37" s="898">
        <v>10</v>
      </c>
      <c r="M37" s="899">
        <f t="shared" si="1"/>
        <v>0.56597222222222221</v>
      </c>
    </row>
    <row r="38" spans="1:13" ht="17.399999999999999" x14ac:dyDescent="0.25">
      <c r="A38" s="54"/>
      <c r="B38" s="854" t="s">
        <v>425</v>
      </c>
      <c r="C38" s="54"/>
      <c r="E38" s="1223"/>
      <c r="F38" s="1223"/>
      <c r="G38" s="726">
        <f>G37+1</f>
        <v>16</v>
      </c>
      <c r="H38" s="901" t="s">
        <v>729</v>
      </c>
      <c r="I38" s="901" t="s">
        <v>43</v>
      </c>
      <c r="J38" s="901" t="s">
        <v>6</v>
      </c>
      <c r="K38" s="901" t="s">
        <v>4</v>
      </c>
      <c r="L38" s="902">
        <v>105</v>
      </c>
      <c r="M38" s="903">
        <f t="shared" si="1"/>
        <v>0.57291666666666663</v>
      </c>
    </row>
    <row r="39" spans="1:13" ht="15.6" x14ac:dyDescent="0.25">
      <c r="A39" s="54"/>
      <c r="B39" s="1031" t="s">
        <v>369</v>
      </c>
      <c r="C39" s="54"/>
      <c r="E39" s="1222"/>
      <c r="F39" s="1222"/>
      <c r="G39" s="725">
        <v>17</v>
      </c>
      <c r="H39" s="897" t="s">
        <v>0</v>
      </c>
      <c r="I39" s="897" t="s">
        <v>730</v>
      </c>
      <c r="J39" s="897" t="s">
        <v>320</v>
      </c>
      <c r="K39" s="647" t="s">
        <v>4</v>
      </c>
      <c r="L39" s="898">
        <v>0</v>
      </c>
      <c r="M39" s="899">
        <f t="shared" si="1"/>
        <v>0.64583333333333326</v>
      </c>
    </row>
    <row r="40" spans="1:13" ht="16.2" thickBot="1" x14ac:dyDescent="0.3">
      <c r="A40" s="54"/>
      <c r="B40" s="54"/>
      <c r="C40" s="54"/>
      <c r="E40" s="1223"/>
      <c r="F40" s="1223"/>
      <c r="G40" s="912" t="s">
        <v>724</v>
      </c>
      <c r="H40" s="901" t="s">
        <v>724</v>
      </c>
      <c r="I40" s="901" t="s">
        <v>724</v>
      </c>
      <c r="J40" s="901" t="s">
        <v>724</v>
      </c>
      <c r="K40" s="455" t="s">
        <v>724</v>
      </c>
      <c r="L40" s="902">
        <v>0</v>
      </c>
      <c r="M40" s="903">
        <f t="shared" si="1"/>
        <v>0.64583333333333326</v>
      </c>
    </row>
    <row r="41" spans="1:13" ht="15.6" x14ac:dyDescent="0.25">
      <c r="A41" s="52"/>
      <c r="B41" s="600" t="s">
        <v>307</v>
      </c>
      <c r="C41" s="53"/>
      <c r="E41" s="1222"/>
      <c r="F41" s="1222"/>
      <c r="G41" s="725" t="s">
        <v>724</v>
      </c>
      <c r="H41" s="897" t="s">
        <v>724</v>
      </c>
      <c r="I41" s="390" t="s">
        <v>724</v>
      </c>
      <c r="J41" s="897" t="s">
        <v>724</v>
      </c>
      <c r="K41" s="897" t="s">
        <v>724</v>
      </c>
      <c r="L41" s="898">
        <v>0</v>
      </c>
      <c r="M41" s="899">
        <f t="shared" si="1"/>
        <v>0.64583333333333326</v>
      </c>
    </row>
    <row r="42" spans="1:13" ht="17.399999999999999" x14ac:dyDescent="0.25">
      <c r="A42" s="52"/>
      <c r="B42" s="601" t="s">
        <v>269</v>
      </c>
      <c r="C42" s="53"/>
      <c r="E42" s="778"/>
      <c r="F42" s="778"/>
      <c r="G42" s="554"/>
      <c r="H42" s="778"/>
      <c r="I42" s="778"/>
      <c r="J42" s="778"/>
      <c r="K42" s="778"/>
      <c r="L42" s="778"/>
      <c r="M42" s="555"/>
    </row>
    <row r="43" spans="1:13" ht="15.6" x14ac:dyDescent="0.25">
      <c r="A43" s="52"/>
      <c r="B43" s="503" t="s">
        <v>256</v>
      </c>
      <c r="C43" s="502"/>
      <c r="E43" s="399"/>
      <c r="F43" s="399"/>
      <c r="G43" s="549"/>
      <c r="H43" s="550"/>
      <c r="I43" s="408"/>
      <c r="J43" s="550"/>
      <c r="K43" s="550"/>
      <c r="L43" s="551"/>
      <c r="M43" s="552"/>
    </row>
    <row r="44" spans="1:13" ht="17.399999999999999" x14ac:dyDescent="0.25">
      <c r="A44" s="52"/>
      <c r="B44" s="504" t="s">
        <v>109</v>
      </c>
      <c r="C44" s="502"/>
      <c r="E44" s="399"/>
      <c r="F44" s="1639" t="s">
        <v>731</v>
      </c>
      <c r="G44" s="1639"/>
      <c r="H44" s="1639"/>
      <c r="I44" s="1639"/>
      <c r="J44" s="1639"/>
      <c r="K44" s="1639"/>
      <c r="L44" s="1639"/>
      <c r="M44" s="1639"/>
    </row>
    <row r="45" spans="1:13" ht="15.6" x14ac:dyDescent="0.25">
      <c r="A45" s="52"/>
      <c r="B45" s="505" t="s">
        <v>110</v>
      </c>
      <c r="C45" s="502"/>
      <c r="E45" s="1223"/>
      <c r="F45" s="1223"/>
      <c r="G45" s="732"/>
      <c r="H45" s="733"/>
      <c r="I45" s="781"/>
      <c r="J45" s="733"/>
      <c r="K45" s="733"/>
      <c r="L45" s="734"/>
      <c r="M45" s="735"/>
    </row>
    <row r="46" spans="1:13" ht="15.6" x14ac:dyDescent="0.25">
      <c r="A46" s="52"/>
      <c r="B46" s="1029" t="s">
        <v>107</v>
      </c>
      <c r="C46" s="502"/>
      <c r="E46" s="1222"/>
      <c r="F46" s="1222"/>
      <c r="G46" s="725">
        <v>18</v>
      </c>
      <c r="H46" s="754" t="s">
        <v>0</v>
      </c>
      <c r="I46" s="755" t="s">
        <v>732</v>
      </c>
      <c r="J46" s="1207" t="s">
        <v>179</v>
      </c>
      <c r="K46" s="1207" t="s">
        <v>1</v>
      </c>
      <c r="L46" s="898">
        <v>1</v>
      </c>
      <c r="M46" s="899">
        <v>0.8125</v>
      </c>
    </row>
    <row r="47" spans="1:13" ht="15.6" x14ac:dyDescent="0.25">
      <c r="A47" s="52"/>
      <c r="B47" s="506" t="s">
        <v>265</v>
      </c>
      <c r="C47" s="502"/>
      <c r="E47" s="1223"/>
      <c r="F47" s="1223"/>
      <c r="G47" s="726">
        <f>G46+1</f>
        <v>19</v>
      </c>
      <c r="H47" s="764" t="s">
        <v>0</v>
      </c>
      <c r="I47" s="756" t="s">
        <v>282</v>
      </c>
      <c r="J47" s="764" t="s">
        <v>179</v>
      </c>
      <c r="K47" s="764" t="s">
        <v>1</v>
      </c>
      <c r="L47" s="902">
        <v>4</v>
      </c>
      <c r="M47" s="903">
        <f t="shared" ref="M47:M52" si="2">M46+TIME(0,L46,0)</f>
        <v>0.81319444444444444</v>
      </c>
    </row>
    <row r="48" spans="1:13" ht="15.6" x14ac:dyDescent="0.25">
      <c r="A48" s="52"/>
      <c r="B48" s="506" t="s">
        <v>266</v>
      </c>
      <c r="C48" s="502"/>
      <c r="E48" s="1222"/>
      <c r="F48" s="1222"/>
      <c r="G48" s="553">
        <f>G47+1</f>
        <v>20</v>
      </c>
      <c r="H48" s="1207" t="s">
        <v>2</v>
      </c>
      <c r="I48" s="757" t="s">
        <v>3</v>
      </c>
      <c r="J48" s="1207" t="s">
        <v>179</v>
      </c>
      <c r="K48" s="1207" t="s">
        <v>4</v>
      </c>
      <c r="L48" s="898">
        <v>10</v>
      </c>
      <c r="M48" s="899">
        <f t="shared" si="2"/>
        <v>0.81597222222222221</v>
      </c>
    </row>
    <row r="49" spans="1:13" ht="15.6" x14ac:dyDescent="0.25">
      <c r="A49" s="52"/>
      <c r="B49" s="506" t="s">
        <v>140</v>
      </c>
      <c r="C49" s="502"/>
      <c r="E49" s="1223"/>
      <c r="F49" s="1223"/>
      <c r="G49" s="726">
        <f>G48+1</f>
        <v>21</v>
      </c>
      <c r="H49" s="901" t="s">
        <v>729</v>
      </c>
      <c r="I49" s="901" t="s">
        <v>43</v>
      </c>
      <c r="J49" s="901" t="s">
        <v>6</v>
      </c>
      <c r="K49" s="901" t="s">
        <v>717</v>
      </c>
      <c r="L49" s="902">
        <v>105</v>
      </c>
      <c r="M49" s="903">
        <f t="shared" si="2"/>
        <v>0.82291666666666663</v>
      </c>
    </row>
    <row r="50" spans="1:13" ht="15.6" x14ac:dyDescent="0.25">
      <c r="A50" s="52"/>
      <c r="B50" s="506" t="s">
        <v>271</v>
      </c>
      <c r="C50" s="502"/>
      <c r="E50" s="1222"/>
      <c r="F50" s="1222"/>
      <c r="G50" s="553">
        <f>G49+1</f>
        <v>22</v>
      </c>
      <c r="H50" s="897" t="s">
        <v>0</v>
      </c>
      <c r="I50" s="897" t="s">
        <v>733</v>
      </c>
      <c r="J50" s="897" t="s">
        <v>320</v>
      </c>
      <c r="K50" s="647" t="s">
        <v>724</v>
      </c>
      <c r="L50" s="898">
        <v>0</v>
      </c>
      <c r="M50" s="899">
        <f t="shared" si="2"/>
        <v>0.89583333333333326</v>
      </c>
    </row>
    <row r="51" spans="1:13" ht="15.6" x14ac:dyDescent="0.25">
      <c r="A51" s="52"/>
      <c r="B51" s="506" t="s">
        <v>267</v>
      </c>
      <c r="C51" s="502"/>
      <c r="E51" s="1223"/>
      <c r="F51" s="1223"/>
      <c r="G51" s="388" t="s">
        <v>724</v>
      </c>
      <c r="H51" s="901" t="s">
        <v>724</v>
      </c>
      <c r="I51" s="901" t="s">
        <v>724</v>
      </c>
      <c r="J51" s="901" t="s">
        <v>724</v>
      </c>
      <c r="K51" s="455" t="s">
        <v>724</v>
      </c>
      <c r="L51" s="902">
        <v>0</v>
      </c>
      <c r="M51" s="903">
        <f t="shared" si="2"/>
        <v>0.89583333333333326</v>
      </c>
    </row>
    <row r="52" spans="1:13" ht="15.6" x14ac:dyDescent="0.25">
      <c r="A52" s="52"/>
      <c r="B52" s="506" t="s">
        <v>139</v>
      </c>
      <c r="C52" s="502"/>
      <c r="E52" s="1222"/>
      <c r="F52" s="1222"/>
      <c r="G52" s="553" t="s">
        <v>724</v>
      </c>
      <c r="H52" s="897" t="s">
        <v>724</v>
      </c>
      <c r="I52" s="390" t="s">
        <v>724</v>
      </c>
      <c r="J52" s="897" t="s">
        <v>724</v>
      </c>
      <c r="K52" s="897" t="s">
        <v>724</v>
      </c>
      <c r="L52" s="898">
        <v>0</v>
      </c>
      <c r="M52" s="899">
        <f t="shared" si="2"/>
        <v>0.89583333333333326</v>
      </c>
    </row>
    <row r="53" spans="1:13" ht="17.399999999999999" x14ac:dyDescent="0.25">
      <c r="A53" s="52"/>
      <c r="B53" s="506" t="s">
        <v>268</v>
      </c>
      <c r="C53" s="502"/>
      <c r="E53" s="778"/>
      <c r="F53" s="778"/>
      <c r="G53" s="554"/>
      <c r="H53" s="778"/>
      <c r="I53" s="778"/>
      <c r="J53" s="778"/>
      <c r="K53" s="778"/>
      <c r="L53" s="778"/>
      <c r="M53" s="555"/>
    </row>
    <row r="54" spans="1:13" ht="15.6" x14ac:dyDescent="0.25">
      <c r="A54" s="52"/>
      <c r="B54" s="685" t="s">
        <v>111</v>
      </c>
      <c r="C54" s="502"/>
      <c r="E54" s="399"/>
      <c r="F54" s="399"/>
      <c r="G54" s="549"/>
      <c r="H54" s="550"/>
      <c r="I54" s="408"/>
      <c r="J54" s="550"/>
      <c r="K54" s="550"/>
      <c r="L54" s="551"/>
      <c r="M54" s="552"/>
    </row>
    <row r="55" spans="1:13" ht="17.399999999999999" x14ac:dyDescent="0.25">
      <c r="A55" s="52"/>
      <c r="B55" s="54"/>
      <c r="C55" s="502"/>
      <c r="E55" s="399"/>
      <c r="F55" s="1639" t="s">
        <v>734</v>
      </c>
      <c r="G55" s="1639"/>
      <c r="H55" s="1639"/>
      <c r="I55" s="1639"/>
      <c r="J55" s="1639"/>
      <c r="K55" s="1639"/>
      <c r="L55" s="1639"/>
      <c r="M55" s="1639"/>
    </row>
    <row r="56" spans="1:13" ht="15.6" x14ac:dyDescent="0.25">
      <c r="A56" s="52"/>
      <c r="B56" s="54"/>
      <c r="C56" s="502"/>
      <c r="E56" s="1223"/>
      <c r="F56" s="1223"/>
      <c r="G56" s="732" t="s">
        <v>724</v>
      </c>
      <c r="H56" s="764" t="s">
        <v>724</v>
      </c>
      <c r="I56" s="756" t="s">
        <v>724</v>
      </c>
      <c r="J56" s="764" t="s">
        <v>724</v>
      </c>
      <c r="K56" s="764" t="s">
        <v>724</v>
      </c>
      <c r="L56" s="734"/>
      <c r="M56" s="735"/>
    </row>
    <row r="57" spans="1:13" ht="15.6" x14ac:dyDescent="0.25">
      <c r="A57" s="52"/>
      <c r="B57" s="54"/>
      <c r="C57" s="53"/>
      <c r="E57" s="1222"/>
      <c r="F57" s="1222"/>
      <c r="G57" s="725">
        <v>23</v>
      </c>
      <c r="H57" s="754" t="s">
        <v>0</v>
      </c>
      <c r="I57" s="755" t="s">
        <v>732</v>
      </c>
      <c r="J57" s="1207" t="s">
        <v>179</v>
      </c>
      <c r="K57" s="1207" t="s">
        <v>1</v>
      </c>
      <c r="L57" s="898">
        <v>1</v>
      </c>
      <c r="M57" s="899">
        <v>0.8125</v>
      </c>
    </row>
    <row r="58" spans="1:13" ht="15.6" x14ac:dyDescent="0.25">
      <c r="A58" s="1169"/>
      <c r="B58" s="1170" t="str">
        <f>B1</f>
        <v>November</v>
      </c>
      <c r="C58" s="1171"/>
      <c r="E58" s="1223"/>
      <c r="F58" s="1223"/>
      <c r="G58" s="726">
        <f>G57+1</f>
        <v>24</v>
      </c>
      <c r="H58" s="764" t="s">
        <v>0</v>
      </c>
      <c r="I58" s="756" t="s">
        <v>282</v>
      </c>
      <c r="J58" s="764" t="s">
        <v>179</v>
      </c>
      <c r="K58" s="764" t="s">
        <v>1</v>
      </c>
      <c r="L58" s="902">
        <v>4</v>
      </c>
      <c r="M58" s="903">
        <f>M57+TIME(0,L57,0)</f>
        <v>0.81319444444444444</v>
      </c>
    </row>
    <row r="59" spans="1:13" ht="15.6" x14ac:dyDescent="0.25">
      <c r="E59" s="1222"/>
      <c r="F59" s="1222"/>
      <c r="G59" s="553">
        <f>G58+1</f>
        <v>25</v>
      </c>
      <c r="H59" s="1207" t="s">
        <v>2</v>
      </c>
      <c r="I59" s="757" t="s">
        <v>3</v>
      </c>
      <c r="J59" s="1207" t="s">
        <v>179</v>
      </c>
      <c r="K59" s="1207" t="s">
        <v>4</v>
      </c>
      <c r="L59" s="898">
        <v>10</v>
      </c>
      <c r="M59" s="899">
        <f>M58+TIME(0,L58,0)</f>
        <v>0.81597222222222221</v>
      </c>
    </row>
    <row r="60" spans="1:13" ht="15.6" x14ac:dyDescent="0.25">
      <c r="E60" s="1223"/>
      <c r="F60" s="1223"/>
      <c r="G60" s="726">
        <f>G59+1</f>
        <v>26</v>
      </c>
      <c r="H60" s="901" t="s">
        <v>729</v>
      </c>
      <c r="I60" s="901" t="s">
        <v>43</v>
      </c>
      <c r="J60" s="901" t="s">
        <v>6</v>
      </c>
      <c r="K60" s="901" t="s">
        <v>717</v>
      </c>
      <c r="L60" s="902">
        <v>105</v>
      </c>
      <c r="M60" s="903">
        <f>M59+TIME(0,L59,0)</f>
        <v>0.82291666666666663</v>
      </c>
    </row>
    <row r="61" spans="1:13" ht="15.6" x14ac:dyDescent="0.25">
      <c r="E61" s="1222"/>
      <c r="F61" s="1222"/>
      <c r="G61" s="553">
        <f>G60+1</f>
        <v>27</v>
      </c>
      <c r="H61" s="897" t="s">
        <v>0</v>
      </c>
      <c r="I61" s="897" t="s">
        <v>733</v>
      </c>
      <c r="J61" s="897" t="s">
        <v>320</v>
      </c>
      <c r="K61" s="647" t="s">
        <v>724</v>
      </c>
      <c r="L61" s="898">
        <v>0</v>
      </c>
      <c r="M61" s="899">
        <f>M60+TIME(0,L60,0)</f>
        <v>0.89583333333333326</v>
      </c>
    </row>
    <row r="62" spans="1:13" ht="15.6" x14ac:dyDescent="0.25">
      <c r="E62" s="1223"/>
      <c r="F62" s="1223"/>
      <c r="G62" s="388" t="s">
        <v>724</v>
      </c>
      <c r="H62" s="901" t="s">
        <v>724</v>
      </c>
      <c r="I62" s="901" t="s">
        <v>724</v>
      </c>
      <c r="J62" s="901" t="s">
        <v>179</v>
      </c>
      <c r="K62" s="455" t="s">
        <v>724</v>
      </c>
      <c r="L62" s="902" t="s">
        <v>724</v>
      </c>
      <c r="M62" s="903" t="s">
        <v>724</v>
      </c>
    </row>
    <row r="63" spans="1:13" ht="15.6" x14ac:dyDescent="0.25">
      <c r="E63" s="1222"/>
      <c r="F63" s="1222"/>
      <c r="G63" s="553" t="s">
        <v>724</v>
      </c>
      <c r="H63" s="897" t="s">
        <v>724</v>
      </c>
      <c r="I63" s="390" t="s">
        <v>724</v>
      </c>
      <c r="J63" s="897" t="s">
        <v>320</v>
      </c>
      <c r="K63" s="897" t="s">
        <v>724</v>
      </c>
      <c r="L63" s="898" t="s">
        <v>724</v>
      </c>
      <c r="M63" s="899" t="s">
        <v>724</v>
      </c>
    </row>
    <row r="64" spans="1:13" ht="17.399999999999999" x14ac:dyDescent="0.25">
      <c r="E64" s="778"/>
      <c r="F64" s="778"/>
      <c r="G64" s="554"/>
      <c r="H64" s="778"/>
      <c r="I64" s="778"/>
      <c r="J64" s="778"/>
      <c r="K64" s="778"/>
      <c r="L64" s="778"/>
      <c r="M64" s="555"/>
    </row>
    <row r="65" spans="5:13" ht="15.6" x14ac:dyDescent="0.25">
      <c r="E65" s="399"/>
      <c r="F65" s="399"/>
      <c r="G65" s="549"/>
      <c r="H65" s="550"/>
      <c r="I65" s="408"/>
      <c r="J65" s="550"/>
      <c r="K65" s="550"/>
      <c r="L65" s="551"/>
      <c r="M65" s="552"/>
    </row>
    <row r="66" spans="5:13" ht="17.399999999999999" x14ac:dyDescent="0.25">
      <c r="E66" s="399"/>
      <c r="F66" s="1639" t="s">
        <v>735</v>
      </c>
      <c r="G66" s="1639"/>
      <c r="H66" s="1639"/>
      <c r="I66" s="1639"/>
      <c r="J66" s="1639"/>
      <c r="K66" s="1639"/>
      <c r="L66" s="1639"/>
      <c r="M66" s="1639"/>
    </row>
    <row r="67" spans="5:13" ht="15.6" x14ac:dyDescent="0.25">
      <c r="E67" s="1223"/>
      <c r="F67" s="1223"/>
      <c r="G67" s="732"/>
      <c r="H67" s="733"/>
      <c r="I67" s="781"/>
      <c r="J67" s="733"/>
      <c r="K67" s="733"/>
      <c r="L67" s="734"/>
      <c r="M67" s="735"/>
    </row>
    <row r="68" spans="5:13" ht="15.6" x14ac:dyDescent="0.25">
      <c r="E68" s="1222"/>
      <c r="F68" s="1222"/>
      <c r="G68" s="725">
        <v>28</v>
      </c>
      <c r="H68" s="754" t="s">
        <v>0</v>
      </c>
      <c r="I68" s="755" t="s">
        <v>732</v>
      </c>
      <c r="J68" s="1207" t="s">
        <v>179</v>
      </c>
      <c r="K68" s="1207" t="s">
        <v>1</v>
      </c>
      <c r="L68" s="898">
        <v>1</v>
      </c>
      <c r="M68" s="899">
        <v>0.5625</v>
      </c>
    </row>
    <row r="69" spans="5:13" ht="15.6" x14ac:dyDescent="0.25">
      <c r="E69" s="1223"/>
      <c r="F69" s="1223"/>
      <c r="G69" s="726">
        <f>G68+1</f>
        <v>29</v>
      </c>
      <c r="H69" s="764" t="s">
        <v>0</v>
      </c>
      <c r="I69" s="756" t="s">
        <v>282</v>
      </c>
      <c r="J69" s="764" t="s">
        <v>179</v>
      </c>
      <c r="K69" s="764" t="s">
        <v>1</v>
      </c>
      <c r="L69" s="902">
        <v>4</v>
      </c>
      <c r="M69" s="903">
        <f>M68+TIME(0,L68,0)</f>
        <v>0.56319444444444444</v>
      </c>
    </row>
    <row r="70" spans="5:13" ht="15.6" x14ac:dyDescent="0.25">
      <c r="E70" s="1222"/>
      <c r="F70" s="1222"/>
      <c r="G70" s="553">
        <f>G69+1</f>
        <v>30</v>
      </c>
      <c r="H70" s="1207" t="s">
        <v>2</v>
      </c>
      <c r="I70" s="757" t="s">
        <v>3</v>
      </c>
      <c r="J70" s="1207" t="s">
        <v>179</v>
      </c>
      <c r="K70" s="1207" t="s">
        <v>4</v>
      </c>
      <c r="L70" s="898">
        <v>10</v>
      </c>
      <c r="M70" s="899">
        <f>M69+TIME(0,L69,0)</f>
        <v>0.56597222222222221</v>
      </c>
    </row>
    <row r="71" spans="5:13" ht="15.6" x14ac:dyDescent="0.25">
      <c r="E71" s="1223"/>
      <c r="F71" s="1223"/>
      <c r="G71" s="726">
        <f>G70+1</f>
        <v>31</v>
      </c>
      <c r="H71" s="901" t="s">
        <v>718</v>
      </c>
      <c r="I71" s="901" t="s">
        <v>43</v>
      </c>
      <c r="J71" s="901" t="s">
        <v>6</v>
      </c>
      <c r="K71" s="901" t="s">
        <v>717</v>
      </c>
      <c r="L71" s="902">
        <v>105</v>
      </c>
      <c r="M71" s="903">
        <f>M70+TIME(0,L70,0)</f>
        <v>0.57291666666666663</v>
      </c>
    </row>
    <row r="72" spans="5:13" ht="15.6" x14ac:dyDescent="0.25">
      <c r="E72" s="1222"/>
      <c r="F72" s="1222"/>
      <c r="G72" s="553">
        <f>G71+1</f>
        <v>32</v>
      </c>
      <c r="H72" s="897" t="s">
        <v>0</v>
      </c>
      <c r="I72" s="897" t="s">
        <v>736</v>
      </c>
      <c r="J72" s="897" t="s">
        <v>320</v>
      </c>
      <c r="K72" s="647" t="s">
        <v>724</v>
      </c>
      <c r="L72" s="898">
        <v>0</v>
      </c>
      <c r="M72" s="899">
        <f>M71+TIME(0,L71,0)</f>
        <v>0.64583333333333326</v>
      </c>
    </row>
    <row r="73" spans="5:13" ht="15.6" x14ac:dyDescent="0.25">
      <c r="E73" s="1223"/>
      <c r="F73" s="1223"/>
      <c r="G73" s="388" t="s">
        <v>724</v>
      </c>
      <c r="H73" s="901" t="s">
        <v>724</v>
      </c>
      <c r="I73" s="901" t="s">
        <v>724</v>
      </c>
      <c r="J73" s="901" t="s">
        <v>724</v>
      </c>
      <c r="K73" s="455" t="s">
        <v>724</v>
      </c>
      <c r="L73" s="902" t="s">
        <v>724</v>
      </c>
      <c r="M73" s="903" t="s">
        <v>724</v>
      </c>
    </row>
    <row r="74" spans="5:13" ht="15.6" x14ac:dyDescent="0.25">
      <c r="E74" s="1222"/>
      <c r="F74" s="1222"/>
      <c r="G74" s="553" t="s">
        <v>724</v>
      </c>
      <c r="H74" s="897" t="s">
        <v>724</v>
      </c>
      <c r="I74" s="390" t="s">
        <v>737</v>
      </c>
      <c r="J74" s="897" t="s">
        <v>724</v>
      </c>
      <c r="K74" s="897" t="s">
        <v>724</v>
      </c>
      <c r="L74" s="898" t="s">
        <v>724</v>
      </c>
      <c r="M74" s="899" t="s">
        <v>724</v>
      </c>
    </row>
    <row r="75" spans="5:13" ht="17.399999999999999" x14ac:dyDescent="0.25">
      <c r="E75" s="778"/>
      <c r="F75" s="778"/>
      <c r="G75" s="554"/>
      <c r="H75" s="778"/>
      <c r="I75" s="778"/>
      <c r="J75" s="778"/>
      <c r="K75" s="778"/>
      <c r="L75" s="778"/>
      <c r="M75" s="555"/>
    </row>
    <row r="76" spans="5:13" ht="15.6" x14ac:dyDescent="0.25">
      <c r="E76" s="399"/>
      <c r="F76" s="399"/>
      <c r="G76" s="549"/>
      <c r="H76" s="550"/>
      <c r="I76" s="408"/>
      <c r="J76" s="550"/>
      <c r="K76" s="550"/>
      <c r="L76" s="551"/>
      <c r="M76" s="552"/>
    </row>
    <row r="77" spans="5:13" ht="17.399999999999999" x14ac:dyDescent="0.25">
      <c r="E77" s="399"/>
      <c r="F77" s="1639" t="s">
        <v>738</v>
      </c>
      <c r="G77" s="1639"/>
      <c r="H77" s="1639"/>
      <c r="I77" s="1639"/>
      <c r="J77" s="1639"/>
      <c r="K77" s="1639"/>
      <c r="L77" s="1639"/>
      <c r="M77" s="1639"/>
    </row>
    <row r="78" spans="5:13" ht="15.6" x14ac:dyDescent="0.25">
      <c r="E78" s="1223"/>
      <c r="F78" s="1223" t="s">
        <v>724</v>
      </c>
      <c r="G78" s="732"/>
      <c r="H78" s="733"/>
      <c r="I78" s="781"/>
      <c r="J78" s="733"/>
      <c r="K78" s="733"/>
      <c r="L78" s="734"/>
      <c r="M78" s="735"/>
    </row>
    <row r="79" spans="5:13" ht="15.6" x14ac:dyDescent="0.25">
      <c r="E79" s="1222"/>
      <c r="F79" s="1222"/>
      <c r="G79" s="725">
        <v>33</v>
      </c>
      <c r="H79" s="754" t="s">
        <v>0</v>
      </c>
      <c r="I79" s="755" t="s">
        <v>732</v>
      </c>
      <c r="J79" s="1207" t="s">
        <v>179</v>
      </c>
      <c r="K79" s="1207" t="s">
        <v>1</v>
      </c>
      <c r="L79" s="898">
        <v>1</v>
      </c>
      <c r="M79" s="899">
        <v>0.66666666666666663</v>
      </c>
    </row>
    <row r="80" spans="5:13" ht="15.6" x14ac:dyDescent="0.25">
      <c r="E80" s="1223"/>
      <c r="F80" s="1223"/>
      <c r="G80" s="726">
        <f>G79+1</f>
        <v>34</v>
      </c>
      <c r="H80" s="764" t="s">
        <v>0</v>
      </c>
      <c r="I80" s="756" t="s">
        <v>282</v>
      </c>
      <c r="J80" s="764" t="s">
        <v>179</v>
      </c>
      <c r="K80" s="764" t="s">
        <v>1</v>
      </c>
      <c r="L80" s="902">
        <v>4</v>
      </c>
      <c r="M80" s="903">
        <f t="shared" ref="M80:M85" si="3">M79+TIME(0,L79,0)</f>
        <v>0.66736111111111107</v>
      </c>
    </row>
    <row r="81" spans="5:13" ht="15.6" x14ac:dyDescent="0.25">
      <c r="E81" s="1222"/>
      <c r="F81" s="1222"/>
      <c r="G81" s="553">
        <f>G80+1</f>
        <v>35</v>
      </c>
      <c r="H81" s="1207" t="s">
        <v>2</v>
      </c>
      <c r="I81" s="757" t="s">
        <v>3</v>
      </c>
      <c r="J81" s="1207" t="s">
        <v>179</v>
      </c>
      <c r="K81" s="1207" t="s">
        <v>4</v>
      </c>
      <c r="L81" s="898">
        <v>10</v>
      </c>
      <c r="M81" s="899">
        <f t="shared" si="3"/>
        <v>0.67013888888888884</v>
      </c>
    </row>
    <row r="82" spans="5:13" ht="15.6" x14ac:dyDescent="0.25">
      <c r="E82" s="1223"/>
      <c r="F82" s="1223"/>
      <c r="G82" s="726">
        <f>G81+1</f>
        <v>36</v>
      </c>
      <c r="H82" s="901" t="s">
        <v>718</v>
      </c>
      <c r="I82" s="901" t="s">
        <v>43</v>
      </c>
      <c r="J82" s="901" t="s">
        <v>6</v>
      </c>
      <c r="K82" s="901" t="s">
        <v>717</v>
      </c>
      <c r="L82" s="902">
        <v>105</v>
      </c>
      <c r="M82" s="903">
        <f t="shared" si="3"/>
        <v>0.67708333333333326</v>
      </c>
    </row>
    <row r="83" spans="5:13" ht="15.6" x14ac:dyDescent="0.25">
      <c r="E83" s="1222"/>
      <c r="F83" s="1222"/>
      <c r="G83" s="553">
        <f>G82+1</f>
        <v>37</v>
      </c>
      <c r="H83" s="897" t="s">
        <v>0</v>
      </c>
      <c r="I83" s="897" t="s">
        <v>739</v>
      </c>
      <c r="J83" s="897" t="s">
        <v>320</v>
      </c>
      <c r="K83" s="647" t="s">
        <v>724</v>
      </c>
      <c r="L83" s="898">
        <v>0</v>
      </c>
      <c r="M83" s="899">
        <f t="shared" si="3"/>
        <v>0.74999999999999989</v>
      </c>
    </row>
    <row r="84" spans="5:13" ht="15.6" x14ac:dyDescent="0.25">
      <c r="E84" s="1223"/>
      <c r="F84" s="1223"/>
      <c r="G84" s="388" t="s">
        <v>724</v>
      </c>
      <c r="H84" s="901" t="s">
        <v>724</v>
      </c>
      <c r="I84" s="901" t="s">
        <v>724</v>
      </c>
      <c r="J84" s="901" t="s">
        <v>724</v>
      </c>
      <c r="K84" s="455" t="s">
        <v>724</v>
      </c>
      <c r="L84" s="902">
        <v>0</v>
      </c>
      <c r="M84" s="903">
        <f t="shared" si="3"/>
        <v>0.74999999999999989</v>
      </c>
    </row>
    <row r="85" spans="5:13" ht="15.6" x14ac:dyDescent="0.25">
      <c r="E85" s="1222"/>
      <c r="F85" s="1222"/>
      <c r="G85" s="553" t="s">
        <v>724</v>
      </c>
      <c r="H85" s="897" t="s">
        <v>724</v>
      </c>
      <c r="I85" s="390" t="s">
        <v>724</v>
      </c>
      <c r="J85" s="897" t="s">
        <v>724</v>
      </c>
      <c r="K85" s="897" t="s">
        <v>724</v>
      </c>
      <c r="L85" s="898">
        <v>0</v>
      </c>
      <c r="M85" s="899">
        <f t="shared" si="3"/>
        <v>0.74999999999999989</v>
      </c>
    </row>
    <row r="86" spans="5:13" ht="17.399999999999999" x14ac:dyDescent="0.25">
      <c r="E86" s="778"/>
      <c r="F86" s="778"/>
      <c r="G86" s="554"/>
      <c r="H86" s="778"/>
      <c r="I86" s="778"/>
      <c r="J86" s="778"/>
      <c r="K86" s="778"/>
      <c r="L86" s="778"/>
      <c r="M86" s="555"/>
    </row>
    <row r="87" spans="5:13" ht="15.6" x14ac:dyDescent="0.25">
      <c r="E87" s="399"/>
      <c r="F87" s="399"/>
      <c r="G87" s="549"/>
      <c r="H87" s="550"/>
      <c r="I87" s="408"/>
      <c r="J87" s="550"/>
      <c r="K87" s="550"/>
      <c r="L87" s="551"/>
      <c r="M87" s="552"/>
    </row>
    <row r="88" spans="5:13" ht="17.399999999999999" x14ac:dyDescent="0.25">
      <c r="E88" s="399"/>
      <c r="F88" s="1639" t="s">
        <v>740</v>
      </c>
      <c r="G88" s="1639"/>
      <c r="H88" s="1639"/>
      <c r="I88" s="1639"/>
      <c r="J88" s="1639"/>
      <c r="K88" s="1639"/>
      <c r="L88" s="1639"/>
      <c r="M88" s="1639"/>
    </row>
    <row r="89" spans="5:13" ht="15.6" x14ac:dyDescent="0.25">
      <c r="E89" s="1223"/>
      <c r="F89" s="1223" t="s">
        <v>724</v>
      </c>
      <c r="G89" s="732"/>
      <c r="H89" s="733"/>
      <c r="I89" s="781"/>
      <c r="J89" s="733"/>
      <c r="K89" s="733"/>
      <c r="L89" s="734"/>
      <c r="M89" s="735"/>
    </row>
    <row r="90" spans="5:13" ht="15.6" x14ac:dyDescent="0.25">
      <c r="E90" s="1222"/>
      <c r="F90" s="1222"/>
      <c r="G90" s="725">
        <v>38</v>
      </c>
      <c r="H90" s="754" t="s">
        <v>0</v>
      </c>
      <c r="I90" s="755" t="s">
        <v>732</v>
      </c>
      <c r="J90" s="1207" t="s">
        <v>179</v>
      </c>
      <c r="K90" s="1207" t="s">
        <v>1</v>
      </c>
      <c r="L90" s="898">
        <v>1</v>
      </c>
      <c r="M90" s="899">
        <v>0.33333333333333331</v>
      </c>
    </row>
    <row r="91" spans="5:13" ht="15.6" x14ac:dyDescent="0.25">
      <c r="E91" s="1223"/>
      <c r="F91" s="1223"/>
      <c r="G91" s="726">
        <f>G90+1</f>
        <v>39</v>
      </c>
      <c r="H91" s="764" t="s">
        <v>0</v>
      </c>
      <c r="I91" s="756" t="s">
        <v>282</v>
      </c>
      <c r="J91" s="764" t="s">
        <v>179</v>
      </c>
      <c r="K91" s="764" t="s">
        <v>1</v>
      </c>
      <c r="L91" s="902">
        <v>4</v>
      </c>
      <c r="M91" s="903">
        <f t="shared" ref="M91:M96" si="4">M90+TIME(0,L90,0)</f>
        <v>0.33402777777777776</v>
      </c>
    </row>
    <row r="92" spans="5:13" ht="15.6" x14ac:dyDescent="0.25">
      <c r="E92" s="1222"/>
      <c r="F92" s="1222"/>
      <c r="G92" s="553">
        <f>G91+1</f>
        <v>40</v>
      </c>
      <c r="H92" s="1207" t="s">
        <v>2</v>
      </c>
      <c r="I92" s="757" t="s">
        <v>3</v>
      </c>
      <c r="J92" s="1207" t="s">
        <v>179</v>
      </c>
      <c r="K92" s="1207" t="s">
        <v>4</v>
      </c>
      <c r="L92" s="898">
        <v>10</v>
      </c>
      <c r="M92" s="899">
        <f t="shared" si="4"/>
        <v>0.33680555555555552</v>
      </c>
    </row>
    <row r="93" spans="5:13" ht="15.6" x14ac:dyDescent="0.25">
      <c r="E93" s="1223"/>
      <c r="F93" s="1223"/>
      <c r="G93" s="726">
        <f>G92+1</f>
        <v>41</v>
      </c>
      <c r="H93" s="901" t="s">
        <v>718</v>
      </c>
      <c r="I93" s="901" t="s">
        <v>43</v>
      </c>
      <c r="J93" s="901" t="s">
        <v>6</v>
      </c>
      <c r="K93" s="901" t="s">
        <v>717</v>
      </c>
      <c r="L93" s="902">
        <v>105</v>
      </c>
      <c r="M93" s="903">
        <f t="shared" si="4"/>
        <v>0.34374999999999994</v>
      </c>
    </row>
    <row r="94" spans="5:13" ht="15.6" x14ac:dyDescent="0.25">
      <c r="E94" s="1222"/>
      <c r="F94" s="1222"/>
      <c r="G94" s="553">
        <f>G93+1</f>
        <v>42</v>
      </c>
      <c r="H94" s="897" t="s">
        <v>0</v>
      </c>
      <c r="I94" s="897" t="s">
        <v>741</v>
      </c>
      <c r="J94" s="897" t="s">
        <v>320</v>
      </c>
      <c r="K94" s="647" t="s">
        <v>724</v>
      </c>
      <c r="L94" s="898">
        <v>0</v>
      </c>
      <c r="M94" s="899">
        <f t="shared" si="4"/>
        <v>0.41666666666666663</v>
      </c>
    </row>
    <row r="95" spans="5:13" ht="15.6" x14ac:dyDescent="0.25">
      <c r="E95" s="1223"/>
      <c r="F95" s="1223"/>
      <c r="G95" s="388" t="s">
        <v>724</v>
      </c>
      <c r="H95" s="901" t="s">
        <v>724</v>
      </c>
      <c r="I95" s="901" t="s">
        <v>724</v>
      </c>
      <c r="J95" s="901" t="s">
        <v>724</v>
      </c>
      <c r="K95" s="455" t="s">
        <v>724</v>
      </c>
      <c r="L95" s="902">
        <v>0</v>
      </c>
      <c r="M95" s="903">
        <f t="shared" si="4"/>
        <v>0.41666666666666663</v>
      </c>
    </row>
    <row r="96" spans="5:13" ht="15.6" x14ac:dyDescent="0.25">
      <c r="E96" s="1222"/>
      <c r="F96" s="1222"/>
      <c r="G96" s="553" t="s">
        <v>724</v>
      </c>
      <c r="H96" s="897" t="s">
        <v>724</v>
      </c>
      <c r="I96" s="390" t="s">
        <v>724</v>
      </c>
      <c r="J96" s="897" t="s">
        <v>724</v>
      </c>
      <c r="K96" s="897" t="s">
        <v>724</v>
      </c>
      <c r="L96" s="898">
        <v>0</v>
      </c>
      <c r="M96" s="899">
        <f t="shared" si="4"/>
        <v>0.41666666666666663</v>
      </c>
    </row>
    <row r="97" spans="5:13" ht="17.399999999999999" x14ac:dyDescent="0.25">
      <c r="E97" s="778"/>
      <c r="F97" s="778"/>
      <c r="G97" s="554"/>
      <c r="H97" s="778"/>
      <c r="I97" s="778"/>
      <c r="J97" s="778"/>
      <c r="K97" s="778"/>
      <c r="L97" s="778"/>
      <c r="M97" s="555"/>
    </row>
    <row r="98" spans="5:13" ht="15.6" x14ac:dyDescent="0.25">
      <c r="E98" s="399"/>
      <c r="F98" s="399"/>
      <c r="G98" s="549"/>
      <c r="H98" s="550"/>
      <c r="I98" s="408"/>
      <c r="J98" s="550"/>
      <c r="K98" s="550"/>
      <c r="L98" s="551"/>
      <c r="M98" s="552"/>
    </row>
    <row r="99" spans="5:13" ht="17.399999999999999" x14ac:dyDescent="0.25">
      <c r="E99" s="399"/>
      <c r="F99" s="1639" t="s">
        <v>742</v>
      </c>
      <c r="G99" s="1639"/>
      <c r="H99" s="1639"/>
      <c r="I99" s="1639"/>
      <c r="J99" s="1639"/>
      <c r="K99" s="1639"/>
      <c r="L99" s="1639"/>
      <c r="M99" s="1639"/>
    </row>
    <row r="100" spans="5:13" ht="15.6" x14ac:dyDescent="0.25">
      <c r="E100" s="1223"/>
      <c r="F100" s="1223" t="s">
        <v>724</v>
      </c>
      <c r="G100" s="732"/>
      <c r="H100" s="733"/>
      <c r="I100" s="781"/>
      <c r="J100" s="733"/>
      <c r="K100" s="733"/>
      <c r="L100" s="734"/>
      <c r="M100" s="735"/>
    </row>
    <row r="101" spans="5:13" ht="15.6" x14ac:dyDescent="0.25">
      <c r="E101" s="1222"/>
      <c r="F101" s="1222"/>
      <c r="G101" s="725">
        <v>43</v>
      </c>
      <c r="H101" s="754" t="s">
        <v>0</v>
      </c>
      <c r="I101" s="755" t="s">
        <v>732</v>
      </c>
      <c r="J101" s="1207" t="s">
        <v>179</v>
      </c>
      <c r="K101" s="1207" t="s">
        <v>1</v>
      </c>
      <c r="L101" s="898">
        <v>1</v>
      </c>
      <c r="M101" s="899">
        <v>0.4375</v>
      </c>
    </row>
    <row r="102" spans="5:13" ht="15.6" x14ac:dyDescent="0.25">
      <c r="E102" s="1223"/>
      <c r="F102" s="1223"/>
      <c r="G102" s="726">
        <f>G101+1</f>
        <v>44</v>
      </c>
      <c r="H102" s="764" t="s">
        <v>0</v>
      </c>
      <c r="I102" s="756" t="s">
        <v>282</v>
      </c>
      <c r="J102" s="764" t="s">
        <v>179</v>
      </c>
      <c r="K102" s="764" t="s">
        <v>1</v>
      </c>
      <c r="L102" s="902">
        <v>4</v>
      </c>
      <c r="M102" s="903">
        <f t="shared" ref="M102:M107" si="5">M101+TIME(0,L101,0)</f>
        <v>0.43819444444444444</v>
      </c>
    </row>
    <row r="103" spans="5:13" ht="15.6" x14ac:dyDescent="0.25">
      <c r="E103" s="1222"/>
      <c r="F103" s="1222"/>
      <c r="G103" s="553">
        <f>G102+1</f>
        <v>45</v>
      </c>
      <c r="H103" s="1207" t="s">
        <v>2</v>
      </c>
      <c r="I103" s="757" t="s">
        <v>3</v>
      </c>
      <c r="J103" s="1207" t="s">
        <v>179</v>
      </c>
      <c r="K103" s="1207" t="s">
        <v>4</v>
      </c>
      <c r="L103" s="898">
        <v>5</v>
      </c>
      <c r="M103" s="899">
        <f t="shared" si="5"/>
        <v>0.44097222222222221</v>
      </c>
    </row>
    <row r="104" spans="5:13" ht="15.6" x14ac:dyDescent="0.25">
      <c r="E104" s="1223"/>
      <c r="F104" s="1223"/>
      <c r="G104" s="726">
        <f>G103+1</f>
        <v>46</v>
      </c>
      <c r="H104" s="901" t="s">
        <v>718</v>
      </c>
      <c r="I104" s="901" t="s">
        <v>43</v>
      </c>
      <c r="J104" s="901" t="s">
        <v>6</v>
      </c>
      <c r="K104" s="901" t="s">
        <v>717</v>
      </c>
      <c r="L104" s="902">
        <v>80</v>
      </c>
      <c r="M104" s="903">
        <f t="shared" si="5"/>
        <v>0.44444444444444442</v>
      </c>
    </row>
    <row r="105" spans="5:13" ht="15.6" x14ac:dyDescent="0.25">
      <c r="E105" s="1222"/>
      <c r="F105" s="1222"/>
      <c r="G105" s="553">
        <f>G104+1</f>
        <v>47</v>
      </c>
      <c r="H105" s="897" t="s">
        <v>0</v>
      </c>
      <c r="I105" s="897" t="s">
        <v>743</v>
      </c>
      <c r="J105" s="897" t="s">
        <v>320</v>
      </c>
      <c r="K105" s="647" t="s">
        <v>724</v>
      </c>
      <c r="L105" s="898">
        <v>15</v>
      </c>
      <c r="M105" s="899">
        <f t="shared" si="5"/>
        <v>0.5</v>
      </c>
    </row>
    <row r="106" spans="5:13" ht="15.6" x14ac:dyDescent="0.25">
      <c r="E106" s="1223"/>
      <c r="F106" s="1223"/>
      <c r="G106" s="388" t="s">
        <v>724</v>
      </c>
      <c r="H106" s="901" t="s">
        <v>724</v>
      </c>
      <c r="I106" s="901" t="s">
        <v>724</v>
      </c>
      <c r="J106" s="901" t="s">
        <v>179</v>
      </c>
      <c r="K106" s="455" t="s">
        <v>724</v>
      </c>
      <c r="L106" s="902">
        <v>15</v>
      </c>
      <c r="M106" s="903">
        <f t="shared" si="5"/>
        <v>0.51041666666666663</v>
      </c>
    </row>
    <row r="107" spans="5:13" ht="15.6" x14ac:dyDescent="0.25">
      <c r="E107" s="1222"/>
      <c r="F107" s="1222"/>
      <c r="G107" s="553" t="s">
        <v>724</v>
      </c>
      <c r="H107" s="897" t="s">
        <v>724</v>
      </c>
      <c r="I107" s="390" t="s">
        <v>724</v>
      </c>
      <c r="J107" s="897" t="s">
        <v>320</v>
      </c>
      <c r="K107" s="897" t="s">
        <v>724</v>
      </c>
      <c r="L107" s="898">
        <v>0</v>
      </c>
      <c r="M107" s="899">
        <f t="shared" si="5"/>
        <v>0.52083333333333326</v>
      </c>
    </row>
    <row r="108" spans="5:13" ht="17.399999999999999" x14ac:dyDescent="0.25">
      <c r="E108" s="778"/>
      <c r="F108" s="778"/>
      <c r="G108" s="554"/>
      <c r="H108" s="778"/>
      <c r="I108" s="778"/>
      <c r="J108" s="778"/>
      <c r="K108" s="778"/>
      <c r="L108" s="778"/>
      <c r="M108" s="555"/>
    </row>
    <row r="109" spans="5:13" ht="15.6" x14ac:dyDescent="0.25">
      <c r="E109" s="399"/>
      <c r="F109" s="399"/>
      <c r="G109" s="549"/>
      <c r="H109" s="550"/>
      <c r="I109" s="408"/>
      <c r="J109" s="550"/>
      <c r="K109" s="550"/>
      <c r="L109" s="551"/>
      <c r="M109" s="552"/>
    </row>
    <row r="110" spans="5:13" ht="17.399999999999999" x14ac:dyDescent="0.25">
      <c r="E110" s="399"/>
      <c r="F110" s="1639" t="s">
        <v>744</v>
      </c>
      <c r="G110" s="1639"/>
      <c r="H110" s="1639"/>
      <c r="I110" s="1639"/>
      <c r="J110" s="1639"/>
      <c r="K110" s="1639"/>
      <c r="L110" s="1639"/>
      <c r="M110" s="1639"/>
    </row>
    <row r="111" spans="5:13" ht="15.6" x14ac:dyDescent="0.25">
      <c r="E111" s="1223"/>
      <c r="F111" s="1223" t="s">
        <v>724</v>
      </c>
      <c r="G111" s="732"/>
      <c r="H111" s="733"/>
      <c r="I111" s="781"/>
      <c r="J111" s="733"/>
      <c r="K111" s="733"/>
      <c r="L111" s="734"/>
      <c r="M111" s="735"/>
    </row>
    <row r="112" spans="5:13" ht="15.6" x14ac:dyDescent="0.25">
      <c r="E112" s="1222"/>
      <c r="F112" s="1222"/>
      <c r="G112" s="725">
        <v>48</v>
      </c>
      <c r="H112" s="754" t="s">
        <v>0</v>
      </c>
      <c r="I112" s="755" t="s">
        <v>732</v>
      </c>
      <c r="J112" s="1207" t="s">
        <v>179</v>
      </c>
      <c r="K112" s="1207" t="s">
        <v>1</v>
      </c>
      <c r="L112" s="898">
        <v>1</v>
      </c>
      <c r="M112" s="899">
        <v>0.66666666666666663</v>
      </c>
    </row>
    <row r="113" spans="5:14" ht="15.6" x14ac:dyDescent="0.25">
      <c r="E113" s="1223"/>
      <c r="F113" s="1223"/>
      <c r="G113" s="726">
        <f t="shared" ref="G113:G118" si="6">G112+1</f>
        <v>49</v>
      </c>
      <c r="H113" s="764" t="s">
        <v>0</v>
      </c>
      <c r="I113" s="756" t="s">
        <v>282</v>
      </c>
      <c r="J113" s="764" t="s">
        <v>179</v>
      </c>
      <c r="K113" s="764" t="s">
        <v>1</v>
      </c>
      <c r="L113" s="902">
        <v>4</v>
      </c>
      <c r="M113" s="903">
        <f t="shared" ref="M113:M118" si="7">M112+TIME(0,L112,0)</f>
        <v>0.66736111111111107</v>
      </c>
    </row>
    <row r="114" spans="5:14" ht="15.6" x14ac:dyDescent="0.25">
      <c r="E114" s="1222"/>
      <c r="F114" s="1222"/>
      <c r="G114" s="553">
        <f t="shared" si="6"/>
        <v>50</v>
      </c>
      <c r="H114" s="1207" t="s">
        <v>2</v>
      </c>
      <c r="I114" s="757" t="s">
        <v>3</v>
      </c>
      <c r="J114" s="1207" t="s">
        <v>179</v>
      </c>
      <c r="K114" s="1207" t="s">
        <v>4</v>
      </c>
      <c r="L114" s="898">
        <v>5</v>
      </c>
      <c r="M114" s="899">
        <f t="shared" si="7"/>
        <v>0.67013888888888884</v>
      </c>
    </row>
    <row r="115" spans="5:14" ht="15.6" x14ac:dyDescent="0.25">
      <c r="E115" s="1223"/>
      <c r="F115" s="1223"/>
      <c r="G115" s="726">
        <f t="shared" si="6"/>
        <v>51</v>
      </c>
      <c r="H115" s="901" t="s">
        <v>718</v>
      </c>
      <c r="I115" s="901" t="s">
        <v>43</v>
      </c>
      <c r="J115" s="901" t="s">
        <v>6</v>
      </c>
      <c r="K115" s="901" t="s">
        <v>717</v>
      </c>
      <c r="L115" s="902">
        <v>80</v>
      </c>
      <c r="M115" s="903">
        <f t="shared" si="7"/>
        <v>0.67361111111111105</v>
      </c>
    </row>
    <row r="116" spans="5:14" ht="15.6" x14ac:dyDescent="0.25">
      <c r="E116" s="1222"/>
      <c r="F116" s="1222"/>
      <c r="G116" s="553">
        <f t="shared" si="6"/>
        <v>52</v>
      </c>
      <c r="H116" s="897" t="s">
        <v>5</v>
      </c>
      <c r="I116" s="897" t="s">
        <v>745</v>
      </c>
      <c r="J116" s="897" t="s">
        <v>320</v>
      </c>
      <c r="K116" s="647" t="s">
        <v>717</v>
      </c>
      <c r="L116" s="898">
        <v>15</v>
      </c>
      <c r="M116" s="899">
        <f t="shared" si="7"/>
        <v>0.72916666666666663</v>
      </c>
    </row>
    <row r="117" spans="5:14" ht="15.6" x14ac:dyDescent="0.25">
      <c r="E117" s="1223"/>
      <c r="F117" s="1223"/>
      <c r="G117" s="726">
        <f t="shared" si="6"/>
        <v>53</v>
      </c>
      <c r="H117" s="901" t="s">
        <v>5</v>
      </c>
      <c r="I117" s="901" t="s">
        <v>746</v>
      </c>
      <c r="J117" s="901" t="s">
        <v>179</v>
      </c>
      <c r="K117" s="455" t="s">
        <v>717</v>
      </c>
      <c r="L117" s="902">
        <v>15</v>
      </c>
      <c r="M117" s="903">
        <f t="shared" si="7"/>
        <v>0.73958333333333326</v>
      </c>
    </row>
    <row r="118" spans="5:14" ht="15.6" x14ac:dyDescent="0.25">
      <c r="E118" s="1222"/>
      <c r="F118" s="1222"/>
      <c r="G118" s="553">
        <f t="shared" si="6"/>
        <v>54</v>
      </c>
      <c r="H118" s="897" t="s">
        <v>0</v>
      </c>
      <c r="I118" s="390" t="s">
        <v>182</v>
      </c>
      <c r="J118" s="897" t="s">
        <v>320</v>
      </c>
      <c r="K118" s="897" t="s">
        <v>747</v>
      </c>
      <c r="L118" s="898">
        <v>0</v>
      </c>
      <c r="M118" s="899">
        <f t="shared" si="7"/>
        <v>0.74999999999999989</v>
      </c>
    </row>
    <row r="119" spans="5:14" ht="17.399999999999999" x14ac:dyDescent="0.25">
      <c r="E119" s="778"/>
      <c r="F119" s="778"/>
      <c r="G119" s="554"/>
      <c r="H119" s="778"/>
      <c r="I119" s="778"/>
      <c r="J119" s="778"/>
      <c r="K119" s="778"/>
      <c r="L119" s="778"/>
      <c r="M119" s="555"/>
    </row>
    <row r="120" spans="5:14" x14ac:dyDescent="0.25">
      <c r="E120" s="1167"/>
      <c r="F120" s="1167"/>
      <c r="G120" s="1167"/>
      <c r="H120" s="1167"/>
      <c r="I120" s="1167"/>
      <c r="J120" s="1167"/>
      <c r="K120" s="1167"/>
      <c r="L120" s="1167"/>
      <c r="M120" s="1167"/>
    </row>
    <row r="121" spans="5:14" x14ac:dyDescent="0.25">
      <c r="E121" s="1167"/>
      <c r="F121" s="1167"/>
      <c r="G121" s="1167"/>
      <c r="H121" s="1167"/>
      <c r="I121" s="1167"/>
      <c r="J121" s="1167"/>
      <c r="K121" s="1167"/>
      <c r="L121" s="1167"/>
      <c r="M121" s="1167"/>
    </row>
    <row r="122" spans="5:14" x14ac:dyDescent="0.25">
      <c r="E122" s="1167"/>
      <c r="F122" s="1167"/>
      <c r="G122" s="1167"/>
      <c r="H122" s="1167"/>
      <c r="I122" s="1167"/>
      <c r="J122" s="1167"/>
      <c r="K122" s="1167"/>
      <c r="L122" s="1167"/>
      <c r="M122" s="1167"/>
    </row>
    <row r="123" spans="5:14" x14ac:dyDescent="0.25">
      <c r="E123" s="1167"/>
      <c r="F123" s="1167"/>
      <c r="G123" s="1167"/>
      <c r="H123" s="1167"/>
      <c r="I123" s="1167"/>
      <c r="J123" s="1167"/>
      <c r="K123" s="1167"/>
      <c r="L123" s="1167"/>
      <c r="M123" s="1167"/>
    </row>
    <row r="124" spans="5:14" x14ac:dyDescent="0.25">
      <c r="E124" s="1167"/>
      <c r="F124" s="1167"/>
      <c r="G124" s="1167"/>
      <c r="H124" s="1167"/>
      <c r="I124" s="1167"/>
      <c r="J124" s="1167"/>
      <c r="K124" s="1167"/>
      <c r="L124" s="1167"/>
      <c r="M124" s="1167"/>
    </row>
    <row r="125" spans="5:14" x14ac:dyDescent="0.25">
      <c r="E125" s="1167"/>
      <c r="F125" s="1167"/>
      <c r="G125" s="1167"/>
      <c r="H125" s="1167"/>
      <c r="I125" s="1167"/>
      <c r="J125" s="1167"/>
      <c r="K125" s="1167"/>
      <c r="L125" s="1167"/>
      <c r="M125" s="1167"/>
    </row>
    <row r="126" spans="5:14" x14ac:dyDescent="0.25">
      <c r="E126" s="1167"/>
      <c r="F126" s="1167"/>
      <c r="G126" s="1167"/>
      <c r="H126" s="1167"/>
      <c r="I126" s="1167"/>
      <c r="J126" s="1167"/>
      <c r="K126" s="1167"/>
      <c r="L126" s="1167"/>
      <c r="M126" s="1167"/>
    </row>
    <row r="127" spans="5:14" x14ac:dyDescent="0.25">
      <c r="E127" s="1167"/>
      <c r="F127" s="1167"/>
      <c r="G127" s="1167"/>
      <c r="H127" s="1167"/>
      <c r="I127" s="1167"/>
      <c r="J127" s="1167"/>
      <c r="K127" s="1167"/>
      <c r="L127" s="1167"/>
      <c r="M127" s="1167"/>
      <c r="N127" s="1167"/>
    </row>
    <row r="128" spans="5:14" x14ac:dyDescent="0.25">
      <c r="E128" s="1167"/>
      <c r="F128" s="1167"/>
      <c r="G128" s="1167"/>
      <c r="H128" s="1167"/>
      <c r="I128" s="1167"/>
      <c r="J128" s="1167"/>
      <c r="K128" s="1167"/>
      <c r="L128" s="1167"/>
      <c r="M128" s="1167"/>
      <c r="N128" s="1167"/>
    </row>
    <row r="129" spans="5:14" x14ac:dyDescent="0.25">
      <c r="E129" s="1167"/>
      <c r="F129" s="1167"/>
      <c r="G129" s="1167"/>
      <c r="H129" s="1167"/>
      <c r="I129" s="1167"/>
      <c r="J129" s="1167"/>
      <c r="K129" s="1167"/>
      <c r="L129" s="1167"/>
      <c r="M129" s="1167"/>
      <c r="N129" s="1167"/>
    </row>
    <row r="130" spans="5:14" x14ac:dyDescent="0.25">
      <c r="E130" s="1167"/>
      <c r="F130" s="1167"/>
      <c r="G130" s="1167"/>
      <c r="H130" s="1167"/>
      <c r="I130" s="1167"/>
      <c r="J130" s="1167"/>
      <c r="K130" s="1167"/>
      <c r="L130" s="1167"/>
      <c r="M130" s="1167"/>
      <c r="N130" s="1167"/>
    </row>
    <row r="131" spans="5:14" x14ac:dyDescent="0.25">
      <c r="E131" s="1167"/>
      <c r="F131" s="1167"/>
      <c r="G131" s="1167"/>
      <c r="H131" s="1167"/>
      <c r="I131" s="1167"/>
      <c r="J131" s="1167"/>
      <c r="K131" s="1167"/>
      <c r="L131" s="1167"/>
      <c r="M131" s="1167"/>
      <c r="N131" s="1167"/>
    </row>
    <row r="132" spans="5:14" x14ac:dyDescent="0.25">
      <c r="E132" s="1167"/>
      <c r="F132" s="1167"/>
      <c r="G132" s="1167"/>
      <c r="H132" s="1167"/>
      <c r="I132" s="1167"/>
      <c r="J132" s="1167"/>
      <c r="K132" s="1167"/>
      <c r="L132" s="1167"/>
      <c r="M132" s="1167"/>
      <c r="N132" s="1167"/>
    </row>
    <row r="133" spans="5:14" x14ac:dyDescent="0.25">
      <c r="E133" s="1167"/>
      <c r="F133" s="1167"/>
      <c r="G133" s="1167"/>
      <c r="H133" s="1167"/>
      <c r="I133" s="1167"/>
      <c r="J133" s="1167"/>
      <c r="K133" s="1167"/>
      <c r="L133" s="1167"/>
      <c r="M133" s="1167"/>
      <c r="N133" s="1167"/>
    </row>
    <row r="134" spans="5:14" x14ac:dyDescent="0.25">
      <c r="E134" s="1167"/>
      <c r="F134" s="1167"/>
      <c r="G134" s="1167"/>
      <c r="H134" s="1167"/>
      <c r="I134" s="1167"/>
      <c r="J134" s="1167"/>
      <c r="K134" s="1167"/>
      <c r="L134" s="1167"/>
      <c r="M134" s="1167"/>
      <c r="N134" s="1167"/>
    </row>
    <row r="135" spans="5:14" x14ac:dyDescent="0.25">
      <c r="E135" s="1167"/>
      <c r="F135" s="1167"/>
      <c r="G135" s="1167"/>
      <c r="H135" s="1167"/>
      <c r="I135" s="1167"/>
      <c r="J135" s="1167"/>
      <c r="K135" s="1167"/>
      <c r="L135" s="1167"/>
      <c r="M135" s="1167"/>
      <c r="N135" s="1167"/>
    </row>
    <row r="136" spans="5:14" x14ac:dyDescent="0.25">
      <c r="E136" s="1167"/>
      <c r="F136" s="1167"/>
      <c r="G136" s="1167"/>
      <c r="H136" s="1167"/>
      <c r="I136" s="1167"/>
      <c r="J136" s="1167"/>
      <c r="K136" s="1167"/>
      <c r="L136" s="1167"/>
      <c r="M136" s="1167"/>
      <c r="N136" s="1167"/>
    </row>
    <row r="137" spans="5:14" x14ac:dyDescent="0.25">
      <c r="E137" s="1167"/>
      <c r="F137" s="1167"/>
      <c r="G137" s="1167"/>
      <c r="H137" s="1167"/>
      <c r="I137" s="1167"/>
      <c r="J137" s="1167"/>
      <c r="K137" s="1167"/>
      <c r="L137" s="1167"/>
      <c r="M137" s="1167"/>
      <c r="N137" s="1167"/>
    </row>
    <row r="138" spans="5:14" x14ac:dyDescent="0.25">
      <c r="E138" s="1167"/>
      <c r="F138" s="1167"/>
      <c r="G138" s="1167"/>
      <c r="H138" s="1167"/>
      <c r="I138" s="1167"/>
      <c r="J138" s="1167"/>
      <c r="K138" s="1167"/>
      <c r="L138" s="1167"/>
      <c r="M138" s="1167"/>
      <c r="N138" s="1167"/>
    </row>
    <row r="139" spans="5:14" x14ac:dyDescent="0.25">
      <c r="E139" s="1167"/>
      <c r="F139" s="1167"/>
      <c r="G139" s="1167"/>
      <c r="H139" s="1167"/>
      <c r="I139" s="1167"/>
      <c r="J139" s="1167"/>
      <c r="K139" s="1167"/>
      <c r="L139" s="1167"/>
      <c r="M139" s="1167"/>
      <c r="N139" s="1167"/>
    </row>
    <row r="140" spans="5:14" x14ac:dyDescent="0.25">
      <c r="E140" s="1167"/>
      <c r="F140" s="1167"/>
      <c r="G140" s="1167"/>
      <c r="H140" s="1167"/>
      <c r="I140" s="1167"/>
      <c r="J140" s="1167"/>
      <c r="K140" s="1167"/>
      <c r="L140" s="1167"/>
      <c r="M140" s="1167"/>
      <c r="N140" s="1167"/>
    </row>
    <row r="141" spans="5:14" x14ac:dyDescent="0.25">
      <c r="E141" s="1167"/>
      <c r="F141" s="1167"/>
      <c r="G141" s="1167"/>
      <c r="H141" s="1167"/>
      <c r="I141" s="1167"/>
      <c r="J141" s="1167"/>
      <c r="K141" s="1167"/>
      <c r="L141" s="1167"/>
      <c r="M141" s="1167"/>
      <c r="N141" s="1167"/>
    </row>
    <row r="142" spans="5:14" x14ac:dyDescent="0.25">
      <c r="E142" s="1167"/>
      <c r="F142" s="1167"/>
      <c r="G142" s="1167"/>
      <c r="H142" s="1167"/>
      <c r="I142" s="1167"/>
      <c r="J142" s="1167"/>
      <c r="K142" s="1167"/>
      <c r="L142" s="1167"/>
      <c r="M142" s="1167"/>
      <c r="N142" s="1167"/>
    </row>
    <row r="143" spans="5:14" x14ac:dyDescent="0.25">
      <c r="E143" s="1167"/>
      <c r="F143" s="1167"/>
      <c r="G143" s="1167"/>
      <c r="H143" s="1167"/>
      <c r="I143" s="1167"/>
      <c r="J143" s="1167"/>
      <c r="K143" s="1167"/>
      <c r="L143" s="1167"/>
      <c r="M143" s="1167"/>
      <c r="N143" s="1167"/>
    </row>
    <row r="144" spans="5:14" x14ac:dyDescent="0.25">
      <c r="E144" s="1167"/>
      <c r="F144" s="1167"/>
      <c r="G144" s="1167"/>
      <c r="H144" s="1167"/>
      <c r="I144" s="1167"/>
      <c r="J144" s="1167"/>
      <c r="K144" s="1167"/>
      <c r="L144" s="1167"/>
      <c r="M144" s="1167"/>
      <c r="N144" s="1167"/>
    </row>
    <row r="145" spans="5:14" x14ac:dyDescent="0.25">
      <c r="E145" s="1167"/>
      <c r="F145" s="1167"/>
      <c r="G145" s="1167"/>
      <c r="H145" s="1167"/>
      <c r="I145" s="1167"/>
      <c r="J145" s="1167"/>
      <c r="K145" s="1167"/>
      <c r="L145" s="1167"/>
      <c r="M145" s="1167"/>
      <c r="N145" s="1167"/>
    </row>
    <row r="146" spans="5:14" x14ac:dyDescent="0.25">
      <c r="E146" s="1167"/>
      <c r="F146" s="1167"/>
      <c r="G146" s="1167"/>
      <c r="H146" s="1167"/>
      <c r="I146" s="1167"/>
      <c r="J146" s="1167"/>
      <c r="K146" s="1167"/>
      <c r="L146" s="1167"/>
      <c r="M146" s="1167"/>
      <c r="N146" s="1167"/>
    </row>
    <row r="147" spans="5:14" x14ac:dyDescent="0.25">
      <c r="E147" s="1167"/>
      <c r="F147" s="1167"/>
      <c r="G147" s="1167"/>
      <c r="H147" s="1167"/>
      <c r="I147" s="1167"/>
      <c r="J147" s="1167"/>
      <c r="K147" s="1167"/>
      <c r="L147" s="1167"/>
      <c r="M147" s="1167"/>
      <c r="N147" s="1167"/>
    </row>
    <row r="148" spans="5:14" x14ac:dyDescent="0.25">
      <c r="E148" s="1167"/>
      <c r="F148" s="1167"/>
      <c r="G148" s="1167"/>
      <c r="H148" s="1167"/>
      <c r="I148" s="1167"/>
      <c r="J148" s="1167"/>
      <c r="K148" s="1167"/>
      <c r="L148" s="1167"/>
      <c r="M148" s="1167"/>
      <c r="N148" s="1167"/>
    </row>
    <row r="149" spans="5:14" x14ac:dyDescent="0.25">
      <c r="E149" s="1167"/>
      <c r="F149" s="1167"/>
      <c r="G149" s="1167"/>
      <c r="H149" s="1167"/>
      <c r="I149" s="1167"/>
      <c r="J149" s="1167"/>
      <c r="K149" s="1167"/>
      <c r="L149" s="1167"/>
      <c r="M149" s="1167"/>
      <c r="N149" s="1167"/>
    </row>
    <row r="150" spans="5:14" x14ac:dyDescent="0.25">
      <c r="E150" s="1167"/>
      <c r="F150" s="1167"/>
      <c r="G150" s="1167"/>
      <c r="H150" s="1167"/>
      <c r="I150" s="1167"/>
      <c r="J150" s="1167"/>
      <c r="K150" s="1167"/>
      <c r="L150" s="1167"/>
      <c r="M150" s="1167"/>
      <c r="N150" s="1167"/>
    </row>
    <row r="151" spans="5:14" x14ac:dyDescent="0.25">
      <c r="E151" s="1167"/>
      <c r="F151" s="1167"/>
      <c r="G151" s="1167"/>
      <c r="H151" s="1167"/>
      <c r="I151" s="1167"/>
      <c r="J151" s="1167"/>
      <c r="K151" s="1167"/>
      <c r="L151" s="1167"/>
      <c r="M151" s="1167"/>
      <c r="N151" s="1167"/>
    </row>
    <row r="152" spans="5:14" x14ac:dyDescent="0.25">
      <c r="E152" s="1167"/>
      <c r="F152" s="1167"/>
      <c r="G152" s="1167"/>
      <c r="H152" s="1167"/>
      <c r="I152" s="1167"/>
      <c r="J152" s="1167"/>
      <c r="K152" s="1167"/>
      <c r="L152" s="1167"/>
      <c r="M152" s="1167"/>
      <c r="N152" s="1167"/>
    </row>
    <row r="153" spans="5:14" x14ac:dyDescent="0.25">
      <c r="E153" s="1167"/>
      <c r="F153" s="1167"/>
      <c r="G153" s="1167"/>
      <c r="H153" s="1167"/>
      <c r="I153" s="1167"/>
      <c r="J153" s="1167"/>
      <c r="K153" s="1167"/>
      <c r="L153" s="1167"/>
      <c r="M153" s="1167"/>
      <c r="N153" s="1167"/>
    </row>
    <row r="154" spans="5:14" x14ac:dyDescent="0.25">
      <c r="E154" s="840"/>
      <c r="F154" s="840"/>
      <c r="G154" s="840"/>
      <c r="H154" s="840"/>
      <c r="I154" s="840"/>
      <c r="J154" s="840"/>
      <c r="K154" s="840"/>
      <c r="L154" s="840"/>
      <c r="M154" s="840"/>
    </row>
    <row r="155" spans="5:14" x14ac:dyDescent="0.25">
      <c r="E155" s="840"/>
      <c r="F155" s="840"/>
      <c r="G155" s="840"/>
      <c r="H155" s="840"/>
      <c r="I155" s="840"/>
      <c r="J155" s="840"/>
      <c r="K155" s="840"/>
      <c r="L155" s="840"/>
      <c r="M155" s="840"/>
    </row>
    <row r="156" spans="5:14" x14ac:dyDescent="0.25">
      <c r="E156" s="840"/>
      <c r="F156" s="840"/>
      <c r="G156" s="840"/>
      <c r="H156" s="840"/>
      <c r="I156" s="840"/>
      <c r="J156" s="840"/>
      <c r="K156" s="840"/>
      <c r="L156" s="840"/>
      <c r="M156" s="840"/>
    </row>
    <row r="157" spans="5:14" x14ac:dyDescent="0.25">
      <c r="E157" s="840"/>
      <c r="F157" s="840"/>
      <c r="G157" s="840"/>
      <c r="H157" s="840"/>
      <c r="I157" s="840"/>
      <c r="J157" s="840"/>
      <c r="K157" s="840"/>
      <c r="L157" s="840"/>
      <c r="M157" s="840"/>
    </row>
    <row r="158" spans="5:14" x14ac:dyDescent="0.25">
      <c r="E158" s="840"/>
      <c r="F158" s="840"/>
      <c r="G158" s="840"/>
      <c r="H158" s="840"/>
      <c r="I158" s="840"/>
      <c r="J158" s="840"/>
      <c r="K158" s="840"/>
      <c r="L158" s="840"/>
      <c r="M158" s="840"/>
    </row>
    <row r="159" spans="5:14" x14ac:dyDescent="0.25">
      <c r="E159" s="840"/>
      <c r="F159" s="840"/>
      <c r="G159" s="840"/>
      <c r="H159" s="840"/>
      <c r="I159" s="840"/>
      <c r="J159" s="840"/>
      <c r="K159" s="840"/>
      <c r="L159" s="840"/>
      <c r="M159" s="840"/>
    </row>
    <row r="160" spans="5:14" x14ac:dyDescent="0.25">
      <c r="E160" s="840"/>
      <c r="F160" s="840"/>
      <c r="G160" s="840"/>
      <c r="H160" s="840"/>
      <c r="I160" s="840"/>
      <c r="J160" s="840"/>
      <c r="K160" s="840"/>
      <c r="L160" s="840"/>
      <c r="M160" s="840"/>
    </row>
    <row r="161" spans="5:13" x14ac:dyDescent="0.25">
      <c r="E161" s="840"/>
      <c r="F161" s="840"/>
      <c r="G161" s="840"/>
      <c r="H161" s="840"/>
      <c r="I161" s="840"/>
      <c r="J161" s="840"/>
      <c r="K161" s="840"/>
      <c r="L161" s="840"/>
      <c r="M161" s="840"/>
    </row>
    <row r="162" spans="5:13" x14ac:dyDescent="0.25">
      <c r="E162" s="840"/>
      <c r="F162" s="840"/>
      <c r="G162" s="840"/>
      <c r="H162" s="840"/>
      <c r="I162" s="840"/>
      <c r="J162" s="840"/>
      <c r="K162" s="840"/>
      <c r="L162" s="840"/>
      <c r="M162" s="840"/>
    </row>
    <row r="163" spans="5:13" x14ac:dyDescent="0.25">
      <c r="E163" s="840"/>
      <c r="F163" s="840"/>
      <c r="G163" s="840"/>
      <c r="H163" s="840"/>
      <c r="I163" s="840"/>
      <c r="J163" s="840"/>
      <c r="K163" s="840"/>
      <c r="L163" s="840"/>
      <c r="M163" s="840"/>
    </row>
    <row r="164" spans="5:13" x14ac:dyDescent="0.25">
      <c r="E164" s="840"/>
      <c r="F164" s="840"/>
      <c r="G164" s="840"/>
      <c r="H164" s="840"/>
      <c r="I164" s="840"/>
      <c r="J164" s="840"/>
      <c r="K164" s="840"/>
      <c r="L164" s="840"/>
      <c r="M164" s="840"/>
    </row>
    <row r="165" spans="5:13" x14ac:dyDescent="0.25">
      <c r="E165" s="840"/>
      <c r="F165" s="840"/>
      <c r="G165" s="840"/>
      <c r="H165" s="840"/>
      <c r="I165" s="840"/>
      <c r="J165" s="840"/>
      <c r="K165" s="840"/>
      <c r="L165" s="840"/>
      <c r="M165" s="840"/>
    </row>
    <row r="166" spans="5:13" x14ac:dyDescent="0.25">
      <c r="E166" s="840"/>
      <c r="F166" s="840"/>
      <c r="G166" s="840"/>
      <c r="H166" s="840"/>
      <c r="I166" s="840"/>
      <c r="J166" s="840"/>
      <c r="K166" s="840"/>
      <c r="L166" s="840"/>
      <c r="M166" s="840"/>
    </row>
    <row r="167" spans="5:13" x14ac:dyDescent="0.25">
      <c r="E167" s="840"/>
      <c r="F167" s="840"/>
      <c r="G167" s="840"/>
      <c r="H167" s="840"/>
      <c r="I167" s="840"/>
      <c r="J167" s="840"/>
      <c r="K167" s="840"/>
      <c r="L167" s="840"/>
      <c r="M167" s="840"/>
    </row>
    <row r="168" spans="5:13" x14ac:dyDescent="0.25">
      <c r="E168" s="840"/>
      <c r="F168" s="840"/>
      <c r="G168" s="840"/>
      <c r="H168" s="840"/>
      <c r="I168" s="840"/>
      <c r="J168" s="840"/>
      <c r="K168" s="840"/>
      <c r="L168" s="840"/>
      <c r="M168" s="840"/>
    </row>
    <row r="169" spans="5:13" x14ac:dyDescent="0.25">
      <c r="E169" s="840"/>
      <c r="F169" s="840"/>
      <c r="G169" s="840"/>
      <c r="H169" s="840"/>
      <c r="I169" s="840"/>
      <c r="J169" s="840"/>
      <c r="K169" s="840"/>
      <c r="L169" s="840"/>
      <c r="M169" s="840"/>
    </row>
    <row r="170" spans="5:13" x14ac:dyDescent="0.25">
      <c r="E170" s="840"/>
      <c r="F170" s="840"/>
      <c r="G170" s="840"/>
      <c r="H170" s="840"/>
      <c r="I170" s="840"/>
      <c r="J170" s="840"/>
      <c r="K170" s="840"/>
      <c r="L170" s="840"/>
      <c r="M170" s="840"/>
    </row>
    <row r="171" spans="5:13" x14ac:dyDescent="0.25">
      <c r="E171" s="840"/>
      <c r="F171" s="840"/>
      <c r="G171" s="840"/>
      <c r="H171" s="840"/>
      <c r="I171" s="840"/>
      <c r="J171" s="840"/>
      <c r="K171" s="840"/>
      <c r="L171" s="840"/>
      <c r="M171" s="840"/>
    </row>
    <row r="172" spans="5:13" x14ac:dyDescent="0.25">
      <c r="E172" s="840"/>
      <c r="F172" s="840"/>
      <c r="G172" s="840"/>
      <c r="H172" s="840"/>
      <c r="I172" s="840"/>
      <c r="J172" s="840"/>
      <c r="K172" s="840"/>
      <c r="L172" s="840"/>
      <c r="M172" s="840"/>
    </row>
    <row r="173" spans="5:13" x14ac:dyDescent="0.25">
      <c r="E173" s="840"/>
      <c r="F173" s="840"/>
      <c r="G173" s="840"/>
      <c r="H173" s="840"/>
      <c r="I173" s="840"/>
      <c r="J173" s="840"/>
      <c r="K173" s="840"/>
      <c r="L173" s="840"/>
      <c r="M173" s="840"/>
    </row>
    <row r="174" spans="5:13" x14ac:dyDescent="0.25">
      <c r="E174" s="840"/>
      <c r="F174" s="840"/>
      <c r="G174" s="840"/>
      <c r="H174" s="840"/>
      <c r="I174" s="840"/>
      <c r="J174" s="840"/>
      <c r="K174" s="840"/>
      <c r="L174" s="840"/>
      <c r="M174" s="840"/>
    </row>
    <row r="175" spans="5:13" x14ac:dyDescent="0.25">
      <c r="E175" s="840"/>
      <c r="F175" s="840"/>
      <c r="G175" s="840"/>
      <c r="H175" s="840"/>
      <c r="I175" s="840"/>
      <c r="J175" s="840"/>
      <c r="K175" s="840"/>
      <c r="L175" s="840"/>
      <c r="M175" s="840"/>
    </row>
    <row r="176" spans="5:13" x14ac:dyDescent="0.25">
      <c r="E176" s="840"/>
      <c r="F176" s="840"/>
      <c r="G176" s="840"/>
      <c r="H176" s="840"/>
      <c r="I176" s="840"/>
      <c r="J176" s="840"/>
      <c r="K176" s="840"/>
      <c r="L176" s="840"/>
      <c r="M176" s="840"/>
    </row>
    <row r="177" spans="5:13" x14ac:dyDescent="0.25">
      <c r="E177" s="840"/>
      <c r="F177" s="840"/>
      <c r="G177" s="840"/>
      <c r="H177" s="840"/>
      <c r="I177" s="840"/>
      <c r="J177" s="840"/>
      <c r="K177" s="840"/>
      <c r="L177" s="840"/>
      <c r="M177" s="840"/>
    </row>
    <row r="178" spans="5:13" x14ac:dyDescent="0.25">
      <c r="E178" s="840"/>
      <c r="F178" s="840"/>
      <c r="G178" s="840"/>
      <c r="H178" s="840"/>
      <c r="I178" s="840"/>
      <c r="J178" s="840"/>
      <c r="K178" s="840"/>
      <c r="L178" s="840"/>
      <c r="M178" s="840"/>
    </row>
    <row r="179" spans="5:13" x14ac:dyDescent="0.25">
      <c r="E179" s="840"/>
      <c r="F179" s="840"/>
      <c r="G179" s="840"/>
      <c r="H179" s="840"/>
      <c r="I179" s="840"/>
      <c r="J179" s="840"/>
      <c r="K179" s="840"/>
      <c r="L179" s="840"/>
      <c r="M179" s="840"/>
    </row>
    <row r="180" spans="5:13" x14ac:dyDescent="0.25">
      <c r="E180" s="840"/>
      <c r="F180" s="840"/>
      <c r="G180" s="840"/>
      <c r="H180" s="840"/>
      <c r="I180" s="840"/>
      <c r="J180" s="840"/>
      <c r="K180" s="840"/>
      <c r="L180" s="840"/>
      <c r="M180" s="840"/>
    </row>
    <row r="181" spans="5:13" x14ac:dyDescent="0.25">
      <c r="E181" s="838"/>
      <c r="F181" s="838"/>
      <c r="G181" s="838"/>
      <c r="H181" s="838"/>
      <c r="I181" s="838"/>
      <c r="J181" s="838"/>
      <c r="K181" s="838"/>
      <c r="L181" s="838"/>
      <c r="M181" s="838"/>
    </row>
    <row r="182" spans="5:13" x14ac:dyDescent="0.25">
      <c r="E182" s="838"/>
      <c r="F182" s="838"/>
      <c r="G182" s="838"/>
      <c r="H182" s="838"/>
      <c r="I182" s="838"/>
      <c r="J182" s="838"/>
      <c r="K182" s="838"/>
      <c r="L182" s="838"/>
      <c r="M182" s="838"/>
    </row>
    <row r="183" spans="5:13" x14ac:dyDescent="0.25">
      <c r="E183" s="838"/>
      <c r="F183" s="838"/>
      <c r="G183" s="838"/>
      <c r="H183" s="838"/>
      <c r="I183" s="838"/>
      <c r="J183" s="838"/>
      <c r="K183" s="838"/>
      <c r="L183" s="838"/>
      <c r="M183" s="838"/>
    </row>
    <row r="184" spans="5:13" x14ac:dyDescent="0.25">
      <c r="E184" s="838"/>
      <c r="F184" s="838"/>
      <c r="G184" s="838"/>
      <c r="H184" s="838"/>
      <c r="I184" s="838"/>
      <c r="J184" s="838"/>
      <c r="K184" s="838"/>
      <c r="L184" s="838"/>
      <c r="M184" s="838"/>
    </row>
    <row r="185" spans="5:13" x14ac:dyDescent="0.25">
      <c r="E185" s="838"/>
      <c r="F185" s="838"/>
      <c r="G185" s="838"/>
      <c r="H185" s="838"/>
      <c r="I185" s="838"/>
      <c r="J185" s="838"/>
      <c r="K185" s="838"/>
      <c r="L185" s="838"/>
      <c r="M185" s="838"/>
    </row>
    <row r="186" spans="5:13" x14ac:dyDescent="0.25">
      <c r="E186" s="838"/>
      <c r="F186" s="838"/>
      <c r="G186" s="838"/>
      <c r="H186" s="838"/>
      <c r="I186" s="838"/>
      <c r="J186" s="838"/>
      <c r="K186" s="838"/>
      <c r="L186" s="838"/>
      <c r="M186" s="838"/>
    </row>
    <row r="187" spans="5:13" x14ac:dyDescent="0.25">
      <c r="E187" s="838"/>
      <c r="F187" s="838"/>
      <c r="G187" s="838"/>
      <c r="H187" s="838"/>
      <c r="I187" s="838"/>
      <c r="J187" s="838"/>
      <c r="K187" s="838"/>
      <c r="L187" s="838"/>
      <c r="M187" s="838"/>
    </row>
    <row r="188" spans="5:13" x14ac:dyDescent="0.25">
      <c r="E188" s="838"/>
      <c r="F188" s="838"/>
      <c r="G188" s="838"/>
      <c r="H188" s="838"/>
      <c r="I188" s="838"/>
      <c r="J188" s="838"/>
      <c r="K188" s="838"/>
      <c r="L188" s="838"/>
      <c r="M188" s="838"/>
    </row>
    <row r="189" spans="5:13" x14ac:dyDescent="0.25">
      <c r="E189" s="838"/>
      <c r="F189" s="838"/>
      <c r="G189" s="838"/>
      <c r="H189" s="838"/>
      <c r="I189" s="838"/>
      <c r="J189" s="838"/>
      <c r="K189" s="838"/>
      <c r="L189" s="838"/>
      <c r="M189" s="838"/>
    </row>
    <row r="190" spans="5:13" x14ac:dyDescent="0.25">
      <c r="E190" s="838"/>
      <c r="F190" s="838"/>
      <c r="G190" s="838"/>
      <c r="H190" s="838"/>
      <c r="I190" s="838"/>
      <c r="J190" s="838"/>
      <c r="K190" s="838"/>
      <c r="L190" s="838"/>
      <c r="M190" s="838"/>
    </row>
    <row r="191" spans="5:13" x14ac:dyDescent="0.25">
      <c r="E191" s="838"/>
      <c r="F191" s="838"/>
      <c r="G191" s="838"/>
      <c r="H191" s="838"/>
      <c r="I191" s="838"/>
      <c r="J191" s="838"/>
      <c r="K191" s="838"/>
      <c r="L191" s="838"/>
      <c r="M191" s="838"/>
    </row>
    <row r="192" spans="5:13" x14ac:dyDescent="0.25">
      <c r="E192" s="838"/>
      <c r="F192" s="838"/>
      <c r="G192" s="838"/>
      <c r="H192" s="838"/>
      <c r="I192" s="838"/>
      <c r="J192" s="838"/>
      <c r="K192" s="838"/>
      <c r="L192" s="838"/>
      <c r="M192" s="838"/>
    </row>
    <row r="193" spans="5:14" x14ac:dyDescent="0.25">
      <c r="E193" s="838"/>
      <c r="F193" s="838"/>
      <c r="G193" s="838"/>
      <c r="H193" s="838"/>
      <c r="I193" s="838"/>
      <c r="J193" s="838"/>
      <c r="K193" s="838"/>
      <c r="L193" s="838"/>
      <c r="M193" s="838"/>
    </row>
    <row r="194" spans="5:14" x14ac:dyDescent="0.25">
      <c r="E194" s="838"/>
      <c r="F194" s="838"/>
      <c r="G194" s="838"/>
      <c r="H194" s="838"/>
      <c r="I194" s="838"/>
      <c r="J194" s="838"/>
      <c r="K194" s="838"/>
      <c r="L194" s="838"/>
      <c r="M194" s="838"/>
    </row>
    <row r="195" spans="5:14" x14ac:dyDescent="0.25">
      <c r="E195" s="838"/>
      <c r="F195" s="838"/>
      <c r="G195" s="838"/>
      <c r="H195" s="838"/>
      <c r="I195" s="838"/>
      <c r="J195" s="838"/>
      <c r="K195" s="838"/>
      <c r="L195" s="838"/>
      <c r="M195" s="838"/>
    </row>
    <row r="196" spans="5:14" x14ac:dyDescent="0.25">
      <c r="E196" s="838"/>
      <c r="F196" s="838"/>
      <c r="G196" s="838"/>
      <c r="H196" s="838"/>
      <c r="I196" s="838"/>
      <c r="J196" s="838"/>
      <c r="K196" s="838"/>
      <c r="L196" s="838"/>
      <c r="M196" s="838"/>
    </row>
    <row r="197" spans="5:14" x14ac:dyDescent="0.25">
      <c r="E197" s="838"/>
      <c r="F197" s="838"/>
      <c r="G197" s="838"/>
      <c r="H197" s="838"/>
      <c r="I197" s="838"/>
      <c r="J197" s="838"/>
      <c r="K197" s="838"/>
      <c r="L197" s="838"/>
      <c r="M197" s="838"/>
    </row>
    <row r="198" spans="5:14" x14ac:dyDescent="0.25">
      <c r="E198" s="838"/>
      <c r="F198" s="838"/>
      <c r="G198" s="838"/>
      <c r="H198" s="838"/>
      <c r="I198" s="838"/>
      <c r="J198" s="838"/>
      <c r="K198" s="838"/>
      <c r="L198" s="838"/>
      <c r="M198" s="838"/>
    </row>
    <row r="199" spans="5:14" x14ac:dyDescent="0.25">
      <c r="E199" s="838"/>
      <c r="F199" s="838"/>
      <c r="G199" s="838"/>
      <c r="H199" s="838"/>
      <c r="I199" s="838"/>
      <c r="J199" s="838"/>
      <c r="K199" s="838"/>
      <c r="L199" s="838"/>
      <c r="M199" s="838"/>
    </row>
    <row r="200" spans="5:14" x14ac:dyDescent="0.25">
      <c r="E200" s="838"/>
      <c r="F200" s="838"/>
      <c r="G200" s="838"/>
      <c r="H200" s="838"/>
      <c r="I200" s="838"/>
      <c r="J200" s="838"/>
      <c r="K200" s="838"/>
      <c r="L200" s="838"/>
      <c r="M200" s="838"/>
    </row>
    <row r="201" spans="5:14" x14ac:dyDescent="0.25">
      <c r="E201" s="838"/>
      <c r="F201" s="838"/>
      <c r="G201" s="838"/>
      <c r="H201" s="838"/>
      <c r="I201" s="838"/>
      <c r="J201" s="838"/>
      <c r="K201" s="838"/>
      <c r="L201" s="838"/>
      <c r="M201" s="838"/>
    </row>
    <row r="202" spans="5:14" x14ac:dyDescent="0.25">
      <c r="E202" s="838"/>
      <c r="F202" s="838"/>
      <c r="G202" s="838"/>
      <c r="H202" s="838"/>
      <c r="I202" s="838"/>
      <c r="J202" s="838"/>
      <c r="K202" s="838"/>
      <c r="L202" s="838"/>
      <c r="M202" s="838"/>
    </row>
    <row r="203" spans="5:14" x14ac:dyDescent="0.25">
      <c r="E203" s="838"/>
      <c r="F203" s="838"/>
      <c r="G203" s="838"/>
      <c r="H203" s="838"/>
      <c r="I203" s="838"/>
      <c r="J203" s="838"/>
      <c r="K203" s="838"/>
      <c r="L203" s="838"/>
      <c r="M203" s="838"/>
      <c r="N203" s="838"/>
    </row>
    <row r="204" spans="5:14" x14ac:dyDescent="0.25">
      <c r="E204" s="838"/>
      <c r="F204" s="838"/>
      <c r="G204" s="838"/>
      <c r="H204" s="838"/>
      <c r="I204" s="838"/>
      <c r="J204" s="838"/>
      <c r="K204" s="838"/>
      <c r="L204" s="838"/>
      <c r="M204" s="838"/>
      <c r="N204" s="838"/>
    </row>
    <row r="205" spans="5:14" x14ac:dyDescent="0.25">
      <c r="E205" s="838"/>
      <c r="F205" s="838"/>
      <c r="G205" s="838"/>
      <c r="H205" s="838"/>
      <c r="I205" s="838"/>
      <c r="J205" s="838"/>
      <c r="K205" s="838"/>
      <c r="L205" s="838"/>
      <c r="M205" s="838"/>
      <c r="N205" s="838"/>
    </row>
    <row r="206" spans="5:14" x14ac:dyDescent="0.25">
      <c r="E206" s="838"/>
      <c r="F206" s="838"/>
      <c r="G206" s="838"/>
      <c r="H206" s="838"/>
      <c r="I206" s="838"/>
      <c r="J206" s="838"/>
      <c r="K206" s="838"/>
      <c r="L206" s="838"/>
      <c r="M206" s="838"/>
      <c r="N206" s="838"/>
    </row>
    <row r="207" spans="5:14" x14ac:dyDescent="0.25">
      <c r="E207" s="838"/>
      <c r="F207" s="838"/>
      <c r="G207" s="838"/>
      <c r="H207" s="838"/>
      <c r="I207" s="838"/>
      <c r="J207" s="838"/>
      <c r="K207" s="838"/>
      <c r="L207" s="838"/>
      <c r="M207" s="838"/>
      <c r="N207" s="838"/>
    </row>
    <row r="208" spans="5:14" x14ac:dyDescent="0.25">
      <c r="E208" s="838"/>
      <c r="F208" s="838"/>
      <c r="G208" s="838"/>
      <c r="H208" s="838"/>
      <c r="I208" s="838"/>
      <c r="J208" s="838"/>
      <c r="K208" s="838"/>
      <c r="L208" s="838"/>
      <c r="M208" s="838"/>
      <c r="N208" s="838"/>
    </row>
  </sheetData>
  <mergeCells count="15">
    <mergeCell ref="F66:M66"/>
    <mergeCell ref="F77:M77"/>
    <mergeCell ref="F88:M88"/>
    <mergeCell ref="F99:M99"/>
    <mergeCell ref="F110:M110"/>
    <mergeCell ref="F44:M44"/>
    <mergeCell ref="F55:M55"/>
    <mergeCell ref="B4:B6"/>
    <mergeCell ref="F4:M4"/>
    <mergeCell ref="B36:B37"/>
    <mergeCell ref="F2:N2"/>
    <mergeCell ref="F3:M3"/>
    <mergeCell ref="F9:N9"/>
    <mergeCell ref="F22:M22"/>
    <mergeCell ref="F33:M33"/>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70"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58"/>
  <sheetViews>
    <sheetView zoomScale="50" zoomScaleNormal="50" workbookViewId="0">
      <selection sqref="A1:C1048576"/>
    </sheetView>
  </sheetViews>
  <sheetFormatPr defaultColWidth="9.109375" defaultRowHeight="13.2" x14ac:dyDescent="0.25"/>
  <cols>
    <col min="1" max="1" width="1.44140625" style="1167" customWidth="1"/>
    <col min="2" max="2" width="13.5546875" style="1167" customWidth="1"/>
    <col min="3" max="3" width="1.44140625" style="1167" customWidth="1"/>
    <col min="4" max="4" width="4.44140625" style="866" customWidth="1"/>
    <col min="5" max="5" width="2.5546875" style="866" customWidth="1"/>
    <col min="6" max="6" width="4.88671875" style="866" customWidth="1"/>
    <col min="7" max="8" width="9.109375" style="866"/>
    <col min="9" max="9" width="71.109375" style="866" customWidth="1"/>
    <col min="10" max="12" width="9.109375" style="866"/>
    <col min="13" max="13" width="14.44140625" style="866" customWidth="1"/>
    <col min="14" max="16384" width="9.109375" style="866"/>
  </cols>
  <sheetData>
    <row r="1" spans="1:13" ht="15.6" x14ac:dyDescent="0.25">
      <c r="A1" s="1169"/>
      <c r="B1" s="1170" t="s">
        <v>592</v>
      </c>
      <c r="C1" s="1171"/>
      <c r="E1" s="686"/>
      <c r="F1" s="686"/>
      <c r="G1" s="686"/>
      <c r="H1" s="686"/>
      <c r="I1" s="686"/>
      <c r="J1" s="686"/>
      <c r="K1" s="686"/>
      <c r="L1" s="686"/>
      <c r="M1" s="687"/>
    </row>
    <row r="2" spans="1:13" ht="18" thickBot="1" x14ac:dyDescent="0.3">
      <c r="A2" s="615"/>
      <c r="B2" s="869"/>
      <c r="C2" s="53"/>
      <c r="E2" s="1643" t="s">
        <v>611</v>
      </c>
      <c r="F2" s="1643"/>
      <c r="G2" s="1643"/>
      <c r="H2" s="1643"/>
      <c r="I2" s="1643"/>
      <c r="J2" s="1643"/>
      <c r="K2" s="1643"/>
      <c r="L2" s="1643"/>
      <c r="M2" s="1643"/>
    </row>
    <row r="3" spans="1:13" ht="18" thickBot="1" x14ac:dyDescent="0.3">
      <c r="A3" s="615"/>
      <c r="B3" s="371" t="str">
        <f>Title!B3</f>
        <v>Interim</v>
      </c>
      <c r="C3" s="53"/>
      <c r="E3" s="688"/>
      <c r="F3" s="1644" t="s">
        <v>610</v>
      </c>
      <c r="G3" s="1644"/>
      <c r="H3" s="1644"/>
      <c r="I3" s="1644"/>
      <c r="J3" s="1644"/>
      <c r="K3" s="1644"/>
      <c r="L3" s="1644"/>
      <c r="M3" s="1644"/>
    </row>
    <row r="4" spans="1:13" ht="18" customHeight="1" x14ac:dyDescent="0.25">
      <c r="A4" s="615"/>
      <c r="B4" s="1256" t="str">
        <f>Title!B4</f>
        <v>R0</v>
      </c>
      <c r="C4" s="53"/>
      <c r="E4" s="386"/>
      <c r="F4" s="1605" t="s">
        <v>593</v>
      </c>
      <c r="G4" s="1605"/>
      <c r="H4" s="1605"/>
      <c r="I4" s="1605"/>
      <c r="J4" s="1605"/>
      <c r="K4" s="1605"/>
      <c r="L4" s="1605"/>
      <c r="M4" s="1605"/>
    </row>
    <row r="5" spans="1:13" ht="15.6" x14ac:dyDescent="0.3">
      <c r="A5" s="615"/>
      <c r="B5" s="1257"/>
      <c r="C5" s="53"/>
      <c r="E5" s="492"/>
      <c r="F5" s="377" t="s">
        <v>6</v>
      </c>
      <c r="G5" s="886" t="s">
        <v>594</v>
      </c>
      <c r="H5" s="886"/>
      <c r="I5" s="886"/>
      <c r="J5" s="886"/>
      <c r="K5" s="886"/>
      <c r="L5" s="886"/>
      <c r="M5" s="886"/>
    </row>
    <row r="6" spans="1:13" ht="16.2" thickBot="1" x14ac:dyDescent="0.35">
      <c r="A6" s="615"/>
      <c r="B6" s="1258"/>
      <c r="C6" s="53"/>
      <c r="E6" s="492"/>
      <c r="F6" s="377" t="s">
        <v>6</v>
      </c>
      <c r="G6" s="886" t="s">
        <v>595</v>
      </c>
      <c r="H6" s="886"/>
      <c r="I6" s="886"/>
      <c r="J6" s="886"/>
      <c r="K6" s="886"/>
      <c r="L6" s="886"/>
      <c r="M6" s="886"/>
    </row>
    <row r="7" spans="1:13" ht="16.2" thickBot="1" x14ac:dyDescent="0.35">
      <c r="A7" s="615"/>
      <c r="B7" s="54"/>
      <c r="C7" s="544"/>
      <c r="E7" s="492"/>
      <c r="F7" s="377" t="s">
        <v>6</v>
      </c>
      <c r="G7" s="886" t="s">
        <v>596</v>
      </c>
      <c r="H7" s="886"/>
      <c r="I7" s="886"/>
      <c r="J7" s="886"/>
      <c r="K7" s="886"/>
      <c r="L7" s="886"/>
      <c r="M7" s="886"/>
    </row>
    <row r="8" spans="1:13" ht="17.399999999999999" customHeight="1" x14ac:dyDescent="0.3">
      <c r="A8" s="615"/>
      <c r="B8" s="1019" t="s">
        <v>108</v>
      </c>
      <c r="C8" s="498"/>
      <c r="E8" s="492"/>
      <c r="F8" s="377" t="s">
        <v>6</v>
      </c>
      <c r="G8" s="886" t="s">
        <v>597</v>
      </c>
      <c r="H8" s="886"/>
      <c r="I8" s="886"/>
      <c r="J8" s="886"/>
      <c r="K8" s="886"/>
      <c r="L8" s="886"/>
      <c r="M8" s="886"/>
    </row>
    <row r="9" spans="1:13" ht="27" customHeight="1" x14ac:dyDescent="0.3">
      <c r="A9" s="615"/>
      <c r="B9" s="678" t="s">
        <v>136</v>
      </c>
      <c r="C9" s="498"/>
      <c r="E9" s="492"/>
      <c r="F9" s="377" t="s">
        <v>6</v>
      </c>
      <c r="G9" s="886" t="s">
        <v>598</v>
      </c>
      <c r="H9" s="886"/>
      <c r="I9" s="886"/>
      <c r="J9" s="886"/>
      <c r="K9" s="886"/>
      <c r="L9" s="886"/>
      <c r="M9" s="886"/>
    </row>
    <row r="10" spans="1:13" ht="15.6" x14ac:dyDescent="0.3">
      <c r="A10" s="615"/>
      <c r="B10" s="679"/>
      <c r="C10" s="680"/>
      <c r="E10" s="492"/>
      <c r="F10" s="377" t="s">
        <v>6</v>
      </c>
      <c r="G10" s="886" t="s">
        <v>599</v>
      </c>
      <c r="H10" s="886"/>
      <c r="I10" s="886"/>
      <c r="J10" s="886"/>
      <c r="K10" s="886"/>
      <c r="L10" s="886"/>
      <c r="M10" s="886"/>
    </row>
    <row r="11" spans="1:13" ht="21" x14ac:dyDescent="0.25">
      <c r="A11" s="615"/>
      <c r="B11" s="681" t="s">
        <v>406</v>
      </c>
      <c r="C11" s="498"/>
      <c r="E11" s="649"/>
      <c r="F11" s="649"/>
      <c r="G11" s="649"/>
      <c r="H11" s="649"/>
      <c r="I11" s="649"/>
      <c r="J11" s="649"/>
      <c r="K11" s="885"/>
      <c r="L11" s="649"/>
      <c r="M11" s="649"/>
    </row>
    <row r="12" spans="1:13" ht="17.399999999999999" x14ac:dyDescent="0.25">
      <c r="A12" s="52"/>
      <c r="B12" s="682" t="s">
        <v>407</v>
      </c>
      <c r="C12" s="53"/>
      <c r="E12" s="864"/>
      <c r="F12" s="1630" t="s">
        <v>600</v>
      </c>
      <c r="G12" s="1630"/>
      <c r="H12" s="1630"/>
      <c r="I12" s="1630"/>
      <c r="J12" s="1630"/>
      <c r="K12" s="1630"/>
      <c r="L12" s="1630"/>
      <c r="M12" s="1630"/>
    </row>
    <row r="13" spans="1:13" ht="15.6" x14ac:dyDescent="0.25">
      <c r="A13" s="615"/>
      <c r="B13" s="683" t="s">
        <v>162</v>
      </c>
      <c r="C13" s="498"/>
      <c r="E13" s="614"/>
      <c r="F13" s="439"/>
      <c r="G13" s="151">
        <v>1</v>
      </c>
      <c r="H13" s="401"/>
      <c r="I13" s="401" t="s">
        <v>114</v>
      </c>
      <c r="J13" s="619" t="s">
        <v>179</v>
      </c>
      <c r="K13" s="9" t="s">
        <v>1</v>
      </c>
      <c r="L13" s="620">
        <v>0</v>
      </c>
      <c r="M13" s="621">
        <f>TIME(9+0,0,0)</f>
        <v>0.375</v>
      </c>
    </row>
    <row r="14" spans="1:13" ht="15.6" x14ac:dyDescent="0.25">
      <c r="A14" s="52"/>
      <c r="B14" s="684" t="s">
        <v>262</v>
      </c>
      <c r="C14" s="498"/>
      <c r="E14" s="656"/>
      <c r="F14" s="1172"/>
      <c r="G14" s="867">
        <f>G13+1</f>
        <v>2</v>
      </c>
      <c r="H14" s="867"/>
      <c r="I14" s="884" t="s">
        <v>436</v>
      </c>
      <c r="J14" s="651" t="s">
        <v>179</v>
      </c>
      <c r="K14" s="867" t="s">
        <v>1</v>
      </c>
      <c r="L14" s="652">
        <v>15</v>
      </c>
      <c r="M14" s="653">
        <f>M13+TIME(0,L13,0)</f>
        <v>0.375</v>
      </c>
    </row>
    <row r="15" spans="1:13" ht="15.6" x14ac:dyDescent="0.25">
      <c r="A15" s="52"/>
      <c r="B15" s="499" t="s">
        <v>289</v>
      </c>
      <c r="C15" s="498"/>
      <c r="E15" s="811"/>
      <c r="F15" s="1173"/>
      <c r="G15" s="784">
        <v>3</v>
      </c>
      <c r="H15" s="784"/>
      <c r="I15" s="1174" t="s">
        <v>601</v>
      </c>
      <c r="J15" s="786" t="s">
        <v>6</v>
      </c>
      <c r="K15" s="784" t="s">
        <v>1</v>
      </c>
      <c r="L15" s="787">
        <v>15</v>
      </c>
      <c r="M15" s="788">
        <f>M14+TIME(0,L14,0)</f>
        <v>0.38541666666666669</v>
      </c>
    </row>
    <row r="16" spans="1:13" ht="15.6" x14ac:dyDescent="0.25">
      <c r="A16" s="52"/>
      <c r="B16" s="500" t="s">
        <v>353</v>
      </c>
      <c r="C16" s="501"/>
      <c r="E16" s="812"/>
      <c r="F16" s="736"/>
      <c r="G16" s="738">
        <v>4</v>
      </c>
      <c r="H16" s="737"/>
      <c r="I16" s="737" t="s">
        <v>594</v>
      </c>
      <c r="J16" s="709" t="s">
        <v>179</v>
      </c>
      <c r="K16" s="738" t="s">
        <v>4</v>
      </c>
      <c r="L16" s="710">
        <v>45</v>
      </c>
      <c r="M16" s="782">
        <f>M15+TIME(0,L15,0)</f>
        <v>0.39583333333333337</v>
      </c>
    </row>
    <row r="17" spans="1:13" ht="15.6" x14ac:dyDescent="0.25">
      <c r="A17" s="52"/>
      <c r="B17" s="54"/>
      <c r="C17" s="460"/>
      <c r="E17" s="811"/>
      <c r="F17" s="1173"/>
      <c r="G17" s="784">
        <v>5</v>
      </c>
      <c r="H17" s="784"/>
      <c r="I17" s="1174" t="s">
        <v>602</v>
      </c>
      <c r="J17" s="786" t="s">
        <v>6</v>
      </c>
      <c r="K17" s="784" t="s">
        <v>4</v>
      </c>
      <c r="L17" s="787">
        <v>45</v>
      </c>
      <c r="M17" s="788">
        <f>M16+TIME(0,L16,0)</f>
        <v>0.42708333333333337</v>
      </c>
    </row>
    <row r="18" spans="1:13" ht="15.6" x14ac:dyDescent="0.25">
      <c r="A18" s="52"/>
      <c r="B18" s="54"/>
      <c r="C18" s="53"/>
      <c r="E18" s="812"/>
      <c r="F18" s="736"/>
      <c r="G18" s="738">
        <v>6</v>
      </c>
      <c r="H18" s="737"/>
      <c r="I18" s="737" t="s">
        <v>321</v>
      </c>
      <c r="J18" s="709" t="s">
        <v>179</v>
      </c>
      <c r="K18" s="738" t="s">
        <v>1</v>
      </c>
      <c r="L18" s="710">
        <v>0</v>
      </c>
      <c r="M18" s="782">
        <f>M17+TIME(0,L17,0)</f>
        <v>0.45833333333333337</v>
      </c>
    </row>
    <row r="19" spans="1:13" ht="17.399999999999999" x14ac:dyDescent="0.25">
      <c r="A19" s="615"/>
      <c r="B19" s="973" t="s">
        <v>408</v>
      </c>
      <c r="C19" s="498"/>
      <c r="E19" s="808"/>
      <c r="F19" s="1630" t="s">
        <v>603</v>
      </c>
      <c r="G19" s="1630"/>
      <c r="H19" s="1630"/>
      <c r="I19" s="1630"/>
      <c r="J19" s="1630"/>
      <c r="K19" s="1630"/>
      <c r="L19" s="1630"/>
      <c r="M19" s="1630"/>
    </row>
    <row r="20" spans="1:13" ht="15.6" x14ac:dyDescent="0.25">
      <c r="A20" s="52"/>
      <c r="B20" s="682" t="s">
        <v>409</v>
      </c>
      <c r="C20" s="53"/>
      <c r="E20" s="811"/>
      <c r="F20" s="783"/>
      <c r="G20" s="784">
        <v>7</v>
      </c>
      <c r="H20" s="785"/>
      <c r="I20" s="785" t="s">
        <v>114</v>
      </c>
      <c r="J20" s="786" t="s">
        <v>6</v>
      </c>
      <c r="K20" s="784" t="s">
        <v>1</v>
      </c>
      <c r="L20" s="787">
        <v>0</v>
      </c>
      <c r="M20" s="788">
        <v>0.33333333333333331</v>
      </c>
    </row>
    <row r="21" spans="1:13" ht="15.6" x14ac:dyDescent="0.25">
      <c r="A21" s="615"/>
      <c r="B21" s="1020" t="s">
        <v>467</v>
      </c>
      <c r="C21" s="498"/>
      <c r="E21" s="656"/>
      <c r="F21" s="1172"/>
      <c r="G21" s="867">
        <v>8</v>
      </c>
      <c r="H21" s="867"/>
      <c r="I21" s="884" t="s">
        <v>604</v>
      </c>
      <c r="J21" s="651" t="s">
        <v>179</v>
      </c>
      <c r="K21" s="867" t="s">
        <v>4</v>
      </c>
      <c r="L21" s="652">
        <v>60</v>
      </c>
      <c r="M21" s="653">
        <f>M20+TIME(0,L20,0)</f>
        <v>0.33333333333333331</v>
      </c>
    </row>
    <row r="22" spans="1:13" ht="15.6" x14ac:dyDescent="0.3">
      <c r="A22" s="52"/>
      <c r="B22" s="974" t="s">
        <v>304</v>
      </c>
      <c r="C22" s="498"/>
      <c r="E22" s="811"/>
      <c r="F22" s="783"/>
      <c r="G22" s="784">
        <v>9</v>
      </c>
      <c r="H22" s="785"/>
      <c r="I22" s="785" t="s">
        <v>597</v>
      </c>
      <c r="J22" s="786" t="s">
        <v>6</v>
      </c>
      <c r="K22" s="784" t="s">
        <v>4</v>
      </c>
      <c r="L22" s="787">
        <v>60</v>
      </c>
      <c r="M22" s="788">
        <f>M21+TIME(0,L21,0)</f>
        <v>0.375</v>
      </c>
    </row>
    <row r="23" spans="1:13" ht="15.6" x14ac:dyDescent="0.3">
      <c r="A23" s="52"/>
      <c r="B23" s="1021" t="s">
        <v>303</v>
      </c>
      <c r="C23" s="498"/>
      <c r="E23" s="812"/>
      <c r="F23" s="736"/>
      <c r="G23" s="738">
        <v>10</v>
      </c>
      <c r="H23" s="737"/>
      <c r="I23" s="737" t="s">
        <v>321</v>
      </c>
      <c r="J23" s="709" t="s">
        <v>6</v>
      </c>
      <c r="K23" s="738" t="s">
        <v>1</v>
      </c>
      <c r="L23" s="710">
        <v>0</v>
      </c>
      <c r="M23" s="782">
        <f>M22+TIME(0,L22,0)</f>
        <v>0.41666666666666669</v>
      </c>
    </row>
    <row r="24" spans="1:13" ht="15.6" x14ac:dyDescent="0.3">
      <c r="A24" s="52"/>
      <c r="B24" s="975" t="s">
        <v>354</v>
      </c>
      <c r="C24" s="498"/>
      <c r="E24" s="808"/>
      <c r="F24" s="883"/>
      <c r="G24" s="882"/>
      <c r="H24" s="887"/>
      <c r="I24" s="887"/>
      <c r="J24" s="932"/>
      <c r="K24" s="882"/>
      <c r="L24" s="933"/>
      <c r="M24" s="934"/>
    </row>
    <row r="25" spans="1:13" ht="17.399999999999999" x14ac:dyDescent="0.25">
      <c r="A25" s="52"/>
      <c r="B25" s="1022" t="s">
        <v>26</v>
      </c>
      <c r="C25" s="498"/>
      <c r="E25" s="864"/>
      <c r="F25" s="1630" t="s">
        <v>605</v>
      </c>
      <c r="G25" s="1630"/>
      <c r="H25" s="1630"/>
      <c r="I25" s="1630"/>
      <c r="J25" s="1630"/>
      <c r="K25" s="1630"/>
      <c r="L25" s="1630"/>
      <c r="M25" s="1630"/>
    </row>
    <row r="26" spans="1:13" ht="15.6" x14ac:dyDescent="0.25">
      <c r="A26" s="52"/>
      <c r="B26" s="1023" t="s">
        <v>21</v>
      </c>
      <c r="C26" s="498"/>
      <c r="E26" s="811"/>
      <c r="F26" s="783"/>
      <c r="G26" s="784">
        <v>11</v>
      </c>
      <c r="H26" s="785"/>
      <c r="I26" s="785" t="s">
        <v>114</v>
      </c>
      <c r="J26" s="786" t="s">
        <v>6</v>
      </c>
      <c r="K26" s="784" t="s">
        <v>1</v>
      </c>
      <c r="L26" s="787">
        <v>0</v>
      </c>
      <c r="M26" s="788">
        <f>TIME(19,30,0)</f>
        <v>0.8125</v>
      </c>
    </row>
    <row r="27" spans="1:13" ht="15.6" x14ac:dyDescent="0.25">
      <c r="A27" s="52"/>
      <c r="B27" s="1024" t="s">
        <v>469</v>
      </c>
      <c r="C27" s="498"/>
      <c r="E27" s="935"/>
      <c r="F27" s="936"/>
      <c r="G27" s="857">
        <v>12</v>
      </c>
      <c r="H27" s="858"/>
      <c r="I27" s="858" t="s">
        <v>599</v>
      </c>
      <c r="J27" s="863" t="s">
        <v>6</v>
      </c>
      <c r="K27" s="857" t="s">
        <v>4</v>
      </c>
      <c r="L27" s="937">
        <v>60</v>
      </c>
      <c r="M27" s="938">
        <f>M26+TIME(0,L26,0)</f>
        <v>0.8125</v>
      </c>
    </row>
    <row r="28" spans="1:13" ht="15.6" x14ac:dyDescent="0.25">
      <c r="A28" s="52"/>
      <c r="B28" s="54"/>
      <c r="C28" s="498"/>
      <c r="E28" s="811"/>
      <c r="F28" s="783"/>
      <c r="G28" s="784">
        <v>13</v>
      </c>
      <c r="H28" s="785"/>
      <c r="I28" s="785" t="s">
        <v>598</v>
      </c>
      <c r="J28" s="786" t="s">
        <v>6</v>
      </c>
      <c r="K28" s="784" t="s">
        <v>4</v>
      </c>
      <c r="L28" s="787">
        <v>60</v>
      </c>
      <c r="M28" s="788">
        <f>M27+TIME(0,L27,0)</f>
        <v>0.85416666666666663</v>
      </c>
    </row>
    <row r="29" spans="1:13" ht="15.6" x14ac:dyDescent="0.25">
      <c r="A29" s="52"/>
      <c r="B29" s="54"/>
      <c r="C29" s="53"/>
      <c r="E29" s="935"/>
      <c r="F29" s="936"/>
      <c r="G29" s="857">
        <v>14</v>
      </c>
      <c r="H29" s="858"/>
      <c r="I29" s="858" t="s">
        <v>321</v>
      </c>
      <c r="J29" s="863" t="s">
        <v>6</v>
      </c>
      <c r="K29" s="857" t="s">
        <v>1</v>
      </c>
      <c r="L29" s="937">
        <v>0</v>
      </c>
      <c r="M29" s="938">
        <f>M28+TIME(0,L28,0)</f>
        <v>0.89583333333333326</v>
      </c>
    </row>
    <row r="30" spans="1:13" ht="21" x14ac:dyDescent="0.25">
      <c r="A30" s="52"/>
      <c r="B30" s="681" t="s">
        <v>410</v>
      </c>
      <c r="C30" s="53"/>
      <c r="E30" s="808"/>
      <c r="F30" s="740"/>
      <c r="G30" s="740"/>
      <c r="H30" s="740"/>
      <c r="I30" s="740"/>
      <c r="J30" s="740"/>
      <c r="K30" s="739"/>
      <c r="L30" s="740"/>
      <c r="M30" s="740"/>
    </row>
    <row r="31" spans="1:13" ht="17.399999999999999" x14ac:dyDescent="0.25">
      <c r="A31" s="52"/>
      <c r="B31" s="682" t="s">
        <v>411</v>
      </c>
      <c r="C31" s="53"/>
      <c r="E31" s="808"/>
      <c r="F31" s="1630" t="s">
        <v>606</v>
      </c>
      <c r="G31" s="1630"/>
      <c r="H31" s="1630"/>
      <c r="I31" s="1630"/>
      <c r="J31" s="1630"/>
      <c r="K31" s="1630"/>
      <c r="L31" s="1630"/>
      <c r="M31" s="1630"/>
    </row>
    <row r="32" spans="1:13" ht="15.6" x14ac:dyDescent="0.25">
      <c r="A32" s="52"/>
      <c r="B32" s="1027" t="s">
        <v>457</v>
      </c>
      <c r="C32" s="53"/>
      <c r="E32" s="614"/>
      <c r="F32" s="439"/>
      <c r="G32" s="151">
        <v>15</v>
      </c>
      <c r="H32" s="401"/>
      <c r="I32" s="401" t="s">
        <v>114</v>
      </c>
      <c r="J32" s="619" t="s">
        <v>179</v>
      </c>
      <c r="K32" s="9" t="s">
        <v>1</v>
      </c>
      <c r="L32" s="620">
        <v>0</v>
      </c>
      <c r="M32" s="621">
        <f>TIME(13,30,0)</f>
        <v>0.5625</v>
      </c>
    </row>
    <row r="33" spans="1:13" ht="21" x14ac:dyDescent="0.25">
      <c r="A33" s="615"/>
      <c r="B33" s="1028" t="s">
        <v>468</v>
      </c>
      <c r="C33" s="498"/>
      <c r="E33" s="809"/>
      <c r="F33" s="736"/>
      <c r="G33" s="738">
        <v>16</v>
      </c>
      <c r="H33" s="737"/>
      <c r="I33" s="737" t="s">
        <v>607</v>
      </c>
      <c r="J33" s="709" t="s">
        <v>6</v>
      </c>
      <c r="K33" s="738" t="s">
        <v>4</v>
      </c>
      <c r="L33" s="710">
        <v>60</v>
      </c>
      <c r="M33" s="782">
        <f>M32+TIME(0,L32,0)</f>
        <v>0.5625</v>
      </c>
    </row>
    <row r="34" spans="1:13" ht="17.399999999999999" x14ac:dyDescent="0.25">
      <c r="A34" s="52"/>
      <c r="B34" s="54"/>
      <c r="C34" s="53"/>
      <c r="E34" s="810"/>
      <c r="F34" s="783"/>
      <c r="G34" s="784">
        <v>17</v>
      </c>
      <c r="H34" s="785"/>
      <c r="I34" s="785" t="s">
        <v>608</v>
      </c>
      <c r="J34" s="786" t="s">
        <v>6</v>
      </c>
      <c r="K34" s="784" t="s">
        <v>4</v>
      </c>
      <c r="L34" s="787">
        <v>30</v>
      </c>
      <c r="M34" s="788">
        <f>M33+TIME(0,L33,0)</f>
        <v>0.60416666666666663</v>
      </c>
    </row>
    <row r="35" spans="1:13" ht="15.6" x14ac:dyDescent="0.25">
      <c r="A35" s="52"/>
      <c r="B35" s="54"/>
      <c r="C35" s="498"/>
      <c r="E35" s="656"/>
      <c r="F35" s="871"/>
      <c r="G35" s="867">
        <v>18</v>
      </c>
      <c r="H35" s="867"/>
      <c r="I35" s="622" t="s">
        <v>609</v>
      </c>
      <c r="J35" s="623" t="s">
        <v>6</v>
      </c>
      <c r="K35" s="867" t="s">
        <v>4</v>
      </c>
      <c r="L35" s="652">
        <v>30</v>
      </c>
      <c r="M35" s="653">
        <f>M34+TIME(0,L34,0)</f>
        <v>0.625</v>
      </c>
    </row>
    <row r="36" spans="1:13" ht="15.6" customHeight="1" x14ac:dyDescent="0.25">
      <c r="A36" s="52"/>
      <c r="B36" s="1261" t="s">
        <v>429</v>
      </c>
      <c r="C36" s="498"/>
      <c r="E36" s="811"/>
      <c r="F36" s="1175"/>
      <c r="G36" s="784">
        <v>19</v>
      </c>
      <c r="H36" s="784"/>
      <c r="I36" s="784" t="s">
        <v>182</v>
      </c>
      <c r="J36" s="1176" t="s">
        <v>6</v>
      </c>
      <c r="K36" s="784" t="s">
        <v>1</v>
      </c>
      <c r="L36" s="787">
        <v>0</v>
      </c>
      <c r="M36" s="788">
        <f>M35+TIME(0,L35,0)</f>
        <v>0.64583333333333337</v>
      </c>
    </row>
    <row r="37" spans="1:13" ht="15.6" x14ac:dyDescent="0.3">
      <c r="A37" s="54"/>
      <c r="B37" s="1262"/>
      <c r="C37" s="54"/>
      <c r="E37" s="807"/>
      <c r="F37" s="807"/>
      <c r="G37" s="807"/>
      <c r="H37" s="807"/>
      <c r="I37" s="807"/>
      <c r="J37" s="807"/>
      <c r="K37" s="807"/>
      <c r="L37" s="807"/>
      <c r="M37" s="807"/>
    </row>
    <row r="38" spans="1:13" ht="17.399999999999999" x14ac:dyDescent="0.3">
      <c r="A38" s="54"/>
      <c r="B38" s="854" t="s">
        <v>425</v>
      </c>
      <c r="C38" s="54"/>
      <c r="E38" s="807"/>
      <c r="F38" s="807"/>
      <c r="G38" s="807"/>
      <c r="H38" s="807"/>
      <c r="I38" s="807"/>
      <c r="J38" s="807"/>
      <c r="K38" s="807"/>
      <c r="L38" s="807"/>
      <c r="M38" s="807"/>
    </row>
    <row r="39" spans="1:13" ht="15.6" x14ac:dyDescent="0.3">
      <c r="A39" s="54"/>
      <c r="B39" s="1031" t="s">
        <v>369</v>
      </c>
      <c r="C39" s="54"/>
      <c r="E39" s="440"/>
      <c r="F39" s="440"/>
      <c r="G39" s="440"/>
      <c r="H39" s="440"/>
      <c r="I39" s="440"/>
      <c r="J39" s="440"/>
      <c r="K39" s="440"/>
      <c r="L39" s="440"/>
      <c r="M39" s="440"/>
    </row>
    <row r="40" spans="1:13" ht="16.2" thickBot="1" x14ac:dyDescent="0.35">
      <c r="A40" s="54"/>
      <c r="B40" s="54"/>
      <c r="C40" s="54"/>
      <c r="E40" s="440"/>
      <c r="F40" s="440"/>
      <c r="G40" s="440"/>
      <c r="H40" s="440"/>
      <c r="I40" s="440"/>
      <c r="J40" s="440"/>
      <c r="K40" s="440"/>
      <c r="L40" s="440"/>
      <c r="M40" s="440"/>
    </row>
    <row r="41" spans="1:13" ht="15.6" x14ac:dyDescent="0.3">
      <c r="A41" s="52"/>
      <c r="B41" s="600" t="s">
        <v>307</v>
      </c>
      <c r="C41" s="53"/>
      <c r="E41" s="440"/>
      <c r="F41" s="440"/>
      <c r="G41" s="440"/>
      <c r="H41" s="440"/>
      <c r="I41" s="440"/>
      <c r="J41" s="440"/>
      <c r="K41" s="440"/>
      <c r="L41" s="440"/>
      <c r="M41" s="440"/>
    </row>
    <row r="42" spans="1:13" ht="15.6" x14ac:dyDescent="0.3">
      <c r="A42" s="52"/>
      <c r="B42" s="601" t="s">
        <v>269</v>
      </c>
      <c r="C42" s="53"/>
      <c r="E42" s="440"/>
      <c r="F42" s="440"/>
      <c r="G42" s="440"/>
      <c r="H42" s="440"/>
      <c r="I42" s="440"/>
      <c r="J42" s="440"/>
      <c r="K42" s="440"/>
      <c r="L42" s="440"/>
      <c r="M42" s="440"/>
    </row>
    <row r="43" spans="1:13" ht="15.6" x14ac:dyDescent="0.3">
      <c r="A43" s="52"/>
      <c r="B43" s="503" t="s">
        <v>256</v>
      </c>
      <c r="C43" s="502"/>
      <c r="E43" s="440"/>
      <c r="F43" s="440"/>
      <c r="G43" s="440"/>
      <c r="H43" s="440"/>
      <c r="I43" s="440"/>
      <c r="J43" s="440"/>
      <c r="K43" s="440"/>
      <c r="L43" s="440"/>
      <c r="M43" s="440"/>
    </row>
    <row r="44" spans="1:13" ht="15.6" x14ac:dyDescent="0.3">
      <c r="A44" s="52"/>
      <c r="B44" s="504" t="s">
        <v>109</v>
      </c>
      <c r="C44" s="502"/>
      <c r="E44" s="440"/>
      <c r="F44" s="440"/>
      <c r="G44" s="440"/>
      <c r="H44" s="440"/>
      <c r="I44" s="440"/>
      <c r="J44" s="440"/>
      <c r="K44" s="440"/>
      <c r="L44" s="440"/>
      <c r="M44" s="440"/>
    </row>
    <row r="45" spans="1:13" ht="13.8" x14ac:dyDescent="0.25">
      <c r="A45" s="52"/>
      <c r="B45" s="505" t="s">
        <v>110</v>
      </c>
      <c r="C45" s="502"/>
      <c r="M45" s="690"/>
    </row>
    <row r="46" spans="1:13" ht="15.6" x14ac:dyDescent="0.25">
      <c r="A46" s="52"/>
      <c r="B46" s="1029" t="s">
        <v>107</v>
      </c>
      <c r="C46" s="502"/>
      <c r="M46" s="690"/>
    </row>
    <row r="47" spans="1:13" ht="13.8" x14ac:dyDescent="0.25">
      <c r="A47" s="52"/>
      <c r="B47" s="506" t="s">
        <v>265</v>
      </c>
      <c r="C47" s="502"/>
      <c r="M47" s="690"/>
    </row>
    <row r="48" spans="1:13" ht="13.8" x14ac:dyDescent="0.25">
      <c r="A48" s="52"/>
      <c r="B48" s="506" t="s">
        <v>266</v>
      </c>
      <c r="C48" s="502"/>
      <c r="M48" s="690"/>
    </row>
    <row r="49" spans="1:13" ht="13.8" x14ac:dyDescent="0.25">
      <c r="A49" s="52"/>
      <c r="B49" s="506" t="s">
        <v>140</v>
      </c>
      <c r="C49" s="502"/>
      <c r="M49" s="690"/>
    </row>
    <row r="50" spans="1:13" ht="13.8" x14ac:dyDescent="0.25">
      <c r="A50" s="52"/>
      <c r="B50" s="506" t="s">
        <v>271</v>
      </c>
      <c r="C50" s="502"/>
      <c r="M50" s="690"/>
    </row>
    <row r="51" spans="1:13" ht="13.8" x14ac:dyDescent="0.25">
      <c r="A51" s="52"/>
      <c r="B51" s="506" t="s">
        <v>267</v>
      </c>
      <c r="C51" s="502"/>
      <c r="M51" s="690"/>
    </row>
    <row r="52" spans="1:13" ht="13.8" x14ac:dyDescent="0.25">
      <c r="A52" s="52"/>
      <c r="B52" s="506" t="s">
        <v>139</v>
      </c>
      <c r="C52" s="502"/>
      <c r="M52" s="690"/>
    </row>
    <row r="53" spans="1:13" ht="13.8" x14ac:dyDescent="0.25">
      <c r="A53" s="52"/>
      <c r="B53" s="506" t="s">
        <v>268</v>
      </c>
      <c r="C53" s="502"/>
      <c r="M53" s="690"/>
    </row>
    <row r="54" spans="1:13" ht="13.8" x14ac:dyDescent="0.25">
      <c r="A54" s="52"/>
      <c r="B54" s="685" t="s">
        <v>111</v>
      </c>
      <c r="C54" s="502"/>
      <c r="M54" s="690"/>
    </row>
    <row r="55" spans="1:13" ht="13.8" x14ac:dyDescent="0.25">
      <c r="A55" s="52"/>
      <c r="B55" s="54"/>
      <c r="C55" s="502"/>
      <c r="M55" s="690"/>
    </row>
    <row r="56" spans="1:13" ht="13.8" x14ac:dyDescent="0.25">
      <c r="A56" s="52"/>
      <c r="B56" s="54"/>
      <c r="C56" s="502"/>
    </row>
    <row r="57" spans="1:13" x14ac:dyDescent="0.25">
      <c r="A57" s="52"/>
      <c r="B57" s="54"/>
      <c r="C57" s="53"/>
    </row>
    <row r="58" spans="1:13" ht="15.6" x14ac:dyDescent="0.25">
      <c r="A58" s="1169"/>
      <c r="B58" s="1170" t="str">
        <f>B1</f>
        <v>November</v>
      </c>
      <c r="C58" s="1171"/>
    </row>
  </sheetData>
  <mergeCells count="9">
    <mergeCell ref="B36:B37"/>
    <mergeCell ref="E2:M2"/>
    <mergeCell ref="F3:M3"/>
    <mergeCell ref="B4:B6"/>
    <mergeCell ref="F4:M4"/>
    <mergeCell ref="F12:M12"/>
    <mergeCell ref="F19:M19"/>
    <mergeCell ref="F25:M25"/>
    <mergeCell ref="F31:M31"/>
  </mergeCells>
  <hyperlinks>
    <hyperlink ref="I6" r:id="rId1" display="http://www.ieee802.org/11/Meetings/201209ChinaInterim.html"/>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2" tooltip="Code of Ethics"/>
    <hyperlink ref="B54" location="References!A1" tooltip="802.11 WG Communication References" display="Reference"/>
    <hyperlink ref="B43" location="'802.11 Cover'!A1" tooltip="Cover Page" display="Cover"/>
    <hyperlink ref="B48" r:id="rId3" tooltip="Antitrust and Competition Policy"/>
    <hyperlink ref="B51" r:id="rId4" tooltip="IEEE-SA PatCom"/>
    <hyperlink ref="B45" r:id="rId5" tooltip="WG Officers and Contact Details"/>
    <hyperlink ref="B52" r:id="rId6" tooltip="Patent Policy"/>
    <hyperlink ref="B53" r:id="rId7" tooltip="Patent FAQ"/>
    <hyperlink ref="B47" r:id="rId8" tooltip="Affiliation FAQ"/>
    <hyperlink ref="B50" r:id="rId9" tooltip="IEEE-SA Letter of Assurance Form"/>
    <hyperlink ref="B14" location="'ARC SC'!A1" tooltip="Architecture Standing Committee Agenda" display="ARC"/>
    <hyperlink ref="B42" r:id="rId10" tooltip="Teleconference Calendar"/>
    <hyperlink ref="B41" r:id="rId11"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76"/>
  <sheetViews>
    <sheetView zoomScale="50" zoomScaleNormal="50" workbookViewId="0">
      <selection sqref="A1:C1048576"/>
    </sheetView>
  </sheetViews>
  <sheetFormatPr defaultColWidth="9.109375" defaultRowHeight="13.2" x14ac:dyDescent="0.25"/>
  <cols>
    <col min="1" max="1" width="1.44140625" style="1167" customWidth="1"/>
    <col min="2" max="2" width="13.5546875" style="1167" customWidth="1"/>
    <col min="3" max="3" width="1.44140625" style="1167" customWidth="1"/>
    <col min="4" max="4" width="4.44140625" style="677" customWidth="1"/>
    <col min="5" max="5" width="2.5546875" style="677" customWidth="1"/>
    <col min="6" max="6" width="4.88671875" style="677" customWidth="1"/>
    <col min="7" max="7" width="9.109375" style="677"/>
    <col min="8" max="8" width="79.44140625" style="677" customWidth="1"/>
    <col min="9" max="9" width="4.5546875" style="677" customWidth="1"/>
    <col min="10" max="10" width="9.109375" style="677"/>
    <col min="11" max="11" width="8" style="677" customWidth="1"/>
    <col min="12" max="16384" width="9.109375" style="677"/>
  </cols>
  <sheetData>
    <row r="1" spans="1:13" ht="15.6" x14ac:dyDescent="0.25">
      <c r="A1" s="1169"/>
      <c r="B1" s="1170" t="s">
        <v>592</v>
      </c>
      <c r="C1" s="1171"/>
      <c r="E1" s="1025"/>
      <c r="F1" s="1025"/>
      <c r="G1" s="1025"/>
      <c r="H1" s="1025"/>
      <c r="I1" s="1025"/>
      <c r="J1" s="1025"/>
      <c r="K1" s="1025"/>
      <c r="L1" s="1025"/>
      <c r="M1" s="1026"/>
    </row>
    <row r="2" spans="1:13" ht="18" thickBot="1" x14ac:dyDescent="0.3">
      <c r="A2" s="615"/>
      <c r="B2" s="869"/>
      <c r="C2" s="53"/>
      <c r="E2" s="1646" t="s">
        <v>471</v>
      </c>
      <c r="F2" s="1646"/>
      <c r="G2" s="1646"/>
      <c r="H2" s="1646"/>
      <c r="I2" s="1646"/>
      <c r="J2" s="1646"/>
      <c r="K2" s="1646"/>
      <c r="L2" s="1646"/>
      <c r="M2" s="1646"/>
    </row>
    <row r="3" spans="1:13" ht="16.2" thickBot="1" x14ac:dyDescent="0.3">
      <c r="A3" s="615"/>
      <c r="B3" s="371" t="str">
        <f>Title!B3</f>
        <v>Interim</v>
      </c>
      <c r="C3" s="53"/>
      <c r="E3" s="1647" t="s">
        <v>626</v>
      </c>
      <c r="F3" s="1647"/>
      <c r="G3" s="1647"/>
      <c r="H3" s="1647"/>
      <c r="I3" s="1647"/>
      <c r="J3" s="1647"/>
      <c r="K3" s="1647"/>
      <c r="L3" s="1647"/>
      <c r="M3" s="954"/>
    </row>
    <row r="4" spans="1:13" ht="15.6" customHeight="1" x14ac:dyDescent="0.25">
      <c r="A4" s="615"/>
      <c r="B4" s="1256" t="str">
        <f>Title!B4</f>
        <v>R0</v>
      </c>
      <c r="C4" s="53"/>
      <c r="E4" s="1648" t="s">
        <v>511</v>
      </c>
      <c r="F4" s="1648"/>
      <c r="G4" s="1648"/>
      <c r="H4" s="1648"/>
      <c r="I4" s="1648"/>
      <c r="J4" s="1648"/>
      <c r="K4" s="1648"/>
      <c r="L4" s="1648"/>
      <c r="M4" s="691"/>
    </row>
    <row r="5" spans="1:13" ht="15.6" x14ac:dyDescent="0.25">
      <c r="A5" s="615"/>
      <c r="B5" s="1257"/>
      <c r="C5" s="53"/>
      <c r="E5" s="743" t="s">
        <v>6</v>
      </c>
      <c r="F5" s="744" t="s">
        <v>627</v>
      </c>
      <c r="G5" s="745"/>
      <c r="H5" s="746"/>
      <c r="I5" s="746"/>
      <c r="J5" s="746"/>
      <c r="K5" s="746"/>
      <c r="L5" s="747"/>
      <c r="M5" s="692"/>
    </row>
    <row r="6" spans="1:13" ht="16.2" thickBot="1" x14ac:dyDescent="0.3">
      <c r="A6" s="615"/>
      <c r="B6" s="1258"/>
      <c r="C6" s="53"/>
      <c r="E6" s="743" t="s">
        <v>6</v>
      </c>
      <c r="F6" s="744" t="s">
        <v>628</v>
      </c>
      <c r="G6" s="745"/>
      <c r="H6" s="746"/>
      <c r="I6" s="746"/>
      <c r="J6" s="746"/>
      <c r="K6" s="746"/>
      <c r="L6" s="747"/>
      <c r="M6" s="692"/>
    </row>
    <row r="7" spans="1:13" ht="13.8" thickBot="1" x14ac:dyDescent="0.3">
      <c r="A7" s="615"/>
      <c r="B7" s="54"/>
      <c r="C7" s="544"/>
      <c r="E7" s="1166"/>
      <c r="F7" s="693"/>
      <c r="G7" s="1645"/>
      <c r="H7" s="1645"/>
      <c r="I7" s="1645"/>
      <c r="J7" s="1645"/>
      <c r="K7" s="1645"/>
      <c r="L7" s="1645"/>
      <c r="M7" s="1645"/>
    </row>
    <row r="8" spans="1:13" ht="17.399999999999999" customHeight="1" x14ac:dyDescent="0.25">
      <c r="A8" s="615"/>
      <c r="B8" s="1019" t="s">
        <v>108</v>
      </c>
      <c r="C8" s="498"/>
      <c r="E8" s="1166"/>
      <c r="F8" s="1636" t="s">
        <v>629</v>
      </c>
      <c r="G8" s="1636"/>
      <c r="H8" s="1636"/>
      <c r="I8" s="1636"/>
      <c r="J8" s="1636"/>
      <c r="K8" s="1636"/>
      <c r="L8" s="1636"/>
      <c r="M8" s="1636"/>
    </row>
    <row r="9" spans="1:13" ht="17.399999999999999" x14ac:dyDescent="0.25">
      <c r="A9" s="615"/>
      <c r="B9" s="678" t="s">
        <v>136</v>
      </c>
      <c r="C9" s="498"/>
      <c r="E9" s="943"/>
      <c r="F9" s="944"/>
      <c r="G9" s="945"/>
      <c r="H9" s="945"/>
      <c r="I9" s="945"/>
      <c r="J9" s="945"/>
      <c r="K9" s="945"/>
      <c r="L9" s="946"/>
      <c r="M9" s="945"/>
    </row>
    <row r="10" spans="1:13" ht="17.399999999999999" x14ac:dyDescent="0.25">
      <c r="A10" s="615"/>
      <c r="B10" s="679"/>
      <c r="C10" s="680"/>
      <c r="E10" s="750"/>
      <c r="F10" s="872">
        <v>1</v>
      </c>
      <c r="G10" s="873" t="s">
        <v>0</v>
      </c>
      <c r="H10" s="874" t="s">
        <v>328</v>
      </c>
      <c r="I10" s="874" t="s">
        <v>179</v>
      </c>
      <c r="J10" s="874" t="s">
        <v>1</v>
      </c>
      <c r="K10" s="751">
        <v>1</v>
      </c>
      <c r="L10" s="752">
        <f>TIME(16,0,0)</f>
        <v>0.66666666666666663</v>
      </c>
      <c r="M10" s="753"/>
    </row>
    <row r="11" spans="1:13" ht="15.6" x14ac:dyDescent="0.25">
      <c r="A11" s="615"/>
      <c r="B11" s="681" t="s">
        <v>406</v>
      </c>
      <c r="C11" s="498"/>
      <c r="E11" s="947"/>
      <c r="F11" s="948">
        <v>2</v>
      </c>
      <c r="G11" s="949" t="s">
        <v>0</v>
      </c>
      <c r="H11" s="950" t="s">
        <v>412</v>
      </c>
      <c r="I11" s="951" t="s">
        <v>179</v>
      </c>
      <c r="J11" s="951" t="s">
        <v>1</v>
      </c>
      <c r="K11" s="952">
        <v>5</v>
      </c>
      <c r="L11" s="953">
        <f t="shared" ref="L11:L17" si="0">L10+TIME(0,K10,0)</f>
        <v>0.66736111111111107</v>
      </c>
      <c r="M11" s="954"/>
    </row>
    <row r="12" spans="1:13" ht="15.6" x14ac:dyDescent="0.25">
      <c r="A12" s="52"/>
      <c r="B12" s="682" t="s">
        <v>407</v>
      </c>
      <c r="C12" s="53"/>
      <c r="E12" s="741"/>
      <c r="F12" s="762">
        <v>3</v>
      </c>
      <c r="G12" s="754" t="s">
        <v>0</v>
      </c>
      <c r="H12" s="755" t="s">
        <v>413</v>
      </c>
      <c r="I12" s="874" t="s">
        <v>179</v>
      </c>
      <c r="J12" s="874" t="s">
        <v>1</v>
      </c>
      <c r="K12" s="751">
        <v>5</v>
      </c>
      <c r="L12" s="752">
        <f t="shared" si="0"/>
        <v>0.67083333333333328</v>
      </c>
      <c r="M12" s="753"/>
    </row>
    <row r="13" spans="1:13" ht="15.6" x14ac:dyDescent="0.25">
      <c r="A13" s="615"/>
      <c r="B13" s="683" t="s">
        <v>162</v>
      </c>
      <c r="C13" s="498"/>
      <c r="E13" s="947"/>
      <c r="F13" s="948">
        <v>4</v>
      </c>
      <c r="G13" s="949" t="s">
        <v>38</v>
      </c>
      <c r="H13" s="955" t="s">
        <v>329</v>
      </c>
      <c r="I13" s="951" t="s">
        <v>179</v>
      </c>
      <c r="J13" s="951" t="s">
        <v>1</v>
      </c>
      <c r="K13" s="952">
        <v>5</v>
      </c>
      <c r="L13" s="953">
        <f t="shared" si="0"/>
        <v>0.67430555555555549</v>
      </c>
      <c r="M13" s="954"/>
    </row>
    <row r="14" spans="1:13" ht="15.6" x14ac:dyDescent="0.25">
      <c r="A14" s="52"/>
      <c r="B14" s="684" t="s">
        <v>262</v>
      </c>
      <c r="C14" s="498"/>
      <c r="E14" s="694"/>
      <c r="F14" s="695">
        <v>5</v>
      </c>
      <c r="G14" s="696" t="s">
        <v>2</v>
      </c>
      <c r="H14" s="697" t="s">
        <v>330</v>
      </c>
      <c r="I14" s="696" t="s">
        <v>179</v>
      </c>
      <c r="J14" s="696" t="s">
        <v>4</v>
      </c>
      <c r="K14" s="698">
        <v>5</v>
      </c>
      <c r="L14" s="752">
        <f t="shared" si="0"/>
        <v>0.6777777777777777</v>
      </c>
      <c r="M14" s="699"/>
    </row>
    <row r="15" spans="1:13" ht="15.6" x14ac:dyDescent="0.25">
      <c r="A15" s="52"/>
      <c r="B15" s="499" t="s">
        <v>289</v>
      </c>
      <c r="C15" s="498"/>
      <c r="E15" s="947"/>
      <c r="F15" s="948">
        <v>6</v>
      </c>
      <c r="G15" s="949" t="s">
        <v>38</v>
      </c>
      <c r="H15" s="956" t="s">
        <v>630</v>
      </c>
      <c r="I15" s="951" t="s">
        <v>179</v>
      </c>
      <c r="J15" s="951" t="s">
        <v>1</v>
      </c>
      <c r="K15" s="952">
        <v>15</v>
      </c>
      <c r="L15" s="953">
        <f t="shared" si="0"/>
        <v>0.68124999999999991</v>
      </c>
      <c r="M15" s="954"/>
    </row>
    <row r="16" spans="1:13" ht="15.6" x14ac:dyDescent="0.25">
      <c r="A16" s="52"/>
      <c r="B16" s="500" t="s">
        <v>353</v>
      </c>
      <c r="C16" s="501"/>
      <c r="E16" s="694"/>
      <c r="F16" s="829">
        <v>7</v>
      </c>
      <c r="G16" s="957" t="s">
        <v>49</v>
      </c>
      <c r="H16" s="827" t="s">
        <v>335</v>
      </c>
      <c r="I16" s="696" t="s">
        <v>179</v>
      </c>
      <c r="J16" s="696" t="s">
        <v>1</v>
      </c>
      <c r="K16" s="698">
        <v>84</v>
      </c>
      <c r="L16" s="752">
        <f t="shared" si="0"/>
        <v>0.69166666666666654</v>
      </c>
      <c r="M16" s="699"/>
    </row>
    <row r="17" spans="1:13" ht="15.6" x14ac:dyDescent="0.25">
      <c r="A17" s="52"/>
      <c r="B17" s="54"/>
      <c r="C17" s="460"/>
      <c r="E17" s="947"/>
      <c r="F17" s="958">
        <v>8</v>
      </c>
      <c r="G17" s="951" t="s">
        <v>0</v>
      </c>
      <c r="H17" s="951" t="s">
        <v>474</v>
      </c>
      <c r="I17" s="951" t="s">
        <v>179</v>
      </c>
      <c r="J17" s="951" t="s">
        <v>4</v>
      </c>
      <c r="K17" s="952">
        <v>5</v>
      </c>
      <c r="L17" s="953">
        <f t="shared" si="0"/>
        <v>0.74999999999999989</v>
      </c>
      <c r="M17" s="954"/>
    </row>
    <row r="18" spans="1:13" ht="15.6" x14ac:dyDescent="0.25">
      <c r="A18" s="52"/>
      <c r="B18" s="54"/>
      <c r="C18" s="53"/>
      <c r="E18" s="694"/>
      <c r="F18" s="695"/>
      <c r="G18" s="696"/>
      <c r="H18" s="696"/>
      <c r="I18" s="696"/>
      <c r="J18" s="696"/>
      <c r="K18" s="698"/>
      <c r="L18" s="819"/>
      <c r="M18" s="699"/>
    </row>
    <row r="19" spans="1:13" ht="15.6" x14ac:dyDescent="0.25">
      <c r="A19" s="615"/>
      <c r="B19" s="973" t="s">
        <v>408</v>
      </c>
      <c r="C19" s="498"/>
      <c r="E19" s="703"/>
      <c r="F19" s="704"/>
      <c r="G19" s="881"/>
      <c r="H19" s="881"/>
      <c r="I19" s="881"/>
      <c r="J19" s="881"/>
      <c r="K19" s="700"/>
      <c r="L19" s="701"/>
      <c r="M19" s="702"/>
    </row>
    <row r="20" spans="1:13" ht="15.6" x14ac:dyDescent="0.25">
      <c r="A20" s="52"/>
      <c r="B20" s="682" t="s">
        <v>409</v>
      </c>
      <c r="C20" s="53"/>
      <c r="E20" s="1166"/>
      <c r="F20" s="693"/>
      <c r="G20" s="1645"/>
      <c r="H20" s="1645"/>
      <c r="I20" s="1645"/>
      <c r="J20" s="1645"/>
      <c r="K20" s="1645"/>
      <c r="L20" s="1645"/>
      <c r="M20" s="1645"/>
    </row>
    <row r="21" spans="1:13" ht="17.399999999999999" customHeight="1" x14ac:dyDescent="0.25">
      <c r="A21" s="615"/>
      <c r="B21" s="1020" t="s">
        <v>467</v>
      </c>
      <c r="C21" s="498"/>
      <c r="E21" s="1166"/>
      <c r="F21" s="1636" t="s">
        <v>631</v>
      </c>
      <c r="G21" s="1636"/>
      <c r="H21" s="1636"/>
      <c r="I21" s="1636"/>
      <c r="J21" s="1636"/>
      <c r="K21" s="1636"/>
      <c r="L21" s="1636"/>
      <c r="M21" s="1636"/>
    </row>
    <row r="22" spans="1:13" ht="17.399999999999999" x14ac:dyDescent="0.3">
      <c r="A22" s="52"/>
      <c r="B22" s="974" t="s">
        <v>304</v>
      </c>
      <c r="C22" s="498"/>
      <c r="E22" s="760"/>
      <c r="F22" s="761"/>
      <c r="G22" s="748"/>
      <c r="H22" s="748"/>
      <c r="I22" s="748"/>
      <c r="J22" s="748"/>
      <c r="K22" s="748"/>
      <c r="L22" s="749"/>
      <c r="M22" s="748"/>
    </row>
    <row r="23" spans="1:13" ht="17.399999999999999" x14ac:dyDescent="0.3">
      <c r="A23" s="52"/>
      <c r="B23" s="1021" t="s">
        <v>303</v>
      </c>
      <c r="C23" s="498"/>
      <c r="E23" s="750"/>
      <c r="F23" s="872">
        <v>9</v>
      </c>
      <c r="G23" s="873" t="s">
        <v>0</v>
      </c>
      <c r="H23" s="874" t="s">
        <v>328</v>
      </c>
      <c r="I23" s="874" t="s">
        <v>179</v>
      </c>
      <c r="J23" s="874" t="s">
        <v>1</v>
      </c>
      <c r="K23" s="751">
        <v>1</v>
      </c>
      <c r="L23" s="752">
        <f>TIME(19,30,0)</f>
        <v>0.8125</v>
      </c>
      <c r="M23" s="753"/>
    </row>
    <row r="24" spans="1:13" ht="15.6" x14ac:dyDescent="0.3">
      <c r="A24" s="52"/>
      <c r="B24" s="975" t="s">
        <v>354</v>
      </c>
      <c r="C24" s="498"/>
      <c r="E24" s="947"/>
      <c r="F24" s="948">
        <v>10</v>
      </c>
      <c r="G24" s="949" t="s">
        <v>0</v>
      </c>
      <c r="H24" s="950" t="s">
        <v>412</v>
      </c>
      <c r="I24" s="951" t="s">
        <v>179</v>
      </c>
      <c r="J24" s="951" t="s">
        <v>1</v>
      </c>
      <c r="K24" s="952">
        <v>5</v>
      </c>
      <c r="L24" s="953">
        <f>L23+TIME(0,K23,0)</f>
        <v>0.81319444444444444</v>
      </c>
      <c r="M24" s="954"/>
    </row>
    <row r="25" spans="1:13" ht="15.6" x14ac:dyDescent="0.25">
      <c r="A25" s="52"/>
      <c r="B25" s="1022" t="s">
        <v>26</v>
      </c>
      <c r="C25" s="498"/>
      <c r="E25" s="741"/>
      <c r="F25" s="762">
        <v>11</v>
      </c>
      <c r="G25" s="754" t="s">
        <v>0</v>
      </c>
      <c r="H25" s="755" t="s">
        <v>413</v>
      </c>
      <c r="I25" s="874" t="s">
        <v>179</v>
      </c>
      <c r="J25" s="874" t="s">
        <v>1</v>
      </c>
      <c r="K25" s="751">
        <v>5</v>
      </c>
      <c r="L25" s="752">
        <f>L24+TIME(0,K24,0)</f>
        <v>0.81666666666666665</v>
      </c>
      <c r="M25" s="753"/>
    </row>
    <row r="26" spans="1:13" ht="15.6" x14ac:dyDescent="0.25">
      <c r="A26" s="52"/>
      <c r="B26" s="1023" t="s">
        <v>21</v>
      </c>
      <c r="C26" s="498"/>
      <c r="E26" s="947"/>
      <c r="F26" s="948">
        <v>12</v>
      </c>
      <c r="G26" s="949" t="s">
        <v>38</v>
      </c>
      <c r="H26" s="955" t="s">
        <v>329</v>
      </c>
      <c r="I26" s="951" t="s">
        <v>179</v>
      </c>
      <c r="J26" s="951" t="s">
        <v>1</v>
      </c>
      <c r="K26" s="952">
        <v>5</v>
      </c>
      <c r="L26" s="953">
        <f>L25+TIME(0,K25,0)</f>
        <v>0.82013888888888886</v>
      </c>
      <c r="M26" s="954"/>
    </row>
    <row r="27" spans="1:13" ht="15.6" x14ac:dyDescent="0.25">
      <c r="A27" s="52"/>
      <c r="B27" s="1024" t="s">
        <v>469</v>
      </c>
      <c r="C27" s="498"/>
      <c r="E27" s="694"/>
      <c r="F27" s="695">
        <v>13</v>
      </c>
      <c r="G27" s="696" t="s">
        <v>2</v>
      </c>
      <c r="H27" s="697" t="s">
        <v>330</v>
      </c>
      <c r="I27" s="696" t="s">
        <v>179</v>
      </c>
      <c r="J27" s="696" t="s">
        <v>4</v>
      </c>
      <c r="K27" s="698">
        <v>5</v>
      </c>
      <c r="L27" s="752">
        <f>L26+TIME(0,K26,0)</f>
        <v>0.82361111111111107</v>
      </c>
      <c r="M27" s="699"/>
    </row>
    <row r="28" spans="1:13" ht="15.6" x14ac:dyDescent="0.25">
      <c r="A28" s="52"/>
      <c r="B28" s="54"/>
      <c r="C28" s="498"/>
      <c r="E28" s="947"/>
      <c r="F28" s="948">
        <v>14</v>
      </c>
      <c r="G28" s="949" t="s">
        <v>49</v>
      </c>
      <c r="H28" s="956" t="s">
        <v>632</v>
      </c>
      <c r="I28" s="951" t="s">
        <v>179</v>
      </c>
      <c r="J28" s="951" t="s">
        <v>1</v>
      </c>
      <c r="K28" s="952">
        <v>109</v>
      </c>
      <c r="L28" s="953">
        <f>L25+TIME(0,K25,0)</f>
        <v>0.82013888888888886</v>
      </c>
      <c r="M28" s="954"/>
    </row>
    <row r="29" spans="1:13" ht="15.6" x14ac:dyDescent="0.25">
      <c r="A29" s="52"/>
      <c r="B29" s="54"/>
      <c r="C29" s="53"/>
      <c r="E29" s="741"/>
      <c r="F29" s="624">
        <v>15</v>
      </c>
      <c r="G29" s="874" t="s">
        <v>0</v>
      </c>
      <c r="H29" s="874" t="s">
        <v>633</v>
      </c>
      <c r="I29" s="874" t="s">
        <v>179</v>
      </c>
      <c r="J29" s="874" t="s">
        <v>4</v>
      </c>
      <c r="K29" s="751">
        <v>5</v>
      </c>
      <c r="L29" s="752">
        <f>L28+TIME(0,K28,0)</f>
        <v>0.89583333333333326</v>
      </c>
      <c r="M29" s="753"/>
    </row>
    <row r="30" spans="1:13" ht="15.6" x14ac:dyDescent="0.25">
      <c r="A30" s="52"/>
      <c r="B30" s="681" t="s">
        <v>410</v>
      </c>
      <c r="C30" s="53"/>
      <c r="E30" s="694"/>
      <c r="F30" s="695"/>
      <c r="G30" s="696"/>
      <c r="H30" s="696"/>
      <c r="I30" s="696"/>
      <c r="J30" s="696"/>
      <c r="K30" s="698"/>
      <c r="L30" s="819"/>
      <c r="M30" s="699"/>
    </row>
    <row r="31" spans="1:13" ht="15.6" x14ac:dyDescent="0.25">
      <c r="A31" s="52"/>
      <c r="B31" s="682" t="s">
        <v>411</v>
      </c>
      <c r="C31" s="53"/>
      <c r="E31" s="703"/>
      <c r="F31" s="704"/>
      <c r="G31" s="881"/>
      <c r="H31" s="881"/>
      <c r="I31" s="881"/>
      <c r="J31" s="881"/>
      <c r="K31" s="700"/>
      <c r="L31" s="701"/>
      <c r="M31" s="702"/>
    </row>
    <row r="32" spans="1:13" ht="17.399999999999999" customHeight="1" x14ac:dyDescent="0.25">
      <c r="A32" s="52"/>
      <c r="B32" s="1027" t="s">
        <v>457</v>
      </c>
      <c r="C32" s="53"/>
      <c r="E32" s="1166"/>
      <c r="F32" s="693"/>
      <c r="G32" s="1645"/>
      <c r="H32" s="1645"/>
      <c r="I32" s="1645"/>
      <c r="J32" s="1645"/>
      <c r="K32" s="1645"/>
      <c r="L32" s="1645"/>
      <c r="M32" s="1645"/>
    </row>
    <row r="33" spans="1:13" ht="17.399999999999999" x14ac:dyDescent="0.25">
      <c r="A33" s="615"/>
      <c r="B33" s="1028" t="s">
        <v>468</v>
      </c>
      <c r="C33" s="498"/>
      <c r="E33" s="1166"/>
      <c r="F33" s="1636" t="s">
        <v>634</v>
      </c>
      <c r="G33" s="1636"/>
      <c r="H33" s="1636"/>
      <c r="I33" s="1636"/>
      <c r="J33" s="1636"/>
      <c r="K33" s="1636"/>
      <c r="L33" s="1636"/>
      <c r="M33" s="1636"/>
    </row>
    <row r="34" spans="1:13" ht="17.399999999999999" x14ac:dyDescent="0.25">
      <c r="A34" s="52"/>
      <c r="B34" s="54"/>
      <c r="C34" s="53"/>
      <c r="E34" s="760"/>
      <c r="F34" s="761"/>
      <c r="G34" s="748"/>
      <c r="H34" s="748"/>
      <c r="I34" s="748"/>
      <c r="J34" s="748"/>
      <c r="K34" s="748"/>
      <c r="L34" s="749"/>
      <c r="M34" s="748"/>
    </row>
    <row r="35" spans="1:13" ht="17.399999999999999" x14ac:dyDescent="0.25">
      <c r="A35" s="52"/>
      <c r="B35" s="54"/>
      <c r="C35" s="498"/>
      <c r="E35" s="750"/>
      <c r="F35" s="872">
        <v>16</v>
      </c>
      <c r="G35" s="873" t="s">
        <v>0</v>
      </c>
      <c r="H35" s="874" t="s">
        <v>328</v>
      </c>
      <c r="I35" s="874" t="s">
        <v>179</v>
      </c>
      <c r="J35" s="874" t="s">
        <v>1</v>
      </c>
      <c r="K35" s="751">
        <v>1</v>
      </c>
      <c r="L35" s="752">
        <f>TIME(8,0,0)</f>
        <v>0.33333333333333331</v>
      </c>
      <c r="M35" s="753"/>
    </row>
    <row r="36" spans="1:13" ht="15.6" customHeight="1" x14ac:dyDescent="0.25">
      <c r="A36" s="52"/>
      <c r="B36" s="1261" t="s">
        <v>429</v>
      </c>
      <c r="C36" s="498"/>
      <c r="E36" s="947"/>
      <c r="F36" s="948">
        <v>17</v>
      </c>
      <c r="G36" s="949" t="s">
        <v>0</v>
      </c>
      <c r="H36" s="950" t="s">
        <v>412</v>
      </c>
      <c r="I36" s="951" t="s">
        <v>179</v>
      </c>
      <c r="J36" s="951" t="s">
        <v>1</v>
      </c>
      <c r="K36" s="952">
        <v>5</v>
      </c>
      <c r="L36" s="953">
        <f>L35+TIME(0,K35,0)</f>
        <v>0.33402777777777776</v>
      </c>
      <c r="M36" s="954"/>
    </row>
    <row r="37" spans="1:13" ht="15.6" x14ac:dyDescent="0.25">
      <c r="A37" s="54"/>
      <c r="B37" s="1262"/>
      <c r="C37" s="54"/>
      <c r="E37" s="741"/>
      <c r="F37" s="762">
        <v>18</v>
      </c>
      <c r="G37" s="754" t="s">
        <v>0</v>
      </c>
      <c r="H37" s="755" t="s">
        <v>413</v>
      </c>
      <c r="I37" s="874" t="s">
        <v>179</v>
      </c>
      <c r="J37" s="874" t="s">
        <v>1</v>
      </c>
      <c r="K37" s="751">
        <v>5</v>
      </c>
      <c r="L37" s="752">
        <f>L36+TIME(0,K36,0)</f>
        <v>0.33749999999999997</v>
      </c>
      <c r="M37" s="753"/>
    </row>
    <row r="38" spans="1:13" ht="17.399999999999999" x14ac:dyDescent="0.25">
      <c r="A38" s="54"/>
      <c r="B38" s="854" t="s">
        <v>425</v>
      </c>
      <c r="C38" s="54"/>
      <c r="E38" s="947"/>
      <c r="F38" s="948">
        <v>19</v>
      </c>
      <c r="G38" s="949" t="s">
        <v>38</v>
      </c>
      <c r="H38" s="955" t="s">
        <v>329</v>
      </c>
      <c r="I38" s="951" t="s">
        <v>179</v>
      </c>
      <c r="J38" s="951" t="s">
        <v>1</v>
      </c>
      <c r="K38" s="952">
        <v>5</v>
      </c>
      <c r="L38" s="953">
        <f>L37+TIME(0,K37,0)</f>
        <v>0.34097222222222218</v>
      </c>
      <c r="M38" s="954"/>
    </row>
    <row r="39" spans="1:13" ht="15.6" x14ac:dyDescent="0.25">
      <c r="A39" s="54"/>
      <c r="B39" s="1031" t="s">
        <v>369</v>
      </c>
      <c r="C39" s="54"/>
      <c r="E39" s="694"/>
      <c r="F39" s="695">
        <v>20</v>
      </c>
      <c r="G39" s="696" t="s">
        <v>2</v>
      </c>
      <c r="H39" s="697" t="s">
        <v>330</v>
      </c>
      <c r="I39" s="696" t="s">
        <v>179</v>
      </c>
      <c r="J39" s="696" t="s">
        <v>4</v>
      </c>
      <c r="K39" s="698">
        <v>5</v>
      </c>
      <c r="L39" s="752">
        <f>L38+TIME(0,K38,0)</f>
        <v>0.34444444444444439</v>
      </c>
      <c r="M39" s="699"/>
    </row>
    <row r="40" spans="1:13" ht="16.2" thickBot="1" x14ac:dyDescent="0.3">
      <c r="A40" s="54"/>
      <c r="B40" s="54"/>
      <c r="C40" s="54"/>
      <c r="E40" s="947"/>
      <c r="F40" s="948">
        <v>21</v>
      </c>
      <c r="G40" s="949" t="s">
        <v>49</v>
      </c>
      <c r="H40" s="956" t="s">
        <v>632</v>
      </c>
      <c r="I40" s="951" t="s">
        <v>179</v>
      </c>
      <c r="J40" s="951" t="s">
        <v>1</v>
      </c>
      <c r="K40" s="952">
        <v>109</v>
      </c>
      <c r="L40" s="953">
        <f>L37+TIME(0,K37,0)</f>
        <v>0.34097222222222218</v>
      </c>
      <c r="M40" s="954"/>
    </row>
    <row r="41" spans="1:13" ht="15.6" x14ac:dyDescent="0.25">
      <c r="A41" s="52"/>
      <c r="B41" s="600" t="s">
        <v>307</v>
      </c>
      <c r="C41" s="53"/>
      <c r="E41" s="741"/>
      <c r="F41" s="624">
        <v>22</v>
      </c>
      <c r="G41" s="874" t="s">
        <v>0</v>
      </c>
      <c r="H41" s="874" t="s">
        <v>446</v>
      </c>
      <c r="I41" s="874" t="s">
        <v>179</v>
      </c>
      <c r="J41" s="874" t="s">
        <v>4</v>
      </c>
      <c r="K41" s="751">
        <v>5</v>
      </c>
      <c r="L41" s="752">
        <f>L40+TIME(0,K40,0)</f>
        <v>0.41666666666666663</v>
      </c>
      <c r="M41" s="753"/>
    </row>
    <row r="42" spans="1:13" ht="15.6" x14ac:dyDescent="0.25">
      <c r="A42" s="52"/>
      <c r="B42" s="601" t="s">
        <v>269</v>
      </c>
      <c r="C42" s="53"/>
      <c r="E42" s="703"/>
      <c r="F42" s="704"/>
      <c r="G42" s="881"/>
      <c r="H42" s="881"/>
      <c r="I42" s="881"/>
      <c r="J42" s="881"/>
      <c r="K42" s="700"/>
      <c r="L42" s="701"/>
      <c r="M42" s="702"/>
    </row>
    <row r="43" spans="1:13" ht="13.8" x14ac:dyDescent="0.25">
      <c r="A43" s="52"/>
      <c r="B43" s="503" t="s">
        <v>256</v>
      </c>
      <c r="C43" s="502"/>
      <c r="E43" s="1166"/>
      <c r="F43" s="693"/>
      <c r="G43" s="1645"/>
      <c r="H43" s="1645"/>
      <c r="I43" s="1645"/>
      <c r="J43" s="1645"/>
      <c r="K43" s="1645"/>
      <c r="L43" s="1645"/>
      <c r="M43" s="1645"/>
    </row>
    <row r="44" spans="1:13" ht="17.399999999999999" x14ac:dyDescent="0.25">
      <c r="A44" s="52"/>
      <c r="B44" s="504" t="s">
        <v>109</v>
      </c>
      <c r="C44" s="502"/>
      <c r="E44" s="1166"/>
      <c r="F44" s="1636" t="s">
        <v>635</v>
      </c>
      <c r="G44" s="1636"/>
      <c r="H44" s="1636"/>
      <c r="I44" s="1636"/>
      <c r="J44" s="1636"/>
      <c r="K44" s="1636"/>
      <c r="L44" s="1636"/>
      <c r="M44" s="1636"/>
    </row>
    <row r="45" spans="1:13" ht="17.399999999999999" x14ac:dyDescent="0.25">
      <c r="A45" s="52"/>
      <c r="B45" s="505" t="s">
        <v>110</v>
      </c>
      <c r="C45" s="502"/>
      <c r="E45" s="760"/>
      <c r="F45" s="761"/>
      <c r="G45" s="748"/>
      <c r="H45" s="748"/>
      <c r="I45" s="748"/>
      <c r="J45" s="748"/>
      <c r="K45" s="748"/>
      <c r="L45" s="749"/>
      <c r="M45" s="748"/>
    </row>
    <row r="46" spans="1:13" ht="17.399999999999999" x14ac:dyDescent="0.25">
      <c r="A46" s="52"/>
      <c r="B46" s="1029" t="s">
        <v>107</v>
      </c>
      <c r="C46" s="502"/>
      <c r="E46" s="750"/>
      <c r="F46" s="872">
        <v>23</v>
      </c>
      <c r="G46" s="873" t="s">
        <v>0</v>
      </c>
      <c r="H46" s="874" t="s">
        <v>328</v>
      </c>
      <c r="I46" s="874" t="s">
        <v>179</v>
      </c>
      <c r="J46" s="874" t="s">
        <v>1</v>
      </c>
      <c r="K46" s="751">
        <v>1</v>
      </c>
      <c r="L46" s="752">
        <f>TIME(16,0,0)</f>
        <v>0.66666666666666663</v>
      </c>
      <c r="M46" s="753"/>
    </row>
    <row r="47" spans="1:13" ht="15.6" x14ac:dyDescent="0.25">
      <c r="A47" s="52"/>
      <c r="B47" s="506" t="s">
        <v>265</v>
      </c>
      <c r="C47" s="502"/>
      <c r="E47" s="947"/>
      <c r="F47" s="948">
        <v>24</v>
      </c>
      <c r="G47" s="949" t="s">
        <v>0</v>
      </c>
      <c r="H47" s="950" t="s">
        <v>412</v>
      </c>
      <c r="I47" s="951" t="s">
        <v>179</v>
      </c>
      <c r="J47" s="951" t="s">
        <v>1</v>
      </c>
      <c r="K47" s="952">
        <v>2</v>
      </c>
      <c r="L47" s="953">
        <f>L46+TIME(0,K46,0)</f>
        <v>0.66736111111111107</v>
      </c>
      <c r="M47" s="954"/>
    </row>
    <row r="48" spans="1:13" ht="15.6" x14ac:dyDescent="0.25">
      <c r="A48" s="52"/>
      <c r="B48" s="506" t="s">
        <v>266</v>
      </c>
      <c r="C48" s="502"/>
      <c r="E48" s="741"/>
      <c r="F48" s="762">
        <v>25</v>
      </c>
      <c r="G48" s="754" t="s">
        <v>0</v>
      </c>
      <c r="H48" s="755" t="s">
        <v>413</v>
      </c>
      <c r="I48" s="874" t="s">
        <v>179</v>
      </c>
      <c r="J48" s="874" t="s">
        <v>1</v>
      </c>
      <c r="K48" s="751">
        <v>5</v>
      </c>
      <c r="L48" s="752">
        <f>L47+TIME(0,K47,0)</f>
        <v>0.66874999999999996</v>
      </c>
      <c r="M48" s="753"/>
    </row>
    <row r="49" spans="1:13" ht="15.6" x14ac:dyDescent="0.25">
      <c r="A49" s="52"/>
      <c r="B49" s="506" t="s">
        <v>140</v>
      </c>
      <c r="C49" s="502"/>
      <c r="E49" s="947"/>
      <c r="F49" s="948">
        <v>26</v>
      </c>
      <c r="G49" s="949" t="s">
        <v>38</v>
      </c>
      <c r="H49" s="955" t="s">
        <v>329</v>
      </c>
      <c r="I49" s="951" t="s">
        <v>179</v>
      </c>
      <c r="J49" s="951" t="s">
        <v>1</v>
      </c>
      <c r="K49" s="952">
        <v>5</v>
      </c>
      <c r="L49" s="953">
        <f>L48+TIME(0,K48,0)</f>
        <v>0.67222222222222217</v>
      </c>
      <c r="M49" s="954"/>
    </row>
    <row r="50" spans="1:13" ht="15.6" x14ac:dyDescent="0.25">
      <c r="A50" s="52"/>
      <c r="B50" s="506" t="s">
        <v>271</v>
      </c>
      <c r="C50" s="502"/>
      <c r="E50" s="741"/>
      <c r="F50" s="624">
        <v>27</v>
      </c>
      <c r="G50" s="874" t="s">
        <v>2</v>
      </c>
      <c r="H50" s="875" t="s">
        <v>330</v>
      </c>
      <c r="I50" s="874" t="s">
        <v>179</v>
      </c>
      <c r="J50" s="874" t="s">
        <v>4</v>
      </c>
      <c r="K50" s="751">
        <v>5</v>
      </c>
      <c r="L50" s="752">
        <f>L49+TIME(0,K49,0)</f>
        <v>0.67569444444444438</v>
      </c>
      <c r="M50" s="753"/>
    </row>
    <row r="51" spans="1:13" ht="15.6" x14ac:dyDescent="0.25">
      <c r="A51" s="52"/>
      <c r="B51" s="506" t="s">
        <v>267</v>
      </c>
      <c r="C51" s="502"/>
      <c r="E51" s="947"/>
      <c r="F51" s="948">
        <v>28</v>
      </c>
      <c r="G51" s="949" t="s">
        <v>49</v>
      </c>
      <c r="H51" s="956" t="s">
        <v>335</v>
      </c>
      <c r="I51" s="951" t="s">
        <v>179</v>
      </c>
      <c r="J51" s="951" t="s">
        <v>1</v>
      </c>
      <c r="K51" s="952">
        <v>97</v>
      </c>
      <c r="L51" s="953">
        <f>L48+TIME(0,K48,0)</f>
        <v>0.67222222222222217</v>
      </c>
      <c r="M51" s="954"/>
    </row>
    <row r="52" spans="1:13" ht="17.399999999999999" x14ac:dyDescent="0.25">
      <c r="A52" s="52"/>
      <c r="B52" s="506" t="s">
        <v>139</v>
      </c>
      <c r="C52" s="502"/>
      <c r="E52" s="750"/>
      <c r="F52" s="765">
        <v>29</v>
      </c>
      <c r="G52" s="874" t="s">
        <v>49</v>
      </c>
      <c r="H52" s="757" t="s">
        <v>636</v>
      </c>
      <c r="I52" s="874" t="s">
        <v>6</v>
      </c>
      <c r="J52" s="874" t="s">
        <v>4</v>
      </c>
      <c r="K52" s="751">
        <v>5</v>
      </c>
      <c r="L52" s="752">
        <f>L51+TIME(0,K51,0)</f>
        <v>0.73958333333333326</v>
      </c>
      <c r="M52" s="753"/>
    </row>
    <row r="53" spans="1:13" ht="13.8" x14ac:dyDescent="0.25">
      <c r="A53" s="52"/>
      <c r="B53" s="506" t="s">
        <v>268</v>
      </c>
      <c r="C53" s="502"/>
      <c r="E53" s="954"/>
      <c r="F53" s="959">
        <v>30</v>
      </c>
      <c r="G53" s="960" t="s">
        <v>0</v>
      </c>
      <c r="H53" s="956" t="s">
        <v>331</v>
      </c>
      <c r="I53" s="960" t="s">
        <v>179</v>
      </c>
      <c r="J53" s="960" t="s">
        <v>1</v>
      </c>
      <c r="K53" s="961">
        <v>5</v>
      </c>
      <c r="L53" s="953">
        <f>L52+TIME(0,K52,0)</f>
        <v>0.74305555555555547</v>
      </c>
      <c r="M53" s="954"/>
    </row>
    <row r="54" spans="1:13" ht="13.8" x14ac:dyDescent="0.25">
      <c r="A54" s="52"/>
      <c r="B54" s="685" t="s">
        <v>111</v>
      </c>
      <c r="C54" s="502"/>
      <c r="E54" s="753"/>
      <c r="F54" s="762">
        <v>31</v>
      </c>
      <c r="G54" s="705" t="s">
        <v>0</v>
      </c>
      <c r="H54" s="755" t="s">
        <v>332</v>
      </c>
      <c r="I54" s="689" t="s">
        <v>179</v>
      </c>
      <c r="J54" s="754" t="s">
        <v>1</v>
      </c>
      <c r="K54" s="766">
        <v>5</v>
      </c>
      <c r="L54" s="752">
        <f>L53+TIME(0,K53,0)</f>
        <v>0.74652777777777768</v>
      </c>
      <c r="M54" s="753"/>
    </row>
    <row r="55" spans="1:13" ht="13.8" x14ac:dyDescent="0.25">
      <c r="A55" s="52"/>
      <c r="B55" s="54"/>
      <c r="C55" s="502"/>
      <c r="E55" s="954"/>
      <c r="F55" s="959">
        <v>32</v>
      </c>
      <c r="G55" s="960" t="s">
        <v>2</v>
      </c>
      <c r="H55" s="956" t="s">
        <v>333</v>
      </c>
      <c r="I55" s="960" t="s">
        <v>179</v>
      </c>
      <c r="J55" s="960" t="s">
        <v>1</v>
      </c>
      <c r="K55" s="961">
        <v>0</v>
      </c>
      <c r="L55" s="953">
        <f>L54+TIME(0,K54,0)</f>
        <v>0.74999999999999989</v>
      </c>
      <c r="M55" s="954"/>
    </row>
    <row r="56" spans="1:13" ht="13.8" x14ac:dyDescent="0.25">
      <c r="A56" s="52"/>
      <c r="B56" s="54"/>
      <c r="C56" s="502"/>
      <c r="E56" s="753"/>
      <c r="F56" s="398"/>
      <c r="G56" s="689"/>
      <c r="H56" s="755"/>
      <c r="I56" s="689"/>
      <c r="J56" s="689"/>
      <c r="K56" s="766"/>
      <c r="L56" s="706"/>
      <c r="M56" s="753"/>
    </row>
    <row r="57" spans="1:13" x14ac:dyDescent="0.25">
      <c r="A57" s="52"/>
      <c r="B57" s="54"/>
      <c r="C57" s="53"/>
      <c r="E57" s="954"/>
      <c r="F57" s="962"/>
      <c r="G57" s="962" t="s">
        <v>324</v>
      </c>
      <c r="H57" s="963"/>
      <c r="I57" s="963"/>
      <c r="J57" s="963"/>
      <c r="K57" s="964"/>
      <c r="L57" s="965"/>
      <c r="M57" s="954"/>
    </row>
    <row r="58" spans="1:13" ht="15.6" x14ac:dyDescent="0.25">
      <c r="A58" s="1169"/>
      <c r="B58" s="1170" t="str">
        <f>B1</f>
        <v>November</v>
      </c>
      <c r="C58" s="1171"/>
      <c r="E58" s="753"/>
      <c r="F58" s="9"/>
      <c r="G58" s="667" t="s">
        <v>325</v>
      </c>
      <c r="H58" s="689"/>
      <c r="I58" s="689"/>
      <c r="J58" s="689"/>
      <c r="K58" s="766"/>
      <c r="L58" s="706"/>
      <c r="M58" s="753"/>
    </row>
    <row r="59" spans="1:13" ht="15" x14ac:dyDescent="0.25">
      <c r="E59" s="954"/>
      <c r="F59" s="962" t="s">
        <v>7</v>
      </c>
      <c r="G59" s="966" t="s">
        <v>326</v>
      </c>
      <c r="H59" s="962"/>
      <c r="I59" s="962"/>
      <c r="J59" s="967"/>
      <c r="K59" s="967"/>
      <c r="L59" s="968"/>
      <c r="M59" s="954"/>
    </row>
    <row r="60" spans="1:13" x14ac:dyDescent="0.25">
      <c r="E60" s="753"/>
      <c r="F60" s="401"/>
      <c r="G60" s="401" t="s">
        <v>327</v>
      </c>
      <c r="H60" s="9"/>
      <c r="I60" s="667"/>
      <c r="J60" s="664"/>
      <c r="K60" s="665"/>
      <c r="L60" s="707"/>
      <c r="M60" s="753"/>
    </row>
    <row r="61" spans="1:13" ht="15" x14ac:dyDescent="0.25">
      <c r="E61" s="954"/>
      <c r="F61" s="969"/>
      <c r="G61" s="966" t="s">
        <v>323</v>
      </c>
      <c r="H61" s="962" t="s">
        <v>7</v>
      </c>
      <c r="I61" s="966"/>
      <c r="J61" s="970"/>
      <c r="K61" s="967"/>
      <c r="L61" s="968"/>
      <c r="M61" s="954"/>
    </row>
    <row r="62" spans="1:13" ht="15.6" x14ac:dyDescent="0.25">
      <c r="E62" s="753"/>
      <c r="F62" s="668"/>
      <c r="G62" s="401" t="s">
        <v>310</v>
      </c>
      <c r="H62" s="401"/>
      <c r="I62" s="401"/>
      <c r="J62" s="669"/>
      <c r="K62" s="669"/>
      <c r="L62" s="708"/>
      <c r="M62" s="753"/>
    </row>
    <row r="63" spans="1:13" ht="15.6" x14ac:dyDescent="0.25">
      <c r="E63" s="954"/>
      <c r="F63" s="969"/>
      <c r="G63" s="966" t="s">
        <v>311</v>
      </c>
      <c r="H63" s="969"/>
      <c r="I63" s="966"/>
      <c r="J63" s="971"/>
      <c r="K63" s="971"/>
      <c r="L63" s="972"/>
      <c r="M63" s="954"/>
    </row>
    <row r="64" spans="1:13" ht="15.6" x14ac:dyDescent="0.25">
      <c r="E64" s="758"/>
      <c r="F64" s="758"/>
      <c r="G64" s="758"/>
      <c r="H64" s="758"/>
      <c r="I64" s="758"/>
      <c r="J64" s="758"/>
      <c r="K64" s="758"/>
      <c r="L64" s="759"/>
      <c r="M64" s="753"/>
    </row>
    <row r="65" spans="5:13" ht="15.6" x14ac:dyDescent="0.25">
      <c r="E65" s="402"/>
      <c r="F65" s="402"/>
      <c r="G65" s="402"/>
      <c r="H65" s="402"/>
      <c r="I65" s="402"/>
      <c r="J65" s="402"/>
      <c r="K65" s="402"/>
      <c r="L65" s="403"/>
      <c r="M65" s="742"/>
    </row>
    <row r="66" spans="5:13" ht="15.6" x14ac:dyDescent="0.25">
      <c r="E66" s="402"/>
      <c r="F66" s="402"/>
      <c r="G66" s="402"/>
      <c r="H66" s="402"/>
      <c r="I66" s="402"/>
      <c r="J66" s="402"/>
      <c r="K66" s="402"/>
      <c r="L66" s="403"/>
      <c r="M66" s="742"/>
    </row>
    <row r="67" spans="5:13" ht="15.6" x14ac:dyDescent="0.25">
      <c r="E67" s="758"/>
      <c r="F67" s="758"/>
      <c r="G67" s="758"/>
      <c r="H67" s="758"/>
      <c r="I67" s="758"/>
      <c r="J67" s="758"/>
      <c r="K67" s="758"/>
      <c r="L67" s="759"/>
      <c r="M67" s="866"/>
    </row>
    <row r="68" spans="5:13" x14ac:dyDescent="0.25">
      <c r="E68" s="1164"/>
      <c r="F68" s="1164"/>
      <c r="G68" s="1164"/>
      <c r="H68" s="1164"/>
      <c r="I68" s="1164"/>
      <c r="J68" s="1164"/>
      <c r="K68" s="1164"/>
      <c r="L68" s="1164"/>
      <c r="M68" s="1164"/>
    </row>
    <row r="69" spans="5:13" x14ac:dyDescent="0.25">
      <c r="E69" s="1164"/>
      <c r="F69" s="1164"/>
      <c r="G69" s="1164"/>
      <c r="H69" s="1164"/>
      <c r="I69" s="1164"/>
      <c r="J69" s="1164"/>
      <c r="K69" s="1164"/>
      <c r="L69" s="1164"/>
      <c r="M69" s="1164"/>
    </row>
    <row r="70" spans="5:13" x14ac:dyDescent="0.25">
      <c r="E70" s="1164"/>
      <c r="F70" s="1164"/>
      <c r="G70" s="1164"/>
      <c r="H70" s="1164"/>
      <c r="I70" s="1164"/>
      <c r="J70" s="1164"/>
      <c r="K70" s="1164"/>
      <c r="L70" s="1164"/>
      <c r="M70" s="1164"/>
    </row>
    <row r="71" spans="5:13" x14ac:dyDescent="0.25">
      <c r="E71" s="1164"/>
      <c r="F71" s="1164"/>
      <c r="G71" s="1164"/>
      <c r="H71" s="1164"/>
      <c r="I71" s="1164"/>
      <c r="J71" s="1164"/>
      <c r="K71" s="1164"/>
      <c r="L71" s="1164"/>
      <c r="M71" s="1164"/>
    </row>
    <row r="72" spans="5:13" x14ac:dyDescent="0.25">
      <c r="E72" s="1164"/>
      <c r="F72" s="1164"/>
      <c r="G72" s="1164"/>
      <c r="H72" s="1164"/>
      <c r="I72" s="1164"/>
      <c r="J72" s="1164"/>
      <c r="K72" s="1164"/>
      <c r="L72" s="1164"/>
      <c r="M72" s="1164"/>
    </row>
    <row r="73" spans="5:13" x14ac:dyDescent="0.25">
      <c r="E73" s="1164"/>
      <c r="F73" s="1164"/>
      <c r="G73" s="1164"/>
      <c r="H73" s="1164"/>
      <c r="I73" s="1164"/>
      <c r="J73" s="1164"/>
      <c r="K73" s="1164"/>
      <c r="L73" s="1164"/>
      <c r="M73" s="1164"/>
    </row>
    <row r="74" spans="5:13" x14ac:dyDescent="0.25">
      <c r="E74" s="844"/>
      <c r="F74" s="844"/>
      <c r="G74" s="844"/>
      <c r="H74" s="844"/>
      <c r="I74" s="844"/>
      <c r="J74" s="844"/>
      <c r="K74" s="844"/>
      <c r="L74" s="844"/>
      <c r="M74" s="844"/>
    </row>
    <row r="75" spans="5:13" x14ac:dyDescent="0.25">
      <c r="E75" s="844"/>
      <c r="F75" s="844"/>
      <c r="G75" s="844"/>
      <c r="H75" s="844"/>
      <c r="I75" s="844"/>
      <c r="J75" s="844"/>
      <c r="K75" s="844"/>
      <c r="L75" s="844"/>
      <c r="M75" s="844"/>
    </row>
    <row r="76" spans="5:13" x14ac:dyDescent="0.25">
      <c r="E76" s="844"/>
      <c r="F76" s="844"/>
      <c r="G76" s="844"/>
      <c r="H76" s="844"/>
      <c r="I76" s="844"/>
      <c r="J76" s="844"/>
      <c r="K76" s="844"/>
      <c r="L76" s="844"/>
      <c r="M76" s="844"/>
    </row>
  </sheetData>
  <mergeCells count="13">
    <mergeCell ref="G43:M43"/>
    <mergeCell ref="F44:M44"/>
    <mergeCell ref="B36:B37"/>
    <mergeCell ref="E2:M2"/>
    <mergeCell ref="E3:L3"/>
    <mergeCell ref="B4:B6"/>
    <mergeCell ref="E4:L4"/>
    <mergeCell ref="G7:M7"/>
    <mergeCell ref="F8:M8"/>
    <mergeCell ref="G20:M20"/>
    <mergeCell ref="F21:M21"/>
    <mergeCell ref="G32:M32"/>
    <mergeCell ref="F33:M33"/>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9"/>
  <sheetViews>
    <sheetView zoomScale="50" zoomScaleNormal="50" workbookViewId="0">
      <selection sqref="A1:C1048576"/>
    </sheetView>
  </sheetViews>
  <sheetFormatPr defaultColWidth="9.109375" defaultRowHeight="13.2" x14ac:dyDescent="0.25"/>
  <cols>
    <col min="1" max="1" width="1.44140625" style="1167" customWidth="1"/>
    <col min="2" max="2" width="13.5546875" style="1167" customWidth="1"/>
    <col min="3" max="3" width="1.44140625" style="1167" customWidth="1"/>
    <col min="4" max="4" width="4.44140625" style="997" customWidth="1"/>
    <col min="5" max="5" width="2.5546875" style="997" customWidth="1"/>
    <col min="6" max="6" width="4.88671875" style="997" customWidth="1"/>
    <col min="7" max="7" width="9.109375" style="997"/>
    <col min="8" max="8" width="79.44140625" style="997" customWidth="1"/>
    <col min="9" max="9" width="4.5546875" style="997" customWidth="1"/>
    <col min="10" max="10" width="9.109375" style="997"/>
    <col min="11" max="11" width="8" style="997" customWidth="1"/>
    <col min="12" max="16384" width="9.109375" style="997"/>
  </cols>
  <sheetData>
    <row r="1" spans="1:13" ht="15.6" x14ac:dyDescent="0.25">
      <c r="A1" s="1169"/>
      <c r="B1" s="1170" t="s">
        <v>592</v>
      </c>
      <c r="C1" s="1171"/>
      <c r="E1" s="1017"/>
      <c r="F1" s="1017"/>
      <c r="G1" s="1017"/>
      <c r="H1" s="1017"/>
      <c r="I1" s="1017"/>
      <c r="J1" s="1017"/>
      <c r="K1" s="1017"/>
      <c r="L1" s="1017"/>
      <c r="M1"/>
    </row>
    <row r="2" spans="1:13" ht="18" thickBot="1" x14ac:dyDescent="0.3">
      <c r="A2" s="615"/>
      <c r="B2" s="869"/>
      <c r="C2" s="53"/>
      <c r="E2" s="1649" t="s">
        <v>472</v>
      </c>
      <c r="F2" s="1649"/>
      <c r="G2" s="1649"/>
      <c r="H2" s="1649"/>
      <c r="I2" s="1649"/>
      <c r="J2" s="1649"/>
      <c r="K2" s="1649"/>
      <c r="L2" s="1649"/>
      <c r="M2"/>
    </row>
    <row r="3" spans="1:13" ht="16.2" thickBot="1" x14ac:dyDescent="0.3">
      <c r="A3" s="615"/>
      <c r="B3" s="371" t="str">
        <f>Title!B3</f>
        <v>Interim</v>
      </c>
      <c r="C3" s="53"/>
      <c r="E3" s="1650" t="s">
        <v>612</v>
      </c>
      <c r="F3" s="1650"/>
      <c r="G3" s="1650"/>
      <c r="H3" s="1650"/>
      <c r="I3" s="1650"/>
      <c r="J3" s="1650"/>
      <c r="K3" s="1650"/>
      <c r="L3" s="1650"/>
      <c r="M3"/>
    </row>
    <row r="4" spans="1:13" ht="15.6" customHeight="1" x14ac:dyDescent="0.25">
      <c r="A4" s="615"/>
      <c r="B4" s="1256" t="str">
        <f>Title!B4</f>
        <v>R0</v>
      </c>
      <c r="C4" s="53"/>
      <c r="E4" s="1648" t="s">
        <v>613</v>
      </c>
      <c r="F4" s="1648"/>
      <c r="G4" s="1648"/>
      <c r="H4" s="1648"/>
      <c r="I4" s="1648"/>
      <c r="J4" s="1648"/>
      <c r="K4" s="1648"/>
      <c r="L4" s="1648"/>
      <c r="M4"/>
    </row>
    <row r="5" spans="1:13" ht="15.6" x14ac:dyDescent="0.25">
      <c r="A5" s="615"/>
      <c r="B5" s="1257"/>
      <c r="C5" s="53"/>
      <c r="E5" s="743" t="s">
        <v>6</v>
      </c>
      <c r="F5" s="744" t="s">
        <v>614</v>
      </c>
      <c r="G5" s="745"/>
      <c r="H5" s="746"/>
      <c r="I5" s="746"/>
      <c r="J5" s="746"/>
      <c r="K5" s="746"/>
      <c r="L5" s="747"/>
      <c r="M5"/>
    </row>
    <row r="6" spans="1:13" ht="16.2" thickBot="1" x14ac:dyDescent="0.3">
      <c r="A6" s="615"/>
      <c r="B6" s="1258"/>
      <c r="C6" s="53"/>
      <c r="E6" s="743" t="s">
        <v>6</v>
      </c>
      <c r="F6" s="744" t="s">
        <v>615</v>
      </c>
      <c r="G6" s="745"/>
      <c r="H6" s="746"/>
      <c r="I6" s="746"/>
      <c r="J6" s="746"/>
      <c r="K6" s="746"/>
      <c r="L6" s="747"/>
      <c r="M6"/>
    </row>
    <row r="7" spans="1:13" ht="13.8" thickBot="1" x14ac:dyDescent="0.3">
      <c r="A7" s="615"/>
      <c r="B7" s="54"/>
      <c r="C7" s="544"/>
      <c r="E7" s="1636" t="s">
        <v>616</v>
      </c>
      <c r="F7" s="1636"/>
      <c r="G7" s="1636"/>
      <c r="H7" s="1636"/>
      <c r="I7" s="1636"/>
      <c r="J7" s="1636"/>
      <c r="K7" s="1636"/>
      <c r="L7" s="1636"/>
      <c r="M7"/>
    </row>
    <row r="8" spans="1:13" ht="17.399999999999999" customHeight="1" x14ac:dyDescent="0.25">
      <c r="A8" s="615"/>
      <c r="B8" s="1019" t="s">
        <v>108</v>
      </c>
      <c r="C8" s="498"/>
      <c r="E8" s="1636"/>
      <c r="F8" s="1636"/>
      <c r="G8" s="1636"/>
      <c r="H8" s="1636"/>
      <c r="I8" s="1636"/>
      <c r="J8" s="1636"/>
      <c r="K8" s="1636"/>
      <c r="L8" s="1636"/>
      <c r="M8"/>
    </row>
    <row r="9" spans="1:13" ht="17.399999999999999" customHeight="1" x14ac:dyDescent="0.25">
      <c r="A9" s="615"/>
      <c r="B9" s="678" t="s">
        <v>136</v>
      </c>
      <c r="C9" s="498"/>
      <c r="E9" s="943"/>
      <c r="F9" s="944"/>
      <c r="G9" s="945"/>
      <c r="H9" s="945"/>
      <c r="I9" s="945"/>
      <c r="J9" s="945"/>
      <c r="K9" s="945"/>
      <c r="L9" s="946"/>
      <c r="M9"/>
    </row>
    <row r="10" spans="1:13" ht="17.399999999999999" x14ac:dyDescent="0.25">
      <c r="A10" s="615"/>
      <c r="B10" s="679"/>
      <c r="C10" s="680"/>
      <c r="E10" s="1114"/>
      <c r="F10" s="1115">
        <v>1</v>
      </c>
      <c r="G10" s="1116" t="s">
        <v>0</v>
      </c>
      <c r="H10" s="1117" t="s">
        <v>328</v>
      </c>
      <c r="I10" s="1117" t="s">
        <v>179</v>
      </c>
      <c r="J10" s="1117" t="s">
        <v>1</v>
      </c>
      <c r="K10" s="1118">
        <v>1</v>
      </c>
      <c r="L10" s="1119">
        <f>TIME(19,30,0)</f>
        <v>0.8125</v>
      </c>
      <c r="M10"/>
    </row>
    <row r="11" spans="1:13" ht="17.399999999999999" x14ac:dyDescent="0.25">
      <c r="A11" s="615"/>
      <c r="B11" s="681" t="s">
        <v>406</v>
      </c>
      <c r="C11" s="498"/>
      <c r="E11" s="1121"/>
      <c r="F11" s="1122">
        <f>F10+1</f>
        <v>2</v>
      </c>
      <c r="G11" s="1123" t="s">
        <v>0</v>
      </c>
      <c r="H11" s="1124" t="s">
        <v>504</v>
      </c>
      <c r="I11" s="1124" t="s">
        <v>179</v>
      </c>
      <c r="J11" s="1124" t="s">
        <v>1</v>
      </c>
      <c r="K11" s="1125">
        <v>3</v>
      </c>
      <c r="L11" s="1126">
        <f>L10+TIME(0,K10,0)</f>
        <v>0.81319444444444444</v>
      </c>
      <c r="M11"/>
    </row>
    <row r="12" spans="1:13" ht="15.6" x14ac:dyDescent="0.25">
      <c r="A12" s="52"/>
      <c r="B12" s="682" t="s">
        <v>407</v>
      </c>
      <c r="C12" s="53"/>
      <c r="E12" s="1128"/>
      <c r="F12" s="1129">
        <f t="shared" ref="F12:F18" si="0">F11+1</f>
        <v>3</v>
      </c>
      <c r="G12" s="1130" t="s">
        <v>0</v>
      </c>
      <c r="H12" s="1131" t="s">
        <v>412</v>
      </c>
      <c r="I12" s="1132" t="s">
        <v>179</v>
      </c>
      <c r="J12" s="1132" t="s">
        <v>1</v>
      </c>
      <c r="K12" s="1133">
        <v>4</v>
      </c>
      <c r="L12" s="1134">
        <f t="shared" ref="L12:L18" si="1">L11+TIME(0,K11,0)</f>
        <v>0.81527777777777777</v>
      </c>
      <c r="M12"/>
    </row>
    <row r="13" spans="1:13" ht="15.6" x14ac:dyDescent="0.25">
      <c r="A13" s="615"/>
      <c r="B13" s="683" t="s">
        <v>162</v>
      </c>
      <c r="C13" s="498"/>
      <c r="E13" s="1136"/>
      <c r="F13" s="1122">
        <f t="shared" si="0"/>
        <v>4</v>
      </c>
      <c r="G13" s="1137" t="s">
        <v>0</v>
      </c>
      <c r="H13" s="1138" t="s">
        <v>505</v>
      </c>
      <c r="I13" s="1124" t="s">
        <v>179</v>
      </c>
      <c r="J13" s="1124" t="s">
        <v>1</v>
      </c>
      <c r="K13" s="1125">
        <v>4</v>
      </c>
      <c r="L13" s="1126">
        <f t="shared" si="1"/>
        <v>0.81805555555555554</v>
      </c>
      <c r="M13"/>
    </row>
    <row r="14" spans="1:13" ht="15.6" x14ac:dyDescent="0.25">
      <c r="A14" s="52"/>
      <c r="B14" s="684" t="s">
        <v>262</v>
      </c>
      <c r="C14" s="498"/>
      <c r="E14" s="1128"/>
      <c r="F14" s="1129">
        <f t="shared" si="0"/>
        <v>5</v>
      </c>
      <c r="G14" s="1130" t="s">
        <v>38</v>
      </c>
      <c r="H14" s="1139" t="s">
        <v>445</v>
      </c>
      <c r="I14" s="1132" t="s">
        <v>179</v>
      </c>
      <c r="J14" s="1132" t="s">
        <v>1</v>
      </c>
      <c r="K14" s="1133">
        <v>4</v>
      </c>
      <c r="L14" s="1134">
        <f t="shared" si="1"/>
        <v>0.8208333333333333</v>
      </c>
      <c r="M14"/>
    </row>
    <row r="15" spans="1:13" ht="15.6" x14ac:dyDescent="0.25">
      <c r="A15" s="52"/>
      <c r="B15" s="499" t="s">
        <v>289</v>
      </c>
      <c r="C15" s="498"/>
      <c r="E15" s="1136"/>
      <c r="F15" s="1122">
        <f>F14+1</f>
        <v>6</v>
      </c>
      <c r="G15" s="1124" t="s">
        <v>2</v>
      </c>
      <c r="H15" s="1137" t="s">
        <v>330</v>
      </c>
      <c r="I15" s="1124" t="s">
        <v>179</v>
      </c>
      <c r="J15" s="1124" t="s">
        <v>4</v>
      </c>
      <c r="K15" s="1125">
        <v>4</v>
      </c>
      <c r="L15" s="1126">
        <f t="shared" si="1"/>
        <v>0.82361111111111107</v>
      </c>
      <c r="M15"/>
    </row>
    <row r="16" spans="1:13" ht="15.6" x14ac:dyDescent="0.25">
      <c r="A16" s="52"/>
      <c r="B16" s="500" t="s">
        <v>353</v>
      </c>
      <c r="C16" s="501"/>
      <c r="E16" s="1128"/>
      <c r="F16" s="1129">
        <f t="shared" si="0"/>
        <v>7</v>
      </c>
      <c r="G16" s="1130" t="s">
        <v>49</v>
      </c>
      <c r="H16" s="1140" t="s">
        <v>617</v>
      </c>
      <c r="I16" s="1132" t="s">
        <v>179</v>
      </c>
      <c r="J16" s="1132" t="s">
        <v>4</v>
      </c>
      <c r="K16" s="1133">
        <v>50</v>
      </c>
      <c r="L16" s="1134">
        <f t="shared" si="1"/>
        <v>0.82638888888888884</v>
      </c>
      <c r="M16"/>
    </row>
    <row r="17" spans="1:14" ht="15.6" x14ac:dyDescent="0.25">
      <c r="A17" s="52"/>
      <c r="B17" s="54"/>
      <c r="C17" s="460"/>
      <c r="E17" s="1136"/>
      <c r="F17" s="1122">
        <f t="shared" si="0"/>
        <v>8</v>
      </c>
      <c r="G17" s="1123" t="s">
        <v>49</v>
      </c>
      <c r="H17" s="901" t="s">
        <v>618</v>
      </c>
      <c r="I17" s="1124" t="s">
        <v>179</v>
      </c>
      <c r="J17" s="1132" t="s">
        <v>4</v>
      </c>
      <c r="K17" s="1125">
        <v>50</v>
      </c>
      <c r="L17" s="1126">
        <f t="shared" si="1"/>
        <v>0.86111111111111105</v>
      </c>
      <c r="M17"/>
    </row>
    <row r="18" spans="1:14" ht="15.6" x14ac:dyDescent="0.25">
      <c r="A18" s="52"/>
      <c r="B18" s="54"/>
      <c r="C18" s="53"/>
      <c r="E18" s="1128"/>
      <c r="F18" s="1129">
        <f t="shared" si="0"/>
        <v>9</v>
      </c>
      <c r="G18" s="1132" t="s">
        <v>0</v>
      </c>
      <c r="H18" s="1132" t="s">
        <v>619</v>
      </c>
      <c r="I18" s="1132" t="s">
        <v>179</v>
      </c>
      <c r="J18" s="1132" t="s">
        <v>4</v>
      </c>
      <c r="K18" s="1133">
        <v>3</v>
      </c>
      <c r="L18" s="1134">
        <f t="shared" si="1"/>
        <v>0.89583333333333326</v>
      </c>
      <c r="M18"/>
    </row>
    <row r="19" spans="1:14" ht="15.6" x14ac:dyDescent="0.25">
      <c r="A19" s="615"/>
      <c r="B19" s="973" t="s">
        <v>408</v>
      </c>
      <c r="C19" s="498"/>
      <c r="E19" s="947"/>
      <c r="F19" s="958"/>
      <c r="G19" s="951"/>
      <c r="H19" s="951"/>
      <c r="I19" s="951"/>
      <c r="J19" s="951"/>
      <c r="K19" s="952"/>
      <c r="L19" s="953"/>
      <c r="M19"/>
    </row>
    <row r="20" spans="1:14" ht="15.6" x14ac:dyDescent="0.25">
      <c r="A20" s="52"/>
      <c r="B20" s="682" t="s">
        <v>409</v>
      </c>
      <c r="C20" s="53"/>
      <c r="E20" s="703"/>
      <c r="F20" s="704"/>
      <c r="G20" s="881"/>
      <c r="H20" s="881"/>
      <c r="I20" s="881"/>
      <c r="J20" s="881"/>
      <c r="K20" s="700"/>
      <c r="L20" s="701"/>
      <c r="M20"/>
    </row>
    <row r="21" spans="1:14" ht="15.6" x14ac:dyDescent="0.25">
      <c r="A21" s="615"/>
      <c r="B21" s="1020" t="s">
        <v>467</v>
      </c>
      <c r="C21" s="498"/>
      <c r="E21" s="1636" t="s">
        <v>620</v>
      </c>
      <c r="F21" s="1636"/>
      <c r="G21" s="1636"/>
      <c r="H21" s="1636"/>
      <c r="I21" s="1636"/>
      <c r="J21" s="1636"/>
      <c r="K21" s="1636"/>
      <c r="L21" s="1636"/>
      <c r="M21"/>
    </row>
    <row r="22" spans="1:14" ht="17.399999999999999" customHeight="1" x14ac:dyDescent="0.3">
      <c r="A22" s="52"/>
      <c r="B22" s="974" t="s">
        <v>304</v>
      </c>
      <c r="C22" s="498"/>
      <c r="E22" s="1636"/>
      <c r="F22" s="1636"/>
      <c r="G22" s="1636"/>
      <c r="H22" s="1636"/>
      <c r="I22" s="1636"/>
      <c r="J22" s="1636"/>
      <c r="K22" s="1636"/>
      <c r="L22" s="1636"/>
      <c r="M22"/>
    </row>
    <row r="23" spans="1:14" ht="17.399999999999999" customHeight="1" x14ac:dyDescent="0.3">
      <c r="A23" s="52"/>
      <c r="B23" s="1021" t="s">
        <v>303</v>
      </c>
      <c r="C23" s="498"/>
      <c r="E23" s="760"/>
      <c r="F23" s="761"/>
      <c r="G23" s="748"/>
      <c r="H23" s="748"/>
      <c r="I23" s="748"/>
      <c r="J23" s="748"/>
      <c r="K23" s="748"/>
      <c r="L23" s="749"/>
      <c r="M23"/>
      <c r="N23"/>
    </row>
    <row r="24" spans="1:14" ht="17.399999999999999" x14ac:dyDescent="0.3">
      <c r="A24" s="52"/>
      <c r="B24" s="975" t="s">
        <v>354</v>
      </c>
      <c r="C24" s="498"/>
      <c r="E24" s="1114"/>
      <c r="F24" s="1115">
        <f>F18+1</f>
        <v>10</v>
      </c>
      <c r="G24" s="1116" t="s">
        <v>0</v>
      </c>
      <c r="H24" s="1117" t="s">
        <v>328</v>
      </c>
      <c r="I24" s="1117" t="s">
        <v>179</v>
      </c>
      <c r="J24" s="1117" t="s">
        <v>1</v>
      </c>
      <c r="K24" s="1118">
        <v>1</v>
      </c>
      <c r="L24" s="1119">
        <f>TIME(8,0,0)</f>
        <v>0.33333333333333331</v>
      </c>
      <c r="M24"/>
      <c r="N24"/>
    </row>
    <row r="25" spans="1:14" ht="15.6" x14ac:dyDescent="0.25">
      <c r="A25" s="52"/>
      <c r="B25" s="1022" t="s">
        <v>26</v>
      </c>
      <c r="C25" s="498"/>
      <c r="E25" s="1136"/>
      <c r="F25" s="1141">
        <f>F24+1</f>
        <v>11</v>
      </c>
      <c r="G25" s="1123" t="s">
        <v>0</v>
      </c>
      <c r="H25" s="1142" t="s">
        <v>412</v>
      </c>
      <c r="I25" s="1124" t="s">
        <v>179</v>
      </c>
      <c r="J25" s="1124" t="s">
        <v>1</v>
      </c>
      <c r="K25" s="1125">
        <v>3</v>
      </c>
      <c r="L25" s="1126">
        <f>L24+TIME(0,K24,0)</f>
        <v>0.33402777777777776</v>
      </c>
      <c r="M25"/>
      <c r="N25"/>
    </row>
    <row r="26" spans="1:14" ht="15.6" x14ac:dyDescent="0.25">
      <c r="A26" s="52"/>
      <c r="B26" s="1023" t="s">
        <v>21</v>
      </c>
      <c r="C26" s="498"/>
      <c r="E26" s="1128"/>
      <c r="F26" s="1143">
        <f t="shared" ref="F26:F31" si="2">F25+1</f>
        <v>12</v>
      </c>
      <c r="G26" s="1139" t="s">
        <v>0</v>
      </c>
      <c r="H26" s="1144" t="s">
        <v>505</v>
      </c>
      <c r="I26" s="1132" t="s">
        <v>179</v>
      </c>
      <c r="J26" s="1132" t="s">
        <v>1</v>
      </c>
      <c r="K26" s="1133">
        <v>4</v>
      </c>
      <c r="L26" s="1134">
        <f t="shared" ref="L26:L31" si="3">L25+TIME(0,K25,0)</f>
        <v>0.33611111111111108</v>
      </c>
      <c r="M26"/>
      <c r="N26"/>
    </row>
    <row r="27" spans="1:14" ht="15.6" x14ac:dyDescent="0.25">
      <c r="A27" s="52"/>
      <c r="B27" s="1024" t="s">
        <v>469</v>
      </c>
      <c r="C27" s="498"/>
      <c r="E27" s="1136"/>
      <c r="F27" s="1141">
        <f t="shared" si="2"/>
        <v>13</v>
      </c>
      <c r="G27" s="1123" t="s">
        <v>38</v>
      </c>
      <c r="H27" s="1137" t="s">
        <v>329</v>
      </c>
      <c r="I27" s="1124" t="s">
        <v>179</v>
      </c>
      <c r="J27" s="1124" t="s">
        <v>1</v>
      </c>
      <c r="K27" s="1125">
        <v>4</v>
      </c>
      <c r="L27" s="1126">
        <f t="shared" si="3"/>
        <v>0.33888888888888885</v>
      </c>
      <c r="M27"/>
      <c r="N27"/>
    </row>
    <row r="28" spans="1:14" ht="15.6" x14ac:dyDescent="0.25">
      <c r="A28" s="52"/>
      <c r="B28" s="54"/>
      <c r="C28" s="498"/>
      <c r="E28" s="1128"/>
      <c r="F28" s="1143">
        <f t="shared" si="2"/>
        <v>14</v>
      </c>
      <c r="G28" s="1132" t="s">
        <v>2</v>
      </c>
      <c r="H28" s="1139" t="s">
        <v>330</v>
      </c>
      <c r="I28" s="1132" t="s">
        <v>179</v>
      </c>
      <c r="J28" s="1132" t="s">
        <v>4</v>
      </c>
      <c r="K28" s="1133">
        <v>4</v>
      </c>
      <c r="L28" s="1134">
        <f t="shared" si="3"/>
        <v>0.34166666666666662</v>
      </c>
      <c r="M28"/>
      <c r="N28"/>
    </row>
    <row r="29" spans="1:14" ht="15.6" x14ac:dyDescent="0.25">
      <c r="A29" s="52"/>
      <c r="B29" s="54"/>
      <c r="C29" s="53"/>
      <c r="E29" s="1136"/>
      <c r="F29" s="1141">
        <f t="shared" si="2"/>
        <v>15</v>
      </c>
      <c r="G29" s="1124" t="s">
        <v>49</v>
      </c>
      <c r="H29" s="1145" t="s">
        <v>617</v>
      </c>
      <c r="I29" s="1124" t="s">
        <v>179</v>
      </c>
      <c r="J29" s="1124" t="s">
        <v>4</v>
      </c>
      <c r="K29" s="1125">
        <v>52</v>
      </c>
      <c r="L29" s="1126">
        <f t="shared" si="3"/>
        <v>0.34444444444444439</v>
      </c>
      <c r="M29"/>
      <c r="N29"/>
    </row>
    <row r="30" spans="1:14" ht="15.6" x14ac:dyDescent="0.25">
      <c r="A30" s="52"/>
      <c r="B30" s="681" t="s">
        <v>410</v>
      </c>
      <c r="C30" s="53"/>
      <c r="E30" s="1128"/>
      <c r="F30" s="1143">
        <f t="shared" si="2"/>
        <v>16</v>
      </c>
      <c r="G30" s="1130" t="s">
        <v>49</v>
      </c>
      <c r="H30" s="1177" t="s">
        <v>618</v>
      </c>
      <c r="I30" s="1132" t="s">
        <v>179</v>
      </c>
      <c r="J30" s="1132" t="s">
        <v>4</v>
      </c>
      <c r="K30" s="1133">
        <v>52</v>
      </c>
      <c r="L30" s="1134">
        <f t="shared" si="3"/>
        <v>0.38055555555555548</v>
      </c>
      <c r="M30"/>
      <c r="N30"/>
    </row>
    <row r="31" spans="1:14" ht="15.6" x14ac:dyDescent="0.25">
      <c r="A31" s="52"/>
      <c r="B31" s="682" t="s">
        <v>411</v>
      </c>
      <c r="C31" s="53"/>
      <c r="E31" s="1136"/>
      <c r="F31" s="1141">
        <f t="shared" si="2"/>
        <v>17</v>
      </c>
      <c r="G31" s="1124" t="s">
        <v>0</v>
      </c>
      <c r="H31" s="1124" t="s">
        <v>621</v>
      </c>
      <c r="I31" s="1124" t="s">
        <v>179</v>
      </c>
      <c r="J31" s="1124" t="s">
        <v>4</v>
      </c>
      <c r="K31" s="1125">
        <v>4</v>
      </c>
      <c r="L31" s="1126">
        <f t="shared" si="3"/>
        <v>0.41666666666666657</v>
      </c>
      <c r="M31"/>
      <c r="N31"/>
    </row>
    <row r="32" spans="1:14" ht="15.6" x14ac:dyDescent="0.25">
      <c r="A32" s="52"/>
      <c r="B32" s="1027" t="s">
        <v>457</v>
      </c>
      <c r="C32" s="53"/>
      <c r="E32" s="703"/>
      <c r="F32" s="704"/>
      <c r="G32" s="881"/>
      <c r="H32" s="881"/>
      <c r="I32" s="881"/>
      <c r="J32" s="881"/>
      <c r="K32" s="700"/>
      <c r="L32" s="701"/>
      <c r="M32"/>
      <c r="N32"/>
    </row>
    <row r="33" spans="1:14" ht="15.6" x14ac:dyDescent="0.25">
      <c r="A33" s="615"/>
      <c r="B33" s="1028" t="s">
        <v>468</v>
      </c>
      <c r="C33" s="498"/>
      <c r="E33" s="1636" t="s">
        <v>622</v>
      </c>
      <c r="F33" s="1636"/>
      <c r="G33" s="1636"/>
      <c r="H33" s="1636"/>
      <c r="I33" s="1636"/>
      <c r="J33" s="1636"/>
      <c r="K33" s="1636"/>
      <c r="L33" s="1636"/>
      <c r="M33"/>
      <c r="N33"/>
    </row>
    <row r="34" spans="1:14" ht="17.399999999999999" customHeight="1" x14ac:dyDescent="0.25">
      <c r="A34" s="52"/>
      <c r="B34" s="54"/>
      <c r="C34" s="53"/>
      <c r="E34" s="1636"/>
      <c r="F34" s="1636"/>
      <c r="G34" s="1636"/>
      <c r="H34" s="1636"/>
      <c r="I34" s="1636"/>
      <c r="J34" s="1636"/>
      <c r="K34" s="1636"/>
      <c r="L34" s="1636"/>
      <c r="M34"/>
      <c r="N34"/>
    </row>
    <row r="35" spans="1:14" ht="17.399999999999999" customHeight="1" x14ac:dyDescent="0.25">
      <c r="A35" s="52"/>
      <c r="B35" s="54"/>
      <c r="C35" s="498"/>
      <c r="E35" s="760"/>
      <c r="F35" s="761"/>
      <c r="G35" s="748"/>
      <c r="H35" s="748"/>
      <c r="I35" s="748"/>
      <c r="J35" s="748"/>
      <c r="K35" s="748"/>
      <c r="L35" s="749"/>
      <c r="M35"/>
      <c r="N35"/>
    </row>
    <row r="36" spans="1:14" ht="17.399999999999999" customHeight="1" x14ac:dyDescent="0.25">
      <c r="A36" s="52"/>
      <c r="B36" s="1261" t="s">
        <v>429</v>
      </c>
      <c r="C36" s="498"/>
      <c r="E36" s="1114"/>
      <c r="F36" s="1115">
        <f>F31+1</f>
        <v>18</v>
      </c>
      <c r="G36" s="1116" t="s">
        <v>0</v>
      </c>
      <c r="H36" s="1117" t="s">
        <v>328</v>
      </c>
      <c r="I36" s="1117" t="s">
        <v>179</v>
      </c>
      <c r="J36" s="1117" t="s">
        <v>1</v>
      </c>
      <c r="K36" s="1118">
        <v>1</v>
      </c>
      <c r="L36" s="1119">
        <f>TIME(8,0,0)</f>
        <v>0.33333333333333331</v>
      </c>
      <c r="M36"/>
      <c r="N36"/>
    </row>
    <row r="37" spans="1:14" ht="15.6" x14ac:dyDescent="0.25">
      <c r="A37" s="54"/>
      <c r="B37" s="1262"/>
      <c r="C37" s="54"/>
      <c r="E37" s="1136"/>
      <c r="F37" s="1122">
        <f>F36+1</f>
        <v>19</v>
      </c>
      <c r="G37" s="1123" t="s">
        <v>0</v>
      </c>
      <c r="H37" s="1142" t="s">
        <v>412</v>
      </c>
      <c r="I37" s="1124" t="s">
        <v>179</v>
      </c>
      <c r="J37" s="1124" t="s">
        <v>1</v>
      </c>
      <c r="K37" s="1125">
        <v>2</v>
      </c>
      <c r="L37" s="1126">
        <f>L36+TIME(0,K36,0)</f>
        <v>0.33402777777777776</v>
      </c>
      <c r="M37"/>
    </row>
    <row r="38" spans="1:14" ht="17.399999999999999" x14ac:dyDescent="0.25">
      <c r="A38" s="54"/>
      <c r="B38" s="854" t="s">
        <v>425</v>
      </c>
      <c r="C38" s="54"/>
      <c r="E38" s="1128"/>
      <c r="F38" s="1129">
        <f t="shared" ref="F38:F44" si="4">F37+1</f>
        <v>20</v>
      </c>
      <c r="G38" s="1139" t="s">
        <v>0</v>
      </c>
      <c r="H38" s="1144" t="s">
        <v>505</v>
      </c>
      <c r="I38" s="1132" t="s">
        <v>179</v>
      </c>
      <c r="J38" s="1132" t="s">
        <v>1</v>
      </c>
      <c r="K38" s="1133">
        <v>4</v>
      </c>
      <c r="L38" s="1134">
        <f t="shared" ref="L38:L44" si="5">L37+TIME(0,K37,0)</f>
        <v>0.33541666666666664</v>
      </c>
      <c r="M38"/>
    </row>
    <row r="39" spans="1:14" ht="15.6" x14ac:dyDescent="0.25">
      <c r="A39" s="54"/>
      <c r="B39" s="1031" t="s">
        <v>369</v>
      </c>
      <c r="C39" s="54"/>
      <c r="E39" s="1136"/>
      <c r="F39" s="1122">
        <f t="shared" si="4"/>
        <v>21</v>
      </c>
      <c r="G39" s="1123" t="s">
        <v>38</v>
      </c>
      <c r="H39" s="1137" t="s">
        <v>329</v>
      </c>
      <c r="I39" s="1124" t="s">
        <v>179</v>
      </c>
      <c r="J39" s="1124" t="s">
        <v>1</v>
      </c>
      <c r="K39" s="1125">
        <v>4</v>
      </c>
      <c r="L39" s="1126">
        <f t="shared" si="5"/>
        <v>0.33819444444444441</v>
      </c>
      <c r="M39"/>
    </row>
    <row r="40" spans="1:14" ht="16.2" thickBot="1" x14ac:dyDescent="0.3">
      <c r="A40" s="54"/>
      <c r="B40" s="54"/>
      <c r="C40" s="54"/>
      <c r="E40" s="1128"/>
      <c r="F40" s="1129">
        <f t="shared" si="4"/>
        <v>22</v>
      </c>
      <c r="G40" s="1132" t="s">
        <v>2</v>
      </c>
      <c r="H40" s="1139" t="s">
        <v>330</v>
      </c>
      <c r="I40" s="1132" t="s">
        <v>179</v>
      </c>
      <c r="J40" s="1132" t="s">
        <v>4</v>
      </c>
      <c r="K40" s="1133">
        <v>4</v>
      </c>
      <c r="L40" s="1134">
        <f t="shared" si="5"/>
        <v>0.34097222222222218</v>
      </c>
      <c r="M40"/>
    </row>
    <row r="41" spans="1:14" ht="15.6" x14ac:dyDescent="0.25">
      <c r="A41" s="52"/>
      <c r="B41" s="600" t="s">
        <v>307</v>
      </c>
      <c r="C41" s="53"/>
      <c r="E41" s="1136"/>
      <c r="F41" s="1122">
        <f t="shared" si="4"/>
        <v>23</v>
      </c>
      <c r="G41" s="1124" t="s">
        <v>49</v>
      </c>
      <c r="H41" s="1145" t="s">
        <v>617</v>
      </c>
      <c r="I41" s="1124" t="s">
        <v>179</v>
      </c>
      <c r="J41" s="1124" t="s">
        <v>4</v>
      </c>
      <c r="K41" s="1125">
        <v>45</v>
      </c>
      <c r="L41" s="1126">
        <f t="shared" si="5"/>
        <v>0.34374999999999994</v>
      </c>
      <c r="M41"/>
    </row>
    <row r="42" spans="1:14" ht="15.6" x14ac:dyDescent="0.25">
      <c r="A42" s="52"/>
      <c r="B42" s="601" t="s">
        <v>269</v>
      </c>
      <c r="C42" s="53"/>
      <c r="E42" s="1128"/>
      <c r="F42" s="1129">
        <f t="shared" si="4"/>
        <v>24</v>
      </c>
      <c r="G42" s="1130" t="s">
        <v>49</v>
      </c>
      <c r="H42" s="1177" t="s">
        <v>618</v>
      </c>
      <c r="I42" s="1132" t="s">
        <v>179</v>
      </c>
      <c r="J42" s="1132" t="s">
        <v>4</v>
      </c>
      <c r="K42" s="1133">
        <v>45</v>
      </c>
      <c r="L42" s="1134">
        <f t="shared" si="5"/>
        <v>0.37499999999999994</v>
      </c>
      <c r="M42"/>
    </row>
    <row r="43" spans="1:14" ht="17.399999999999999" x14ac:dyDescent="0.25">
      <c r="A43" s="52"/>
      <c r="B43" s="503" t="s">
        <v>256</v>
      </c>
      <c r="C43" s="502"/>
      <c r="E43" s="1121"/>
      <c r="F43" s="1122">
        <f t="shared" si="4"/>
        <v>25</v>
      </c>
      <c r="G43" s="1124" t="s">
        <v>49</v>
      </c>
      <c r="H43" s="1138" t="s">
        <v>623</v>
      </c>
      <c r="I43" s="1124" t="s">
        <v>179</v>
      </c>
      <c r="J43" s="1124" t="s">
        <v>4</v>
      </c>
      <c r="K43" s="1125">
        <v>15</v>
      </c>
      <c r="L43" s="1126">
        <f t="shared" si="5"/>
        <v>0.40624999999999994</v>
      </c>
      <c r="M43"/>
    </row>
    <row r="44" spans="1:14" ht="13.8" x14ac:dyDescent="0.25">
      <c r="A44" s="52"/>
      <c r="B44" s="504" t="s">
        <v>109</v>
      </c>
      <c r="C44" s="502"/>
      <c r="E44" s="1135"/>
      <c r="F44" s="1122">
        <f t="shared" si="4"/>
        <v>26</v>
      </c>
      <c r="G44" s="1132" t="s">
        <v>0</v>
      </c>
      <c r="H44" s="1144" t="s">
        <v>506</v>
      </c>
      <c r="I44" s="1132" t="s">
        <v>179</v>
      </c>
      <c r="J44" s="1132" t="s">
        <v>1</v>
      </c>
      <c r="K44" s="1133">
        <v>0</v>
      </c>
      <c r="L44" s="1126">
        <f t="shared" si="5"/>
        <v>0.41666666666666663</v>
      </c>
      <c r="M44"/>
    </row>
    <row r="45" spans="1:14" ht="13.8" x14ac:dyDescent="0.25">
      <c r="A45" s="52"/>
      <c r="B45" s="505" t="s">
        <v>110</v>
      </c>
      <c r="C45" s="502"/>
      <c r="E45" s="1127"/>
      <c r="F45" s="1122"/>
      <c r="G45" s="1124"/>
      <c r="H45" s="1138"/>
      <c r="I45" s="1124"/>
      <c r="J45" s="1124"/>
      <c r="K45" s="1125"/>
      <c r="L45" s="1126"/>
      <c r="M45"/>
    </row>
    <row r="46" spans="1:14" ht="15.6" x14ac:dyDescent="0.25">
      <c r="A46" s="52"/>
      <c r="B46" s="1029" t="s">
        <v>107</v>
      </c>
      <c r="C46" s="502"/>
      <c r="E46" s="1120"/>
      <c r="F46" s="1115"/>
      <c r="G46" s="1117"/>
      <c r="H46" s="1146"/>
      <c r="I46" s="1117"/>
      <c r="J46" s="1117"/>
      <c r="K46" s="1118"/>
      <c r="L46" s="1119"/>
      <c r="M46"/>
    </row>
    <row r="47" spans="1:14" ht="13.8" x14ac:dyDescent="0.25">
      <c r="A47" s="52"/>
      <c r="B47" s="506" t="s">
        <v>265</v>
      </c>
      <c r="C47" s="502"/>
      <c r="E47" s="954"/>
      <c r="F47" s="962"/>
      <c r="G47" s="962" t="s">
        <v>324</v>
      </c>
      <c r="H47" s="963"/>
      <c r="I47" s="963"/>
      <c r="J47" s="963"/>
      <c r="K47" s="964"/>
      <c r="L47" s="965"/>
      <c r="M47"/>
    </row>
    <row r="48" spans="1:14" ht="13.8" x14ac:dyDescent="0.25">
      <c r="A48" s="52"/>
      <c r="B48" s="506" t="s">
        <v>266</v>
      </c>
      <c r="C48" s="502"/>
      <c r="E48" s="753"/>
      <c r="F48" s="9"/>
      <c r="G48" s="667" t="s">
        <v>325</v>
      </c>
      <c r="H48" s="689"/>
      <c r="I48" s="689"/>
      <c r="J48" s="689"/>
      <c r="K48" s="766"/>
      <c r="L48" s="706"/>
      <c r="M48"/>
    </row>
    <row r="49" spans="1:13" ht="15" x14ac:dyDescent="0.25">
      <c r="A49" s="52"/>
      <c r="B49" s="506" t="s">
        <v>140</v>
      </c>
      <c r="C49" s="502"/>
      <c r="E49" s="954"/>
      <c r="F49" s="962" t="s">
        <v>7</v>
      </c>
      <c r="G49" s="966" t="s">
        <v>326</v>
      </c>
      <c r="H49" s="962"/>
      <c r="I49" s="962"/>
      <c r="J49" s="967"/>
      <c r="K49" s="967"/>
      <c r="L49" s="968"/>
      <c r="M49"/>
    </row>
    <row r="50" spans="1:13" ht="13.8" x14ac:dyDescent="0.25">
      <c r="A50" s="52"/>
      <c r="B50" s="506" t="s">
        <v>271</v>
      </c>
      <c r="C50" s="502"/>
      <c r="E50" s="753"/>
      <c r="F50" s="401"/>
      <c r="G50" s="401" t="s">
        <v>327</v>
      </c>
      <c r="H50" s="9"/>
      <c r="I50" s="667"/>
      <c r="J50" s="664"/>
      <c r="K50" s="665"/>
      <c r="L50" s="707"/>
      <c r="M50"/>
    </row>
    <row r="51" spans="1:13" ht="15" x14ac:dyDescent="0.25">
      <c r="A51" s="52"/>
      <c r="B51" s="506" t="s">
        <v>267</v>
      </c>
      <c r="C51" s="502"/>
      <c r="E51" s="954"/>
      <c r="F51" s="969"/>
      <c r="G51" s="966" t="s">
        <v>323</v>
      </c>
      <c r="H51" s="962" t="s">
        <v>7</v>
      </c>
      <c r="I51" s="966"/>
      <c r="J51" s="970"/>
      <c r="K51" s="967"/>
      <c r="L51" s="968"/>
      <c r="M51"/>
    </row>
    <row r="52" spans="1:13" ht="15.6" x14ac:dyDescent="0.25">
      <c r="A52" s="52"/>
      <c r="B52" s="506" t="s">
        <v>139</v>
      </c>
      <c r="C52" s="502"/>
      <c r="E52" s="753"/>
      <c r="F52" s="668"/>
      <c r="G52" s="401" t="s">
        <v>310</v>
      </c>
      <c r="H52" s="401"/>
      <c r="I52" s="401"/>
      <c r="J52" s="669"/>
      <c r="K52" s="669"/>
      <c r="L52" s="708"/>
      <c r="M52" s="753"/>
    </row>
    <row r="53" spans="1:13" ht="15.6" x14ac:dyDescent="0.25">
      <c r="A53" s="52"/>
      <c r="B53" s="506" t="s">
        <v>268</v>
      </c>
      <c r="C53" s="502"/>
      <c r="E53" s="954"/>
      <c r="F53" s="969"/>
      <c r="G53" s="966" t="s">
        <v>311</v>
      </c>
      <c r="H53" s="969"/>
      <c r="I53" s="966"/>
      <c r="J53" s="971"/>
      <c r="K53" s="971"/>
      <c r="L53" s="972"/>
      <c r="M53" s="954"/>
    </row>
    <row r="54" spans="1:13" ht="15.6" x14ac:dyDescent="0.25">
      <c r="A54" s="52"/>
      <c r="B54" s="685" t="s">
        <v>111</v>
      </c>
      <c r="C54" s="502"/>
      <c r="E54" s="758"/>
      <c r="F54" s="758"/>
      <c r="G54" s="758"/>
      <c r="H54" s="758"/>
      <c r="I54" s="758"/>
      <c r="J54" s="758"/>
      <c r="K54" s="758"/>
      <c r="L54" s="759"/>
      <c r="M54" s="753"/>
    </row>
    <row r="55" spans="1:13" ht="15.6" x14ac:dyDescent="0.25">
      <c r="A55" s="52"/>
      <c r="B55" s="54"/>
      <c r="C55" s="502"/>
      <c r="E55" s="402"/>
      <c r="F55" s="402"/>
      <c r="G55" s="402"/>
      <c r="H55" s="402"/>
      <c r="I55" s="402"/>
      <c r="J55" s="402"/>
      <c r="K55" s="402"/>
      <c r="L55" s="403"/>
      <c r="M55" s="742"/>
    </row>
    <row r="56" spans="1:13" ht="15.6" x14ac:dyDescent="0.25">
      <c r="A56" s="52"/>
      <c r="B56" s="54"/>
      <c r="C56" s="502"/>
      <c r="E56" s="402"/>
      <c r="F56" s="402"/>
      <c r="G56" s="402"/>
      <c r="H56" s="402"/>
      <c r="I56" s="402"/>
      <c r="J56" s="402"/>
      <c r="K56" s="402"/>
      <c r="L56" s="403"/>
      <c r="M56" s="742"/>
    </row>
    <row r="57" spans="1:13" ht="15.6" x14ac:dyDescent="0.25">
      <c r="A57" s="52"/>
      <c r="B57" s="54"/>
      <c r="C57" s="53"/>
      <c r="E57" s="758"/>
      <c r="F57" s="758"/>
      <c r="G57" s="758"/>
      <c r="H57" s="758"/>
      <c r="I57" s="758"/>
      <c r="J57" s="758"/>
      <c r="K57" s="758"/>
      <c r="L57" s="759"/>
      <c r="M57" s="866"/>
    </row>
    <row r="58" spans="1:13" ht="15.6" x14ac:dyDescent="0.25">
      <c r="A58" s="1169"/>
      <c r="B58" s="1170" t="str">
        <f>B1</f>
        <v>November</v>
      </c>
      <c r="C58" s="1171"/>
      <c r="E58" s="1164"/>
      <c r="F58" s="1164"/>
      <c r="G58" s="1164"/>
      <c r="H58" s="1164"/>
      <c r="I58" s="1164"/>
      <c r="J58" s="1164"/>
      <c r="K58" s="1164"/>
      <c r="L58" s="1164"/>
      <c r="M58" s="1164"/>
    </row>
    <row r="59" spans="1:13" ht="15.6" x14ac:dyDescent="0.25">
      <c r="E59" s="402"/>
      <c r="F59" s="402"/>
      <c r="G59" s="402"/>
      <c r="H59" s="402"/>
      <c r="I59" s="402"/>
      <c r="J59" s="402"/>
      <c r="K59" s="402"/>
      <c r="L59" s="403"/>
      <c r="M59" s="742"/>
    </row>
  </sheetData>
  <mergeCells count="8">
    <mergeCell ref="E21:L22"/>
    <mergeCell ref="E7:L8"/>
    <mergeCell ref="E33:L34"/>
    <mergeCell ref="E2:L2"/>
    <mergeCell ref="B36:B37"/>
    <mergeCell ref="E3:L3"/>
    <mergeCell ref="B4:B6"/>
    <mergeCell ref="E4:L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zoomScale="88" workbookViewId="0">
      <selection sqref="A1:C1048576"/>
    </sheetView>
  </sheetViews>
  <sheetFormatPr defaultRowHeight="13.2" x14ac:dyDescent="0.25"/>
  <cols>
    <col min="1" max="1" width="1.44140625" style="1167" customWidth="1"/>
    <col min="2" max="2" width="13.5546875" style="1167" customWidth="1"/>
    <col min="3" max="3" width="1.44140625" style="1167" customWidth="1"/>
    <col min="4" max="4" width="2.5546875" customWidth="1"/>
    <col min="5" max="5" width="3.6640625" customWidth="1"/>
    <col min="6" max="6" width="4.88671875" customWidth="1"/>
    <col min="7" max="7" width="3.109375" customWidth="1"/>
    <col min="8" max="8" width="4.44140625" customWidth="1"/>
    <col min="9" max="9" width="47.44140625" customWidth="1"/>
    <col min="10" max="10" width="3.44140625" customWidth="1"/>
  </cols>
  <sheetData>
    <row r="1" spans="1:15" ht="22.2" x14ac:dyDescent="0.25">
      <c r="A1" s="1169"/>
      <c r="B1" s="1170" t="s">
        <v>592</v>
      </c>
      <c r="C1" s="1171"/>
      <c r="E1" s="372"/>
      <c r="F1" s="1651" t="s">
        <v>83</v>
      </c>
      <c r="G1" s="1651"/>
      <c r="H1" s="1651"/>
      <c r="I1" s="1651"/>
      <c r="J1" s="1651"/>
      <c r="K1" s="1651"/>
      <c r="L1" s="1651"/>
      <c r="M1" s="1651"/>
      <c r="N1" s="373"/>
    </row>
    <row r="2" spans="1:15" ht="18" thickBot="1" x14ac:dyDescent="0.3">
      <c r="A2" s="615"/>
      <c r="B2" s="869"/>
      <c r="C2" s="53"/>
      <c r="E2" s="374"/>
      <c r="F2" s="1653" t="s">
        <v>82</v>
      </c>
      <c r="G2" s="1653"/>
      <c r="H2" s="1653"/>
      <c r="I2" s="1653"/>
      <c r="J2" s="1653"/>
      <c r="K2" s="1653"/>
      <c r="L2" s="1653"/>
      <c r="M2" s="1653"/>
      <c r="N2" s="373"/>
    </row>
    <row r="3" spans="1:15" ht="16.2" thickBot="1" x14ac:dyDescent="0.3">
      <c r="A3" s="615"/>
      <c r="B3" s="371" t="str">
        <f>Title!B3</f>
        <v>Interim</v>
      </c>
      <c r="C3" s="53"/>
      <c r="E3" s="116" t="s">
        <v>180</v>
      </c>
      <c r="F3" s="117" t="s">
        <v>176</v>
      </c>
      <c r="G3" s="294"/>
      <c r="H3" s="296"/>
      <c r="I3" s="346"/>
      <c r="J3" s="118"/>
      <c r="K3" s="118"/>
      <c r="L3" s="118"/>
      <c r="M3" s="232"/>
      <c r="N3" s="350"/>
    </row>
    <row r="4" spans="1:15" ht="15.75" customHeight="1" x14ac:dyDescent="0.25">
      <c r="A4" s="615"/>
      <c r="B4" s="1256" t="str">
        <f>Title!B4</f>
        <v>R0</v>
      </c>
      <c r="C4" s="53"/>
      <c r="E4" s="116" t="s">
        <v>180</v>
      </c>
      <c r="F4" s="117" t="s">
        <v>112</v>
      </c>
      <c r="G4" s="294"/>
      <c r="H4" s="296"/>
      <c r="I4" s="346"/>
      <c r="J4" s="118"/>
      <c r="K4" s="118"/>
      <c r="L4" s="118"/>
      <c r="M4" s="232"/>
      <c r="N4" s="350"/>
    </row>
    <row r="5" spans="1:15" ht="15.75" customHeight="1" x14ac:dyDescent="0.25">
      <c r="A5" s="615"/>
      <c r="B5" s="1257"/>
      <c r="C5" s="53"/>
      <c r="E5" s="119" t="s">
        <v>180</v>
      </c>
      <c r="F5" s="120" t="s">
        <v>115</v>
      </c>
      <c r="G5" s="295"/>
      <c r="H5" s="296"/>
      <c r="I5" s="346"/>
      <c r="J5" s="121"/>
      <c r="K5" s="121"/>
      <c r="L5" s="121"/>
      <c r="M5" s="233"/>
      <c r="N5" s="351"/>
      <c r="O5" s="83"/>
    </row>
    <row r="6" spans="1:15" ht="15.75" customHeight="1" thickBot="1" x14ac:dyDescent="0.3">
      <c r="A6" s="615"/>
      <c r="B6" s="1258"/>
      <c r="C6" s="53"/>
      <c r="O6" s="115"/>
    </row>
    <row r="7" spans="1:15" ht="18" thickBot="1" x14ac:dyDescent="0.35">
      <c r="A7" s="615"/>
      <c r="B7" s="54"/>
      <c r="C7" s="544"/>
      <c r="E7" s="1611" t="s">
        <v>624</v>
      </c>
      <c r="F7" s="1652"/>
      <c r="G7" s="1652"/>
      <c r="H7" s="1652"/>
      <c r="I7" s="1652"/>
      <c r="J7" s="1652"/>
      <c r="K7" s="1652"/>
      <c r="L7" s="1652"/>
      <c r="M7" s="1652"/>
      <c r="N7" s="1652"/>
      <c r="O7" s="115"/>
    </row>
    <row r="8" spans="1:15" ht="21" x14ac:dyDescent="0.25">
      <c r="A8" s="615"/>
      <c r="B8" s="1019" t="s">
        <v>108</v>
      </c>
      <c r="C8" s="498"/>
      <c r="E8" s="134"/>
      <c r="F8" s="21"/>
      <c r="G8" s="21"/>
      <c r="H8" s="21"/>
      <c r="I8" s="21"/>
      <c r="J8" s="21"/>
      <c r="K8" s="21"/>
      <c r="L8" s="135"/>
      <c r="M8" s="136" t="s">
        <v>246</v>
      </c>
      <c r="N8" s="137" t="s">
        <v>92</v>
      </c>
    </row>
    <row r="9" spans="1:15" ht="21" x14ac:dyDescent="0.25">
      <c r="A9" s="615"/>
      <c r="B9" s="678" t="s">
        <v>136</v>
      </c>
      <c r="C9" s="498"/>
      <c r="E9" s="30"/>
      <c r="F9" s="138"/>
      <c r="G9" s="20">
        <v>1</v>
      </c>
      <c r="H9" s="25"/>
      <c r="I9" s="25" t="s">
        <v>114</v>
      </c>
      <c r="J9" s="139" t="s">
        <v>179</v>
      </c>
      <c r="K9" s="868" t="s">
        <v>463</v>
      </c>
      <c r="L9" s="140"/>
      <c r="M9" s="141">
        <f>TIME(18,30,0)</f>
        <v>0.77083333333333337</v>
      </c>
      <c r="N9" s="142">
        <v>5</v>
      </c>
    </row>
    <row r="10" spans="1:15" ht="15" customHeight="1" x14ac:dyDescent="0.25">
      <c r="A10" s="615"/>
      <c r="B10" s="679"/>
      <c r="C10" s="680"/>
      <c r="E10" s="134"/>
      <c r="F10" s="143"/>
      <c r="G10" s="2">
        <f>G9+1</f>
        <v>2</v>
      </c>
      <c r="H10" s="2" t="s">
        <v>184</v>
      </c>
      <c r="I10" s="144" t="s">
        <v>85</v>
      </c>
      <c r="J10" s="7" t="s">
        <v>179</v>
      </c>
      <c r="K10" s="867" t="s">
        <v>463</v>
      </c>
      <c r="L10" s="135"/>
      <c r="M10" s="145">
        <f>M9+TIME(0,N9,0)</f>
        <v>0.77430555555555558</v>
      </c>
      <c r="N10" s="146">
        <v>10</v>
      </c>
    </row>
    <row r="11" spans="1:15" ht="21" x14ac:dyDescent="0.25">
      <c r="A11" s="615"/>
      <c r="B11" s="681" t="s">
        <v>406</v>
      </c>
      <c r="C11" s="498"/>
      <c r="E11" s="30"/>
      <c r="F11" s="138"/>
      <c r="G11" s="9">
        <f>G10+1</f>
        <v>3</v>
      </c>
      <c r="H11" s="19" t="s">
        <v>184</v>
      </c>
      <c r="I11" s="25" t="s">
        <v>84</v>
      </c>
      <c r="J11" s="139" t="s">
        <v>179</v>
      </c>
      <c r="K11" s="19" t="s">
        <v>189</v>
      </c>
      <c r="L11" s="133"/>
      <c r="M11" s="147">
        <f>M10+TIME(0,N10,0)</f>
        <v>0.78125</v>
      </c>
      <c r="N11" s="142">
        <v>80</v>
      </c>
    </row>
    <row r="12" spans="1:15" ht="21" x14ac:dyDescent="0.25">
      <c r="A12" s="52"/>
      <c r="B12" s="682" t="s">
        <v>407</v>
      </c>
      <c r="C12" s="53"/>
      <c r="E12" s="134"/>
      <c r="F12" s="143"/>
      <c r="G12" s="2">
        <f>G11+1</f>
        <v>4</v>
      </c>
      <c r="H12" s="2" t="s">
        <v>184</v>
      </c>
      <c r="I12" s="24" t="s">
        <v>294</v>
      </c>
      <c r="J12" s="7" t="s">
        <v>179</v>
      </c>
      <c r="K12" s="2" t="s">
        <v>235</v>
      </c>
      <c r="L12" s="135"/>
      <c r="M12" s="145">
        <f>M11+TIME(0,N11,0)</f>
        <v>0.83680555555555558</v>
      </c>
      <c r="N12" s="146">
        <v>15</v>
      </c>
    </row>
    <row r="13" spans="1:15" ht="21" x14ac:dyDescent="0.25">
      <c r="A13" s="615"/>
      <c r="B13" s="683" t="s">
        <v>162</v>
      </c>
      <c r="C13" s="498"/>
      <c r="E13" s="30"/>
      <c r="F13" s="138"/>
      <c r="G13" s="19">
        <f>G12+1</f>
        <v>5</v>
      </c>
      <c r="H13" s="19" t="s">
        <v>184</v>
      </c>
      <c r="I13" s="25" t="s">
        <v>288</v>
      </c>
      <c r="J13" s="139" t="s">
        <v>179</v>
      </c>
      <c r="K13" s="868" t="s">
        <v>463</v>
      </c>
      <c r="L13" s="133"/>
      <c r="M13" s="147">
        <f>M12+TIME(0,N12,0)</f>
        <v>0.84722222222222221</v>
      </c>
      <c r="N13" s="142">
        <v>10</v>
      </c>
    </row>
    <row r="14" spans="1:15" ht="21" x14ac:dyDescent="0.25">
      <c r="A14" s="52"/>
      <c r="B14" s="684" t="s">
        <v>262</v>
      </c>
      <c r="C14" s="498"/>
      <c r="E14" s="134"/>
      <c r="F14" s="143"/>
      <c r="G14" s="2">
        <f>G13+1</f>
        <v>6</v>
      </c>
      <c r="H14" s="2" t="s">
        <v>183</v>
      </c>
      <c r="I14" s="24" t="s">
        <v>182</v>
      </c>
      <c r="J14" s="7" t="s">
        <v>179</v>
      </c>
      <c r="K14" s="2"/>
      <c r="L14" s="135"/>
      <c r="M14" s="145">
        <f>M13+TIME(0,N13,0)</f>
        <v>0.85416666666666663</v>
      </c>
      <c r="N14" s="146" t="s">
        <v>178</v>
      </c>
    </row>
    <row r="15" spans="1:15" ht="15.6" x14ac:dyDescent="0.25">
      <c r="A15" s="52"/>
      <c r="B15" s="499" t="s">
        <v>289</v>
      </c>
      <c r="C15" s="498"/>
    </row>
    <row r="16" spans="1:15" ht="15.6" x14ac:dyDescent="0.25">
      <c r="A16" s="52"/>
      <c r="B16" s="500" t="s">
        <v>353</v>
      </c>
      <c r="C16" s="501"/>
    </row>
    <row r="17" spans="1:14" ht="17.399999999999999" x14ac:dyDescent="0.3">
      <c r="A17" s="52"/>
      <c r="B17" s="54"/>
      <c r="C17" s="460"/>
      <c r="E17" s="1611" t="s">
        <v>625</v>
      </c>
      <c r="F17" s="1652"/>
      <c r="G17" s="1652"/>
      <c r="H17" s="1652"/>
      <c r="I17" s="1652"/>
      <c r="J17" s="1652"/>
      <c r="K17" s="1652"/>
      <c r="L17" s="1652"/>
      <c r="M17" s="1652"/>
      <c r="N17" s="1652"/>
    </row>
    <row r="18" spans="1:14" ht="21" x14ac:dyDescent="0.25">
      <c r="A18" s="52"/>
      <c r="B18" s="54"/>
      <c r="C18" s="53"/>
      <c r="E18" s="134"/>
      <c r="F18" s="21"/>
      <c r="G18" s="21"/>
      <c r="H18" s="21"/>
      <c r="I18" s="21"/>
      <c r="J18" s="21"/>
      <c r="K18" s="21"/>
      <c r="L18" s="135"/>
      <c r="M18" s="136" t="s">
        <v>246</v>
      </c>
      <c r="N18" s="137" t="s">
        <v>92</v>
      </c>
    </row>
    <row r="19" spans="1:14" ht="21" x14ac:dyDescent="0.25">
      <c r="A19" s="615"/>
      <c r="B19" s="973" t="s">
        <v>408</v>
      </c>
      <c r="C19" s="498"/>
      <c r="E19" s="30"/>
      <c r="F19" s="138"/>
      <c r="G19" s="20">
        <v>1</v>
      </c>
      <c r="H19" s="25"/>
      <c r="I19" s="25" t="s">
        <v>114</v>
      </c>
      <c r="J19" s="139" t="s">
        <v>179</v>
      </c>
      <c r="K19" s="868" t="s">
        <v>473</v>
      </c>
      <c r="L19" s="140"/>
      <c r="M19" s="141">
        <f>TIME(19,30,0)</f>
        <v>0.8125</v>
      </c>
      <c r="N19" s="142">
        <v>5</v>
      </c>
    </row>
    <row r="20" spans="1:14" ht="21" x14ac:dyDescent="0.25">
      <c r="A20" s="52"/>
      <c r="B20" s="682" t="s">
        <v>409</v>
      </c>
      <c r="C20" s="53"/>
      <c r="E20" s="134"/>
      <c r="F20" s="143"/>
      <c r="G20" s="2">
        <f>G19+1</f>
        <v>2</v>
      </c>
      <c r="H20" s="2" t="s">
        <v>184</v>
      </c>
      <c r="I20" s="144" t="s">
        <v>62</v>
      </c>
      <c r="J20" s="7" t="s">
        <v>179</v>
      </c>
      <c r="K20" s="867" t="s">
        <v>473</v>
      </c>
      <c r="L20" s="135"/>
      <c r="M20" s="145">
        <f>M19+TIME(0,N19,0)</f>
        <v>0.81597222222222221</v>
      </c>
      <c r="N20" s="146">
        <v>20</v>
      </c>
    </row>
    <row r="21" spans="1:14" ht="21" x14ac:dyDescent="0.25">
      <c r="A21" s="615"/>
      <c r="B21" s="1020" t="s">
        <v>467</v>
      </c>
      <c r="C21" s="498"/>
      <c r="E21" s="30"/>
      <c r="F21" s="138"/>
      <c r="G21" s="9">
        <f>G20+1</f>
        <v>3</v>
      </c>
      <c r="H21" s="19" t="s">
        <v>184</v>
      </c>
      <c r="I21" s="25" t="s">
        <v>66</v>
      </c>
      <c r="J21" s="139" t="s">
        <v>179</v>
      </c>
      <c r="K21" s="19" t="s">
        <v>189</v>
      </c>
      <c r="L21" s="133"/>
      <c r="M21" s="147">
        <f>M20+TIME(0,N20,0)</f>
        <v>0.82986111111111105</v>
      </c>
      <c r="N21" s="142">
        <v>20</v>
      </c>
    </row>
    <row r="22" spans="1:14" ht="21" x14ac:dyDescent="0.3">
      <c r="A22" s="52"/>
      <c r="B22" s="974" t="s">
        <v>304</v>
      </c>
      <c r="C22" s="498"/>
      <c r="E22" s="134"/>
      <c r="F22" s="143"/>
      <c r="G22" s="2">
        <f>G21+1</f>
        <v>4</v>
      </c>
      <c r="H22" s="2" t="s">
        <v>184</v>
      </c>
      <c r="I22" s="24" t="s">
        <v>63</v>
      </c>
      <c r="J22" s="7" t="s">
        <v>179</v>
      </c>
      <c r="K22" s="2" t="s">
        <v>235</v>
      </c>
      <c r="L22" s="135"/>
      <c r="M22" s="145">
        <f>M21+TIME(0,N21,0)</f>
        <v>0.84374999999999989</v>
      </c>
      <c r="N22" s="146">
        <v>20</v>
      </c>
    </row>
    <row r="23" spans="1:14" ht="21" x14ac:dyDescent="0.3">
      <c r="A23" s="52"/>
      <c r="B23" s="1021" t="s">
        <v>303</v>
      </c>
      <c r="C23" s="498"/>
      <c r="E23" s="30"/>
      <c r="F23" s="138"/>
      <c r="G23" s="19">
        <f>G22+1</f>
        <v>5</v>
      </c>
      <c r="H23" s="19" t="s">
        <v>184</v>
      </c>
      <c r="I23" s="25" t="s">
        <v>61</v>
      </c>
      <c r="J23" s="139" t="s">
        <v>179</v>
      </c>
      <c r="K23" s="868" t="s">
        <v>463</v>
      </c>
      <c r="L23" s="133"/>
      <c r="M23" s="147">
        <f>M22+TIME(0,N22,0)</f>
        <v>0.85763888888888873</v>
      </c>
      <c r="N23" s="142">
        <v>25</v>
      </c>
    </row>
    <row r="24" spans="1:14" ht="21" x14ac:dyDescent="0.3">
      <c r="A24" s="52"/>
      <c r="B24" s="975" t="s">
        <v>354</v>
      </c>
      <c r="C24" s="498"/>
      <c r="E24" s="134"/>
      <c r="F24" s="143"/>
      <c r="G24" s="2">
        <f>G23+1</f>
        <v>6</v>
      </c>
      <c r="H24" s="2" t="s">
        <v>70</v>
      </c>
      <c r="I24" s="24" t="s">
        <v>182</v>
      </c>
      <c r="J24" s="7" t="s">
        <v>179</v>
      </c>
      <c r="K24" s="867" t="s">
        <v>473</v>
      </c>
      <c r="L24" s="135"/>
      <c r="M24" s="145">
        <f>M23+TIME(0,N23,0)</f>
        <v>0.87499999999999989</v>
      </c>
      <c r="N24" s="146" t="s">
        <v>178</v>
      </c>
    </row>
    <row r="25" spans="1:14" ht="15.6" x14ac:dyDescent="0.25">
      <c r="A25" s="52"/>
      <c r="B25" s="1022" t="s">
        <v>26</v>
      </c>
      <c r="C25" s="498"/>
    </row>
    <row r="26" spans="1:14" ht="15.6" x14ac:dyDescent="0.25">
      <c r="A26" s="52"/>
      <c r="B26" s="1023" t="s">
        <v>21</v>
      </c>
      <c r="C26" s="498"/>
    </row>
    <row r="27" spans="1:14" ht="15.6" x14ac:dyDescent="0.25">
      <c r="A27" s="52"/>
      <c r="B27" s="1024" t="s">
        <v>469</v>
      </c>
      <c r="C27" s="498"/>
    </row>
    <row r="28" spans="1:14" ht="15.6" x14ac:dyDescent="0.25">
      <c r="A28" s="52"/>
      <c r="B28" s="54"/>
      <c r="C28" s="498"/>
    </row>
    <row r="29" spans="1:14" x14ac:dyDescent="0.25">
      <c r="A29" s="52"/>
      <c r="B29" s="54"/>
      <c r="C29" s="53"/>
    </row>
    <row r="30" spans="1:14" ht="15.6" x14ac:dyDescent="0.25">
      <c r="A30" s="52"/>
      <c r="B30" s="681" t="s">
        <v>410</v>
      </c>
      <c r="C30" s="53"/>
    </row>
    <row r="31" spans="1:14" ht="15.6" x14ac:dyDescent="0.25">
      <c r="A31" s="52"/>
      <c r="B31" s="682" t="s">
        <v>411</v>
      </c>
      <c r="C31" s="53"/>
    </row>
    <row r="32" spans="1:14" ht="15.6" x14ac:dyDescent="0.25">
      <c r="A32" s="52"/>
      <c r="B32" s="1027" t="s">
        <v>457</v>
      </c>
      <c r="C32" s="53"/>
    </row>
    <row r="33" spans="1:3" ht="15.6" x14ac:dyDescent="0.25">
      <c r="A33" s="615"/>
      <c r="B33" s="1028" t="s">
        <v>468</v>
      </c>
      <c r="C33" s="498"/>
    </row>
    <row r="34" spans="1:3" x14ac:dyDescent="0.25">
      <c r="A34" s="52"/>
      <c r="B34" s="54"/>
      <c r="C34" s="53"/>
    </row>
    <row r="35" spans="1:3" ht="15.6" x14ac:dyDescent="0.25">
      <c r="A35" s="52"/>
      <c r="B35" s="54"/>
      <c r="C35" s="498"/>
    </row>
    <row r="36" spans="1:3" ht="15.75" customHeight="1" x14ac:dyDescent="0.25">
      <c r="A36" s="52"/>
      <c r="B36" s="1261" t="s">
        <v>429</v>
      </c>
      <c r="C36" s="498"/>
    </row>
    <row r="37" spans="1:3" ht="12.75" customHeight="1" x14ac:dyDescent="0.25">
      <c r="A37" s="54"/>
      <c r="B37" s="1262"/>
      <c r="C37" s="54"/>
    </row>
    <row r="38" spans="1:3" ht="12.75" customHeight="1" x14ac:dyDescent="0.25">
      <c r="A38" s="54"/>
      <c r="B38" s="854" t="s">
        <v>425</v>
      </c>
      <c r="C38" s="54"/>
    </row>
    <row r="39" spans="1:3" ht="12.75" customHeight="1" x14ac:dyDescent="0.25">
      <c r="A39" s="54"/>
      <c r="B39" s="1031" t="s">
        <v>369</v>
      </c>
      <c r="C39" s="54"/>
    </row>
    <row r="40" spans="1:3" ht="13.8" thickBot="1" x14ac:dyDescent="0.3">
      <c r="A40" s="54"/>
      <c r="B40" s="54"/>
      <c r="C40" s="54"/>
    </row>
    <row r="41" spans="1:3" ht="13.8" x14ac:dyDescent="0.25">
      <c r="A41" s="52"/>
      <c r="B41" s="600" t="s">
        <v>307</v>
      </c>
      <c r="C41" s="53"/>
    </row>
    <row r="42" spans="1:3" ht="13.8" x14ac:dyDescent="0.25">
      <c r="A42" s="52"/>
      <c r="B42" s="601" t="s">
        <v>269</v>
      </c>
      <c r="C42" s="53"/>
    </row>
    <row r="43" spans="1:3" ht="13.8" x14ac:dyDescent="0.25">
      <c r="A43" s="52"/>
      <c r="B43" s="503" t="s">
        <v>256</v>
      </c>
      <c r="C43" s="502"/>
    </row>
    <row r="44" spans="1:3" ht="13.8" x14ac:dyDescent="0.25">
      <c r="A44" s="52"/>
      <c r="B44" s="504" t="s">
        <v>109</v>
      </c>
      <c r="C44" s="502"/>
    </row>
    <row r="45" spans="1:3" ht="13.8" x14ac:dyDescent="0.25">
      <c r="A45" s="52"/>
      <c r="B45" s="505" t="s">
        <v>110</v>
      </c>
      <c r="C45" s="502"/>
    </row>
    <row r="46" spans="1:3" ht="15.6" x14ac:dyDescent="0.25">
      <c r="A46" s="52"/>
      <c r="B46" s="1029" t="s">
        <v>107</v>
      </c>
      <c r="C46" s="502"/>
    </row>
    <row r="47" spans="1:3" ht="13.8" x14ac:dyDescent="0.25">
      <c r="A47" s="52"/>
      <c r="B47" s="506" t="s">
        <v>265</v>
      </c>
      <c r="C47" s="502"/>
    </row>
    <row r="48" spans="1:3" ht="13.8" x14ac:dyDescent="0.25">
      <c r="A48" s="52"/>
      <c r="B48" s="506" t="s">
        <v>266</v>
      </c>
      <c r="C48" s="502"/>
    </row>
    <row r="49" spans="1:3" ht="13.8" x14ac:dyDescent="0.25">
      <c r="A49" s="52"/>
      <c r="B49" s="506" t="s">
        <v>140</v>
      </c>
      <c r="C49" s="502"/>
    </row>
    <row r="50" spans="1:3" ht="13.8" x14ac:dyDescent="0.25">
      <c r="A50" s="52"/>
      <c r="B50" s="506" t="s">
        <v>271</v>
      </c>
      <c r="C50" s="502"/>
    </row>
    <row r="51" spans="1:3" ht="13.8" x14ac:dyDescent="0.25">
      <c r="A51" s="52"/>
      <c r="B51" s="506" t="s">
        <v>267</v>
      </c>
      <c r="C51" s="502"/>
    </row>
    <row r="52" spans="1:3" ht="13.8" x14ac:dyDescent="0.25">
      <c r="A52" s="52"/>
      <c r="B52" s="506" t="s">
        <v>139</v>
      </c>
      <c r="C52" s="502"/>
    </row>
    <row r="53" spans="1:3" ht="13.8" x14ac:dyDescent="0.25">
      <c r="A53" s="52"/>
      <c r="B53" s="506" t="s">
        <v>268</v>
      </c>
      <c r="C53" s="502"/>
    </row>
    <row r="54" spans="1:3" ht="13.8" x14ac:dyDescent="0.25">
      <c r="A54" s="52"/>
      <c r="B54" s="685" t="s">
        <v>111</v>
      </c>
      <c r="C54" s="502"/>
    </row>
    <row r="55" spans="1:3" ht="13.8" x14ac:dyDescent="0.25">
      <c r="A55" s="52"/>
      <c r="B55" s="54"/>
      <c r="C55" s="502"/>
    </row>
    <row r="56" spans="1:3" ht="13.8" x14ac:dyDescent="0.25">
      <c r="A56" s="52"/>
      <c r="B56" s="54"/>
      <c r="C56" s="502"/>
    </row>
    <row r="57" spans="1:3" x14ac:dyDescent="0.25">
      <c r="A57" s="52"/>
      <c r="B57" s="54"/>
      <c r="C57" s="53"/>
    </row>
    <row r="58" spans="1:3" ht="15.6" x14ac:dyDescent="0.25">
      <c r="A58" s="1169"/>
      <c r="B58" s="1170" t="str">
        <f>B1</f>
        <v>November</v>
      </c>
      <c r="C58" s="1171"/>
    </row>
  </sheetData>
  <mergeCells count="6">
    <mergeCell ref="B36:B37"/>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85" orientation="portrait" horizontalDpi="4294967293"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zoomScale="50" zoomScaleNormal="50" workbookViewId="0">
      <selection activeCell="A2" sqref="A1:C1048576"/>
    </sheetView>
  </sheetViews>
  <sheetFormatPr defaultRowHeight="13.2" x14ac:dyDescent="0.25"/>
  <cols>
    <col min="1" max="1" width="1.44140625" style="677" customWidth="1"/>
    <col min="2" max="2" width="13.5546875" style="677" customWidth="1"/>
    <col min="3" max="3" width="1.44140625" style="677" customWidth="1"/>
  </cols>
  <sheetData>
    <row r="1" spans="1:3" ht="15.6" x14ac:dyDescent="0.25">
      <c r="A1" s="1169"/>
      <c r="B1" s="1170" t="s">
        <v>592</v>
      </c>
      <c r="C1" s="1171"/>
    </row>
    <row r="2" spans="1:3" ht="13.8" thickBot="1" x14ac:dyDescent="0.3">
      <c r="A2" s="615"/>
      <c r="B2" s="869"/>
      <c r="C2" s="53"/>
    </row>
    <row r="3" spans="1:3" ht="18" customHeight="1" thickBot="1" x14ac:dyDescent="0.3">
      <c r="A3" s="615"/>
      <c r="B3" s="371" t="str">
        <f>Title!B3</f>
        <v>Interim</v>
      </c>
      <c r="C3" s="53"/>
    </row>
    <row r="4" spans="1:3" x14ac:dyDescent="0.25">
      <c r="A4" s="615"/>
      <c r="B4" s="1256" t="str">
        <f>Title!B4</f>
        <v>R0</v>
      </c>
      <c r="C4" s="53"/>
    </row>
    <row r="5" spans="1:3" x14ac:dyDescent="0.25">
      <c r="A5" s="615"/>
      <c r="B5" s="1257"/>
      <c r="C5" s="53"/>
    </row>
    <row r="6" spans="1:3" ht="13.8" thickBot="1" x14ac:dyDescent="0.3">
      <c r="A6" s="615"/>
      <c r="B6" s="1258"/>
      <c r="C6" s="53"/>
    </row>
    <row r="7" spans="1:3" ht="13.8" thickBot="1" x14ac:dyDescent="0.3">
      <c r="A7" s="615"/>
      <c r="B7" s="54"/>
      <c r="C7" s="544"/>
    </row>
    <row r="8" spans="1:3" ht="17.399999999999999" x14ac:dyDescent="0.25">
      <c r="A8" s="615"/>
      <c r="B8" s="1019" t="s">
        <v>108</v>
      </c>
      <c r="C8" s="498"/>
    </row>
    <row r="9" spans="1:3" ht="15.6" x14ac:dyDescent="0.25">
      <c r="A9" s="615"/>
      <c r="B9" s="678" t="s">
        <v>136</v>
      </c>
      <c r="C9" s="498"/>
    </row>
    <row r="10" spans="1:3" x14ac:dyDescent="0.25">
      <c r="A10" s="615"/>
      <c r="B10" s="679"/>
      <c r="C10" s="680"/>
    </row>
    <row r="11" spans="1:3" ht="15.6" x14ac:dyDescent="0.25">
      <c r="A11" s="615"/>
      <c r="B11" s="681" t="s">
        <v>406</v>
      </c>
      <c r="C11" s="498"/>
    </row>
    <row r="12" spans="1:3" ht="15.6" x14ac:dyDescent="0.25">
      <c r="A12" s="52"/>
      <c r="B12" s="682" t="s">
        <v>407</v>
      </c>
      <c r="C12" s="53"/>
    </row>
    <row r="13" spans="1:3" ht="15.6" x14ac:dyDescent="0.25">
      <c r="A13" s="615"/>
      <c r="B13" s="683" t="s">
        <v>162</v>
      </c>
      <c r="C13" s="498"/>
    </row>
    <row r="14" spans="1:3" ht="15.6" x14ac:dyDescent="0.25">
      <c r="A14" s="52"/>
      <c r="B14" s="684" t="s">
        <v>262</v>
      </c>
      <c r="C14" s="498"/>
    </row>
    <row r="15" spans="1:3" ht="15.6" x14ac:dyDescent="0.25">
      <c r="A15" s="52"/>
      <c r="B15" s="499" t="s">
        <v>289</v>
      </c>
      <c r="C15" s="498"/>
    </row>
    <row r="16" spans="1:3" ht="15.6" x14ac:dyDescent="0.25">
      <c r="A16" s="52"/>
      <c r="B16" s="500" t="s">
        <v>353</v>
      </c>
      <c r="C16" s="501"/>
    </row>
    <row r="17" spans="1:3" x14ac:dyDescent="0.25">
      <c r="A17" s="52"/>
      <c r="B17" s="54"/>
      <c r="C17" s="460"/>
    </row>
    <row r="18" spans="1:3" x14ac:dyDescent="0.25">
      <c r="A18" s="52"/>
      <c r="B18" s="54"/>
      <c r="C18" s="53"/>
    </row>
    <row r="19" spans="1:3" ht="15.6" x14ac:dyDescent="0.25">
      <c r="A19" s="615"/>
      <c r="B19" s="973" t="s">
        <v>408</v>
      </c>
      <c r="C19" s="498"/>
    </row>
    <row r="20" spans="1:3" ht="15.6" x14ac:dyDescent="0.25">
      <c r="A20" s="52"/>
      <c r="B20" s="682" t="s">
        <v>409</v>
      </c>
      <c r="C20" s="53"/>
    </row>
    <row r="21" spans="1:3" ht="15.6" x14ac:dyDescent="0.25">
      <c r="A21" s="615"/>
      <c r="B21" s="1020" t="s">
        <v>467</v>
      </c>
      <c r="C21" s="498"/>
    </row>
    <row r="22" spans="1:3" ht="15.6" x14ac:dyDescent="0.3">
      <c r="A22" s="52"/>
      <c r="B22" s="974" t="s">
        <v>304</v>
      </c>
      <c r="C22" s="498"/>
    </row>
    <row r="23" spans="1:3" ht="15.6" x14ac:dyDescent="0.3">
      <c r="A23" s="52"/>
      <c r="B23" s="1021" t="s">
        <v>303</v>
      </c>
      <c r="C23" s="498"/>
    </row>
    <row r="24" spans="1:3" ht="15.6" x14ac:dyDescent="0.3">
      <c r="A24" s="52"/>
      <c r="B24" s="975" t="s">
        <v>354</v>
      </c>
      <c r="C24" s="498"/>
    </row>
    <row r="25" spans="1:3" ht="15.6" x14ac:dyDescent="0.25">
      <c r="A25" s="52"/>
      <c r="B25" s="1022" t="s">
        <v>26</v>
      </c>
      <c r="C25" s="498"/>
    </row>
    <row r="26" spans="1:3" ht="15.6" x14ac:dyDescent="0.25">
      <c r="A26" s="52"/>
      <c r="B26" s="1023" t="s">
        <v>21</v>
      </c>
      <c r="C26" s="498"/>
    </row>
    <row r="27" spans="1:3" ht="15.6" x14ac:dyDescent="0.25">
      <c r="A27" s="52"/>
      <c r="B27" s="1024" t="s">
        <v>469</v>
      </c>
      <c r="C27" s="498"/>
    </row>
    <row r="28" spans="1:3" ht="15.6" x14ac:dyDescent="0.25">
      <c r="A28" s="52"/>
      <c r="B28" s="54"/>
      <c r="C28" s="498"/>
    </row>
    <row r="29" spans="1:3" x14ac:dyDescent="0.25">
      <c r="A29" s="52"/>
      <c r="B29" s="54"/>
      <c r="C29" s="53"/>
    </row>
    <row r="30" spans="1:3" ht="15.6" x14ac:dyDescent="0.25">
      <c r="A30" s="52"/>
      <c r="B30" s="681" t="s">
        <v>410</v>
      </c>
      <c r="C30" s="53"/>
    </row>
    <row r="31" spans="1:3" ht="15.6" x14ac:dyDescent="0.25">
      <c r="A31" s="52"/>
      <c r="B31" s="682" t="s">
        <v>411</v>
      </c>
      <c r="C31" s="53"/>
    </row>
    <row r="32" spans="1:3" ht="15.6" x14ac:dyDescent="0.25">
      <c r="A32" s="52"/>
      <c r="B32" s="1027" t="s">
        <v>457</v>
      </c>
      <c r="C32" s="53"/>
    </row>
    <row r="33" spans="1:3" ht="15.6" x14ac:dyDescent="0.25">
      <c r="A33" s="615"/>
      <c r="B33" s="1028" t="s">
        <v>468</v>
      </c>
      <c r="C33" s="498"/>
    </row>
    <row r="34" spans="1:3" x14ac:dyDescent="0.25">
      <c r="A34" s="52"/>
      <c r="B34" s="54"/>
      <c r="C34" s="53"/>
    </row>
    <row r="35" spans="1:3" s="844" customFormat="1" ht="15.6" x14ac:dyDescent="0.25">
      <c r="A35" s="52"/>
      <c r="B35" s="54"/>
      <c r="C35" s="498"/>
    </row>
    <row r="36" spans="1:3" s="844" customFormat="1" ht="15.6" x14ac:dyDescent="0.25">
      <c r="A36" s="52"/>
      <c r="B36" s="1261" t="s">
        <v>429</v>
      </c>
      <c r="C36" s="498"/>
    </row>
    <row r="37" spans="1:3" s="844" customFormat="1" ht="15.75" customHeight="1" x14ac:dyDescent="0.25">
      <c r="A37" s="54"/>
      <c r="B37" s="1262"/>
      <c r="C37" s="54"/>
    </row>
    <row r="38" spans="1:3" s="844" customFormat="1" ht="17.399999999999999" x14ac:dyDescent="0.25">
      <c r="A38" s="54"/>
      <c r="B38" s="854" t="s">
        <v>425</v>
      </c>
      <c r="C38" s="54"/>
    </row>
    <row r="39" spans="1:3" ht="15.6" x14ac:dyDescent="0.25">
      <c r="A39" s="54"/>
      <c r="B39" s="1031" t="s">
        <v>369</v>
      </c>
      <c r="C39" s="54"/>
    </row>
    <row r="40" spans="1:3" ht="13.8" thickBot="1" x14ac:dyDescent="0.3">
      <c r="A40" s="54"/>
      <c r="B40" s="54"/>
      <c r="C40" s="54"/>
    </row>
    <row r="41" spans="1:3" ht="13.8" x14ac:dyDescent="0.25">
      <c r="A41" s="52"/>
      <c r="B41" s="600" t="s">
        <v>307</v>
      </c>
      <c r="C41" s="53"/>
    </row>
    <row r="42" spans="1:3" ht="13.8" x14ac:dyDescent="0.25">
      <c r="A42" s="52"/>
      <c r="B42" s="601" t="s">
        <v>269</v>
      </c>
      <c r="C42" s="53"/>
    </row>
    <row r="43" spans="1:3" ht="13.8" x14ac:dyDescent="0.25">
      <c r="A43" s="52"/>
      <c r="B43" s="503" t="s">
        <v>256</v>
      </c>
      <c r="C43" s="502"/>
    </row>
    <row r="44" spans="1:3" ht="13.8" x14ac:dyDescent="0.25">
      <c r="A44" s="52"/>
      <c r="B44" s="504" t="s">
        <v>109</v>
      </c>
      <c r="C44" s="502"/>
    </row>
    <row r="45" spans="1:3" ht="13.8" x14ac:dyDescent="0.25">
      <c r="A45" s="52"/>
      <c r="B45" s="505" t="s">
        <v>110</v>
      </c>
      <c r="C45" s="502"/>
    </row>
    <row r="46" spans="1:3" ht="15.6" x14ac:dyDescent="0.25">
      <c r="A46" s="52"/>
      <c r="B46" s="1029" t="s">
        <v>107</v>
      </c>
      <c r="C46" s="502"/>
    </row>
    <row r="47" spans="1:3" ht="13.8" x14ac:dyDescent="0.25">
      <c r="A47" s="52"/>
      <c r="B47" s="506" t="s">
        <v>265</v>
      </c>
      <c r="C47" s="502"/>
    </row>
    <row r="48" spans="1:3" ht="13.8" x14ac:dyDescent="0.25">
      <c r="A48" s="52"/>
      <c r="B48" s="506" t="s">
        <v>266</v>
      </c>
      <c r="C48" s="502"/>
    </row>
    <row r="49" spans="1:3" ht="13.8" x14ac:dyDescent="0.25">
      <c r="A49" s="52"/>
      <c r="B49" s="506" t="s">
        <v>140</v>
      </c>
      <c r="C49" s="502"/>
    </row>
    <row r="50" spans="1:3" ht="13.8" x14ac:dyDescent="0.25">
      <c r="A50" s="52"/>
      <c r="B50" s="506" t="s">
        <v>271</v>
      </c>
      <c r="C50" s="502"/>
    </row>
    <row r="51" spans="1:3" ht="13.8" x14ac:dyDescent="0.25">
      <c r="A51" s="52"/>
      <c r="B51" s="506" t="s">
        <v>267</v>
      </c>
      <c r="C51" s="502"/>
    </row>
    <row r="52" spans="1:3" ht="13.8" x14ac:dyDescent="0.25">
      <c r="A52" s="52"/>
      <c r="B52" s="506" t="s">
        <v>139</v>
      </c>
      <c r="C52" s="502"/>
    </row>
    <row r="53" spans="1:3" ht="13.8" x14ac:dyDescent="0.25">
      <c r="A53" s="52"/>
      <c r="B53" s="506" t="s">
        <v>268</v>
      </c>
      <c r="C53" s="502"/>
    </row>
    <row r="54" spans="1:3" ht="13.8" x14ac:dyDescent="0.25">
      <c r="A54" s="52"/>
      <c r="B54" s="685" t="s">
        <v>111</v>
      </c>
      <c r="C54" s="502"/>
    </row>
    <row r="55" spans="1:3" ht="13.8" x14ac:dyDescent="0.25">
      <c r="A55" s="52"/>
      <c r="B55" s="54"/>
      <c r="C55" s="502"/>
    </row>
    <row r="56" spans="1:3" ht="13.8" x14ac:dyDescent="0.25">
      <c r="A56" s="52"/>
      <c r="B56" s="54"/>
      <c r="C56" s="502"/>
    </row>
    <row r="57" spans="1:3" x14ac:dyDescent="0.25">
      <c r="A57" s="52"/>
      <c r="B57" s="54"/>
      <c r="C57" s="53"/>
    </row>
    <row r="58" spans="1:3" ht="15.6" x14ac:dyDescent="0.25">
      <c r="A58" s="1169"/>
      <c r="B58" s="1170" t="str">
        <f>B1</f>
        <v>November</v>
      </c>
      <c r="C58" s="1171"/>
    </row>
    <row r="59" spans="1:3" x14ac:dyDescent="0.25">
      <c r="A59" s="999"/>
      <c r="B59" s="999"/>
      <c r="C59" s="999"/>
    </row>
    <row r="60" spans="1:3" x14ac:dyDescent="0.25">
      <c r="A60" s="999"/>
      <c r="B60" s="999"/>
      <c r="C60" s="999"/>
    </row>
    <row r="61" spans="1:3" x14ac:dyDescent="0.25">
      <c r="A61" s="999"/>
      <c r="B61" s="999"/>
      <c r="C61" s="999"/>
    </row>
    <row r="62" spans="1:3" x14ac:dyDescent="0.25">
      <c r="A62" s="999"/>
      <c r="B62" s="999"/>
      <c r="C62" s="999"/>
    </row>
    <row r="63" spans="1:3" x14ac:dyDescent="0.25">
      <c r="A63" s="999"/>
      <c r="B63" s="999"/>
      <c r="C63" s="999"/>
    </row>
    <row r="64" spans="1:3" x14ac:dyDescent="0.25">
      <c r="A64" s="999"/>
      <c r="B64" s="999"/>
      <c r="C64" s="999"/>
    </row>
  </sheetData>
  <mergeCells count="2">
    <mergeCell ref="B4:B6"/>
    <mergeCell ref="B36:B37"/>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0.5" bottom="0.5" header="0.5" footer="0.5"/>
  <pageSetup scale="90" orientation="portrait"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58"/>
  <sheetViews>
    <sheetView showGridLines="0" zoomScaleNormal="100" workbookViewId="0">
      <selection activeCell="F2" sqref="F2"/>
    </sheetView>
  </sheetViews>
  <sheetFormatPr defaultColWidth="9.109375" defaultRowHeight="13.2" x14ac:dyDescent="0.25"/>
  <cols>
    <col min="1" max="1" width="1.44140625" style="1167" customWidth="1"/>
    <col min="2" max="2" width="13.5546875" style="1167" customWidth="1"/>
    <col min="3" max="3" width="1.44140625" style="1167" customWidth="1"/>
    <col min="4" max="4" width="1.44140625" style="59" customWidth="1"/>
    <col min="5" max="5" width="9.33203125" style="62" customWidth="1"/>
    <col min="6" max="6" width="18.44140625" style="63" customWidth="1"/>
    <col min="7" max="7" width="32" style="63" customWidth="1"/>
    <col min="8" max="8" width="1.44140625" style="63" customWidth="1"/>
    <col min="9" max="9" width="72.5546875" style="63" customWidth="1"/>
    <col min="10" max="16384" width="9.109375" style="62"/>
  </cols>
  <sheetData>
    <row r="1" spans="1:9" ht="15.6" x14ac:dyDescent="0.25">
      <c r="A1" s="1169"/>
      <c r="B1" s="1170" t="s">
        <v>592</v>
      </c>
      <c r="C1" s="1171"/>
      <c r="D1" s="58"/>
    </row>
    <row r="2" spans="1:9" ht="18" thickBot="1" x14ac:dyDescent="0.35">
      <c r="A2" s="615"/>
      <c r="B2" s="869"/>
      <c r="C2" s="53"/>
      <c r="E2" s="55" t="s">
        <v>206</v>
      </c>
    </row>
    <row r="3" spans="1:9" ht="18" thickBot="1" x14ac:dyDescent="0.35">
      <c r="A3" s="615"/>
      <c r="B3" s="371" t="str">
        <f>Title!B3</f>
        <v>Interim</v>
      </c>
      <c r="C3" s="53"/>
      <c r="E3" s="55"/>
    </row>
    <row r="4" spans="1:9" ht="13.2" customHeight="1" x14ac:dyDescent="0.25">
      <c r="A4" s="615"/>
      <c r="B4" s="1256" t="str">
        <f>Title!B4</f>
        <v>R0</v>
      </c>
      <c r="C4" s="53"/>
      <c r="F4" s="1676" t="s">
        <v>249</v>
      </c>
      <c r="G4" s="1676"/>
      <c r="H4" s="1676"/>
      <c r="I4" s="1676"/>
    </row>
    <row r="5" spans="1:9" x14ac:dyDescent="0.25">
      <c r="A5" s="615"/>
      <c r="B5" s="1257"/>
      <c r="C5" s="53"/>
      <c r="F5" s="1676"/>
      <c r="G5" s="1676"/>
      <c r="H5" s="1676"/>
      <c r="I5" s="1676"/>
    </row>
    <row r="6" spans="1:9" ht="13.8" thickBot="1" x14ac:dyDescent="0.3">
      <c r="A6" s="615"/>
      <c r="B6" s="1258"/>
      <c r="C6" s="53"/>
      <c r="F6" s="1673"/>
      <c r="G6" s="1673"/>
      <c r="H6" s="1673"/>
      <c r="I6" s="1673"/>
    </row>
    <row r="7" spans="1:9" ht="21.6" thickBot="1" x14ac:dyDescent="0.3">
      <c r="A7" s="615"/>
      <c r="B7" s="54"/>
      <c r="C7" s="544"/>
      <c r="D7" s="60"/>
      <c r="F7" s="1678" t="s">
        <v>102</v>
      </c>
      <c r="G7" s="1678"/>
      <c r="H7" s="64"/>
      <c r="I7" s="1677" t="s">
        <v>101</v>
      </c>
    </row>
    <row r="8" spans="1:9" ht="21" x14ac:dyDescent="0.25">
      <c r="A8" s="615"/>
      <c r="B8" s="1019" t="s">
        <v>108</v>
      </c>
      <c r="C8" s="498"/>
      <c r="F8" s="1678"/>
      <c r="G8" s="1678"/>
      <c r="H8" s="64"/>
      <c r="I8" s="1677"/>
    </row>
    <row r="9" spans="1:9" ht="17.399999999999999" x14ac:dyDescent="0.3">
      <c r="A9" s="615"/>
      <c r="B9" s="678" t="s">
        <v>136</v>
      </c>
      <c r="C9" s="498"/>
      <c r="F9" s="1675" t="s">
        <v>260</v>
      </c>
      <c r="G9" s="1675"/>
      <c r="H9" s="65"/>
      <c r="I9" s="73" t="s">
        <v>103</v>
      </c>
    </row>
    <row r="10" spans="1:9" x14ac:dyDescent="0.25">
      <c r="A10" s="615"/>
      <c r="B10" s="679"/>
      <c r="C10" s="680"/>
      <c r="F10" s="1673"/>
      <c r="G10" s="1673"/>
      <c r="H10" s="1673"/>
      <c r="I10" s="1673"/>
    </row>
    <row r="11" spans="1:9" ht="15.6" x14ac:dyDescent="0.25">
      <c r="A11" s="615"/>
      <c r="B11" s="681" t="s">
        <v>406</v>
      </c>
      <c r="C11" s="498"/>
      <c r="F11" s="1681" t="s">
        <v>104</v>
      </c>
      <c r="G11" s="1681"/>
      <c r="H11" s="1681"/>
      <c r="I11" s="1681"/>
    </row>
    <row r="12" spans="1:9" ht="15.6" x14ac:dyDescent="0.25">
      <c r="A12" s="52"/>
      <c r="B12" s="682" t="s">
        <v>407</v>
      </c>
      <c r="C12" s="53"/>
      <c r="F12" s="66"/>
      <c r="G12" s="66"/>
      <c r="H12" s="66"/>
      <c r="I12" s="66"/>
    </row>
    <row r="13" spans="1:9" ht="15.6" x14ac:dyDescent="0.25">
      <c r="A13" s="615"/>
      <c r="B13" s="683" t="s">
        <v>162</v>
      </c>
      <c r="C13" s="498"/>
      <c r="F13" s="1679" t="s">
        <v>99</v>
      </c>
      <c r="G13" s="1680"/>
      <c r="H13" s="1680"/>
      <c r="I13" s="76" t="s">
        <v>218</v>
      </c>
    </row>
    <row r="14" spans="1:9" ht="15.6" x14ac:dyDescent="0.25">
      <c r="A14" s="52"/>
      <c r="B14" s="684" t="s">
        <v>262</v>
      </c>
      <c r="C14" s="498"/>
      <c r="F14" s="1674" t="s">
        <v>98</v>
      </c>
      <c r="G14" s="1674"/>
      <c r="H14" s="1674"/>
      <c r="I14" s="1674"/>
    </row>
    <row r="15" spans="1:9" ht="15.6" x14ac:dyDescent="0.25">
      <c r="A15" s="52"/>
      <c r="B15" s="499" t="s">
        <v>289</v>
      </c>
      <c r="C15" s="498"/>
      <c r="F15" s="74"/>
      <c r="G15" s="74"/>
      <c r="H15" s="74"/>
      <c r="I15" s="74"/>
    </row>
    <row r="16" spans="1:9" ht="15.6" x14ac:dyDescent="0.25">
      <c r="A16" s="52"/>
      <c r="B16" s="500" t="s">
        <v>353</v>
      </c>
      <c r="C16" s="501"/>
      <c r="F16" s="1656" t="s">
        <v>261</v>
      </c>
      <c r="G16" s="1655" t="s">
        <v>580</v>
      </c>
      <c r="H16" s="1657" t="s">
        <v>295</v>
      </c>
      <c r="I16" s="1658"/>
    </row>
    <row r="17" spans="1:9" x14ac:dyDescent="0.25">
      <c r="A17" s="52"/>
      <c r="B17" s="54"/>
      <c r="C17" s="460"/>
      <c r="F17" s="1656"/>
      <c r="G17" s="1655"/>
      <c r="H17" s="1659"/>
      <c r="I17" s="1660"/>
    </row>
    <row r="18" spans="1:9" x14ac:dyDescent="0.25">
      <c r="A18" s="52"/>
      <c r="B18" s="54"/>
      <c r="C18" s="53"/>
      <c r="F18" s="1656"/>
      <c r="G18" s="1655"/>
      <c r="H18" s="1659"/>
      <c r="I18" s="1660"/>
    </row>
    <row r="19" spans="1:9" ht="15.6" x14ac:dyDescent="0.25">
      <c r="A19" s="615"/>
      <c r="B19" s="973" t="s">
        <v>408</v>
      </c>
      <c r="C19" s="498"/>
      <c r="F19" s="1656"/>
      <c r="G19" s="1655"/>
      <c r="H19" s="1661"/>
      <c r="I19" s="1662"/>
    </row>
    <row r="20" spans="1:9" ht="15.6" x14ac:dyDescent="0.25">
      <c r="A20" s="52"/>
      <c r="B20" s="682" t="s">
        <v>409</v>
      </c>
      <c r="C20" s="53"/>
      <c r="F20" s="1030" t="s">
        <v>475</v>
      </c>
      <c r="G20" s="1163" t="s">
        <v>581</v>
      </c>
      <c r="H20" s="1665" t="s">
        <v>296</v>
      </c>
      <c r="I20" s="1666"/>
    </row>
    <row r="21" spans="1:9" ht="15.6" x14ac:dyDescent="0.25">
      <c r="A21" s="615"/>
      <c r="B21" s="1020" t="s">
        <v>467</v>
      </c>
      <c r="C21" s="498"/>
      <c r="F21" s="75" t="s">
        <v>305</v>
      </c>
      <c r="G21" s="150" t="s">
        <v>582</v>
      </c>
      <c r="H21" s="1667"/>
      <c r="I21" s="1668"/>
    </row>
    <row r="22" spans="1:9" ht="15.6" x14ac:dyDescent="0.3">
      <c r="A22" s="52"/>
      <c r="B22" s="974" t="s">
        <v>304</v>
      </c>
      <c r="C22" s="498"/>
      <c r="F22" s="1030" t="s">
        <v>306</v>
      </c>
      <c r="G22" s="150" t="s">
        <v>583</v>
      </c>
      <c r="H22" s="1667"/>
      <c r="I22" s="1668"/>
    </row>
    <row r="23" spans="1:9" ht="15.6" x14ac:dyDescent="0.3">
      <c r="A23" s="52"/>
      <c r="B23" s="1021" t="s">
        <v>303</v>
      </c>
      <c r="C23" s="498"/>
      <c r="F23" s="1030" t="s">
        <v>69</v>
      </c>
      <c r="G23" s="150" t="s">
        <v>584</v>
      </c>
      <c r="H23" s="1667"/>
      <c r="I23" s="1668"/>
    </row>
    <row r="24" spans="1:9" ht="15.6" x14ac:dyDescent="0.3">
      <c r="A24" s="52"/>
      <c r="B24" s="975" t="s">
        <v>354</v>
      </c>
      <c r="C24" s="498"/>
      <c r="F24" s="1030" t="s">
        <v>25</v>
      </c>
      <c r="G24" s="150" t="s">
        <v>585</v>
      </c>
      <c r="H24" s="1667"/>
      <c r="I24" s="1668"/>
    </row>
    <row r="25" spans="1:9" ht="15.6" x14ac:dyDescent="0.25">
      <c r="A25" s="52"/>
      <c r="B25" s="1022" t="s">
        <v>26</v>
      </c>
      <c r="C25" s="498"/>
      <c r="F25" s="1030" t="s">
        <v>16</v>
      </c>
      <c r="G25" s="150" t="s">
        <v>586</v>
      </c>
      <c r="H25" s="1667"/>
      <c r="I25" s="1668"/>
    </row>
    <row r="26" spans="1:9" ht="15.6" x14ac:dyDescent="0.25">
      <c r="A26" s="52"/>
      <c r="B26" s="1023" t="s">
        <v>21</v>
      </c>
      <c r="C26" s="498"/>
      <c r="F26" s="1030" t="s">
        <v>476</v>
      </c>
      <c r="G26" s="150" t="s">
        <v>587</v>
      </c>
      <c r="H26" s="1667"/>
      <c r="I26" s="1668"/>
    </row>
    <row r="27" spans="1:9" ht="15.6" x14ac:dyDescent="0.25">
      <c r="A27" s="52"/>
      <c r="B27" s="1024" t="s">
        <v>469</v>
      </c>
      <c r="C27" s="498"/>
      <c r="F27" s="75"/>
      <c r="G27" s="150"/>
      <c r="H27" s="1669"/>
      <c r="I27" s="1670"/>
    </row>
    <row r="28" spans="1:9" ht="15.6" x14ac:dyDescent="0.25">
      <c r="A28" s="52"/>
      <c r="B28" s="54"/>
      <c r="C28" s="498"/>
      <c r="F28" s="75"/>
      <c r="G28" s="150"/>
      <c r="H28" s="149"/>
      <c r="I28" s="149"/>
    </row>
    <row r="29" spans="1:9" x14ac:dyDescent="0.25">
      <c r="A29" s="52"/>
      <c r="B29" s="54"/>
      <c r="C29" s="53"/>
      <c r="F29" s="1664" t="s">
        <v>299</v>
      </c>
      <c r="G29" s="1664"/>
      <c r="H29" s="1664"/>
      <c r="I29" s="1664"/>
    </row>
    <row r="30" spans="1:9" ht="15.6" x14ac:dyDescent="0.25">
      <c r="A30" s="52"/>
      <c r="B30" s="681" t="s">
        <v>410</v>
      </c>
      <c r="C30" s="53"/>
      <c r="F30" s="1654"/>
      <c r="G30" s="1654"/>
      <c r="H30" s="1654"/>
      <c r="I30" s="1654"/>
    </row>
    <row r="31" spans="1:9" ht="15.6" x14ac:dyDescent="0.25">
      <c r="A31" s="52"/>
      <c r="B31" s="682" t="s">
        <v>411</v>
      </c>
      <c r="C31" s="53"/>
      <c r="F31" s="1654"/>
      <c r="G31" s="1654"/>
      <c r="H31" s="1654"/>
      <c r="I31" s="1654"/>
    </row>
    <row r="32" spans="1:9" ht="15.6" x14ac:dyDescent="0.25">
      <c r="A32" s="52"/>
      <c r="B32" s="1027" t="s">
        <v>457</v>
      </c>
      <c r="C32" s="53"/>
      <c r="F32" s="1671" t="s">
        <v>300</v>
      </c>
      <c r="G32" s="1671"/>
      <c r="H32" s="1671"/>
      <c r="I32" s="1671"/>
    </row>
    <row r="33" spans="1:9" ht="15.6" x14ac:dyDescent="0.25">
      <c r="A33" s="615"/>
      <c r="B33" s="1028" t="s">
        <v>468</v>
      </c>
      <c r="C33" s="498"/>
      <c r="F33" s="1654" t="s">
        <v>89</v>
      </c>
      <c r="G33" s="1654"/>
      <c r="H33" s="1654"/>
      <c r="I33" s="1654"/>
    </row>
    <row r="34" spans="1:9" x14ac:dyDescent="0.25">
      <c r="A34" s="52"/>
      <c r="B34" s="54"/>
      <c r="C34" s="53"/>
      <c r="F34" s="1654"/>
      <c r="G34" s="1654"/>
      <c r="H34" s="1654"/>
      <c r="I34" s="1654"/>
    </row>
    <row r="35" spans="1:9" ht="15.6" x14ac:dyDescent="0.25">
      <c r="A35" s="52"/>
      <c r="B35" s="54"/>
      <c r="C35" s="498"/>
      <c r="F35" s="1654" t="s">
        <v>157</v>
      </c>
      <c r="G35" s="1654"/>
      <c r="H35" s="1654"/>
      <c r="I35" s="1654"/>
    </row>
    <row r="36" spans="1:9" ht="15.6" customHeight="1" x14ac:dyDescent="0.25">
      <c r="A36" s="52"/>
      <c r="B36" s="1261" t="s">
        <v>429</v>
      </c>
      <c r="C36" s="498"/>
      <c r="F36" s="1654"/>
      <c r="G36" s="1654"/>
      <c r="H36" s="1654"/>
      <c r="I36" s="1654"/>
    </row>
    <row r="37" spans="1:9" ht="13.2" customHeight="1" x14ac:dyDescent="0.25">
      <c r="A37" s="54"/>
      <c r="B37" s="1262"/>
      <c r="C37" s="54"/>
      <c r="F37" s="1654"/>
      <c r="G37" s="1654"/>
      <c r="H37" s="1654"/>
      <c r="I37" s="1654"/>
    </row>
    <row r="38" spans="1:9" ht="17.399999999999999" x14ac:dyDescent="0.25">
      <c r="A38" s="54"/>
      <c r="B38" s="854" t="s">
        <v>425</v>
      </c>
      <c r="C38" s="54"/>
      <c r="F38" s="1654" t="s">
        <v>100</v>
      </c>
      <c r="G38" s="1654"/>
      <c r="H38" s="1654"/>
      <c r="I38" s="1654"/>
    </row>
    <row r="39" spans="1:9" ht="15.6" x14ac:dyDescent="0.25">
      <c r="A39" s="54"/>
      <c r="B39" s="1031" t="s">
        <v>369</v>
      </c>
      <c r="C39" s="54"/>
      <c r="F39" s="1663" t="s">
        <v>90</v>
      </c>
      <c r="G39" s="1663"/>
      <c r="H39" s="1663"/>
      <c r="I39" s="1663"/>
    </row>
    <row r="40" spans="1:9" ht="13.8" thickBot="1" x14ac:dyDescent="0.3">
      <c r="A40" s="54"/>
      <c r="B40" s="54"/>
      <c r="C40" s="54"/>
      <c r="F40" s="1654" t="s">
        <v>96</v>
      </c>
      <c r="G40" s="1654"/>
      <c r="H40" s="1654"/>
      <c r="I40" s="1654"/>
    </row>
    <row r="41" spans="1:9" ht="13.8" x14ac:dyDescent="0.25">
      <c r="A41" s="52"/>
      <c r="B41" s="600" t="s">
        <v>307</v>
      </c>
      <c r="C41" s="53"/>
      <c r="F41" s="1654"/>
      <c r="G41" s="1654"/>
      <c r="H41" s="1654"/>
      <c r="I41" s="1654"/>
    </row>
    <row r="42" spans="1:9" ht="13.8" x14ac:dyDescent="0.25">
      <c r="A42" s="52"/>
      <c r="B42" s="601" t="s">
        <v>269</v>
      </c>
      <c r="C42" s="53"/>
      <c r="F42" s="1654"/>
      <c r="G42" s="1654"/>
      <c r="H42" s="1654"/>
      <c r="I42" s="1654"/>
    </row>
    <row r="43" spans="1:9" ht="13.8" x14ac:dyDescent="0.25">
      <c r="A43" s="52"/>
      <c r="B43" s="503" t="s">
        <v>256</v>
      </c>
      <c r="C43" s="502"/>
      <c r="F43" s="1654" t="s">
        <v>93</v>
      </c>
      <c r="G43" s="1654"/>
      <c r="H43" s="1654"/>
      <c r="I43" s="1654"/>
    </row>
    <row r="44" spans="1:9" ht="13.8" x14ac:dyDescent="0.25">
      <c r="A44" s="52"/>
      <c r="B44" s="504" t="s">
        <v>109</v>
      </c>
      <c r="C44" s="502"/>
      <c r="F44" s="1654"/>
      <c r="G44" s="1654"/>
      <c r="H44" s="1654"/>
      <c r="I44" s="1654"/>
    </row>
    <row r="45" spans="1:9" ht="13.8" x14ac:dyDescent="0.25">
      <c r="A45" s="52"/>
      <c r="B45" s="505" t="s">
        <v>110</v>
      </c>
      <c r="C45" s="502"/>
      <c r="F45" s="1654"/>
      <c r="G45" s="1654"/>
      <c r="H45" s="1654"/>
      <c r="I45" s="1654"/>
    </row>
    <row r="46" spans="1:9" ht="15.6" x14ac:dyDescent="0.25">
      <c r="A46" s="52"/>
      <c r="B46" s="1029" t="s">
        <v>107</v>
      </c>
      <c r="C46" s="502"/>
      <c r="F46" s="1654" t="s">
        <v>94</v>
      </c>
      <c r="G46" s="1654"/>
      <c r="H46" s="1654"/>
      <c r="I46" s="1654"/>
    </row>
    <row r="47" spans="1:9" ht="13.8" x14ac:dyDescent="0.25">
      <c r="A47" s="52"/>
      <c r="B47" s="506" t="s">
        <v>265</v>
      </c>
      <c r="C47" s="502"/>
      <c r="F47" s="1654"/>
      <c r="G47" s="1654"/>
      <c r="H47" s="1654"/>
      <c r="I47" s="1654"/>
    </row>
    <row r="48" spans="1:9" ht="13.8" x14ac:dyDescent="0.25">
      <c r="A48" s="52"/>
      <c r="B48" s="506" t="s">
        <v>266</v>
      </c>
      <c r="C48" s="502"/>
      <c r="F48" s="1654" t="s">
        <v>97</v>
      </c>
      <c r="G48" s="1654"/>
      <c r="H48" s="1654"/>
      <c r="I48" s="1654"/>
    </row>
    <row r="49" spans="1:9" ht="13.8" x14ac:dyDescent="0.25">
      <c r="A49" s="52"/>
      <c r="B49" s="506" t="s">
        <v>140</v>
      </c>
      <c r="C49" s="502"/>
      <c r="F49" s="1654"/>
      <c r="G49" s="1654"/>
      <c r="H49" s="1654"/>
      <c r="I49" s="1654"/>
    </row>
    <row r="50" spans="1:9" ht="13.8" x14ac:dyDescent="0.25">
      <c r="A50" s="52"/>
      <c r="B50" s="506" t="s">
        <v>271</v>
      </c>
      <c r="C50" s="502"/>
      <c r="F50" s="1654"/>
      <c r="G50" s="1654"/>
      <c r="H50" s="1654"/>
      <c r="I50" s="1654"/>
    </row>
    <row r="51" spans="1:9" ht="13.8" x14ac:dyDescent="0.25">
      <c r="A51" s="52"/>
      <c r="B51" s="506" t="s">
        <v>267</v>
      </c>
      <c r="C51" s="502"/>
      <c r="F51" s="1654"/>
      <c r="G51" s="1654"/>
      <c r="H51" s="1654"/>
      <c r="I51" s="1654"/>
    </row>
    <row r="52" spans="1:9" ht="13.8" x14ac:dyDescent="0.25">
      <c r="A52" s="52"/>
      <c r="B52" s="506" t="s">
        <v>139</v>
      </c>
      <c r="C52" s="502"/>
      <c r="F52" s="1654" t="s">
        <v>95</v>
      </c>
      <c r="G52" s="1654"/>
      <c r="H52" s="1654"/>
      <c r="I52" s="1654"/>
    </row>
    <row r="53" spans="1:9" ht="13.8" x14ac:dyDescent="0.25">
      <c r="A53" s="52"/>
      <c r="B53" s="506" t="s">
        <v>268</v>
      </c>
      <c r="C53" s="502"/>
      <c r="F53" s="1654"/>
      <c r="G53" s="1654"/>
      <c r="H53" s="1654"/>
      <c r="I53" s="1654"/>
    </row>
    <row r="54" spans="1:9" ht="13.8" x14ac:dyDescent="0.25">
      <c r="A54" s="52"/>
      <c r="B54" s="685" t="s">
        <v>111</v>
      </c>
      <c r="C54" s="502"/>
      <c r="F54" s="1672"/>
      <c r="G54" s="1672"/>
      <c r="H54" s="1672"/>
      <c r="I54" s="1672"/>
    </row>
    <row r="55" spans="1:9" ht="13.8" x14ac:dyDescent="0.25">
      <c r="A55" s="52"/>
      <c r="B55" s="54"/>
      <c r="C55" s="502"/>
    </row>
    <row r="56" spans="1:9" ht="13.8" x14ac:dyDescent="0.25">
      <c r="A56" s="52"/>
      <c r="B56" s="54"/>
      <c r="C56" s="502"/>
    </row>
    <row r="57" spans="1:9" x14ac:dyDescent="0.25">
      <c r="A57" s="52"/>
      <c r="B57" s="54"/>
      <c r="C57" s="53"/>
    </row>
    <row r="58" spans="1:9" ht="15.6" x14ac:dyDescent="0.25">
      <c r="A58" s="1169"/>
      <c r="B58" s="1170" t="str">
        <f>B1</f>
        <v>November</v>
      </c>
      <c r="C58" s="1171"/>
    </row>
  </sheetData>
  <mergeCells count="27">
    <mergeCell ref="B36:B37"/>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F40:I42"/>
    <mergeCell ref="G16:G19"/>
    <mergeCell ref="F16:F19"/>
    <mergeCell ref="H16:I19"/>
    <mergeCell ref="F39:I39"/>
    <mergeCell ref="F29:I31"/>
    <mergeCell ref="H20:I27"/>
    <mergeCell ref="F38:I38"/>
    <mergeCell ref="F32:I32"/>
    <mergeCell ref="F35:I37"/>
    <mergeCell ref="F33:I34"/>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3" tooltip="Code of Ethics"/>
    <hyperlink ref="B54" location="References!A1" tooltip="802.11 WG Communication References" display="Reference"/>
    <hyperlink ref="B43" location="'802.11 Cover'!A1" tooltip="Cover Page" display="Cover"/>
    <hyperlink ref="B48" r:id="rId14" tooltip="Antitrust and Competition Policy"/>
    <hyperlink ref="B51" r:id="rId15" tooltip="IEEE-SA PatCom"/>
    <hyperlink ref="B45" r:id="rId16" tooltip="WG Officers and Contact Details"/>
    <hyperlink ref="B52" r:id="rId17" tooltip="Patent Policy"/>
    <hyperlink ref="B53" r:id="rId18" tooltip="Patent FAQ"/>
    <hyperlink ref="B47" r:id="rId19" tooltip="Affiliation FAQ"/>
    <hyperlink ref="B50" r:id="rId20" tooltip="IEEE-SA Letter of Assurance Form"/>
    <hyperlink ref="B14" location="'ARC SC'!A1" tooltip="Architecture Standing Committee Agenda" display="ARC"/>
    <hyperlink ref="B42" r:id="rId21" tooltip="Teleconference Calendar"/>
    <hyperlink ref="B41" r:id="rId22"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horizontalDpi="4294967293" verticalDpi="1200" r:id="rId23"/>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Title</vt:lpstr>
      <vt:lpstr>802.11 Cover</vt:lpstr>
      <vt:lpstr>Courtesy Notice</vt:lpstr>
      <vt:lpstr> Agenda Graphic</vt:lpstr>
      <vt:lpstr>802.11 WG Agenda</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PAD SG Agenda</vt:lpstr>
      <vt:lpstr>GLK SG Agenda</vt:lpstr>
      <vt:lpstr>CAC Agenda</vt:lpstr>
      <vt:lpstr>Agenda links</vt:lpstr>
      <vt:lpstr>References</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135th IEEE 802.11 Session Agenda</dc:title>
  <dc:subject>Agendas for the WG, TG, SC and AHC</dc:subject>
  <dc:creator/>
  <cp:keywords>Spetember 2012, Indian Wells, CA- Agenda</cp:keywords>
  <cp:lastModifiedBy/>
  <cp:lastPrinted>2011-11-10T14:50:17Z</cp:lastPrinted>
  <dcterms:created xsi:type="dcterms:W3CDTF">2007-05-08T22:03:28Z</dcterms:created>
  <dcterms:modified xsi:type="dcterms:W3CDTF">2012-10-13T22:40:21Z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