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0" windowWidth="13860" windowHeight="7620" tabRatio="964" firstSheet="3" activeTab="4"/>
  </bookViews>
  <sheets>
    <sheet name="Title" sheetId="419" r:id="rId1"/>
    <sheet name="802.11 Cover" sheetId="20" r:id="rId2"/>
    <sheet name="Courtesy Notice" sheetId="21" r:id="rId3"/>
    <sheet name="802.11 WG Agenda" sheetId="724" r:id="rId4"/>
    <sheet name="Beijing 802.11 Agenda" sheetId="775" r:id="rId5"/>
    <sheet name=" Indian Wells Agenda Graphic" sheetId="654" r:id="rId6"/>
    <sheet name="Beijing Agenda Graphic" sheetId="774" r:id="rId7"/>
    <sheet name="WNG SC Agenda" sheetId="736" r:id="rId8"/>
    <sheet name="ARC SC" sheetId="746" r:id="rId9"/>
    <sheet name="JTC1" sheetId="747" r:id="rId10"/>
    <sheet name="REG" sheetId="758" r:id="rId11"/>
    <sheet name="802.24 - Smart Grid" sheetId="762" r:id="rId12"/>
    <sheet name="REVmc Agenda" sheetId="770" r:id="rId13"/>
    <sheet name="TGac Agenda" sheetId="756" r:id="rId14"/>
    <sheet name="TGad Agenda" sheetId="755" r:id="rId15"/>
    <sheet name="TGaf Agenda" sheetId="757" r:id="rId16"/>
    <sheet name="TGah Agenda" sheetId="763" r:id="rId17"/>
    <sheet name="TGai Agenda" sheetId="764" r:id="rId18"/>
    <sheet name="TGaj Agenda" sheetId="772" r:id="rId19"/>
    <sheet name="PAD SG Agenda" sheetId="767" r:id="rId20"/>
    <sheet name="GLK SG Agenda" sheetId="773" r:id="rId21"/>
    <sheet name="CAC Agenda" sheetId="754" r:id="rId22"/>
    <sheet name="Agenda links" sheetId="745" r:id="rId23"/>
    <sheet name="References" sheetId="429" r:id="rId24"/>
  </sheets>
  <definedNames>
    <definedName name="_Parse_In" localSheetId="3" hidden="1">'802.11 WG Agenda'!$H$118:$H$190</definedName>
    <definedName name="_Parse_Out" localSheetId="3" hidden="1">'802.11 WG Agenda'!#REF!</definedName>
    <definedName name="all" localSheetId="5">#REF!</definedName>
    <definedName name="all" localSheetId="20">#REF!</definedName>
    <definedName name="all" localSheetId="12">#REF!</definedName>
    <definedName name="all" localSheetId="7">#REF!</definedName>
    <definedName name="all">#REF!</definedName>
    <definedName name="cc" localSheetId="20">#REF!</definedName>
    <definedName name="cc" localSheetId="12">#REF!</definedName>
    <definedName name="cc" localSheetId="7">#REF!</definedName>
    <definedName name="cc">#REF!</definedName>
    <definedName name="circular" localSheetId="5">#REF!</definedName>
    <definedName name="circular" localSheetId="20">#REF!</definedName>
    <definedName name="circular" localSheetId="12">#REF!</definedName>
    <definedName name="circular" localSheetId="7">#REF!</definedName>
    <definedName name="circular">#REF!</definedName>
    <definedName name="FridayClosingPlenary">'802.11 WG Agenda'!$A$184:$O$358</definedName>
    <definedName name="MondayOpeningPlenary">'802.11 WG Agenda'!$A$1:$O$110</definedName>
    <definedName name="_xlnm.Print_Area" localSheetId="5">' Indian Wells Agenda Graphic'!$E$1:$AF$44</definedName>
    <definedName name="_xlnm.Print_Area" localSheetId="1">'802.11 Cover'!$E$1:$S$38</definedName>
    <definedName name="_xlnm.Print_Area" localSheetId="3">'802.11 WG Agenda'!$A$1:$O$357</definedName>
    <definedName name="_xlnm.Print_Area" localSheetId="11">'802.24 - Smart Grid'!$E$1:$M$9</definedName>
    <definedName name="_xlnm.Print_Area" localSheetId="8">'ARC SC'!$E$1:$N$19</definedName>
    <definedName name="_xlnm.Print_Area" localSheetId="21">'CAC Agenda'!$D$1:$N$14</definedName>
    <definedName name="_xlnm.Print_Area" localSheetId="2">'Courtesy Notice'!$D$1:$Z$49</definedName>
    <definedName name="_xlnm.Print_Area" localSheetId="9">'JTC1'!$D$1:$M$4</definedName>
    <definedName name="_xlnm.Print_Area" localSheetId="23">References!$D$1:$I$54</definedName>
    <definedName name="_xlnm.Print_Area" localSheetId="10">REG!$E$1:$M$2</definedName>
    <definedName name="_xlnm.Print_Area" localSheetId="13">'TGac Agenda'!$E$1:$M$52</definedName>
    <definedName name="_xlnm.Print_Area" localSheetId="14">'TGad Agenda'!$E$1:$M$8</definedName>
    <definedName name="_xlnm.Print_Area" localSheetId="15">'TGaf Agenda'!$E$1:$M$50</definedName>
    <definedName name="_xlnm.Print_Area" localSheetId="17">'TGai Agenda'!$E$1:$M$74</definedName>
    <definedName name="_xlnm.Print_Area" localSheetId="0">Title!$E$1:$R$27</definedName>
    <definedName name="_xlnm.Print_Area" localSheetId="7">'WNG SC Agenda'!$D$1:$M$30</definedName>
    <definedName name="Print_Area_MI" localSheetId="5">#REF!</definedName>
    <definedName name="Print_Area_MI" localSheetId="3">'802.11 WG Agenda'!#REF!</definedName>
    <definedName name="Print_Area_MI" localSheetId="20">#REF!</definedName>
    <definedName name="Print_Area_MI" localSheetId="12">#REF!</definedName>
    <definedName name="Print_Area_MI" localSheetId="7">#REF!</definedName>
    <definedName name="Print_Area_MI">#REF!</definedName>
    <definedName name="skipnav" localSheetId="1">'802.11 Cover'!#REF!</definedName>
    <definedName name="sm" localSheetId="20">#REF!</definedName>
    <definedName name="sm" localSheetId="12">#REF!</definedName>
    <definedName name="sm" localSheetId="7">#REF!</definedName>
    <definedName name="sm">#REF!</definedName>
    <definedName name="WednesdayMidWeekPlenary">'802.11 WG Agenda'!$A$111:$O$180</definedName>
    <definedName name="Z_00AABE15_45FB_42F7_A454_BE72949E7A28_.wvu.PrintArea" localSheetId="5" hidden="1">' Indian Wells Agenda Graphic'!#REF!</definedName>
    <definedName name="Z_00AABE15_45FB_42F7_A454_BE72949E7A28_.wvu.PrintArea" localSheetId="3" hidden="1">'802.11 WG Agenda'!$H$113:$N$190</definedName>
    <definedName name="Z_00AABE15_45FB_42F7_A454_BE72949E7A28_.wvu.PrintArea" localSheetId="2" hidden="1">'Courtesy Notice'!$B$2:$P$35</definedName>
    <definedName name="Z_00AABE15_45FB_42F7_A454_BE72949E7A28_.wvu.Rows" localSheetId="5" hidden="1">' Indian Wells Agenda Graphic'!#REF!</definedName>
    <definedName name="Z_1A4B53BA_FB50_4C55_8FB0_39E1B9C1F190_.wvu.PrintArea" localSheetId="5" hidden="1">' Indian Wells Agenda Graphic'!#REF!</definedName>
    <definedName name="Z_1A4B53BA_FB50_4C55_8FB0_39E1B9C1F190_.wvu.PrintArea" localSheetId="3" hidden="1">'802.11 WG Agenda'!$H$113:$N$190</definedName>
    <definedName name="Z_1A4B53BA_FB50_4C55_8FB0_39E1B9C1F190_.wvu.PrintArea" localSheetId="2" hidden="1">'Courtesy Notice'!$B$2:$P$35</definedName>
    <definedName name="Z_1A4B53BA_FB50_4C55_8FB0_39E1B9C1F190_.wvu.Rows" localSheetId="5" hidden="1">' Indian Wells Agenda Graphic'!#REF!</definedName>
    <definedName name="Z_1A4B53BA_FB50_4C55_8FB0_39E1B9C1F190_.wvu.Rows" localSheetId="3" hidden="1">'802.11 WG Agenda'!$94:$97,'802.11 WG Agenda'!$99:$146,'802.11 WG Agenda'!#REF!,'802.11 WG Agenda'!#REF!</definedName>
    <definedName name="Z_20E74821_39C1_45DB_92E8_46A0E2E722B2_.wvu.PrintArea" localSheetId="5" hidden="1">' Indian Wells Agenda Graphic'!#REF!</definedName>
    <definedName name="Z_20E74821_39C1_45DB_92E8_46A0E2E722B2_.wvu.PrintArea" localSheetId="3" hidden="1">'802.11 WG Agenda'!$H$113:$N$190</definedName>
    <definedName name="Z_20E74821_39C1_45DB_92E8_46A0E2E722B2_.wvu.PrintArea" localSheetId="2" hidden="1">'Courtesy Notice'!$B$2:$P$35</definedName>
    <definedName name="Z_20E74821_39C1_45DB_92E8_46A0E2E722B2_.wvu.Rows" localSheetId="5" hidden="1">' Indian Wells Agenda Graphic'!#REF!</definedName>
    <definedName name="Z_20E74821_39C1_45DB_92E8_46A0E2E722B2_.wvu.Rows" localSheetId="3" hidden="1">'802.11 WG Agenda'!#REF!,'802.11 WG Agenda'!$94:$97,'802.11 WG Agenda'!$99:$146</definedName>
    <definedName name="Z_27B78060_68E1_4A63_8B2B_C34DB2097BAE_.wvu.PrintArea" localSheetId="5" hidden="1">' Indian Wells Agenda Graphic'!#REF!</definedName>
    <definedName name="Z_27B78060_68E1_4A63_8B2B_C34DB2097BAE_.wvu.PrintArea" localSheetId="3" hidden="1">'802.11 WG Agenda'!$H$113:$N$190</definedName>
    <definedName name="Z_27B78060_68E1_4A63_8B2B_C34DB2097BAE_.wvu.PrintArea" localSheetId="2" hidden="1">'Courtesy Notice'!$B$2:$P$35</definedName>
    <definedName name="Z_27B78060_68E1_4A63_8B2B_C34DB2097BAE_.wvu.Rows" localSheetId="5" hidden="1">' Indian Wells Agenda Graphic'!#REF!</definedName>
    <definedName name="Z_2A0FDEE0_69FA_11D3_B977_C0F04DC10124_.wvu.PrintArea" localSheetId="3" hidden="1">'802.11 WG Agenda'!#REF!</definedName>
    <definedName name="Z_471EB7C4_B2CF_4FBE_9DC9_693B69A7F9FF_.wvu.PrintArea" localSheetId="5" hidden="1">' Indian Wells Agenda Graphic'!#REF!</definedName>
    <definedName name="Z_471EB7C4_B2CF_4FBE_9DC9_693B69A7F9FF_.wvu.PrintArea" localSheetId="3" hidden="1">'802.11 WG Agenda'!$H$113:$N$190</definedName>
    <definedName name="Z_471EB7C4_B2CF_4FBE_9DC9_693B69A7F9FF_.wvu.PrintArea" localSheetId="2" hidden="1">'Courtesy Notice'!$B$2:$P$35</definedName>
    <definedName name="Z_471EB7C4_B2CF_4FBE_9DC9_693B69A7F9FF_.wvu.Rows" localSheetId="5" hidden="1">' Indian Wells Agenda Graphic'!#REF!</definedName>
    <definedName name="Z_50D0CB11_55BB_43D8_AE23_D74B28948084_.wvu.PrintArea" localSheetId="5" hidden="1">' Indian Wells Agenda Graphic'!#REF!</definedName>
    <definedName name="Z_50D0CB11_55BB_43D8_AE23_D74B28948084_.wvu.PrintArea" localSheetId="3" hidden="1">'802.11 WG Agenda'!$H$113:$N$190</definedName>
    <definedName name="Z_50D0CB11_55BB_43D8_AE23_D74B28948084_.wvu.PrintArea" localSheetId="2" hidden="1">'Courtesy Notice'!$B$2:$P$35</definedName>
    <definedName name="Z_50D0CB11_55BB_43D8_AE23_D74B28948084_.wvu.Rows" localSheetId="5" hidden="1">' Indian Wells Agenda Graphic'!#REF!</definedName>
    <definedName name="Z_50D0CB11_55BB_43D8_AE23_D74B28948084_.wvu.Rows" localSheetId="3" hidden="1">'802.11 WG Agenda'!#REF!,'802.11 WG Agenda'!$99:$146,'802.11 WG Agenda'!#REF!,'802.11 WG Agenda'!#REF!</definedName>
    <definedName name="Z_7E5ADFC7_82CA_4A70_A250_6FC82DA284DC_.wvu.PrintArea" localSheetId="5" hidden="1">' Indian Wells Agenda Graphic'!#REF!</definedName>
    <definedName name="Z_7E5ADFC7_82CA_4A70_A250_6FC82DA284DC_.wvu.PrintArea" localSheetId="3" hidden="1">'802.11 WG Agenda'!$H$113:$N$190</definedName>
    <definedName name="Z_7E5ADFC7_82CA_4A70_A250_6FC82DA284DC_.wvu.PrintArea" localSheetId="2" hidden="1">'Courtesy Notice'!$B$2:$P$35</definedName>
    <definedName name="Z_7E5ADFC7_82CA_4A70_A250_6FC82DA284DC_.wvu.Rows" localSheetId="5" hidden="1">' Indian Wells Agenda Graphic'!#REF!</definedName>
    <definedName name="Z_7E5ADFC7_82CA_4A70_A250_6FC82DA284DC_.wvu.Rows" localSheetId="3" hidden="1">'802.11 WG Agenda'!#REF!,'802.11 WG Agenda'!$94:$97,'802.11 WG Agenda'!#REF!,'802.11 WG Agenda'!#REF!</definedName>
    <definedName name="Z_B316FFF2_8282_4BB7_BE04_5FED6E033DE9_.wvu.PrintArea" localSheetId="5" hidden="1">' Indian Wells Agenda Graphic'!#REF!</definedName>
    <definedName name="Z_B316FFF2_8282_4BB7_BE04_5FED6E033DE9_.wvu.PrintArea" localSheetId="3" hidden="1">'802.11 WG Agenda'!$H$113:$N$190</definedName>
    <definedName name="Z_B316FFF2_8282_4BB7_BE04_5FED6E033DE9_.wvu.PrintArea" localSheetId="2" hidden="1">'Courtesy Notice'!$B$2:$P$35</definedName>
    <definedName name="Z_B316FFF2_8282_4BB7_BE04_5FED6E033DE9_.wvu.Rows" localSheetId="5" hidden="1">' Indian Wells Agenda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N278" i="775" l="1"/>
  <c r="N194" i="775"/>
  <c r="N128" i="775"/>
  <c r="N14" i="775"/>
  <c r="O290" i="775"/>
  <c r="F268" i="775"/>
  <c r="F269" i="775" s="1"/>
  <c r="F270" i="775" s="1"/>
  <c r="G262" i="775"/>
  <c r="G263" i="775" s="1"/>
  <c r="G264" i="775" s="1"/>
  <c r="G260" i="775"/>
  <c r="G261" i="775" s="1"/>
  <c r="G255" i="775"/>
  <c r="H251" i="775"/>
  <c r="H250" i="775"/>
  <c r="H249" i="775"/>
  <c r="G247" i="775"/>
  <c r="G248" i="775" s="1"/>
  <c r="G249" i="775" s="1"/>
  <c r="G250" i="775" s="1"/>
  <c r="G251" i="775" s="1"/>
  <c r="G246" i="775"/>
  <c r="G239" i="775"/>
  <c r="G240" i="775" s="1"/>
  <c r="G241" i="775" s="1"/>
  <c r="G242" i="775" s="1"/>
  <c r="G233" i="775"/>
  <c r="G234" i="775" s="1"/>
  <c r="G235" i="775" s="1"/>
  <c r="G232" i="775"/>
  <c r="G226" i="775"/>
  <c r="G213" i="775"/>
  <c r="G214" i="775" s="1"/>
  <c r="G215" i="775" s="1"/>
  <c r="G216" i="775" s="1"/>
  <c r="G217" i="775" s="1"/>
  <c r="G218" i="775" s="1"/>
  <c r="G207" i="775"/>
  <c r="G208" i="775" s="1"/>
  <c r="G209" i="775" s="1"/>
  <c r="G199" i="775"/>
  <c r="G200" i="775" s="1"/>
  <c r="G201" i="775" s="1"/>
  <c r="G202" i="775" s="1"/>
  <c r="G203" i="775" s="1"/>
  <c r="G181" i="775"/>
  <c r="G180" i="775"/>
  <c r="G171" i="775"/>
  <c r="G172" i="775" s="1"/>
  <c r="G173" i="775" s="1"/>
  <c r="G174" i="775" s="1"/>
  <c r="G175" i="775" s="1"/>
  <c r="G176" i="775" s="1"/>
  <c r="G166" i="775"/>
  <c r="G164" i="775"/>
  <c r="G165" i="775" s="1"/>
  <c r="G163" i="775"/>
  <c r="G149" i="775"/>
  <c r="G150" i="775" s="1"/>
  <c r="G151" i="775" s="1"/>
  <c r="G152" i="775" s="1"/>
  <c r="G153" i="775" s="1"/>
  <c r="G154" i="775" s="1"/>
  <c r="G155" i="775" s="1"/>
  <c r="G156" i="775" s="1"/>
  <c r="G157" i="775" s="1"/>
  <c r="G158" i="775" s="1"/>
  <c r="G159" i="775" s="1"/>
  <c r="F132" i="775"/>
  <c r="F133" i="775" s="1"/>
  <c r="F134" i="775" s="1"/>
  <c r="F135" i="775" s="1"/>
  <c r="F136" i="775" s="1"/>
  <c r="F137" i="775" s="1"/>
  <c r="F138" i="775" s="1"/>
  <c r="F139" i="775" s="1"/>
  <c r="F140" i="775" s="1"/>
  <c r="F141" i="775" s="1"/>
  <c r="F142" i="775" s="1"/>
  <c r="F143" i="775" s="1"/>
  <c r="F144" i="775" s="1"/>
  <c r="N129" i="775"/>
  <c r="N131" i="775" s="1"/>
  <c r="N139" i="775" s="1"/>
  <c r="N140" i="775" s="1"/>
  <c r="N141" i="775" s="1"/>
  <c r="N142" i="775" s="1"/>
  <c r="N143" i="775" s="1"/>
  <c r="N144" i="775" s="1"/>
  <c r="N148" i="775" s="1"/>
  <c r="N149" i="775" s="1"/>
  <c r="N150" i="775" s="1"/>
  <c r="N151" i="775" s="1"/>
  <c r="N152" i="775" s="1"/>
  <c r="N153" i="775" s="1"/>
  <c r="J125" i="775"/>
  <c r="E124" i="775"/>
  <c r="E123" i="775"/>
  <c r="E122" i="775"/>
  <c r="E119" i="775"/>
  <c r="E118" i="775"/>
  <c r="E117" i="775"/>
  <c r="N105" i="775"/>
  <c r="N107" i="775" s="1"/>
  <c r="N103" i="775"/>
  <c r="G96" i="775"/>
  <c r="G87" i="775"/>
  <c r="G88" i="775" s="1"/>
  <c r="G89" i="775" s="1"/>
  <c r="G90" i="775" s="1"/>
  <c r="G91" i="775" s="1"/>
  <c r="G86" i="775"/>
  <c r="G81" i="775"/>
  <c r="G82" i="775" s="1"/>
  <c r="G83" i="775" s="1"/>
  <c r="G66" i="775"/>
  <c r="G67" i="775" s="1"/>
  <c r="G68" i="775" s="1"/>
  <c r="G69" i="775" s="1"/>
  <c r="G70" i="775" s="1"/>
  <c r="G71" i="775" s="1"/>
  <c r="G72" i="775" s="1"/>
  <c r="G73" i="775" s="1"/>
  <c r="G74" i="775" s="1"/>
  <c r="G76" i="775" s="1"/>
  <c r="G77" i="775" s="1"/>
  <c r="G45" i="775"/>
  <c r="G46" i="775" s="1"/>
  <c r="G47" i="775" s="1"/>
  <c r="G48" i="775" s="1"/>
  <c r="G49" i="775" s="1"/>
  <c r="G50" i="775" s="1"/>
  <c r="G51" i="775" s="1"/>
  <c r="G52" i="775" s="1"/>
  <c r="G53" i="775" s="1"/>
  <c r="G54" i="775" s="1"/>
  <c r="G55" i="775" s="1"/>
  <c r="G56" i="775" s="1"/>
  <c r="G57" i="775" s="1"/>
  <c r="G58" i="775" s="1"/>
  <c r="G59" i="775" s="1"/>
  <c r="G60" i="775" s="1"/>
  <c r="G26" i="775"/>
  <c r="G27" i="775" s="1"/>
  <c r="N15" i="775"/>
  <c r="N16" i="775" s="1"/>
  <c r="N18" i="775" s="1"/>
  <c r="N19" i="775" s="1"/>
  <c r="N21" i="775" s="1"/>
  <c r="N23" i="775" s="1"/>
  <c r="N44" i="775" s="1"/>
  <c r="N45" i="775" s="1"/>
  <c r="N46" i="775" s="1"/>
  <c r="N47" i="775" s="1"/>
  <c r="N48" i="775" s="1"/>
  <c r="N49" i="775" s="1"/>
  <c r="N50" i="775" s="1"/>
  <c r="N51" i="775" s="1"/>
  <c r="N52" i="775" s="1"/>
  <c r="N53" i="775" s="1"/>
  <c r="N54" i="775" s="1"/>
  <c r="N55" i="775" s="1"/>
  <c r="N56" i="775" s="1"/>
  <c r="N57" i="775" s="1"/>
  <c r="N58" i="775" s="1"/>
  <c r="N59" i="775" s="1"/>
  <c r="N60" i="775" s="1"/>
  <c r="N65" i="775" s="1"/>
  <c r="N66" i="775" s="1"/>
  <c r="N67" i="775" s="1"/>
  <c r="N68" i="775" s="1"/>
  <c r="N69" i="775" s="1"/>
  <c r="N70" i="775" s="1"/>
  <c r="N71" i="775" s="1"/>
  <c r="N72" i="775" s="1"/>
  <c r="N73" i="775" s="1"/>
  <c r="N74" i="775" s="1"/>
  <c r="N76" i="775" s="1"/>
  <c r="N77" i="775" s="1"/>
  <c r="N79" i="775" s="1"/>
  <c r="N80" i="775" s="1"/>
  <c r="N81" i="775" s="1"/>
  <c r="N82" i="775" s="1"/>
  <c r="N83" i="775" s="1"/>
  <c r="N85" i="775" s="1"/>
  <c r="N86" i="775" s="1"/>
  <c r="N87" i="775" s="1"/>
  <c r="N88" i="775" s="1"/>
  <c r="N89" i="775" s="1"/>
  <c r="N90" i="775" s="1"/>
  <c r="N91" i="775" s="1"/>
  <c r="N92" i="775" s="1"/>
  <c r="N93" i="775" s="1"/>
  <c r="N94" i="775" s="1"/>
  <c r="N95" i="775" s="1"/>
  <c r="N96" i="775" s="1"/>
  <c r="N97" i="775" s="1"/>
  <c r="N98" i="775" s="1"/>
  <c r="N99" i="775" s="1"/>
  <c r="N100" i="775" s="1"/>
  <c r="N101" i="775" s="1"/>
  <c r="J12" i="775"/>
  <c r="E5" i="775"/>
  <c r="E4" i="775"/>
  <c r="B4" i="775"/>
  <c r="E3" i="775"/>
  <c r="B3" i="775"/>
  <c r="B1" i="775"/>
  <c r="B58" i="775" s="1"/>
  <c r="M9" i="774"/>
  <c r="R9" i="774"/>
  <c r="F9" i="774"/>
  <c r="H9" i="774" s="1"/>
  <c r="F6" i="774"/>
  <c r="F4" i="774"/>
  <c r="B4" i="774"/>
  <c r="B3" i="774"/>
  <c r="B1" i="774"/>
  <c r="B58" i="774" s="1"/>
  <c r="M38" i="770"/>
  <c r="M39" i="770" s="1"/>
  <c r="M40" i="770" s="1"/>
  <c r="M41" i="770" s="1"/>
  <c r="M42" i="770" s="1"/>
  <c r="M43" i="770" s="1"/>
  <c r="M44" i="770" s="1"/>
  <c r="M30" i="770"/>
  <c r="M31" i="770" s="1"/>
  <c r="M32" i="770" s="1"/>
  <c r="M33" i="770" s="1"/>
  <c r="G17" i="770"/>
  <c r="G18" i="770" s="1"/>
  <c r="G19" i="770" s="1"/>
  <c r="G20" i="770" s="1"/>
  <c r="G21" i="770" s="1"/>
  <c r="G22" i="770" s="1"/>
  <c r="G23" i="770" s="1"/>
  <c r="G24" i="770" s="1"/>
  <c r="M16" i="770"/>
  <c r="M17" i="770" s="1"/>
  <c r="M18" i="770" s="1"/>
  <c r="M19" i="770" s="1"/>
  <c r="M20" i="770" s="1"/>
  <c r="M21" i="770" s="1"/>
  <c r="M22" i="770" s="1"/>
  <c r="M23" i="770" s="1"/>
  <c r="M24" i="770" s="1"/>
  <c r="N105" i="724"/>
  <c r="N103" i="724"/>
  <c r="M75" i="756"/>
  <c r="M76" i="756" s="1"/>
  <c r="M77" i="756" s="1"/>
  <c r="M78" i="756" s="1"/>
  <c r="M79" i="756" s="1"/>
  <c r="M80" i="756" s="1"/>
  <c r="M81" i="756" s="1"/>
  <c r="M69" i="756"/>
  <c r="M70" i="756" s="1"/>
  <c r="M63" i="756"/>
  <c r="M64" i="756" s="1"/>
  <c r="M65" i="756" s="1"/>
  <c r="M66" i="756" s="1"/>
  <c r="M57" i="756"/>
  <c r="M58" i="756" s="1"/>
  <c r="M59" i="756" s="1"/>
  <c r="M60" i="756" s="1"/>
  <c r="M51" i="756"/>
  <c r="M52" i="756" s="1"/>
  <c r="M44" i="756"/>
  <c r="M45" i="756" s="1"/>
  <c r="M46" i="756" s="1"/>
  <c r="M47" i="756" s="1"/>
  <c r="M48" i="756" s="1"/>
  <c r="M38" i="756"/>
  <c r="M39" i="756" s="1"/>
  <c r="M40" i="756" s="1"/>
  <c r="M41" i="756" s="1"/>
  <c r="M32" i="756"/>
  <c r="M33" i="756" s="1"/>
  <c r="M34" i="756" s="1"/>
  <c r="M35" i="756" s="1"/>
  <c r="M25" i="756"/>
  <c r="M26" i="756" s="1"/>
  <c r="M27" i="756" s="1"/>
  <c r="M28" i="756" s="1"/>
  <c r="M20" i="756"/>
  <c r="M21" i="756" s="1"/>
  <c r="M22" i="756" s="1"/>
  <c r="G13" i="756"/>
  <c r="G14" i="756" s="1"/>
  <c r="M12" i="756"/>
  <c r="M13" i="756" s="1"/>
  <c r="M14" i="756" s="1"/>
  <c r="M15" i="756" s="1"/>
  <c r="M16" i="756" s="1"/>
  <c r="M17" i="756" s="1"/>
  <c r="O358" i="724"/>
  <c r="M12" i="746"/>
  <c r="M13" i="746" s="1"/>
  <c r="M14" i="746" s="1"/>
  <c r="M15" i="746" s="1"/>
  <c r="M16" i="746" s="1"/>
  <c r="M17" i="746" s="1"/>
  <c r="M18" i="746" s="1"/>
  <c r="M19" i="746" s="1"/>
  <c r="G12" i="746"/>
  <c r="G13" i="746"/>
  <c r="G14" i="746"/>
  <c r="G15" i="746" s="1"/>
  <c r="G16" i="746" s="1"/>
  <c r="G17" i="746" s="1"/>
  <c r="G18" i="746" s="1"/>
  <c r="M10" i="758"/>
  <c r="M11" i="758"/>
  <c r="M12" i="758"/>
  <c r="M13" i="758" s="1"/>
  <c r="M14" i="758" s="1"/>
  <c r="M15" i="758" s="1"/>
  <c r="M16" i="758" s="1"/>
  <c r="M17" i="758" s="1"/>
  <c r="G10" i="758"/>
  <c r="M26" i="757"/>
  <c r="M27" i="757"/>
  <c r="M28" i="757" s="1"/>
  <c r="M29" i="757" s="1"/>
  <c r="M76" i="757"/>
  <c r="M77" i="757"/>
  <c r="M78" i="757" s="1"/>
  <c r="M79" i="757" s="1"/>
  <c r="M80" i="757" s="1"/>
  <c r="M81" i="757" s="1"/>
  <c r="M82" i="757" s="1"/>
  <c r="G76" i="757"/>
  <c r="G77" i="757"/>
  <c r="G78" i="757"/>
  <c r="G79" i="757" s="1"/>
  <c r="G80" i="757" s="1"/>
  <c r="G81" i="757" s="1"/>
  <c r="G82" i="757" s="1"/>
  <c r="M66" i="757"/>
  <c r="M67" i="757" s="1"/>
  <c r="M68" i="757" s="1"/>
  <c r="M69" i="757" s="1"/>
  <c r="M70" i="757" s="1"/>
  <c r="G66" i="757"/>
  <c r="G67" i="757"/>
  <c r="G68" i="757"/>
  <c r="G69" i="757" s="1"/>
  <c r="G70" i="757" s="1"/>
  <c r="M56" i="757"/>
  <c r="M57" i="757"/>
  <c r="M58" i="757" s="1"/>
  <c r="M59" i="757" s="1"/>
  <c r="M60" i="757" s="1"/>
  <c r="G56" i="757"/>
  <c r="G57" i="757" s="1"/>
  <c r="G58" i="757" s="1"/>
  <c r="G59" i="757" s="1"/>
  <c r="G60" i="757" s="1"/>
  <c r="M46" i="757"/>
  <c r="M47" i="757" s="1"/>
  <c r="M48" i="757" s="1"/>
  <c r="M49" i="757" s="1"/>
  <c r="M50" i="757" s="1"/>
  <c r="G46" i="757"/>
  <c r="G47" i="757"/>
  <c r="G48" i="757"/>
  <c r="G49" i="757" s="1"/>
  <c r="G50" i="757" s="1"/>
  <c r="M35" i="757"/>
  <c r="M36" i="757"/>
  <c r="M37" i="757" s="1"/>
  <c r="M38" i="757" s="1"/>
  <c r="M39" i="757" s="1"/>
  <c r="M40" i="757" s="1"/>
  <c r="G35" i="757"/>
  <c r="G36" i="757" s="1"/>
  <c r="G37" i="757" s="1"/>
  <c r="G38" i="757" s="1"/>
  <c r="G39" i="757" s="1"/>
  <c r="G40" i="757" s="1"/>
  <c r="G26" i="757"/>
  <c r="G27" i="757"/>
  <c r="G28" i="757" s="1"/>
  <c r="G29" i="757" s="1"/>
  <c r="M11" i="757"/>
  <c r="M12" i="757"/>
  <c r="M13" i="757" s="1"/>
  <c r="M14" i="757" s="1"/>
  <c r="M15" i="757" s="1"/>
  <c r="M16" i="757" s="1"/>
  <c r="M17" i="757" s="1"/>
  <c r="M18" i="757" s="1"/>
  <c r="M19" i="757" s="1"/>
  <c r="M20" i="757" s="1"/>
  <c r="G11" i="757"/>
  <c r="G12" i="757" s="1"/>
  <c r="G13" i="757" s="1"/>
  <c r="G14" i="757" s="1"/>
  <c r="G15" i="757" s="1"/>
  <c r="G16" i="757" s="1"/>
  <c r="G17" i="757" s="1"/>
  <c r="G18" i="757" s="1"/>
  <c r="G19" i="757" s="1"/>
  <c r="G20" i="757" s="1"/>
  <c r="M123" i="764"/>
  <c r="M124" i="764"/>
  <c r="M125" i="764" s="1"/>
  <c r="M126" i="764" s="1"/>
  <c r="M127" i="764" s="1"/>
  <c r="M128" i="764" s="1"/>
  <c r="G123" i="764"/>
  <c r="G124" i="764" s="1"/>
  <c r="G125" i="764" s="1"/>
  <c r="G126" i="764" s="1"/>
  <c r="G127" i="764" s="1"/>
  <c r="G128" i="764" s="1"/>
  <c r="M112" i="764"/>
  <c r="M113" i="764"/>
  <c r="M114" i="764" s="1"/>
  <c r="M115" i="764" s="1"/>
  <c r="M116" i="764" s="1"/>
  <c r="M117" i="764" s="1"/>
  <c r="G112" i="764"/>
  <c r="G113" i="764" s="1"/>
  <c r="G114" i="764" s="1"/>
  <c r="G115" i="764" s="1"/>
  <c r="M101" i="764"/>
  <c r="M102" i="764" s="1"/>
  <c r="M103" i="764" s="1"/>
  <c r="M104" i="764" s="1"/>
  <c r="M105" i="764" s="1"/>
  <c r="M106" i="764" s="1"/>
  <c r="G101" i="764"/>
  <c r="G102" i="764"/>
  <c r="G103" i="764" s="1"/>
  <c r="G104" i="764" s="1"/>
  <c r="M90" i="764"/>
  <c r="M91" i="764"/>
  <c r="M92" i="764" s="1"/>
  <c r="M93" i="764" s="1"/>
  <c r="M94" i="764" s="1"/>
  <c r="M95" i="764" s="1"/>
  <c r="G90" i="764"/>
  <c r="G91" i="764" s="1"/>
  <c r="G92" i="764" s="1"/>
  <c r="G93" i="764" s="1"/>
  <c r="M79" i="764"/>
  <c r="M80" i="764" s="1"/>
  <c r="M81" i="764" s="1"/>
  <c r="M82" i="764" s="1"/>
  <c r="G79" i="764"/>
  <c r="G80" i="764" s="1"/>
  <c r="G81" i="764" s="1"/>
  <c r="G82" i="764" s="1"/>
  <c r="M68" i="764"/>
  <c r="M69" i="764" s="1"/>
  <c r="M70" i="764" s="1"/>
  <c r="M71" i="764" s="1"/>
  <c r="G68" i="764"/>
  <c r="G69" i="764" s="1"/>
  <c r="G70" i="764" s="1"/>
  <c r="G71" i="764" s="1"/>
  <c r="M57" i="764"/>
  <c r="M58" i="764" s="1"/>
  <c r="M59" i="764" s="1"/>
  <c r="M60" i="764" s="1"/>
  <c r="M61" i="764" s="1"/>
  <c r="M62" i="764" s="1"/>
  <c r="G57" i="764"/>
  <c r="G58" i="764"/>
  <c r="G59" i="764" s="1"/>
  <c r="G60" i="764" s="1"/>
  <c r="M46" i="764"/>
  <c r="M47" i="764"/>
  <c r="M48" i="764" s="1"/>
  <c r="M49" i="764" s="1"/>
  <c r="M50" i="764" s="1"/>
  <c r="M51" i="764" s="1"/>
  <c r="G48" i="764"/>
  <c r="G46" i="764"/>
  <c r="M35" i="764"/>
  <c r="M36" i="764"/>
  <c r="M37" i="764" s="1"/>
  <c r="M38" i="764" s="1"/>
  <c r="M39" i="764" s="1"/>
  <c r="G35" i="764"/>
  <c r="G36" i="764" s="1"/>
  <c r="G37" i="764" s="1"/>
  <c r="G38" i="764" s="1"/>
  <c r="M24" i="764"/>
  <c r="M25" i="764" s="1"/>
  <c r="M26" i="764" s="1"/>
  <c r="M27" i="764" s="1"/>
  <c r="M28" i="764" s="1"/>
  <c r="M29" i="764" s="1"/>
  <c r="G24" i="764"/>
  <c r="G25" i="764"/>
  <c r="G26" i="764"/>
  <c r="G27" i="764" s="1"/>
  <c r="M12" i="764"/>
  <c r="M13" i="764"/>
  <c r="M14" i="764"/>
  <c r="M15" i="764" s="1"/>
  <c r="M16" i="764" s="1"/>
  <c r="M17" i="764" s="1"/>
  <c r="M18" i="764" s="1"/>
  <c r="M69" i="763"/>
  <c r="M70" i="763" s="1"/>
  <c r="M71" i="763" s="1"/>
  <c r="M72" i="763" s="1"/>
  <c r="M73" i="763" s="1"/>
  <c r="M61" i="763"/>
  <c r="M62" i="763" s="1"/>
  <c r="M63" i="763" s="1"/>
  <c r="M64" i="763" s="1"/>
  <c r="M52" i="763"/>
  <c r="M53" i="763" s="1"/>
  <c r="M54" i="763" s="1"/>
  <c r="M55" i="763" s="1"/>
  <c r="M56" i="763" s="1"/>
  <c r="M43" i="763"/>
  <c r="M44" i="763"/>
  <c r="M45" i="763"/>
  <c r="M34" i="763"/>
  <c r="M35" i="763" s="1"/>
  <c r="M36" i="763" s="1"/>
  <c r="M25" i="763"/>
  <c r="M26" i="763" s="1"/>
  <c r="M27" i="763" s="1"/>
  <c r="M28" i="763" s="1"/>
  <c r="M12" i="763"/>
  <c r="M13" i="763" s="1"/>
  <c r="M14" i="763" s="1"/>
  <c r="M15" i="763" s="1"/>
  <c r="M16" i="763" s="1"/>
  <c r="M17" i="763" s="1"/>
  <c r="M18" i="763" s="1"/>
  <c r="M19" i="763" s="1"/>
  <c r="L34" i="767"/>
  <c r="L35" i="767" s="1"/>
  <c r="L36" i="767" s="1"/>
  <c r="L23" i="767"/>
  <c r="L24" i="767"/>
  <c r="L25" i="767"/>
  <c r="L26" i="767" s="1"/>
  <c r="L27" i="767" s="1"/>
  <c r="L10" i="767"/>
  <c r="L11" i="767" s="1"/>
  <c r="L12" i="767" s="1"/>
  <c r="L13" i="767" s="1"/>
  <c r="L14" i="767" s="1"/>
  <c r="L15" i="767" s="1"/>
  <c r="L16" i="767" s="1"/>
  <c r="L17" i="767" s="1"/>
  <c r="L37" i="773"/>
  <c r="L38" i="773" s="1"/>
  <c r="L39" i="773" s="1"/>
  <c r="L40" i="773" s="1"/>
  <c r="L41" i="773" s="1"/>
  <c r="L42" i="773" s="1"/>
  <c r="L43" i="773" s="1"/>
  <c r="L44" i="773" s="1"/>
  <c r="L45" i="773" s="1"/>
  <c r="L46" i="773" s="1"/>
  <c r="L47" i="773" s="1"/>
  <c r="F12" i="773"/>
  <c r="F13" i="773" s="1"/>
  <c r="F14" i="773" s="1"/>
  <c r="F15" i="773" s="1"/>
  <c r="F16" i="773" s="1"/>
  <c r="F17" i="773" s="1"/>
  <c r="F18" i="773" s="1"/>
  <c r="F19" i="773" s="1"/>
  <c r="F25" i="773" s="1"/>
  <c r="F26" i="773" s="1"/>
  <c r="F27" i="773" s="1"/>
  <c r="F28" i="773" s="1"/>
  <c r="F29" i="773" s="1"/>
  <c r="F30" i="773" s="1"/>
  <c r="F31" i="773" s="1"/>
  <c r="F32" i="773" s="1"/>
  <c r="F37" i="773" s="1"/>
  <c r="F38" i="773" s="1"/>
  <c r="F39" i="773" s="1"/>
  <c r="F40" i="773" s="1"/>
  <c r="F41" i="773" s="1"/>
  <c r="F42" i="773" s="1"/>
  <c r="F43" i="773" s="1"/>
  <c r="F44" i="773" s="1"/>
  <c r="F45" i="773" s="1"/>
  <c r="F46" i="773" s="1"/>
  <c r="F47" i="773" s="1"/>
  <c r="L25" i="773"/>
  <c r="L26" i="773"/>
  <c r="L27" i="773" s="1"/>
  <c r="L28" i="773" s="1"/>
  <c r="L29" i="773" s="1"/>
  <c r="L30" i="773" s="1"/>
  <c r="L31" i="773" s="1"/>
  <c r="L32" i="773" s="1"/>
  <c r="L11" i="773"/>
  <c r="L12" i="773"/>
  <c r="L13" i="773" s="1"/>
  <c r="L14" i="773" s="1"/>
  <c r="L15" i="773" s="1"/>
  <c r="L16" i="773" s="1"/>
  <c r="L17" i="773" s="1"/>
  <c r="L18" i="773" s="1"/>
  <c r="L19" i="773" s="1"/>
  <c r="M28" i="736"/>
  <c r="M29" i="736" s="1"/>
  <c r="M30" i="736" s="1"/>
  <c r="M12" i="736"/>
  <c r="M13" i="736"/>
  <c r="M14" i="736" s="1"/>
  <c r="M15" i="736" s="1"/>
  <c r="M16" i="736" s="1"/>
  <c r="M17" i="736" s="1"/>
  <c r="M18" i="736" s="1"/>
  <c r="M19" i="736" s="1"/>
  <c r="M20" i="736" s="1"/>
  <c r="M21" i="736" s="1"/>
  <c r="M22" i="736" s="1"/>
  <c r="N14" i="724"/>
  <c r="N15" i="724" s="1"/>
  <c r="N16" i="724" s="1"/>
  <c r="N18" i="724" s="1"/>
  <c r="N19" i="724" s="1"/>
  <c r="N21" i="724" s="1"/>
  <c r="N23" i="724" s="1"/>
  <c r="N44" i="724" s="1"/>
  <c r="N45" i="724" s="1"/>
  <c r="N46" i="724" s="1"/>
  <c r="N47" i="724" s="1"/>
  <c r="N48" i="724" s="1"/>
  <c r="N49" i="724" s="1"/>
  <c r="N50" i="724" s="1"/>
  <c r="N51" i="724" s="1"/>
  <c r="N52" i="724" s="1"/>
  <c r="N53" i="724" s="1"/>
  <c r="N54" i="724" s="1"/>
  <c r="N55" i="724" s="1"/>
  <c r="N56" i="724" s="1"/>
  <c r="N57" i="724" s="1"/>
  <c r="N58" i="724" s="1"/>
  <c r="N59" i="724" s="1"/>
  <c r="N60" i="724" s="1"/>
  <c r="N196" i="724"/>
  <c r="N197" i="724" s="1"/>
  <c r="N199" i="724" s="1"/>
  <c r="N207" i="724" s="1"/>
  <c r="N208" i="724" s="1"/>
  <c r="N209" i="724" s="1"/>
  <c r="N210" i="724" s="1"/>
  <c r="N211" i="724" s="1"/>
  <c r="N212" i="724" s="1"/>
  <c r="N216" i="724" s="1"/>
  <c r="N217" i="724" s="1"/>
  <c r="N218" i="724" s="1"/>
  <c r="N219" i="724" s="1"/>
  <c r="N220" i="724" s="1"/>
  <c r="N221" i="724" s="1"/>
  <c r="B1" i="429"/>
  <c r="B58" i="429" s="1"/>
  <c r="B4" i="429"/>
  <c r="B3" i="429"/>
  <c r="B1" i="754"/>
  <c r="B58" i="754" s="1"/>
  <c r="B4" i="754"/>
  <c r="B3" i="754"/>
  <c r="B1" i="773"/>
  <c r="B58" i="773" s="1"/>
  <c r="B4" i="773"/>
  <c r="B3" i="773"/>
  <c r="B1" i="767"/>
  <c r="B58" i="767" s="1"/>
  <c r="B4" i="767"/>
  <c r="B3" i="767"/>
  <c r="B1" i="772"/>
  <c r="B58" i="772" s="1"/>
  <c r="B4" i="772"/>
  <c r="B3" i="772"/>
  <c r="B1" i="764"/>
  <c r="B58" i="764" s="1"/>
  <c r="B4" i="764"/>
  <c r="B3" i="764"/>
  <c r="B1" i="763"/>
  <c r="B58" i="763" s="1"/>
  <c r="B4" i="763"/>
  <c r="B3" i="763"/>
  <c r="B1" i="757"/>
  <c r="B58" i="757" s="1"/>
  <c r="B4" i="757"/>
  <c r="B3" i="757"/>
  <c r="B1" i="755"/>
  <c r="B58" i="755" s="1"/>
  <c r="B4" i="755"/>
  <c r="B3" i="755"/>
  <c r="B1" i="756"/>
  <c r="B58" i="756" s="1"/>
  <c r="B4" i="756"/>
  <c r="B3" i="756"/>
  <c r="B1" i="770"/>
  <c r="B58" i="770" s="1"/>
  <c r="B4" i="770"/>
  <c r="B3" i="770"/>
  <c r="B1" i="762"/>
  <c r="B58" i="762"/>
  <c r="B4" i="762"/>
  <c r="B3" i="762"/>
  <c r="B1" i="758"/>
  <c r="B58" i="758" s="1"/>
  <c r="B4" i="758"/>
  <c r="B3" i="758"/>
  <c r="B1" i="747"/>
  <c r="B58" i="747" s="1"/>
  <c r="B4" i="747"/>
  <c r="B3" i="747"/>
  <c r="B1" i="746"/>
  <c r="B58" i="746" s="1"/>
  <c r="B4" i="746"/>
  <c r="B3" i="746"/>
  <c r="B1" i="736"/>
  <c r="B58" i="736" s="1"/>
  <c r="B4" i="736"/>
  <c r="B3" i="736"/>
  <c r="B1" i="724"/>
  <c r="B58" i="724" s="1"/>
  <c r="B4" i="724"/>
  <c r="B3" i="724"/>
  <c r="B1" i="654"/>
  <c r="B58" i="654" s="1"/>
  <c r="B4" i="654"/>
  <c r="B3" i="654"/>
  <c r="B1" i="21"/>
  <c r="B58" i="21" s="1"/>
  <c r="B4" i="21"/>
  <c r="B3" i="21"/>
  <c r="B1" i="20"/>
  <c r="B58" i="20" s="1"/>
  <c r="B4" i="20"/>
  <c r="B3" i="20"/>
  <c r="B4" i="745"/>
  <c r="B3" i="745"/>
  <c r="B1" i="745"/>
  <c r="B58" i="745" s="1"/>
  <c r="G217" i="724"/>
  <c r="G218" i="724" s="1"/>
  <c r="G219" i="724" s="1"/>
  <c r="G220" i="724" s="1"/>
  <c r="G221" i="724" s="1"/>
  <c r="G222" i="724" s="1"/>
  <c r="B58" i="419"/>
  <c r="G86" i="724"/>
  <c r="G87" i="724" s="1"/>
  <c r="G88" i="724" s="1"/>
  <c r="G89" i="724" s="1"/>
  <c r="G90" i="724" s="1"/>
  <c r="G91" i="724" s="1"/>
  <c r="G328" i="724"/>
  <c r="G329" i="724" s="1"/>
  <c r="G330" i="724" s="1"/>
  <c r="G331" i="724" s="1"/>
  <c r="G332" i="724" s="1"/>
  <c r="G267" i="724"/>
  <c r="G268" i="724" s="1"/>
  <c r="G269" i="724" s="1"/>
  <c r="G270" i="724" s="1"/>
  <c r="G271" i="724" s="1"/>
  <c r="G300" i="724"/>
  <c r="G301" i="724" s="1"/>
  <c r="G302" i="724" s="1"/>
  <c r="G303" i="724" s="1"/>
  <c r="G45" i="724"/>
  <c r="G46" i="724" s="1"/>
  <c r="G47" i="724" s="1"/>
  <c r="G48" i="724" s="1"/>
  <c r="G49" i="724" s="1"/>
  <c r="G50" i="724" s="1"/>
  <c r="G51" i="724" s="1"/>
  <c r="G52" i="724" s="1"/>
  <c r="G53" i="724" s="1"/>
  <c r="G54" i="724" s="1"/>
  <c r="G55" i="724" s="1"/>
  <c r="G56" i="724" s="1"/>
  <c r="G57" i="724" s="1"/>
  <c r="G58" i="724" s="1"/>
  <c r="G59" i="724" s="1"/>
  <c r="G60" i="724" s="1"/>
  <c r="F168" i="724"/>
  <c r="F169" i="724" s="1"/>
  <c r="F170" i="724" s="1"/>
  <c r="G20" i="754"/>
  <c r="G21" i="754" s="1"/>
  <c r="G22" i="754" s="1"/>
  <c r="G23" i="754" s="1"/>
  <c r="G24" i="754" s="1"/>
  <c r="M19" i="754"/>
  <c r="M20" i="754" s="1"/>
  <c r="M21" i="754" s="1"/>
  <c r="M22" i="754" s="1"/>
  <c r="M23" i="754" s="1"/>
  <c r="M24" i="754" s="1"/>
  <c r="G10" i="754"/>
  <c r="G11" i="754"/>
  <c r="G12" i="754" s="1"/>
  <c r="G13" i="754" s="1"/>
  <c r="G14" i="754" s="1"/>
  <c r="M9" i="754"/>
  <c r="M10" i="754" s="1"/>
  <c r="M11" i="754" s="1"/>
  <c r="M12" i="754" s="1"/>
  <c r="M13" i="754" s="1"/>
  <c r="M14" i="754" s="1"/>
  <c r="N346" i="724"/>
  <c r="F336" i="724"/>
  <c r="F337" i="724" s="1"/>
  <c r="F338" i="724" s="1"/>
  <c r="G323" i="724"/>
  <c r="H317" i="724"/>
  <c r="H318" i="724" s="1"/>
  <c r="H319" i="724" s="1"/>
  <c r="G314" i="724"/>
  <c r="G315" i="724" s="1"/>
  <c r="G316" i="724" s="1"/>
  <c r="G317" i="724" s="1"/>
  <c r="G318" i="724" s="1"/>
  <c r="G319" i="724" s="1"/>
  <c r="G307" i="724"/>
  <c r="G308" i="724" s="1"/>
  <c r="G309" i="724" s="1"/>
  <c r="G310" i="724" s="1"/>
  <c r="G294" i="724"/>
  <c r="G281" i="724"/>
  <c r="G282" i="724" s="1"/>
  <c r="G283" i="724" s="1"/>
  <c r="G284" i="724" s="1"/>
  <c r="G285" i="724" s="1"/>
  <c r="G286" i="724" s="1"/>
  <c r="G275" i="724"/>
  <c r="G276" i="724" s="1"/>
  <c r="G277" i="724" s="1"/>
  <c r="G248" i="724"/>
  <c r="G249" i="724" s="1"/>
  <c r="G231" i="724"/>
  <c r="G232" i="724" s="1"/>
  <c r="G233" i="724" s="1"/>
  <c r="G234" i="724" s="1"/>
  <c r="G239" i="724"/>
  <c r="G240" i="724" s="1"/>
  <c r="G241" i="724" s="1"/>
  <c r="G242" i="724" s="1"/>
  <c r="G243" i="724" s="1"/>
  <c r="G244" i="724" s="1"/>
  <c r="F200" i="724"/>
  <c r="F201" i="724" s="1"/>
  <c r="F202" i="724" s="1"/>
  <c r="F203" i="724" s="1"/>
  <c r="F204" i="724" s="1"/>
  <c r="F205" i="724" s="1"/>
  <c r="F206" i="724" s="1"/>
  <c r="F207" i="724" s="1"/>
  <c r="F208" i="724" s="1"/>
  <c r="F209" i="724" s="1"/>
  <c r="F210" i="724" s="1"/>
  <c r="F211" i="724" s="1"/>
  <c r="F212" i="724" s="1"/>
  <c r="J193" i="724"/>
  <c r="E192" i="724"/>
  <c r="E191" i="724"/>
  <c r="E190" i="724"/>
  <c r="E187" i="724"/>
  <c r="E186" i="724"/>
  <c r="E185" i="724"/>
  <c r="N177" i="724"/>
  <c r="N179" i="724" s="1"/>
  <c r="F158" i="724"/>
  <c r="F159" i="724" s="1"/>
  <c r="F160" i="724" s="1"/>
  <c r="F161" i="724" s="1"/>
  <c r="F162" i="724" s="1"/>
  <c r="F163" i="724" s="1"/>
  <c r="F164" i="724" s="1"/>
  <c r="F165" i="724" s="1"/>
  <c r="F166" i="724" s="1"/>
  <c r="F151" i="724"/>
  <c r="F152" i="724" s="1"/>
  <c r="F153" i="724" s="1"/>
  <c r="F154" i="724" s="1"/>
  <c r="F155" i="724" s="1"/>
  <c r="G145" i="724"/>
  <c r="G146" i="724" s="1"/>
  <c r="G147" i="724" s="1"/>
  <c r="G148" i="724" s="1"/>
  <c r="G140" i="724"/>
  <c r="G141" i="724" s="1"/>
  <c r="F138" i="724"/>
  <c r="F128" i="724"/>
  <c r="F129" i="724" s="1"/>
  <c r="F130" i="724" s="1"/>
  <c r="F131" i="724" s="1"/>
  <c r="F132" i="724" s="1"/>
  <c r="F133" i="724" s="1"/>
  <c r="F134" i="724" s="1"/>
  <c r="N124" i="724"/>
  <c r="N125" i="724" s="1"/>
  <c r="N127" i="724" s="1"/>
  <c r="N128" i="724" s="1"/>
  <c r="N129" i="724" s="1"/>
  <c r="N130" i="724" s="1"/>
  <c r="N131" i="724" s="1"/>
  <c r="N132" i="724" s="1"/>
  <c r="N133" i="724" s="1"/>
  <c r="N134" i="724" s="1"/>
  <c r="N139" i="724" s="1"/>
  <c r="N140" i="724" s="1"/>
  <c r="N141" i="724" s="1"/>
  <c r="N142" i="724" s="1"/>
  <c r="J122" i="724"/>
  <c r="E121" i="724"/>
  <c r="E120" i="724"/>
  <c r="E119" i="724"/>
  <c r="N107" i="724"/>
  <c r="G96" i="724"/>
  <c r="G81" i="724"/>
  <c r="G82" i="724" s="1"/>
  <c r="G83" i="724" s="1"/>
  <c r="G66" i="724"/>
  <c r="G67" i="724" s="1"/>
  <c r="G68" i="724" s="1"/>
  <c r="G69" i="724" s="1"/>
  <c r="G70" i="724" s="1"/>
  <c r="G71" i="724" s="1"/>
  <c r="G72" i="724" s="1"/>
  <c r="G73" i="724" s="1"/>
  <c r="G74" i="724" s="1"/>
  <c r="G76" i="724" s="1"/>
  <c r="G77" i="724" s="1"/>
  <c r="G26" i="724"/>
  <c r="G27" i="724" s="1"/>
  <c r="J12" i="724"/>
  <c r="E5" i="724"/>
  <c r="E115" i="724" s="1"/>
  <c r="E4" i="724"/>
  <c r="E114" i="724" s="1"/>
  <c r="E3" i="724"/>
  <c r="E113" i="724" s="1"/>
  <c r="F9" i="654"/>
  <c r="H9" i="654" s="1"/>
  <c r="F6" i="654"/>
  <c r="F4" i="654"/>
  <c r="G30" i="770"/>
  <c r="N154" i="775" l="1"/>
  <c r="N155" i="775" s="1"/>
  <c r="N156" i="775" s="1"/>
  <c r="N157" i="775" s="1"/>
  <c r="N158" i="775" s="1"/>
  <c r="N159" i="775" s="1"/>
  <c r="N161" i="775" s="1"/>
  <c r="N162" i="775" s="1"/>
  <c r="N163" i="775" s="1"/>
  <c r="N164" i="775" s="1"/>
  <c r="N165" i="775" s="1"/>
  <c r="N166" i="775" s="1"/>
  <c r="N167" i="775" s="1"/>
  <c r="N168" i="775" s="1"/>
  <c r="N169" i="775" s="1"/>
  <c r="N170" i="775" s="1"/>
  <c r="N171" i="775" s="1"/>
  <c r="N172" i="775" s="1"/>
  <c r="N173" i="775" s="1"/>
  <c r="N174" i="775" s="1"/>
  <c r="N175" i="775" s="1"/>
  <c r="N176" i="775" s="1"/>
  <c r="N177" i="775" s="1"/>
  <c r="N178" i="775" s="1"/>
  <c r="N179" i="775" s="1"/>
  <c r="N180" i="775" s="1"/>
  <c r="N181" i="775" s="1"/>
  <c r="N185" i="775" s="1"/>
  <c r="N186" i="775" s="1"/>
  <c r="N187" i="775" s="1"/>
  <c r="N188" i="775" s="1"/>
  <c r="N189" i="775" s="1"/>
  <c r="N190" i="775" s="1"/>
  <c r="N197" i="775" s="1"/>
  <c r="N198" i="775" s="1"/>
  <c r="N199" i="775" s="1"/>
  <c r="N200" i="775" s="1"/>
  <c r="N201" i="775" s="1"/>
  <c r="N202" i="775" s="1"/>
  <c r="N203" i="775" s="1"/>
  <c r="N205" i="775" s="1"/>
  <c r="N206" i="775" s="1"/>
  <c r="N207" i="775" s="1"/>
  <c r="N208" i="775" s="1"/>
  <c r="N209" i="775" s="1"/>
  <c r="N210" i="775" s="1"/>
  <c r="N211" i="775" s="1"/>
  <c r="N212" i="775" s="1"/>
  <c r="N213" i="775" s="1"/>
  <c r="N214" i="775" s="1"/>
  <c r="N215" i="775" s="1"/>
  <c r="N216" i="775" s="1"/>
  <c r="N217" i="775" s="1"/>
  <c r="N218" i="775" s="1"/>
  <c r="N219" i="775" s="1"/>
  <c r="N220" i="775" s="1"/>
  <c r="N221" i="775" s="1"/>
  <c r="N222" i="775" s="1"/>
  <c r="N224" i="775" s="1"/>
  <c r="N225" i="775" s="1"/>
  <c r="N226" i="775" s="1"/>
  <c r="N227" i="775" s="1"/>
  <c r="N228" i="775" s="1"/>
  <c r="N229" i="775" s="1"/>
  <c r="N230" i="775" s="1"/>
  <c r="N231" i="775" s="1"/>
  <c r="N232" i="775" s="1"/>
  <c r="N233" i="775" s="1"/>
  <c r="N234" i="775" s="1"/>
  <c r="N235" i="775" s="1"/>
  <c r="N237" i="775" s="1"/>
  <c r="N238" i="775" s="1"/>
  <c r="N239" i="775" s="1"/>
  <c r="N240" i="775" s="1"/>
  <c r="N241" i="775" s="1"/>
  <c r="N242" i="775" s="1"/>
  <c r="N243" i="775" s="1"/>
  <c r="N244" i="775" s="1"/>
  <c r="N245" i="775" s="1"/>
  <c r="N246" i="775" s="1"/>
  <c r="N247" i="775" s="1"/>
  <c r="N248" i="775" s="1"/>
  <c r="N249" i="775" s="1"/>
  <c r="N250" i="775" s="1"/>
  <c r="N251" i="775" s="1"/>
  <c r="N253" i="775" s="1"/>
  <c r="N254" i="775" s="1"/>
  <c r="N255" i="775" s="1"/>
  <c r="N258" i="775" s="1"/>
  <c r="N259" i="775" s="1"/>
  <c r="N260" i="775" s="1"/>
  <c r="N261" i="775" s="1"/>
  <c r="N262" i="775" s="1"/>
  <c r="N263" i="775" s="1"/>
  <c r="N264" i="775" s="1"/>
  <c r="N266" i="775" s="1"/>
  <c r="N267" i="775" s="1"/>
  <c r="N268" i="775" s="1"/>
  <c r="N269" i="775" s="1"/>
  <c r="N270" i="775" s="1"/>
  <c r="N271" i="775" s="1"/>
  <c r="N272" i="775" s="1"/>
  <c r="N273" i="775" s="1"/>
  <c r="N274" i="775" s="1"/>
  <c r="N275" i="775" s="1"/>
  <c r="N102" i="775"/>
  <c r="W9" i="774"/>
  <c r="L39" i="767"/>
  <c r="L40" i="767" s="1"/>
  <c r="L41" i="767" s="1"/>
  <c r="L42" i="767" s="1"/>
  <c r="L43" i="767" s="1"/>
  <c r="L37" i="767"/>
  <c r="L38" i="767" s="1"/>
  <c r="L28" i="767"/>
  <c r="L29" i="767" s="1"/>
  <c r="W9" i="654"/>
  <c r="AB9" i="654"/>
  <c r="R9" i="654"/>
  <c r="N143" i="724"/>
  <c r="N144" i="724" s="1"/>
  <c r="N145" i="724" s="1"/>
  <c r="N146" i="724" s="1"/>
  <c r="N147" i="724" s="1"/>
  <c r="N148" i="724" s="1"/>
  <c r="N151" i="724" s="1"/>
  <c r="N152" i="724" s="1"/>
  <c r="N153" i="724" s="1"/>
  <c r="N154" i="724" s="1"/>
  <c r="N155" i="724" s="1"/>
  <c r="N157" i="724" s="1"/>
  <c r="N158" i="724" s="1"/>
  <c r="N159" i="724" s="1"/>
  <c r="N160" i="724" s="1"/>
  <c r="N161" i="724" s="1"/>
  <c r="N162" i="724" s="1"/>
  <c r="N163" i="724" s="1"/>
  <c r="N164" i="724" s="1"/>
  <c r="N165" i="724" s="1"/>
  <c r="N166" i="724" s="1"/>
  <c r="N167" i="724" s="1"/>
  <c r="N168" i="724" s="1"/>
  <c r="N169" i="724" s="1"/>
  <c r="N170" i="724" s="1"/>
  <c r="N172" i="724" s="1"/>
  <c r="N175" i="724" s="1"/>
  <c r="G31" i="770"/>
  <c r="G32" i="770" s="1"/>
  <c r="G33" i="770" s="1"/>
  <c r="G38" i="770" s="1"/>
  <c r="G39" i="770" s="1"/>
  <c r="G40" i="770" s="1"/>
  <c r="G41" i="770" s="1"/>
  <c r="G42" i="770" s="1"/>
  <c r="G43" i="770" s="1"/>
  <c r="G44" i="770" s="1"/>
  <c r="G223" i="724"/>
  <c r="G224" i="724" s="1"/>
  <c r="G225" i="724" s="1"/>
  <c r="G226" i="724" s="1"/>
  <c r="G227" i="724" s="1"/>
  <c r="N222" i="724"/>
  <c r="N223" i="724" s="1"/>
  <c r="N224" i="724" s="1"/>
  <c r="N225" i="724" s="1"/>
  <c r="N226" i="724" s="1"/>
  <c r="N227" i="724" s="1"/>
  <c r="N229" i="724" s="1"/>
  <c r="N230" i="724" s="1"/>
  <c r="N231" i="724" s="1"/>
  <c r="N232" i="724" s="1"/>
  <c r="N233" i="724" s="1"/>
  <c r="N234" i="724" s="1"/>
  <c r="N235" i="724" s="1"/>
  <c r="N236" i="724" s="1"/>
  <c r="N237" i="724" s="1"/>
  <c r="N238" i="724" s="1"/>
  <c r="N239" i="724" s="1"/>
  <c r="N240" i="724" s="1"/>
  <c r="N241" i="724" s="1"/>
  <c r="N242" i="724" s="1"/>
  <c r="N243" i="724" s="1"/>
  <c r="N244" i="724" s="1"/>
  <c r="N245" i="724" s="1"/>
  <c r="N246" i="724" s="1"/>
  <c r="N247" i="724" s="1"/>
  <c r="N248" i="724" s="1"/>
  <c r="N249" i="724" s="1"/>
  <c r="N65" i="724"/>
  <c r="N66" i="724" s="1"/>
  <c r="N67" i="724" s="1"/>
  <c r="N68" i="724" s="1"/>
  <c r="N69" i="724" s="1"/>
  <c r="N70" i="724" s="1"/>
  <c r="N71" i="724" s="1"/>
  <c r="N72" i="724" s="1"/>
  <c r="N73" i="724" s="1"/>
  <c r="N74" i="724" s="1"/>
  <c r="N76" i="724" s="1"/>
  <c r="N77" i="724" s="1"/>
  <c r="N79" i="724" s="1"/>
  <c r="N80" i="724" s="1"/>
  <c r="M54" i="756"/>
  <c r="M53" i="756"/>
  <c r="M72" i="756"/>
  <c r="M71" i="756"/>
  <c r="N276" i="775" l="1"/>
  <c r="N277" i="775" s="1"/>
  <c r="G8" i="770"/>
  <c r="N173" i="724"/>
  <c r="N174" i="724" s="1"/>
  <c r="N253" i="724"/>
  <c r="N254" i="724" s="1"/>
  <c r="N255" i="724" s="1"/>
  <c r="N256" i="724" s="1"/>
  <c r="N257" i="724" s="1"/>
  <c r="N258" i="724" s="1"/>
  <c r="N259" i="724" s="1"/>
  <c r="N262" i="724" s="1"/>
  <c r="N265" i="724" s="1"/>
  <c r="N266" i="724" s="1"/>
  <c r="N267" i="724" s="1"/>
  <c r="N268" i="724" s="1"/>
  <c r="N269" i="724" s="1"/>
  <c r="N270" i="724" s="1"/>
  <c r="N271" i="724" s="1"/>
  <c r="N273" i="724" s="1"/>
  <c r="N274" i="724" s="1"/>
  <c r="N275" i="724" s="1"/>
  <c r="N276" i="724" s="1"/>
  <c r="N277" i="724" s="1"/>
  <c r="N278" i="724" s="1"/>
  <c r="N279" i="724" s="1"/>
  <c r="N280" i="724" s="1"/>
  <c r="N281" i="724" s="1"/>
  <c r="N282" i="724" s="1"/>
  <c r="N283" i="724" s="1"/>
  <c r="N284" i="724" s="1"/>
  <c r="N285" i="724" s="1"/>
  <c r="N286" i="724" s="1"/>
  <c r="N287" i="724" s="1"/>
  <c r="N288" i="724" s="1"/>
  <c r="N289" i="724" s="1"/>
  <c r="N81" i="724"/>
  <c r="N82" i="724" s="1"/>
  <c r="N83" i="724" s="1"/>
  <c r="N85" i="724" s="1"/>
  <c r="N86" i="724" s="1"/>
  <c r="N87" i="724" s="1"/>
  <c r="N88" i="724" s="1"/>
  <c r="N89" i="724" s="1"/>
  <c r="N90" i="724" s="1"/>
  <c r="N91" i="724" s="1"/>
  <c r="N92" i="724" s="1"/>
  <c r="N93" i="724" s="1"/>
  <c r="N94" i="724" s="1"/>
  <c r="N95" i="724" s="1"/>
  <c r="N96" i="724" s="1"/>
  <c r="N97" i="724" s="1"/>
  <c r="N98" i="724" s="1"/>
  <c r="N99" i="724" s="1"/>
  <c r="N100" i="724" s="1"/>
  <c r="N101" i="724" s="1"/>
  <c r="N102" i="724" s="1"/>
  <c r="N290" i="724" l="1"/>
  <c r="N292" i="724" s="1"/>
  <c r="N293" i="724" s="1"/>
  <c r="N294" i="724" s="1"/>
  <c r="N295" i="724" s="1"/>
  <c r="N296" i="724" s="1"/>
  <c r="N297" i="724" s="1"/>
  <c r="N298" i="724" s="1"/>
  <c r="N299" i="724" s="1"/>
  <c r="N300" i="724" s="1"/>
  <c r="N301" i="724" s="1"/>
  <c r="N302" i="724" s="1"/>
  <c r="N303" i="724" s="1"/>
  <c r="N305" i="724" s="1"/>
  <c r="N306" i="724" s="1"/>
  <c r="N307" i="724" s="1"/>
  <c r="N308" i="724" s="1"/>
  <c r="N309" i="724" s="1"/>
  <c r="N310" i="724" s="1"/>
  <c r="N311" i="724" s="1"/>
  <c r="N312" i="724" s="1"/>
  <c r="N313" i="724" s="1"/>
  <c r="N314" i="724" s="1"/>
  <c r="N315" i="724" s="1"/>
  <c r="N316" i="724" s="1"/>
  <c r="N317" i="724" s="1"/>
  <c r="N318" i="724" s="1"/>
  <c r="N319" i="724" s="1"/>
  <c r="N321" i="724" s="1"/>
  <c r="N322" i="724" s="1"/>
  <c r="N323" i="724" s="1"/>
  <c r="N326" i="724" l="1"/>
  <c r="N327" i="724" s="1"/>
  <c r="N328" i="724" s="1"/>
  <c r="N329" i="724" s="1"/>
  <c r="N330" i="724" s="1"/>
  <c r="N331" i="724" s="1"/>
  <c r="N332" i="724" s="1"/>
  <c r="N334" i="724" s="1"/>
  <c r="N335" i="724" l="1"/>
  <c r="N336" i="724" s="1"/>
  <c r="N337" i="724" s="1"/>
  <c r="N338" i="724" s="1"/>
  <c r="N339" i="724" s="1"/>
  <c r="N340" i="724" s="1"/>
  <c r="N341" i="724" s="1"/>
  <c r="N342" i="724" s="1"/>
  <c r="N343" i="724" s="1"/>
  <c r="N344" i="724" l="1"/>
  <c r="N345" i="724" s="1"/>
</calcChain>
</file>

<file path=xl/sharedStrings.xml><?xml version="1.0" encoding="utf-8"?>
<sst xmlns="http://schemas.openxmlformats.org/spreadsheetml/2006/main" count="4177" uniqueCount="775">
  <si>
    <t>*</t>
  </si>
  <si>
    <t>Chair</t>
  </si>
  <si>
    <t>MI</t>
  </si>
  <si>
    <t>Modify and/or Approve Agenda</t>
  </si>
  <si>
    <t>All</t>
  </si>
  <si>
    <t>DT/MI</t>
  </si>
  <si>
    <t>-</t>
  </si>
  <si>
    <t xml:space="preserve"> </t>
  </si>
  <si>
    <t>Review progess</t>
  </si>
  <si>
    <t>Review progress</t>
  </si>
  <si>
    <t>Review critical regulatory issues</t>
  </si>
  <si>
    <t xml:space="preserve">OTHER ANNOUNCEMENTS - Social </t>
  </si>
  <si>
    <t>PARs</t>
  </si>
  <si>
    <t xml:space="preserve">Recess </t>
  </si>
  <si>
    <t>Ad Hoc Group Chair</t>
  </si>
  <si>
    <t>Other submissions to guide development of draft ammendment</t>
  </si>
  <si>
    <t xml:space="preserve">Forum to discuss any IEEE 802 issues related to ISO/IEC JTC1/SC6 </t>
  </si>
  <si>
    <t>stds-802-11-tgai@listsev.ieee.org</t>
  </si>
  <si>
    <t>Task Group ai</t>
  </si>
  <si>
    <t>WG18 Agenda plans</t>
  </si>
  <si>
    <t>WG19 Agenda plans</t>
  </si>
  <si>
    <t>Ecclesine</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</si>
  <si>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</si>
  <si>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</si>
  <si>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</si>
  <si>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</si>
  <si>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</si>
  <si>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</si>
  <si>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</si>
  <si>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</si>
  <si>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</si>
  <si>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</si>
  <si>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</si>
  <si>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</si>
  <si>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</si>
  <si>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</si>
  <si>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</si>
  <si>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</si>
  <si>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</si>
  <si>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Plan for the Week</t>
  </si>
  <si>
    <t>-</t>
  </si>
  <si>
    <t>ALL</t>
  </si>
  <si>
    <t>II</t>
  </si>
  <si>
    <t>RECESS UNTIL WEDNESDAY</t>
  </si>
  <si>
    <t>RECESS FOR LUNCH and SUBGROUPS</t>
  </si>
  <si>
    <t>BLUETOOTH SIG</t>
  </si>
  <si>
    <t>-</t>
  </si>
  <si>
    <t>Presentation of submissions</t>
  </si>
  <si>
    <t>Halasz</t>
  </si>
  <si>
    <t>CALL FOR SECRETARY</t>
  </si>
  <si>
    <t>HALASZ</t>
  </si>
  <si>
    <t>Stephens/Ecclesine</t>
  </si>
  <si>
    <t xml:space="preserve">WORKING GROUP REPORTS:  </t>
  </si>
  <si>
    <t>DT</t>
  </si>
  <si>
    <t>MI</t>
  </si>
  <si>
    <t>II</t>
  </si>
  <si>
    <t>- Review regulatory updates</t>
  </si>
  <si>
    <t>MEETING CALL TO ORDER</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</si>
  <si>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</si>
  <si>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</si>
  <si>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TG Motions</t>
  </si>
  <si>
    <t xml:space="preserve"> TGac ad hoc group meetings</t>
  </si>
  <si>
    <t>+</t>
  </si>
  <si>
    <t>WG PUBLICITY STATUS REPORT &amp; UPDATE</t>
  </si>
  <si>
    <t xml:space="preserve">WORKING GROUP REPORTS: </t>
  </si>
  <si>
    <t>Plan for the Friday EC</t>
  </si>
  <si>
    <t>Closing Reports</t>
  </si>
  <si>
    <t>Room requests for next meeting</t>
  </si>
  <si>
    <t>stds-802-11-tgaf@listsev.ieee.org</t>
  </si>
  <si>
    <t>WNG MEETING CALLED TO ORDER</t>
  </si>
  <si>
    <t>Chaplin</t>
  </si>
  <si>
    <t>Motions</t>
  </si>
  <si>
    <t>TGAF TASK GROUP AGENDA &amp; OBJECTIVES FOR THIS SESSION</t>
  </si>
  <si>
    <t>IEEE 802.11 - TV White Spaces Task Group</t>
  </si>
  <si>
    <t>Task Group af</t>
  </si>
  <si>
    <t>MI</t>
  </si>
  <si>
    <t>*</t>
  </si>
  <si>
    <t>802.11ac - Very High Throughput</t>
  </si>
  <si>
    <t>Aboul-Magd</t>
  </si>
  <si>
    <t>CHAIR - Rich Kennedy (Research In Motion)</t>
  </si>
  <si>
    <t>REVIEW AND APPROVE THE AGENDA</t>
  </si>
  <si>
    <t>Review and approve any output document(s) to be sent to 802.18</t>
  </si>
  <si>
    <t>WG11 REGULATORY</t>
  </si>
  <si>
    <t>WORKING GROUP GENERAL</t>
  </si>
  <si>
    <t>WG15 Liaison Report</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</si>
  <si>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</si>
  <si>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</si>
  <si>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</si>
  <si>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</si>
  <si>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</si>
  <si>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</si>
  <si>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</si>
  <si>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</si>
  <si>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</si>
  <si>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</si>
  <si>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</si>
  <si>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</si>
  <si>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</si>
  <si>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</si>
  <si>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</si>
  <si>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</si>
  <si>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</si>
  <si>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</si>
  <si>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</si>
  <si>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</si>
  <si>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</si>
  <si>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</si>
  <si>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</si>
  <si>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</si>
  <si>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</si>
  <si>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</si>
  <si>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</si>
  <si>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</si>
  <si>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</si>
  <si>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</si>
  <si>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</si>
  <si>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</si>
  <si>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</si>
  <si>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</si>
  <si>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</si>
  <si>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</si>
  <si>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</si>
  <si>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</si>
  <si>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</si>
  <si>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</si>
  <si>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</si>
  <si>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</si>
  <si>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</si>
  <si>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</si>
  <si>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</si>
  <si>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</si>
  <si>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</si>
  <si>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</si>
  <si>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</si>
  <si>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</si>
  <si>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</si>
  <si>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</si>
  <si>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</si>
  <si>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</si>
  <si>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</si>
  <si>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</si>
  <si>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</si>
  <si>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</si>
  <si>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</si>
  <si>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</si>
  <si>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</si>
  <si>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</si>
  <si>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</si>
  <si>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</si>
  <si>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</si>
  <si>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</si>
  <si>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</si>
  <si>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</si>
  <si>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</si>
  <si>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</si>
  <si>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</si>
  <si>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</si>
  <si>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</si>
  <si>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</si>
  <si>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</si>
  <si>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</si>
  <si>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</si>
  <si>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</si>
  <si>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</si>
  <si>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</si>
  <si>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</si>
  <si>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</si>
  <si>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</si>
  <si>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</si>
  <si>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</si>
  <si>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</si>
  <si>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</si>
  <si>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</si>
  <si>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</si>
  <si>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</si>
  <si>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</si>
  <si>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</si>
  <si>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</si>
  <si>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</si>
  <si>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</si>
  <si>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</si>
  <si>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</si>
  <si>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</si>
  <si>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</si>
  <si>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</si>
  <si>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</si>
  <si>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</si>
  <si>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</si>
  <si>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</si>
  <si>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</si>
  <si>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</si>
  <si>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</si>
  <si>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</si>
  <si>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</si>
  <si>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</si>
  <si>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</si>
  <si>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</si>
  <si>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</si>
  <si>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</si>
  <si>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</si>
  <si>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</si>
  <si>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</si>
  <si>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</si>
  <si>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</si>
  <si>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</si>
  <si>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</si>
  <si>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</si>
  <si>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</si>
  <si>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</si>
  <si>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</si>
  <si>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</si>
  <si>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</si>
  <si>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</si>
  <si>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</si>
  <si>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</si>
  <si>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</si>
  <si>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</si>
  <si>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</si>
  <si>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</si>
  <si>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</si>
  <si>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</si>
  <si>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</si>
  <si>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</si>
  <si>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</si>
  <si>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</si>
  <si>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</si>
  <si>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</si>
  <si>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</si>
  <si>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</si>
  <si>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</si>
  <si>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</si>
  <si>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</si>
  <si>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</si>
  <si>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</si>
  <si>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</si>
  <si>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</si>
  <si>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</si>
  <si>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</si>
  <si>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</si>
  <si>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</si>
  <si>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</si>
  <si>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</si>
  <si>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</si>
  <si>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</si>
  <si>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</si>
  <si>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</si>
  <si>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</si>
  <si>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</si>
  <si>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</si>
  <si>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</si>
  <si>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</si>
  <si>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</si>
  <si>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</si>
  <si>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</si>
  <si>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</si>
  <si>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</si>
  <si>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</si>
  <si>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</si>
  <si>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</si>
  <si>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</si>
  <si>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</si>
  <si>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</si>
  <si>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</si>
  <si>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</si>
  <si>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</si>
  <si>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</si>
  <si>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</si>
  <si>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</si>
  <si>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</si>
  <si>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</si>
  <si>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</si>
  <si>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</si>
  <si>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</si>
  <si>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</si>
  <si>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</si>
  <si>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</si>
  <si>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</si>
  <si>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</si>
  <si>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</si>
  <si>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</si>
  <si>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</si>
  <si>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</si>
  <si>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</si>
  <si>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</si>
  <si>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</si>
  <si>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</si>
  <si>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</si>
  <si>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</si>
  <si>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</si>
  <si>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</si>
  <si>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</si>
  <si>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</si>
  <si>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</si>
  <si>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</si>
  <si>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</si>
  <si>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</si>
  <si>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</si>
  <si>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</si>
  <si>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</si>
  <si>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</si>
  <si>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</si>
  <si>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</si>
  <si>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</si>
  <si>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</si>
  <si>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</si>
  <si>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</si>
  <si>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</si>
  <si>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</si>
  <si>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</si>
  <si>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</si>
  <si>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</si>
  <si>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</si>
  <si>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</si>
  <si>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</si>
  <si>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</si>
  <si>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</si>
  <si>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</si>
  <si>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</si>
  <si>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</si>
  <si>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</si>
  <si>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</si>
  <si>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</si>
  <si>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</si>
  <si>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</si>
  <si>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</si>
  <si>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</si>
  <si>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</si>
  <si>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</si>
  <si>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</si>
  <si>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</si>
  <si>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</si>
  <si>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</si>
  <si>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</si>
  <si>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</si>
  <si>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</si>
  <si>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</si>
  <si>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</si>
  <si>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</si>
  <si>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</si>
  <si>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</si>
  <si>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</si>
  <si>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</si>
  <si>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</si>
  <si>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</si>
  <si>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</si>
  <si>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Presentations</t>
  </si>
  <si>
    <t>IEEE IP Statement</t>
  </si>
  <si>
    <t>TGAD TASK GROUP AGENDA &amp; OBJECTIVES FOR THIS SESSION</t>
  </si>
  <si>
    <t>IEEE 802.11 - Very High Throughput 60 GHz Task Group</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</si>
  <si>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</si>
  <si>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</si>
  <si>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</si>
  <si>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</si>
  <si>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</si>
  <si>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</si>
  <si>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</si>
  <si>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</si>
  <si>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</si>
  <si>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</si>
  <si>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</si>
  <si>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</si>
  <si>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</si>
  <si>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</si>
  <si>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</si>
  <si>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TGaf</t>
  </si>
  <si>
    <t>CHAIR - Clint Chaplin (Samsung Electronics)</t>
  </si>
  <si>
    <t xml:space="preserve">Joint meetings </t>
  </si>
  <si>
    <t>TGaf - TV White Space</t>
  </si>
  <si>
    <t>Smart Grid</t>
  </si>
  <si>
    <t>Unscheduled Time</t>
  </si>
  <si>
    <t>TGaf  (If Required)</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</si>
  <si>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</si>
  <si>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</si>
  <si>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</si>
  <si>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</si>
  <si>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</si>
  <si>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</si>
  <si>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</si>
  <si>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</si>
  <si>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</si>
  <si>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</si>
  <si>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</si>
  <si>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</si>
  <si>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</si>
  <si>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</si>
  <si>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AC 1/2</t>
  </si>
  <si>
    <t>802 ARCHITECTURE Status Report</t>
  </si>
  <si>
    <t>SPECIAL BUSINESS</t>
  </si>
  <si>
    <t>Completion time</t>
  </si>
  <si>
    <t xml:space="preserve">OTHER ANNOUNCEMENTS </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</si>
  <si>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</si>
  <si>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</si>
  <si>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</si>
  <si>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</si>
  <si>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Call Meeting to Order</t>
  </si>
  <si>
    <t>Chair's Status Update &amp; Review of IEEE 802 &amp; 802.11 Policies and Procedures (IP, Voting, Previous minutes, etc)</t>
  </si>
  <si>
    <t>Editor Report</t>
  </si>
  <si>
    <t>TG Motions and Presentations</t>
  </si>
  <si>
    <t xml:space="preserve"> TGac Meetings</t>
  </si>
  <si>
    <t>Ad Hoc Groups Reports and Pre-Motions</t>
  </si>
  <si>
    <t>Telecons and Ad Hoc meetings</t>
  </si>
  <si>
    <t>Review Purpose, Principles and Vision/Outcome</t>
  </si>
  <si>
    <t>Review and Vote on Comment Resolutions</t>
  </si>
  <si>
    <t>Review TVWS regulatory status</t>
  </si>
  <si>
    <t>Specification framework submissions</t>
  </si>
  <si>
    <t>Recess until Thursday at 16:00</t>
  </si>
  <si>
    <t>WG22 Agenda plans</t>
  </si>
  <si>
    <t>Next Meeting reminder</t>
  </si>
  <si>
    <t>SHERLOCK</t>
  </si>
  <si>
    <t>SIEP</t>
  </si>
  <si>
    <t>Future Venues</t>
  </si>
  <si>
    <t>Approval of minutes</t>
  </si>
  <si>
    <t>Recess until Wednesday at 16:00</t>
  </si>
  <si>
    <t>Recess until Thursday at 10:30</t>
  </si>
  <si>
    <t>JTC1 SC AGENDA &amp; OBJECTIVES FOR THIS SESSION</t>
  </si>
  <si>
    <t>Regulatory SC  AGENDA &amp; OBJECTIVES FOR THIS SESSION</t>
  </si>
  <si>
    <t>WG21 Agenda plans</t>
  </si>
  <si>
    <t>WG21 Liaison Report</t>
  </si>
  <si>
    <t>Standing</t>
  </si>
  <si>
    <t>Committees</t>
  </si>
  <si>
    <t>TASK</t>
  </si>
  <si>
    <t>GROUPS</t>
  </si>
  <si>
    <t>Study</t>
  </si>
  <si>
    <t>Groups</t>
  </si>
  <si>
    <t>Scope and Purpose</t>
  </si>
  <si>
    <t>Review IEEE 802 &amp; 802.11 Policies and Rules</t>
  </si>
  <si>
    <t>Call for Essential Patents</t>
  </si>
  <si>
    <t>CHAIR - ANDREW MYLES (Cisco)</t>
  </si>
  <si>
    <t>REVIEW IEEE/802 &amp; 802.11 POLICIES and SC RULES</t>
  </si>
  <si>
    <t>Comment Resolution and Straw Polls</t>
  </si>
  <si>
    <t xml:space="preserve"> TGac ad hoc group Meetings</t>
  </si>
  <si>
    <t>:</t>
  </si>
  <si>
    <t>Recess until Tuesday at 13:30</t>
  </si>
  <si>
    <t>Problem statements and use case presentations</t>
  </si>
  <si>
    <t xml:space="preserve">Other special events </t>
  </si>
  <si>
    <t>PERAHIA/PENG</t>
  </si>
  <si>
    <t>Wednesday Topics</t>
  </si>
  <si>
    <t>WG18 Liaison Report</t>
  </si>
  <si>
    <t>5488 Marvell Lane, Santa Clara, CA, 95054</t>
  </si>
  <si>
    <t>SUNDAY (15th)</t>
  </si>
  <si>
    <t>TUESDAY (17th)</t>
  </si>
  <si>
    <t>WEDNESDAY (18th)</t>
  </si>
  <si>
    <t>THURSDAY (19th)</t>
  </si>
  <si>
    <t>FRIDAY (20th)</t>
  </si>
  <si>
    <t>IEEE 802.11 WG OPENING PLENARY AGENDA - Monday,  July 16th, 2012 - 11:30-12:30</t>
  </si>
  <si>
    <t>AI 1/2</t>
  </si>
  <si>
    <t>O &amp; A</t>
  </si>
  <si>
    <t>Executive Committee Study Group</t>
  </si>
  <si>
    <t>CHAIR - James Gilb           Vice Chair - Tim Godfrey</t>
  </si>
  <si>
    <t>Review Smart Grid Requirements and implications to 802  standard specifications</t>
  </si>
  <si>
    <t>802
Activities</t>
  </si>
  <si>
    <t>CAC AGENDA -  Sunday July 15, 2012 - 18:30 - 20:30</t>
  </si>
  <si>
    <t>CAC AGENDA -  Thursday July 19, 2012 - 19:30 - 21:00</t>
  </si>
  <si>
    <t>Update on teleconfernce activities</t>
  </si>
  <si>
    <t>802 Overview and Architecture Ballot</t>
  </si>
  <si>
    <t>Other topics for future discussion</t>
  </si>
  <si>
    <t>EXCTING global regulatory summaries!</t>
  </si>
  <si>
    <t>Ad Hoc Group Meetings</t>
  </si>
  <si>
    <t>Presentations and Straw Polls</t>
  </si>
  <si>
    <t>Review IEEE 802 &amp; 802.11 Policies and Procedures</t>
  </si>
  <si>
    <t>TG Meeting Call to Order</t>
  </si>
  <si>
    <t>Chair's Status Update &amp; Review of IEEE 802 &amp; 802.11 Policies and Procedures (IP, Voting, Robert's Rules, etc)</t>
  </si>
  <si>
    <t>TGac Ad Hoc Group Meetings</t>
  </si>
  <si>
    <t>Tgac Ad Hoc Group Meetings</t>
  </si>
  <si>
    <t>Draft text submissions</t>
  </si>
  <si>
    <t>Recess until Tuesday at 16:00</t>
  </si>
  <si>
    <t>IEEE 802.11ah Ad Hoc MEETINGs CALLED TO ORDER</t>
  </si>
  <si>
    <t>Editorial review</t>
  </si>
  <si>
    <t>Coffee Break</t>
  </si>
  <si>
    <t>Chair's Welcome, Status Update and Review of Objectives for this meeting</t>
  </si>
  <si>
    <t>Draft PAR and 5 Criteria statements</t>
  </si>
  <si>
    <t>Recess until Thursday</t>
  </si>
  <si>
    <t>Contimue with drafting PAR and 5 Criteria statements</t>
  </si>
  <si>
    <t>ROSDAHL/ROLFE</t>
  </si>
  <si>
    <t>HAMILTON</t>
  </si>
  <si>
    <t>Verilan report</t>
  </si>
  <si>
    <t>ALFVIN</t>
  </si>
  <si>
    <t xml:space="preserve">WG16 HETNET and New project Summary - opinion of Impact on 802.11 </t>
  </si>
  <si>
    <t>MARKS</t>
  </si>
  <si>
    <t>135th IEEE 802.11 WIRELESS LOCAL AREA NETWORKS SESSION</t>
  </si>
  <si>
    <t>Sept 2012</t>
  </si>
  <si>
    <t>Address: 10871 N 5750 W, Highland, Utah, 84003</t>
  </si>
  <si>
    <t>Phone: +1 (801) 492-4023</t>
  </si>
  <si>
    <t>Interim</t>
  </si>
  <si>
    <t>PAD SG</t>
  </si>
  <si>
    <t>JOINT WIRELESS MEETING</t>
  </si>
  <si>
    <t>IEEE 802.11 WG</t>
  </si>
  <si>
    <t>OPENING PLENARY</t>
  </si>
  <si>
    <t>PAD</t>
  </si>
  <si>
    <t>MC</t>
  </si>
  <si>
    <t>GLK</t>
  </si>
  <si>
    <t>AH
1/2</t>
  </si>
  <si>
    <t>802.24 Smart Grid AGENDA &amp; OBJECTIVES FOR THIS SESSION</t>
  </si>
  <si>
    <t>Rosdahl</t>
  </si>
  <si>
    <t>Rosdahl / ALL</t>
  </si>
  <si>
    <t>Nov 2012 Tutorials</t>
  </si>
  <si>
    <t>TG-REVmc - ACCUMULATED MAINTENANCE CHANGES</t>
  </si>
  <si>
    <t>NM</t>
  </si>
  <si>
    <t>REVmc</t>
  </si>
  <si>
    <t>GLK SG</t>
  </si>
  <si>
    <t>TGaj</t>
  </si>
  <si>
    <t>Sub 1 GHz</t>
  </si>
  <si>
    <t>PAD SG  AGENDA &amp; OBJECTIVES FOR THIS SESSION</t>
  </si>
  <si>
    <t>GLK SG  AGENDA &amp; OBJECTIVES FOR THIS SESSION</t>
  </si>
  <si>
    <t>Monday (16th)</t>
  </si>
  <si>
    <t>GLK SG AGENDA - Monday, Sept 16, 2012 - 16:00 - 18:00</t>
  </si>
  <si>
    <t>GLK SG AGENDA - Tuesday, Sept 17, 2012 - 16:00 - 18:00</t>
  </si>
  <si>
    <t>GLK SG AGENDA - Thursday, Sept 19, 2012 - 10:30 - 12:30</t>
  </si>
  <si>
    <t>Discuss preparation for November 2012 meeting</t>
  </si>
  <si>
    <t>Stephens</t>
  </si>
  <si>
    <t>Recess until Tuesday</t>
  </si>
  <si>
    <t>IEEE 802.11 Pre-Association Discovery(PAD) Study Group</t>
  </si>
  <si>
    <t>Task Group REVmc</t>
  </si>
  <si>
    <t>Task Group aj</t>
  </si>
  <si>
    <t>stds-802-11-tgaj@listsev.ieee.org</t>
  </si>
  <si>
    <t>IEEE 802.11 WG 
CLOSING PLENARY</t>
  </si>
  <si>
    <t>Stephens / ALL</t>
  </si>
  <si>
    <t>Stephens/ ALL</t>
  </si>
  <si>
    <t>GILB</t>
  </si>
  <si>
    <t>REVmc - Revision/Maintainance</t>
  </si>
  <si>
    <t>REVmc (if Required)</t>
  </si>
  <si>
    <t>WG11 REGULATORY (If Required)</t>
  </si>
  <si>
    <t>ARC SC  (If Required)</t>
  </si>
  <si>
    <t>REVmc (If Required)</t>
  </si>
  <si>
    <t>TGaf (If Required)</t>
  </si>
  <si>
    <t>TGai - Fast Initial Link Setup (If Required)</t>
  </si>
  <si>
    <t>TGaj - China Mill-meter Wave (If Required)</t>
  </si>
  <si>
    <t xml:space="preserve">Next Meetings: </t>
  </si>
  <si>
    <t>#136: Grand Hyatt San Antonio, San Antonio, TX USA - November 11th-16th, 2012   Plenary</t>
  </si>
  <si>
    <t xml:space="preserve">#135.5: Hotel Nikko New Century Beijing, Beijing China - September 26-27,  2012    Interim </t>
  </si>
  <si>
    <t>WG TECHNICAL EDITOR  (If Required)</t>
  </si>
  <si>
    <t>IEEE 802.11 WG CLOSING PLENARY AGENDA - Friday, Sept 20, 2012 - 08:00-12:00</t>
  </si>
  <si>
    <t>IEEE 802.11 WG MID-SESSION PLENARY AGENDA - Wednesday, Sept. 18, 2012 - 10:30-12:30</t>
  </si>
  <si>
    <t xml:space="preserve">Combined 802.11 WG September 2012  Interim Session Agenda including 
Standing Committees, Task Groups, Study Groups, and Ad-Hoc Groups </t>
  </si>
  <si>
    <t>Prepare for IEEE Wireless Plenary November 2012</t>
  </si>
  <si>
    <t>WNG STANDING COMMITTEE AGENDA - Tuesday, September 18th,  2012 - 08:00-10:00</t>
  </si>
  <si>
    <t>REVIEW AND APPROVE PREVIOUS MINUTES</t>
  </si>
  <si>
    <t>Review of major decisions from previous meeting</t>
  </si>
  <si>
    <t>WNG STANDING COMMITTEE AGENDA - Tuesday, September 18th,  2012 - 19:30-21:30</t>
  </si>
  <si>
    <t>Vice Chair (Issues Tracker) - TBD</t>
  </si>
  <si>
    <t>Secretary - TBD</t>
  </si>
  <si>
    <t>Technical Editor - Adrian Stephens (Intel)</t>
  </si>
  <si>
    <t>Review and process work items for maintenance/revision of the Standard</t>
  </si>
  <si>
    <t xml:space="preserve">Review comment spreadsheet, next ballot </t>
  </si>
  <si>
    <t>Review Timeline, Amendment schedule and Plan of Record</t>
  </si>
  <si>
    <t>Planning for September 2012 - November 2012</t>
  </si>
  <si>
    <t xml:space="preserve">APPROVE OR MODIFY AGENDA </t>
  </si>
  <si>
    <t>Review Plan of Record and Amendment Timelines</t>
  </si>
  <si>
    <t>Amendment incorporation into next draft</t>
  </si>
  <si>
    <t>Editor's report</t>
  </si>
  <si>
    <t>Comment Resolution</t>
  </si>
  <si>
    <t xml:space="preserve">Presentations </t>
  </si>
  <si>
    <t xml:space="preserve">Review Plan of Record and Amendment Timelines </t>
  </si>
  <si>
    <t>Plan for November 2012 session</t>
  </si>
  <si>
    <t xml:space="preserve">New Business </t>
  </si>
  <si>
    <t>CHAIR (Pro Tem)  - Donald E. Eastlake, 3rd (Huawei Technologies)</t>
  </si>
  <si>
    <t>Scope and Purpose Discussions</t>
  </si>
  <si>
    <t>Consideration of PAR and 5 Criterai Statements</t>
  </si>
  <si>
    <t>Call for Secretary</t>
  </si>
  <si>
    <t>Call for Submissions and Essential Patents</t>
  </si>
  <si>
    <t>Presentations other tha PAR and 5 Criteria statements</t>
  </si>
  <si>
    <t>Draft PAR and 5 Criteria Statements</t>
  </si>
  <si>
    <t>Recess Until Tuesday 16:00</t>
  </si>
  <si>
    <t>Recess until Thursday 10:30</t>
  </si>
  <si>
    <t>Adjourn for the week</t>
  </si>
  <si>
    <t>Chair - Mark Hamilton (Polycom/SpectraLink)</t>
  </si>
  <si>
    <t>Discuss general links and 802.1 bridging study groups</t>
  </si>
  <si>
    <t>Consider filing 802.1 maintenance requests</t>
  </si>
  <si>
    <t>ARC SC Agenda -  Wednesday Sept 19th 2012 - 08:00 - 10:00</t>
  </si>
  <si>
    <t>802.11 GLK SC and 802 SC on "802.11 bridging"</t>
  </si>
  <si>
    <t>802.1 maintenance requests</t>
  </si>
  <si>
    <t>CHAIR - STEPHEN MCCANN (Research in Motion)</t>
  </si>
  <si>
    <t>Drafting PAR and 5 Criteria Documentation</t>
  </si>
  <si>
    <t>PAD SG AGENDA - Monday, September 17, 2012 - 16:00 - 18:00</t>
  </si>
  <si>
    <t>PAR and 5 Criteria document discussion</t>
  </si>
  <si>
    <t>PAD SG AGENDA - Tuesday, September 18, 2012 - 10:30 - 12:30</t>
  </si>
  <si>
    <t>PAD SG AGENDA - Thursday, September 20, 2012 - 10:30 - 12:30</t>
  </si>
  <si>
    <t>CHAIR - Dave Halasz (Motorola Mobility)</t>
  </si>
  <si>
    <t>TASK GROUP AH AGENDA - Monday, September 17th,  2012 - 16:00-18:00</t>
  </si>
  <si>
    <t>Recess until Monday at 19:30</t>
  </si>
  <si>
    <t>TASK GROUP AH AGENDA - Monday, September 17th,  2012 - 19:30-21:30</t>
  </si>
  <si>
    <t>TASK GROUP AH AGENDA - Tuesday, September 18th,  2012 - 13:30-15:30</t>
  </si>
  <si>
    <t>TASK GROUP AH AGENDA - Tuesday, September 18th,  2012 - 16:00-18:00</t>
  </si>
  <si>
    <t>TASK GROUP AH AGENDA - Wednesday, September 18th,  2012 - 16:00-18:00</t>
  </si>
  <si>
    <t>TASK GROUP AH AGENDA - Thursday, September 20th,  2012 - 10:30-12:30</t>
  </si>
  <si>
    <t>TASK GROUP AH AGENDA - Thursday, September 20th,  2012 - 4:00-6:00</t>
  </si>
  <si>
    <t xml:space="preserve">DT </t>
  </si>
  <si>
    <t>Discuss goals for November 2012</t>
  </si>
  <si>
    <t>Discuss teleconferences &amp; Timeline</t>
  </si>
  <si>
    <t>TGAI (Fast Initial Link Setup)- AGENDA &amp; OBJECTIVES FOR THIS SESSION</t>
    <phoneticPr fontId="22" type="noConversion"/>
  </si>
  <si>
    <t>CHAIR  - Hiroshi Mano (ATRD Root,Lab)</t>
    <phoneticPr fontId="22" type="noConversion"/>
  </si>
  <si>
    <t>Submission of  specification text</t>
    <phoneticPr fontId="22" type="noConversion"/>
  </si>
  <si>
    <t>Creating Spec text</t>
    <phoneticPr fontId="22" type="noConversion"/>
  </si>
  <si>
    <t xml:space="preserve">TASK  GROUP AI AGENDA  - Monday,  Sep  17th,  2012 - 10:30-12:30  </t>
    <phoneticPr fontId="22" type="noConversion"/>
  </si>
  <si>
    <t>MEETING CALLED TO ORDER</t>
    <phoneticPr fontId="22" type="noConversion"/>
  </si>
  <si>
    <t>Chairs</t>
    <phoneticPr fontId="22" type="noConversion"/>
  </si>
  <si>
    <t>MI</t>
    <phoneticPr fontId="22" type="noConversion"/>
  </si>
  <si>
    <t>Modify and/or Approve Agenda</t>
    <phoneticPr fontId="22" type="noConversion"/>
  </si>
  <si>
    <t>All</t>
    <phoneticPr fontId="22" type="noConversion"/>
  </si>
  <si>
    <t>DT/MI</t>
    <phoneticPr fontId="22" type="noConversion"/>
  </si>
  <si>
    <t>Review and Approve the  San Diego and Teleconference  meeting minutes</t>
    <phoneticPr fontId="22" type="noConversion"/>
  </si>
  <si>
    <t>Plan for the Week</t>
    <phoneticPr fontId="22" type="noConversion"/>
  </si>
  <si>
    <t>Presentation of submissions</t>
    <phoneticPr fontId="22" type="noConversion"/>
  </si>
  <si>
    <t>*</t>
    <phoneticPr fontId="22" type="noConversion"/>
  </si>
  <si>
    <t>Recess until  PM1</t>
    <phoneticPr fontId="22" type="noConversion"/>
  </si>
  <si>
    <t xml:space="preserve"> </t>
    <phoneticPr fontId="22" type="noConversion"/>
  </si>
  <si>
    <t xml:space="preserve">TASK  GROUP AI AGENDA - Monday,  Sep 17th,  2012 - 13:30-15:30 </t>
    <phoneticPr fontId="22" type="noConversion"/>
  </si>
  <si>
    <t>-</t>
    <phoneticPr fontId="22" type="noConversion"/>
  </si>
  <si>
    <t>IEEE802.11ai  MEETING CALLED TO ORDER</t>
    <phoneticPr fontId="22" type="noConversion"/>
  </si>
  <si>
    <t>Chair</t>
    <phoneticPr fontId="22" type="noConversion"/>
  </si>
  <si>
    <t>Recess until EVE</t>
    <phoneticPr fontId="22" type="noConversion"/>
  </si>
  <si>
    <t>TASK  GROUP AI AGENDA(Adhoc) - Monday,  Sep  17th,  2012 - 19:30-21:30</t>
    <phoneticPr fontId="22" type="noConversion"/>
  </si>
  <si>
    <t>IEE802.11ai MEETING CALLED TO ORDER</t>
    <phoneticPr fontId="22" type="noConversion"/>
  </si>
  <si>
    <t>Recess until Tuesday AM2</t>
    <phoneticPr fontId="22" type="noConversion"/>
  </si>
  <si>
    <t>TASK  GROUP AI AGENDA  - Tuesday,  Sep  18th, 2012 - 10:30-12:30</t>
    <phoneticPr fontId="22" type="noConversion"/>
  </si>
  <si>
    <t>DT</t>
    <phoneticPr fontId="22" type="noConversion"/>
  </si>
  <si>
    <t>Recess until PM1</t>
    <phoneticPr fontId="22" type="noConversion"/>
  </si>
  <si>
    <t>TASK  GROUP AI AGENDA - Tuesday, Sep 18th,  2012 - 13:30-15:30</t>
    <phoneticPr fontId="22" type="noConversion"/>
  </si>
  <si>
    <t>IEEE802.11ai MEETING CALLED TO ORDER</t>
    <phoneticPr fontId="22" type="noConversion"/>
  </si>
  <si>
    <t>Recess until  Wednesday AM1</t>
    <phoneticPr fontId="22" type="noConversion"/>
  </si>
  <si>
    <t>TASK  GROUP AI AGENDA - Wednesday, Sep 19th,  2012 - 08:00-10:00</t>
    <phoneticPr fontId="22" type="noConversion"/>
  </si>
  <si>
    <t>TASK  GROUP AI AGENDA(Adhoc) - Wednesday, Sep 19th,  2012 - 13:30-15:30</t>
    <phoneticPr fontId="22" type="noConversion"/>
  </si>
  <si>
    <t>Recess until   PM2</t>
    <phoneticPr fontId="22" type="noConversion"/>
  </si>
  <si>
    <t xml:space="preserve">  </t>
    <phoneticPr fontId="22" type="noConversion"/>
  </si>
  <si>
    <t>TASK  GROUP AI AGENDA - Wednesday, Sep 19th,  2012 - 16:00-18:00</t>
    <phoneticPr fontId="22" type="noConversion"/>
  </si>
  <si>
    <t>Recess until   Thurthday AM1</t>
    <phoneticPr fontId="22" type="noConversion"/>
  </si>
  <si>
    <t>TASK  GROUP AI AGENDA - Thursday, Sep 20th,  2012 - 08:00-10:00</t>
    <phoneticPr fontId="22" type="noConversion"/>
  </si>
  <si>
    <t>Recess until   PM1</t>
    <phoneticPr fontId="22" type="noConversion"/>
  </si>
  <si>
    <t>TASK  GROUP AI AGENDA - Thursday, Sep 20th,  2012 - 13:30-15:30</t>
    <phoneticPr fontId="22" type="noConversion"/>
  </si>
  <si>
    <t>Recess until PM2</t>
    <phoneticPr fontId="22" type="noConversion"/>
  </si>
  <si>
    <t>TASK  GROUP AI AGENDA - Thursday, Sep 20th,  2012 - 16:00-18:00</t>
    <phoneticPr fontId="22" type="noConversion"/>
  </si>
  <si>
    <t>TIME line of task group</t>
    <phoneticPr fontId="22" type="noConversion"/>
  </si>
  <si>
    <t xml:space="preserve">Plan for Nov &amp; Teleconference </t>
    <phoneticPr fontId="22" type="noConversion"/>
  </si>
  <si>
    <t>LB189 Comment resolutions</t>
  </si>
  <si>
    <t xml:space="preserve">TGaf AGENDA - Monday September 17, 2012 - 10:30 -12:30 </t>
  </si>
  <si>
    <t>Modify and approve Agenda</t>
  </si>
  <si>
    <t>IEEE IP Statement and required notices</t>
  </si>
  <si>
    <t>Review and Approve the July Meeting and Teleconference Minutes</t>
  </si>
  <si>
    <t>Review the results of LB189</t>
  </si>
  <si>
    <t>Comment spreadsheet review</t>
  </si>
  <si>
    <t>Begin comment resolutions</t>
  </si>
  <si>
    <t>TGaf AGENDA - Monday September 17, 2012 - 13:30-15:30</t>
  </si>
  <si>
    <t>Comment resolutions</t>
  </si>
  <si>
    <t>TGaf AGENDA - Tuesday September 18, 2012 - 8:00-12:30</t>
  </si>
  <si>
    <t>Continue comment resolutions</t>
  </si>
  <si>
    <t>TGaf AGENDA - Wednesday September 19, 2012 - 08:00 -10:00</t>
  </si>
  <si>
    <t>TGaf AGENDA - Wednesday September 19, 2012 - 13:30 -15:30</t>
  </si>
  <si>
    <t>TGaf AGENDA - Thursday September 20, 2012 - 8:00 -10:00</t>
  </si>
  <si>
    <t>Discuss progress and plan for completion of LB189 resolutions</t>
  </si>
  <si>
    <t>Plan for final meeting of the week</t>
  </si>
  <si>
    <t>TGaf AGENDA - Thursday September 20, 2012 -13:30 -15:30</t>
  </si>
  <si>
    <t>Plan for November and teleconferences</t>
  </si>
  <si>
    <t>Review the week's work and plan WG motions if necessary</t>
  </si>
  <si>
    <t>- Action items</t>
  </si>
  <si>
    <t>Regulatory SC AGENDA - Tuesday, September 18,  2012 -16:00-18:00</t>
  </si>
  <si>
    <t>CHAIR - Eldad Perahia / VICE-CHAIR - James Yee / Editor - Carlos Cordeiro</t>
  </si>
  <si>
    <t xml:space="preserve">JTC1 Ad Hoc AGENDA - 15/16/17 Sept 2012 - </t>
  </si>
  <si>
    <t>JTC1  ad hoc Meeting Will not meet</t>
  </si>
  <si>
    <t>Smart Grid  Study Group   AGENDA -  -Sept 16, 17, 18 - PM2</t>
  </si>
  <si>
    <t xml:space="preserve">Check with new 802.24 Website -- </t>
  </si>
  <si>
    <t>Jon Rosdahl - Vice-Chair IEEE 802.11 WLANS Working Group</t>
  </si>
  <si>
    <t>jrosdahl@ieee.org</t>
  </si>
  <si>
    <t>Adrian Stephens - Vice-Chair IEEE 802.11 WLANS Working Group</t>
  </si>
  <si>
    <t>adrian.p.stephens@intel.com</t>
  </si>
  <si>
    <t>Chair pro-tem  - Dorothy Stanley (Aruba Networks)</t>
  </si>
  <si>
    <t>Elections - Chair, Vice Chair, Secretary, Editor</t>
  </si>
  <si>
    <t>Editor</t>
  </si>
  <si>
    <t>Discussion and any comments on P1905.1</t>
  </si>
  <si>
    <t>total motions</t>
  </si>
  <si>
    <t>REVIEW &amp; APPROVE WG MINUTES (DOC: 11-12-0873r1)  Atlanta,  (May 2012)</t>
  </si>
  <si>
    <t>Missing Chairs and Replacements (11-12-0982)</t>
  </si>
  <si>
    <t>Other WG meeting plans for the week  [18, 19, 20, 21, 22] (11-12-0982)</t>
  </si>
  <si>
    <t>Report on EXCOM  or Standards Board activities since July 2012   (11-12-0982)</t>
  </si>
  <si>
    <t>WG VOTER MEMBERSHIP SUMMARY    (11-12-0038)</t>
  </si>
  <si>
    <t>VOTER STATUS REQUESTS FOR WG VOTING MEMBERSHIP      (11-12-0038)</t>
  </si>
  <si>
    <t>WG ATTENDANCE PROCEDURES AND UPDATE       (11-12-0038)</t>
  </si>
  <si>
    <t>WG DOCUMENTATION SERVER AND UPDATE       (11-12-0038)</t>
  </si>
  <si>
    <t>Complete comment Resolution on draft D3.0</t>
  </si>
  <si>
    <t>TASK GROUP AC AGENDA -  Monday September 17th 2012 - 10:30am-12:30pm</t>
  </si>
  <si>
    <t>Review from Last Meeting and Ad Hoc</t>
  </si>
  <si>
    <t>TASK GROUP AC AGENDA -  Monday September 17th 2012 - 01:30pm-03:30pm</t>
  </si>
  <si>
    <t>TASK GROUP AC AGENDA -  Monday September 17th 2012 - 04:00pm-06:00pm</t>
  </si>
  <si>
    <t>TASK GROUP AC AGENDA -  Tuesday September 18th 2012 - 08:00am-10:00am</t>
  </si>
  <si>
    <t>TASK GROUP AC AGENDA -  Tuesday September 18th, 2012 - 10:30am-12:30pm</t>
  </si>
  <si>
    <t>TASK GROUP AC AGENDA -  Tuesday September 18th, 2012 - 04:00pm-06:00pm</t>
  </si>
  <si>
    <t>TGac Meeting</t>
  </si>
  <si>
    <t xml:space="preserve"> TASK GROUP AC AGENDA -  Wednesday September 19th, 2012 08:00am-10:00am</t>
  </si>
  <si>
    <t xml:space="preserve"> TASK GROUP AC AGENDA -  Wednesday September 19th, 2012 04:00pm-06:00pm</t>
  </si>
  <si>
    <t>Tgac Ad Hc group Meetings</t>
  </si>
  <si>
    <t>Comment Resolution and straw polls</t>
  </si>
  <si>
    <t>AD Hoc Group Chair</t>
  </si>
  <si>
    <t xml:space="preserve"> TASK GROUP AC AGENDA -  Thursday September 20th, 2012 08:00am-10:00am</t>
  </si>
  <si>
    <t xml:space="preserve"> TASK GROUP AC AGENDA -  Thursday September 20th, 2012 10:30am-12:30pm</t>
  </si>
  <si>
    <t xml:space="preserve"> TASK GROUP AC AGENDA -  Thursday September 20th, 2012 04:00pm-06:00pm</t>
  </si>
  <si>
    <t>TGaj - CMMW</t>
  </si>
  <si>
    <t>PENG</t>
  </si>
  <si>
    <t>WG Ballot Status</t>
  </si>
  <si>
    <t>M1801 and M1450 to ITU-R</t>
  </si>
  <si>
    <t>Kennedy</t>
  </si>
  <si>
    <t>LOAs received    (11-12-0982)</t>
  </si>
  <si>
    <t>Drafts for Sale in IEEE shop     (11-12-0982)</t>
  </si>
  <si>
    <t>Drafts to liaise with ISO/JTC1/SC6     (11-12-0982)</t>
  </si>
  <si>
    <t>GLK - General Link</t>
  </si>
  <si>
    <t>EASTLAKE</t>
  </si>
  <si>
    <t>PAD (If Required)</t>
  </si>
  <si>
    <t>GLK (If Required)</t>
  </si>
  <si>
    <t>Smart Grid meeting</t>
  </si>
  <si>
    <t>IEEE 802.11 General Link Study Group</t>
  </si>
  <si>
    <t>No Meeting -- Draft 9.0 is on RevCom Agenda for Oct 9th Continuous process.</t>
  </si>
  <si>
    <t>Plan for Awards for March 2013</t>
  </si>
  <si>
    <t>PAD - Pre-Association Discovery</t>
  </si>
  <si>
    <t>TGaj - China Milli-meter Wave</t>
  </si>
  <si>
    <t>JTC1 (If Required)</t>
  </si>
  <si>
    <t xml:space="preserve">PAD - Pre Association Discovery  </t>
  </si>
  <si>
    <t>MCCAAN</t>
  </si>
  <si>
    <t>PAD - Pre Association Discovery (If Required)</t>
  </si>
  <si>
    <t>GLK - General Link (If Required)</t>
  </si>
  <si>
    <t>TASK GROUP MC AGENDA &amp; OBJECTIVES FOR THIS SESSION</t>
  </si>
  <si>
    <t>IEEE 802.11mc Revision - Accumulated  Maintenance Changes</t>
  </si>
  <si>
    <t>TASK GROUP MC AGENDA - Tuesday September 18, 2012 - 13:30 - 15:30</t>
  </si>
  <si>
    <t>TASK GROUP MC AGENDA - Wednesday September 19, 2012 - 13:30 - 15:30</t>
  </si>
  <si>
    <t>TASK GROUP MC AGENDA - Thursday September 20, 2012 - 13:30 - 15:30</t>
  </si>
  <si>
    <t>Confirm Task Group Officers for TG REVmc</t>
  </si>
  <si>
    <t>Confirm Study Group Officers for GLK SG</t>
  </si>
  <si>
    <t>4-Hour Rule Clarification</t>
  </si>
  <si>
    <t>IEEE 802.24 Smartgrid TAG (24-12/17r1)</t>
  </si>
  <si>
    <t>IEEE 802.19 COEXISTENCE WG (11-12/1140r0)</t>
  </si>
  <si>
    <t>IEEE 802.18 RADIO REGULATORY TAG  (11-12/1157r1)</t>
  </si>
  <si>
    <t>IETF - INTERNET ENGINEERING TASK FORCE  (11-12/1142r0)</t>
  </si>
  <si>
    <t>WFA - WI-FI ALLIANCE -- Not in attendance</t>
  </si>
  <si>
    <t>3GPP - No Report</t>
  </si>
  <si>
    <t>doc.: IEEE 802.11-12/1177</t>
  </si>
  <si>
    <t xml:space="preserve"> September 26 -27  2012</t>
  </si>
  <si>
    <t>R0</t>
  </si>
  <si>
    <t>2012-Sept 21</t>
  </si>
  <si>
    <t>Tentative Agenda - Beijing Interim - September 2012</t>
  </si>
  <si>
    <t>Hotel Nikko New Century Beijing - Haidian District   Beijing, China 100044</t>
  </si>
  <si>
    <t>September 26-27, 2012</t>
  </si>
  <si>
    <t>SUNDAY (23th)</t>
  </si>
  <si>
    <t>Monday (24th)</t>
  </si>
  <si>
    <t>TUESDAY (25th)</t>
  </si>
  <si>
    <t>WEDNESDAY (26th)</t>
  </si>
  <si>
    <t>THURSDAY (27th)</t>
  </si>
  <si>
    <t>FRIDAY (28th)</t>
  </si>
  <si>
    <t>TGaj AGENDA &amp; OBJECTIVES FOR THIS SESSION</t>
  </si>
  <si>
    <t>IEEE 802.11 - China Millimeter Wave Task Group</t>
  </si>
  <si>
    <t>CHAIR Pro Tem - Xiaoming Peng (I2R)</t>
  </si>
  <si>
    <t>Present Submissions</t>
  </si>
  <si>
    <t>Task Group Leadership Elections</t>
  </si>
  <si>
    <t>Planning through November 2012</t>
  </si>
  <si>
    <t>TGAJ AGENDA - Wednesday September 26, 2012 - 9:00 -10:00</t>
  </si>
  <si>
    <t>Schedule Presentations</t>
  </si>
  <si>
    <t>TGAJ AGENDA - Wednesday September 26, 2012 - 10:30 -12:30</t>
  </si>
  <si>
    <t>TGAJ AGENDA - Wednesday September 26, 2012 - 13:30 -15:30</t>
  </si>
  <si>
    <t>TGAJ AGENDA - Wednesday September 26, 2012 - 16:00 -18:00</t>
  </si>
  <si>
    <t>TGAJ AGENDA - Thursday September 27, 2012 - 8:00 -10:00</t>
  </si>
  <si>
    <t>TGAJ AGENDA - Thursday September 27, 2012 - 10:30 -12:30</t>
  </si>
  <si>
    <t>TGAJ AGENDA - Thursday September 27, 2012 - 13:30 -15:30</t>
  </si>
  <si>
    <t>TGAJ AGENDA - Thursday September 27, 2012 - 16:00 -18:00</t>
  </si>
  <si>
    <t>Planning through Nov 2012</t>
  </si>
  <si>
    <t>Any other  business</t>
  </si>
  <si>
    <t>AJ</t>
  </si>
  <si>
    <t>Officer Planning Meeting</t>
  </si>
  <si>
    <t>KRAEMER</t>
  </si>
  <si>
    <t>IEEE 802.11 WG OPENING PLENARY AGENDA - Wednesday,  September 26, 2012 - 9:00-10:00</t>
  </si>
  <si>
    <t>Task Group 802.11 AJ Chair election</t>
  </si>
  <si>
    <t>Roll call of attendees</t>
  </si>
  <si>
    <t>Assignment of votings rights</t>
  </si>
  <si>
    <t>Photographs with Names</t>
  </si>
  <si>
    <t>First meeting orientation</t>
  </si>
  <si>
    <t>Distribution of important documents</t>
  </si>
  <si>
    <r>
      <t>IEEE-SA LETTERS OF ASSURANCE (LOA) DATABASE</t>
    </r>
    <r>
      <rPr>
        <b/>
        <sz val="12"/>
        <rFont val="Arial"/>
        <family val="2"/>
      </rPr>
      <t xml:space="preserve"> SHOWING P802.11 LOAS ACCEPTED</t>
    </r>
    <r>
      <rPr>
        <sz val="12"/>
        <rFont val="Times New Roman"/>
        <family val="1"/>
      </rPr>
      <t/>
    </r>
  </si>
  <si>
    <t>Other Meeting Guidelines</t>
  </si>
  <si>
    <t>RECESS UNTIL THURSDAY</t>
  </si>
  <si>
    <t>IEEE 802.11 WG CLOSING PLENARY AGENDA - Thursday, Sept 27, 2012 - 17:00-18:00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</si>
</sst>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2"/>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sz val="36"/>
      <color theme="0"/>
      <name val="Arial"/>
      <family val="2"/>
    </font>
    <font>
      <sz val="11"/>
      <color rgb="FF9C0006"/>
      <name val="Calibri"/>
      <family val="2"/>
      <scheme val="minor"/>
    </font>
    <font>
      <b/>
      <sz val="14"/>
      <color theme="0"/>
      <name val="Arial"/>
      <family val="2"/>
    </font>
    <font>
      <b/>
      <sz val="11"/>
      <name val="Calibri"/>
      <family val="2"/>
      <scheme val="minor"/>
    </font>
    <font>
      <b/>
      <sz val="16"/>
      <color theme="0" tint="-0.34998626667073579"/>
      <name val="Arial"/>
      <family val="2"/>
    </font>
    <font>
      <b/>
      <sz val="14"/>
      <color theme="0" tint="-0.34998626667073579"/>
      <name val="Arial"/>
      <family val="2"/>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theme="2" tint="-0.249977111117893"/>
      <name val="Arial"/>
      <family val="2"/>
    </font>
    <font>
      <b/>
      <sz val="12"/>
      <color rgb="FF1F1FD1"/>
      <name val="Arial"/>
      <family val="2"/>
    </font>
    <font>
      <b/>
      <sz val="11"/>
      <color rgb="FF1F1FD1"/>
      <name val="Arial"/>
      <family val="2"/>
    </font>
    <font>
      <b/>
      <sz val="36"/>
      <color theme="1" tint="4.9989318521683403E-2"/>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sz val="10"/>
      <name val="Arial"/>
    </font>
    <font>
      <sz val="10"/>
      <color indexed="8"/>
      <name val="Arial"/>
    </font>
    <font>
      <b/>
      <sz val="12"/>
      <color rgb="FFFF0000"/>
      <name val="Arial"/>
      <family val="2"/>
    </font>
    <font>
      <b/>
      <sz val="26"/>
      <color theme="1"/>
      <name val="Arial"/>
      <family val="2"/>
    </font>
    <font>
      <sz val="48"/>
      <color indexed="12"/>
      <name val="Arial"/>
      <family val="2"/>
    </font>
    <font>
      <b/>
      <i/>
      <sz val="40"/>
      <color indexed="8"/>
      <name val="Narkisim"/>
      <family val="2"/>
      <charset val="177"/>
    </font>
  </fonts>
  <fills count="91">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0" tint="-0.14996795556505021"/>
        <bgColor indexed="64"/>
      </patternFill>
    </fill>
    <fill>
      <patternFill patternType="solid">
        <fgColor rgb="FF00B050"/>
        <bgColor indexed="64"/>
      </patternFill>
    </fill>
    <fill>
      <patternFill patternType="solid">
        <fgColor indexed="55"/>
        <bgColor indexed="31"/>
      </patternFill>
    </fill>
    <fill>
      <patternFill patternType="solid">
        <fgColor rgb="FFCC99FF"/>
        <bgColor indexed="64"/>
      </patternFill>
    </fill>
  </fills>
  <borders count="7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s>
  <cellStyleXfs count="110">
    <xf numFmtId="0" fontId="0" fillId="0" borderId="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5" fillId="0" borderId="0" applyFont="0" applyFill="0" applyBorder="0" applyAlignment="0" applyProtection="0"/>
    <xf numFmtId="169" fontId="5"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8"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1" fillId="0" borderId="0"/>
    <xf numFmtId="0" fontId="5" fillId="0" borderId="0"/>
    <xf numFmtId="0" fontId="5" fillId="0" borderId="0"/>
    <xf numFmtId="0" fontId="122" fillId="0" borderId="0"/>
    <xf numFmtId="0" fontId="4" fillId="0" borderId="0"/>
    <xf numFmtId="164" fontId="9" fillId="0" borderId="0"/>
    <xf numFmtId="164" fontId="9" fillId="0" borderId="0"/>
    <xf numFmtId="164" fontId="9" fillId="0" borderId="0"/>
    <xf numFmtId="164" fontId="9" fillId="0" borderId="0"/>
    <xf numFmtId="0" fontId="75" fillId="24" borderId="0"/>
    <xf numFmtId="0" fontId="5" fillId="24" borderId="0"/>
    <xf numFmtId="0" fontId="112" fillId="5" borderId="7" applyNumberFormat="0" applyFont="0" applyAlignment="0" applyProtection="0"/>
    <xf numFmtId="0" fontId="5"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5" fillId="0" borderId="0"/>
    <xf numFmtId="169" fontId="5" fillId="0" borderId="0"/>
    <xf numFmtId="0" fontId="3" fillId="0" borderId="0"/>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5" fillId="0" borderId="0"/>
    <xf numFmtId="169" fontId="3" fillId="0" borderId="0"/>
    <xf numFmtId="169" fontId="8" fillId="0" borderId="0" applyNumberFormat="0" applyFill="0" applyBorder="0" applyAlignment="0" applyProtection="0">
      <alignment vertical="top"/>
      <protection locked="0"/>
    </xf>
    <xf numFmtId="0" fontId="5" fillId="5" borderId="7" applyNumberFormat="0" applyFont="0" applyAlignment="0" applyProtection="0"/>
    <xf numFmtId="0" fontId="9" fillId="0" borderId="0"/>
    <xf numFmtId="0" fontId="128" fillId="60" borderId="0" applyNumberFormat="0" applyBorder="0" applyAlignment="0" applyProtection="0"/>
    <xf numFmtId="0" fontId="128" fillId="60" borderId="0" applyNumberFormat="0" applyBorder="0" applyAlignment="0" applyProtection="0"/>
    <xf numFmtId="0" fontId="2" fillId="0" borderId="0"/>
    <xf numFmtId="169" fontId="2" fillId="0" borderId="0"/>
    <xf numFmtId="164" fontId="9" fillId="0" borderId="0"/>
    <xf numFmtId="164" fontId="9" fillId="0" borderId="0"/>
    <xf numFmtId="0" fontId="1" fillId="0" borderId="0"/>
  </cellStyleXfs>
  <cellXfs count="1866">
    <xf numFmtId="0" fontId="0" fillId="0" borderId="0" xfId="0"/>
    <xf numFmtId="0" fontId="28" fillId="25" borderId="0" xfId="73" quotePrefix="1" applyNumberFormat="1" applyFont="1" applyFill="1" applyBorder="1" applyAlignment="1" applyProtection="1">
      <alignment horizontal="left" vertical="center"/>
    </xf>
    <xf numFmtId="164" fontId="28" fillId="25" borderId="0" xfId="73" applyNumberFormat="1" applyFont="1" applyFill="1" applyBorder="1" applyAlignment="1" applyProtection="1">
      <alignment horizontal="left" vertical="center"/>
    </xf>
    <xf numFmtId="164" fontId="25" fillId="25" borderId="0" xfId="73" applyFont="1" applyFill="1" applyBorder="1" applyAlignment="1">
      <alignment horizontal="left" vertical="center"/>
    </xf>
    <xf numFmtId="0" fontId="28" fillId="25" borderId="0" xfId="73" applyNumberFormat="1" applyFont="1" applyFill="1" applyBorder="1" applyAlignment="1" applyProtection="1">
      <alignment horizontal="left" vertical="center"/>
    </xf>
    <xf numFmtId="164" fontId="29" fillId="26" borderId="0" xfId="76" applyFont="1" applyFill="1" applyBorder="1" applyAlignment="1">
      <alignment horizontal="center" vertical="center"/>
    </xf>
    <xf numFmtId="0" fontId="6" fillId="0"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9" fillId="26" borderId="10" xfId="76" applyFont="1" applyFill="1" applyBorder="1" applyAlignment="1">
      <alignment horizontal="center" vertical="center"/>
    </xf>
    <xf numFmtId="164" fontId="28" fillId="0" borderId="0" xfId="73" applyNumberFormat="1" applyFont="1" applyFill="1" applyBorder="1" applyAlignment="1" applyProtection="1">
      <alignment horizontal="left"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2" fillId="0" borderId="0" xfId="0" applyFont="1" applyAlignment="1">
      <alignment vertical="center"/>
    </xf>
    <xf numFmtId="0" fontId="6" fillId="0" borderId="0" xfId="0" applyFont="1" applyFill="1" applyBorder="1" applyAlignment="1">
      <alignment horizontal="right" vertical="center"/>
    </xf>
    <xf numFmtId="0" fontId="32" fillId="0" borderId="0" xfId="0" applyFont="1" applyAlignment="1">
      <alignment horizontal="right" vertical="center"/>
    </xf>
    <xf numFmtId="0" fontId="7" fillId="0" borderId="0" xfId="0" applyFont="1" applyAlignment="1">
      <alignment horizontal="right" vertical="center"/>
    </xf>
    <xf numFmtId="168" fontId="13" fillId="0" borderId="0" xfId="0" applyNumberFormat="1" applyFont="1" applyAlignment="1">
      <alignment horizontal="center" vertical="center"/>
    </xf>
    <xf numFmtId="0" fontId="28" fillId="27"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5" fillId="27" borderId="0" xfId="73" applyFont="1" applyFill="1" applyBorder="1" applyAlignment="1">
      <alignment horizontal="left" vertical="center"/>
    </xf>
    <xf numFmtId="164" fontId="22" fillId="25" borderId="0" xfId="73" applyFont="1" applyFill="1" applyBorder="1" applyAlignment="1">
      <alignment horizontal="center" vertical="center"/>
    </xf>
    <xf numFmtId="164" fontId="39" fillId="26" borderId="0" xfId="73" applyFont="1" applyFill="1" applyBorder="1" applyAlignment="1">
      <alignment vertical="center"/>
    </xf>
    <xf numFmtId="164" fontId="23" fillId="26" borderId="0" xfId="73" applyFont="1" applyFill="1" applyBorder="1" applyAlignment="1">
      <alignment horizontal="center" vertical="center"/>
    </xf>
    <xf numFmtId="164" fontId="25" fillId="25" borderId="0" xfId="73" applyFont="1" applyFill="1" applyBorder="1" applyAlignment="1">
      <alignment vertical="center"/>
    </xf>
    <xf numFmtId="164" fontId="25" fillId="27" borderId="0" xfId="73" applyFont="1" applyFill="1" applyBorder="1" applyAlignment="1">
      <alignment vertical="center"/>
    </xf>
    <xf numFmtId="164" fontId="28" fillId="25" borderId="10" xfId="73" applyNumberFormat="1" applyFont="1" applyFill="1" applyBorder="1" applyAlignment="1" applyProtection="1">
      <alignment horizontal="left" vertical="center"/>
    </xf>
    <xf numFmtId="0" fontId="26" fillId="27" borderId="0" xfId="73" applyNumberFormat="1" applyFont="1" applyFill="1" applyBorder="1" applyAlignment="1">
      <alignment horizontal="left" vertical="center"/>
    </xf>
    <xf numFmtId="164" fontId="26" fillId="27" borderId="0" xfId="73" quotePrefix="1" applyFont="1" applyFill="1" applyBorder="1" applyAlignment="1">
      <alignment horizontal="left" vertical="center"/>
    </xf>
    <xf numFmtId="0" fontId="28" fillId="25" borderId="10" xfId="73" applyNumberFormat="1" applyFont="1" applyFill="1" applyBorder="1" applyAlignment="1" applyProtection="1">
      <alignment horizontal="left" vertical="center"/>
    </xf>
    <xf numFmtId="0" fontId="6" fillId="27" borderId="0" xfId="0" applyFont="1" applyFill="1" applyBorder="1" applyAlignment="1">
      <alignment vertical="center"/>
    </xf>
    <xf numFmtId="0" fontId="32" fillId="0" borderId="0" xfId="0" applyFont="1" applyAlignment="1">
      <alignment horizontal="center" vertical="center"/>
    </xf>
    <xf numFmtId="167" fontId="15" fillId="28" borderId="0" xfId="0" applyNumberFormat="1" applyFont="1" applyFill="1" applyBorder="1" applyAlignment="1">
      <alignment horizontal="center" vertical="center"/>
    </xf>
    <xf numFmtId="167" fontId="16" fillId="28" borderId="0" xfId="0" applyNumberFormat="1" applyFont="1" applyFill="1" applyBorder="1" applyAlignment="1">
      <alignment horizontal="center" vertical="center"/>
    </xf>
    <xf numFmtId="164" fontId="28" fillId="26" borderId="0" xfId="73" applyNumberFormat="1" applyFont="1" applyFill="1" applyBorder="1" applyAlignment="1" applyProtection="1">
      <alignment horizontal="left" vertical="center"/>
    </xf>
    <xf numFmtId="0" fontId="32" fillId="28" borderId="0" xfId="0" applyFont="1" applyFill="1" applyBorder="1" applyAlignment="1">
      <alignment vertical="center"/>
    </xf>
    <xf numFmtId="164" fontId="22" fillId="27" borderId="0" xfId="73" quotePrefix="1" applyFont="1" applyFill="1" applyBorder="1" applyAlignment="1">
      <alignment horizontal="center" vertical="center"/>
    </xf>
    <xf numFmtId="0" fontId="0" fillId="27" borderId="0" xfId="0" applyFill="1" applyAlignment="1">
      <alignment vertical="center"/>
    </xf>
    <xf numFmtId="164" fontId="23" fillId="26" borderId="11" xfId="73" applyFont="1" applyFill="1" applyBorder="1" applyAlignment="1">
      <alignment horizontal="center" vertical="center"/>
    </xf>
    <xf numFmtId="0" fontId="28" fillId="26" borderId="0" xfId="73" applyNumberFormat="1" applyFont="1" applyFill="1" applyBorder="1" applyAlignment="1" applyProtection="1">
      <alignment horizontal="left" vertical="center"/>
    </xf>
    <xf numFmtId="0" fontId="50" fillId="0" borderId="0" xfId="0" applyFont="1"/>
    <xf numFmtId="0" fontId="50" fillId="0" borderId="12" xfId="0" applyFont="1" applyBorder="1"/>
    <xf numFmtId="0" fontId="50" fillId="0" borderId="0" xfId="0" applyFont="1" applyBorder="1"/>
    <xf numFmtId="0" fontId="51" fillId="0" borderId="0" xfId="0" applyFont="1" applyBorder="1"/>
    <xf numFmtId="164" fontId="28" fillId="26" borderId="0" xfId="73" applyFont="1" applyFill="1" applyBorder="1" applyAlignment="1">
      <alignment horizontal="left" vertical="center"/>
    </xf>
    <xf numFmtId="0" fontId="34" fillId="27" borderId="0" xfId="61"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0" fillId="27" borderId="0" xfId="0" applyFont="1" applyFill="1"/>
    <xf numFmtId="0" fontId="50" fillId="27" borderId="0" xfId="0" applyFont="1" applyFill="1" applyBorder="1"/>
    <xf numFmtId="0" fontId="50"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4" fillId="0" borderId="0" xfId="0" applyFont="1"/>
    <xf numFmtId="0" fontId="47" fillId="26" borderId="16" xfId="0" applyFont="1" applyFill="1" applyBorder="1" applyAlignment="1">
      <alignment horizontal="left" vertical="center" indent="13"/>
    </xf>
    <xf numFmtId="0" fontId="48"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1" fillId="27" borderId="14" xfId="0" applyFont="1" applyFill="1" applyBorder="1" applyAlignment="1">
      <alignment vertical="center"/>
    </xf>
    <xf numFmtId="0" fontId="18" fillId="27" borderId="0" xfId="0" applyFont="1" applyFill="1" applyAlignment="1">
      <alignment vertical="center"/>
    </xf>
    <xf numFmtId="0" fontId="18" fillId="27" borderId="0" xfId="0" applyFont="1" applyFill="1"/>
    <xf numFmtId="0" fontId="18" fillId="27" borderId="0" xfId="0" applyFont="1" applyFill="1" applyAlignment="1">
      <alignment wrapText="1"/>
    </xf>
    <xf numFmtId="0" fontId="6" fillId="0" borderId="0" xfId="0" applyFont="1" applyBorder="1" applyAlignment="1">
      <alignment horizontal="right" vertical="top" wrapText="1"/>
    </xf>
    <xf numFmtId="0" fontId="53" fillId="0" borderId="0" xfId="0" applyFont="1" applyBorder="1" applyAlignment="1">
      <alignment horizontal="right" wrapText="1"/>
    </xf>
    <xf numFmtId="0" fontId="23" fillId="27" borderId="0" xfId="0" applyFont="1" applyFill="1" applyBorder="1" applyAlignment="1">
      <alignment horizontal="center" vertical="center" wrapText="1"/>
    </xf>
    <xf numFmtId="170" fontId="29" fillId="26" borderId="19" xfId="76" applyNumberFormat="1" applyFont="1" applyFill="1" applyBorder="1" applyAlignment="1">
      <alignment horizontal="center" vertical="center"/>
    </xf>
    <xf numFmtId="170" fontId="29" fillId="26" borderId="20" xfId="76" applyNumberFormat="1" applyFont="1" applyFill="1" applyBorder="1" applyAlignment="1">
      <alignment horizontal="center" vertical="center"/>
    </xf>
    <xf numFmtId="0" fontId="32" fillId="28" borderId="14" xfId="0" applyFont="1" applyFill="1" applyBorder="1" applyAlignment="1">
      <alignment vertical="center"/>
    </xf>
    <xf numFmtId="0" fontId="0" fillId="27" borderId="0" xfId="0" applyFill="1" applyAlignment="1">
      <alignment vertical="center" wrapText="1"/>
    </xf>
    <xf numFmtId="0" fontId="61" fillId="0" borderId="0" xfId="0" applyFont="1" applyAlignment="1">
      <alignment wrapText="1"/>
    </xf>
    <xf numFmtId="0" fontId="61" fillId="0" borderId="0" xfId="0" applyFont="1" applyAlignment="1">
      <alignment vertical="top"/>
    </xf>
    <xf numFmtId="0" fontId="62" fillId="0" borderId="0" xfId="61" applyFont="1" applyBorder="1" applyAlignment="1" applyProtection="1">
      <alignment horizontal="left" wrapText="1" indent="1"/>
    </xf>
    <xf numFmtId="0" fontId="10" fillId="27" borderId="0" xfId="0" applyFont="1" applyFill="1" applyBorder="1" applyAlignment="1">
      <alignment horizontal="justify" vertical="top" wrapText="1"/>
    </xf>
    <xf numFmtId="0" fontId="18" fillId="27" borderId="21" xfId="0" applyFont="1" applyFill="1" applyBorder="1" applyAlignment="1">
      <alignment vertical="top"/>
    </xf>
    <xf numFmtId="0" fontId="55" fillId="27" borderId="22" xfId="61" applyFont="1" applyFill="1" applyBorder="1" applyAlignment="1" applyProtection="1">
      <alignment horizontal="justify" vertical="center" wrapText="1"/>
    </xf>
    <xf numFmtId="0" fontId="64" fillId="0" borderId="0" xfId="0" applyFont="1"/>
    <xf numFmtId="0" fontId="48" fillId="26" borderId="23" xfId="0" applyFont="1" applyFill="1" applyBorder="1" applyAlignment="1">
      <alignment horizontal="left"/>
    </xf>
    <xf numFmtId="0" fontId="32" fillId="0" borderId="0" xfId="0" applyFont="1" applyBorder="1" applyAlignment="1">
      <alignment vertical="center"/>
    </xf>
    <xf numFmtId="1" fontId="65" fillId="0" borderId="0" xfId="73" applyNumberFormat="1" applyFont="1" applyBorder="1" applyAlignment="1">
      <alignment horizontal="center" vertical="center"/>
    </xf>
    <xf numFmtId="1" fontId="65" fillId="27" borderId="0" xfId="73" applyNumberFormat="1" applyFont="1" applyFill="1" applyBorder="1" applyAlignment="1">
      <alignment horizontal="center" vertical="center"/>
    </xf>
    <xf numFmtId="1" fontId="66" fillId="27" borderId="0" xfId="73"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 fontId="65" fillId="27" borderId="0" xfId="76"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64" fontId="17" fillId="31" borderId="11" xfId="73" applyFont="1" applyFill="1" applyBorder="1" applyAlignment="1">
      <alignment horizontal="center" vertical="center"/>
    </xf>
    <xf numFmtId="0" fontId="28" fillId="26" borderId="11" xfId="73" applyNumberFormat="1" applyFont="1" applyFill="1" applyBorder="1" applyAlignment="1" applyProtection="1">
      <alignment horizontal="left" vertical="center"/>
    </xf>
    <xf numFmtId="164" fontId="28" fillId="26" borderId="11" xfId="73" applyNumberFormat="1" applyFont="1" applyFill="1" applyBorder="1" applyAlignment="1" applyProtection="1">
      <alignment horizontal="left" vertical="center"/>
    </xf>
    <xf numFmtId="164" fontId="28" fillId="26" borderId="11" xfId="73" applyFont="1" applyFill="1" applyBorder="1" applyAlignment="1">
      <alignment horizontal="left" vertical="center"/>
    </xf>
    <xf numFmtId="0" fontId="28" fillId="26" borderId="10" xfId="73" applyNumberFormat="1" applyFont="1" applyFill="1" applyBorder="1" applyAlignment="1" applyProtection="1">
      <alignment horizontal="left" vertical="center"/>
    </xf>
    <xf numFmtId="164" fontId="28" fillId="26" borderId="10" xfId="73" applyNumberFormat="1" applyFont="1" applyFill="1" applyBorder="1" applyAlignment="1" applyProtection="1">
      <alignment horizontal="left" vertical="center"/>
    </xf>
    <xf numFmtId="164" fontId="25" fillId="26" borderId="10" xfId="73" applyFont="1" applyFill="1" applyBorder="1" applyAlignment="1">
      <alignment horizontal="left" vertical="center"/>
    </xf>
    <xf numFmtId="1" fontId="69" fillId="27" borderId="0" xfId="73" applyNumberFormat="1" applyFont="1" applyFill="1" applyBorder="1" applyAlignment="1">
      <alignment horizontal="center" vertical="center"/>
    </xf>
    <xf numFmtId="0" fontId="52" fillId="26" borderId="24" xfId="0" applyFont="1" applyFill="1" applyBorder="1" applyAlignment="1">
      <alignment vertical="center"/>
    </xf>
    <xf numFmtId="168" fontId="13" fillId="0" borderId="0" xfId="0" applyNumberFormat="1" applyFont="1" applyBorder="1" applyAlignment="1">
      <alignment horizontal="center" vertical="center"/>
    </xf>
    <xf numFmtId="167" fontId="15" fillId="28" borderId="14" xfId="0" applyNumberFormat="1" applyFont="1" applyFill="1" applyBorder="1" applyAlignment="1">
      <alignment horizontal="center" vertical="center"/>
    </xf>
    <xf numFmtId="164" fontId="5" fillId="27" borderId="0" xfId="73" applyFont="1" applyFill="1" applyBorder="1" applyAlignment="1">
      <alignment horizontal="left" vertical="center"/>
    </xf>
    <xf numFmtId="164" fontId="5" fillId="25" borderId="0" xfId="73" applyFont="1" applyFill="1" applyBorder="1" applyAlignment="1">
      <alignment horizontal="left" vertical="center"/>
    </xf>
    <xf numFmtId="0" fontId="7" fillId="0" borderId="0" xfId="69" applyFont="1" applyFill="1" applyBorder="1" applyAlignment="1">
      <alignment vertical="center"/>
    </xf>
    <xf numFmtId="0" fontId="21" fillId="27" borderId="24" xfId="0" applyFont="1" applyFill="1" applyBorder="1" applyAlignment="1">
      <alignment horizontal="center" vertical="center"/>
    </xf>
    <xf numFmtId="167" fontId="16" fillId="28" borderId="14" xfId="0" applyNumberFormat="1" applyFont="1" applyFill="1" applyBorder="1" applyAlignment="1">
      <alignment horizontal="center" vertical="center"/>
    </xf>
    <xf numFmtId="0" fontId="32" fillId="28" borderId="15" xfId="0" applyFont="1" applyFill="1" applyBorder="1" applyAlignment="1">
      <alignment vertical="center"/>
    </xf>
    <xf numFmtId="167" fontId="16" fillId="28" borderId="25" xfId="0" applyNumberFormat="1" applyFont="1" applyFill="1" applyBorder="1" applyAlignment="1">
      <alignment horizontal="center" vertical="center"/>
    </xf>
    <xf numFmtId="167" fontId="16" fillId="28" borderId="12" xfId="0" applyNumberFormat="1" applyFont="1" applyFill="1" applyBorder="1" applyAlignment="1">
      <alignment horizontal="center" vertical="center"/>
    </xf>
    <xf numFmtId="0" fontId="32" fillId="28" borderId="25" xfId="0" applyFont="1" applyFill="1" applyBorder="1" applyAlignment="1">
      <alignment vertical="center"/>
    </xf>
    <xf numFmtId="0" fontId="32" fillId="28" borderId="12" xfId="0" applyFont="1" applyFill="1" applyBorder="1" applyAlignment="1">
      <alignment vertical="center"/>
    </xf>
    <xf numFmtId="0" fontId="32" fillId="28" borderId="26" xfId="0" applyFont="1" applyFill="1" applyBorder="1" applyAlignment="1">
      <alignment vertical="center"/>
    </xf>
    <xf numFmtId="0" fontId="5" fillId="0" borderId="0" xfId="73" applyNumberFormat="1" applyFont="1" applyBorder="1" applyAlignment="1">
      <alignment horizontal="left" vertical="center"/>
    </xf>
    <xf numFmtId="164" fontId="5" fillId="0" borderId="0" xfId="73" applyFont="1" applyBorder="1" applyAlignment="1">
      <alignment horizontal="left" vertical="center"/>
    </xf>
    <xf numFmtId="1" fontId="65" fillId="27" borderId="0" xfId="69" applyNumberFormat="1" applyFont="1" applyFill="1" applyAlignment="1">
      <alignment horizontal="center"/>
    </xf>
    <xf numFmtId="0" fontId="5" fillId="31" borderId="10" xfId="69" applyFill="1" applyBorder="1" applyAlignment="1">
      <alignment vertical="center"/>
    </xf>
    <xf numFmtId="0" fontId="12" fillId="31" borderId="10" xfId="69" applyFont="1" applyFill="1" applyBorder="1" applyAlignment="1"/>
    <xf numFmtId="170" fontId="12" fillId="31" borderId="20" xfId="69" applyNumberFormat="1" applyFont="1" applyFill="1" applyBorder="1" applyAlignment="1"/>
    <xf numFmtId="1" fontId="66" fillId="27" borderId="0" xfId="69" applyNumberFormat="1" applyFont="1" applyFill="1" applyAlignment="1">
      <alignment horizontal="center" vertical="center"/>
    </xf>
    <xf numFmtId="1" fontId="65" fillId="0" borderId="0" xfId="69" applyNumberFormat="1" applyFont="1" applyFill="1" applyBorder="1" applyAlignment="1">
      <alignment horizontal="center" vertical="center"/>
    </xf>
    <xf numFmtId="0" fontId="30" fillId="30" borderId="28" xfId="69" quotePrefix="1" applyFont="1" applyFill="1" applyBorder="1" applyAlignment="1">
      <alignment horizontal="center" vertical="center"/>
    </xf>
    <xf numFmtId="0" fontId="30" fillId="30" borderId="0" xfId="69" applyFont="1" applyFill="1" applyBorder="1" applyAlignment="1">
      <alignment vertical="center"/>
    </xf>
    <xf numFmtId="0" fontId="25" fillId="30" borderId="0" xfId="69" applyFont="1" applyFill="1" applyBorder="1" applyAlignment="1">
      <alignment vertical="center"/>
    </xf>
    <xf numFmtId="0" fontId="30" fillId="30" borderId="29" xfId="69" quotePrefix="1" applyFont="1" applyFill="1" applyBorder="1" applyAlignment="1">
      <alignment horizontal="center" vertical="center"/>
    </xf>
    <xf numFmtId="0" fontId="30" fillId="30" borderId="10" xfId="69" applyFont="1" applyFill="1" applyBorder="1" applyAlignment="1">
      <alignment vertical="center"/>
    </xf>
    <xf numFmtId="0" fontId="25" fillId="30" borderId="10" xfId="69" applyFont="1" applyFill="1" applyBorder="1" applyAlignment="1">
      <alignment vertical="center"/>
    </xf>
    <xf numFmtId="1" fontId="65" fillId="27" borderId="0" xfId="69" applyNumberFormat="1" applyFont="1" applyFill="1" applyBorder="1" applyAlignment="1">
      <alignment horizontal="center" vertical="center"/>
    </xf>
    <xf numFmtId="1" fontId="67" fillId="27" borderId="0" xfId="69" applyNumberFormat="1" applyFont="1" applyFill="1" applyBorder="1" applyAlignment="1">
      <alignment horizontal="center" vertical="center"/>
    </xf>
    <xf numFmtId="1" fontId="67" fillId="0" borderId="0" xfId="69" applyNumberFormat="1" applyFont="1" applyFill="1" applyBorder="1" applyAlignment="1">
      <alignment horizontal="center" vertical="center"/>
    </xf>
    <xf numFmtId="1" fontId="37" fillId="0" borderId="0" xfId="69" applyNumberFormat="1" applyFont="1" applyFill="1" applyBorder="1" applyAlignment="1">
      <alignment horizontal="center" vertical="center"/>
    </xf>
    <xf numFmtId="164" fontId="5" fillId="31" borderId="30" xfId="73" applyFont="1" applyFill="1" applyBorder="1" applyAlignment="1">
      <alignment horizontal="left" vertical="center"/>
    </xf>
    <xf numFmtId="164" fontId="18" fillId="31" borderId="30" xfId="73" applyFont="1" applyFill="1" applyBorder="1" applyAlignment="1">
      <alignment horizontal="left" vertical="center"/>
    </xf>
    <xf numFmtId="164" fontId="18" fillId="26" borderId="11" xfId="73" applyFont="1" applyFill="1" applyBorder="1" applyAlignment="1">
      <alignment horizontal="left" vertical="center"/>
    </xf>
    <xf numFmtId="164" fontId="18" fillId="26" borderId="0" xfId="73" applyFont="1" applyFill="1" applyBorder="1" applyAlignment="1">
      <alignment horizontal="left" vertical="center"/>
    </xf>
    <xf numFmtId="164" fontId="5" fillId="26" borderId="10" xfId="73" applyFont="1" applyFill="1" applyBorder="1" applyAlignment="1">
      <alignment horizontal="left" vertical="center"/>
    </xf>
    <xf numFmtId="0" fontId="5" fillId="27" borderId="0" xfId="73" applyNumberFormat="1" applyFont="1" applyFill="1" applyBorder="1" applyAlignment="1">
      <alignment horizontal="left" vertical="center"/>
    </xf>
    <xf numFmtId="0" fontId="33" fillId="30" borderId="0" xfId="0" applyFont="1" applyFill="1" applyBorder="1" applyAlignment="1">
      <alignment vertical="center" wrapText="1"/>
    </xf>
    <xf numFmtId="0" fontId="0" fillId="27" borderId="0" xfId="0" applyFill="1"/>
    <xf numFmtId="0" fontId="6" fillId="25" borderId="0" xfId="0" applyFont="1" applyFill="1" applyBorder="1" applyAlignment="1">
      <alignment vertical="center"/>
    </xf>
    <xf numFmtId="0" fontId="0" fillId="25" borderId="0" xfId="0" applyFill="1"/>
    <xf numFmtId="170" fontId="25" fillId="25" borderId="0" xfId="0" applyNumberFormat="1" applyFont="1" applyFill="1" applyBorder="1" applyAlignment="1">
      <alignment horizontal="center" vertical="center"/>
    </xf>
    <xf numFmtId="164" fontId="25" fillId="25" borderId="0" xfId="73" applyFont="1" applyFill="1" applyBorder="1" applyAlignment="1">
      <alignment horizontal="right" vertical="center"/>
    </xf>
    <xf numFmtId="0" fontId="25"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0" fillId="0" borderId="0" xfId="0" applyFill="1"/>
    <xf numFmtId="170" fontId="25" fillId="27" borderId="0" xfId="73" applyNumberFormat="1" applyFont="1" applyFill="1" applyBorder="1" applyAlignment="1" applyProtection="1">
      <alignment horizontal="center" vertical="center"/>
    </xf>
    <xf numFmtId="164" fontId="25" fillId="27" borderId="0" xfId="73" applyNumberFormat="1" applyFont="1" applyFill="1" applyBorder="1" applyAlignment="1" applyProtection="1">
      <alignment horizontal="right" vertical="center"/>
    </xf>
    <xf numFmtId="0" fontId="25" fillId="25" borderId="0" xfId="0" applyFont="1" applyFill="1" applyBorder="1" applyAlignment="1">
      <alignment vertical="center"/>
    </xf>
    <xf numFmtId="164" fontId="28" fillId="25" borderId="0" xfId="0" applyNumberFormat="1" applyFont="1" applyFill="1" applyBorder="1" applyAlignment="1" applyProtection="1">
      <alignment vertical="center" wrapText="1"/>
    </xf>
    <xf numFmtId="171" fontId="25" fillId="25" borderId="0" xfId="73" applyNumberFormat="1" applyFont="1" applyFill="1" applyBorder="1" applyAlignment="1" applyProtection="1">
      <alignment horizontal="center" vertical="center"/>
    </xf>
    <xf numFmtId="164" fontId="25" fillId="25" borderId="0" xfId="73" applyNumberFormat="1" applyFont="1" applyFill="1" applyBorder="1" applyAlignment="1" applyProtection="1">
      <alignment horizontal="right" vertical="center"/>
    </xf>
    <xf numFmtId="171" fontId="25" fillId="0" borderId="0" xfId="73" applyNumberFormat="1" applyFont="1" applyFill="1" applyBorder="1" applyAlignment="1" applyProtection="1">
      <alignment horizontal="center" vertical="center"/>
    </xf>
    <xf numFmtId="0" fontId="0" fillId="0" borderId="0" xfId="0" applyAlignment="1">
      <alignment horizontal="right"/>
    </xf>
    <xf numFmtId="0" fontId="18" fillId="27" borderId="0" xfId="0" applyFont="1" applyFill="1" applyBorder="1" applyAlignment="1">
      <alignment horizontal="left" vertical="top" wrapText="1"/>
    </xf>
    <xf numFmtId="0" fontId="18" fillId="27" borderId="31" xfId="0" applyFont="1" applyFill="1" applyBorder="1" applyAlignment="1">
      <alignment vertical="top"/>
    </xf>
    <xf numFmtId="0" fontId="8" fillId="0" borderId="21" xfId="61" applyBorder="1" applyAlignment="1" applyProtection="1">
      <alignment vertical="top"/>
    </xf>
    <xf numFmtId="164" fontId="25" fillId="0" borderId="0" xfId="73" applyFont="1" applyFill="1" applyBorder="1" applyAlignment="1">
      <alignment horizontal="left" vertical="center"/>
    </xf>
    <xf numFmtId="164" fontId="25" fillId="0" borderId="0" xfId="73" applyNumberFormat="1" applyFont="1" applyFill="1" applyBorder="1" applyAlignment="1" applyProtection="1">
      <alignment horizontal="left" vertical="center"/>
    </xf>
    <xf numFmtId="0" fontId="25" fillId="0" borderId="0" xfId="73" applyNumberFormat="1" applyFont="1" applyFill="1" applyBorder="1" applyAlignment="1" applyProtection="1">
      <alignment horizontal="left" vertical="center"/>
    </xf>
    <xf numFmtId="164" fontId="63" fillId="27" borderId="0" xfId="73" quotePrefix="1" applyFont="1" applyFill="1" applyBorder="1" applyAlignment="1">
      <alignment horizontal="left" vertical="center"/>
    </xf>
    <xf numFmtId="0" fontId="25" fillId="0" borderId="0" xfId="0" applyFont="1"/>
    <xf numFmtId="0" fontId="77" fillId="0" borderId="0" xfId="0" applyFont="1"/>
    <xf numFmtId="0" fontId="7" fillId="0" borderId="0" xfId="0" applyFont="1"/>
    <xf numFmtId="164" fontId="5" fillId="0" borderId="0" xfId="73" applyFont="1" applyFill="1" applyBorder="1" applyAlignment="1">
      <alignment horizontal="left" vertical="center"/>
    </xf>
    <xf numFmtId="0" fontId="7" fillId="0" borderId="0" xfId="73" applyNumberFormat="1" applyFont="1" applyFill="1" applyBorder="1" applyAlignment="1">
      <alignment horizontal="left" vertical="center"/>
    </xf>
    <xf numFmtId="164" fontId="7" fillId="0" borderId="0" xfId="73" quotePrefix="1" applyFont="1" applyFill="1" applyBorder="1" applyAlignment="1">
      <alignment horizontal="left" vertical="center"/>
    </xf>
    <xf numFmtId="0" fontId="7" fillId="0" borderId="32" xfId="69" quotePrefix="1" applyNumberFormat="1" applyFont="1" applyFill="1" applyBorder="1" applyAlignment="1" applyProtection="1">
      <alignment horizontal="left" vertical="center"/>
    </xf>
    <xf numFmtId="0" fontId="7" fillId="0" borderId="11" xfId="69" quotePrefix="1" applyNumberFormat="1" applyFont="1" applyFill="1" applyBorder="1" applyAlignment="1" applyProtection="1">
      <alignment horizontal="left" vertical="center"/>
    </xf>
    <xf numFmtId="0" fontId="7" fillId="0" borderId="11" xfId="69" applyFont="1" applyFill="1" applyBorder="1" applyAlignment="1">
      <alignment horizontal="left" vertical="center"/>
    </xf>
    <xf numFmtId="164" fontId="7" fillId="32" borderId="11" xfId="73" applyNumberFormat="1" applyFont="1" applyFill="1" applyBorder="1" applyAlignment="1" applyProtection="1">
      <alignment horizontal="left" vertical="center"/>
    </xf>
    <xf numFmtId="164" fontId="7" fillId="0" borderId="11" xfId="69" applyNumberFormat="1" applyFont="1" applyFill="1" applyBorder="1" applyAlignment="1" applyProtection="1">
      <alignment horizontal="left" vertical="center"/>
    </xf>
    <xf numFmtId="170" fontId="7" fillId="0" borderId="33" xfId="69" applyNumberFormat="1" applyFont="1" applyFill="1" applyBorder="1" applyAlignment="1" applyProtection="1">
      <alignment horizontal="center" vertical="center"/>
    </xf>
    <xf numFmtId="0" fontId="7" fillId="0" borderId="29" xfId="73" applyNumberFormat="1" applyFont="1" applyFill="1" applyBorder="1" applyAlignment="1">
      <alignment horizontal="left" vertical="center"/>
    </xf>
    <xf numFmtId="0" fontId="7" fillId="0" borderId="10" xfId="73" applyNumberFormat="1" applyFont="1" applyFill="1" applyBorder="1" applyAlignment="1">
      <alignment horizontal="left" vertical="center"/>
    </xf>
    <xf numFmtId="164" fontId="7" fillId="0" borderId="10" xfId="73" applyFont="1" applyFill="1" applyBorder="1" applyAlignment="1">
      <alignment horizontal="left" vertical="center"/>
    </xf>
    <xf numFmtId="164" fontId="7" fillId="0" borderId="10" xfId="73" applyNumberFormat="1" applyFont="1" applyFill="1" applyBorder="1" applyAlignment="1" applyProtection="1">
      <alignment horizontal="left" vertical="center" indent="2"/>
    </xf>
    <xf numFmtId="164" fontId="7" fillId="0" borderId="10" xfId="73"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xf>
    <xf numFmtId="170" fontId="7" fillId="0" borderId="20" xfId="69" applyNumberFormat="1" applyFont="1" applyFill="1" applyBorder="1" applyAlignment="1" applyProtection="1">
      <alignment horizontal="center" vertical="center"/>
    </xf>
    <xf numFmtId="0" fontId="7" fillId="0" borderId="0" xfId="76" quotePrefix="1" applyNumberFormat="1" applyFont="1" applyFill="1" applyBorder="1" applyAlignment="1" applyProtection="1">
      <alignment horizontal="left" vertical="center"/>
    </xf>
    <xf numFmtId="164" fontId="7" fillId="0" borderId="0" xfId="76" applyFont="1" applyFill="1" applyBorder="1" applyAlignment="1">
      <alignment horizontal="left" vertical="center"/>
    </xf>
    <xf numFmtId="164" fontId="7" fillId="0" borderId="0" xfId="76" applyNumberFormat="1" applyFont="1" applyFill="1" applyBorder="1" applyAlignment="1" applyProtection="1">
      <alignment horizontal="left" vertical="center" wrapText="1"/>
    </xf>
    <xf numFmtId="164" fontId="7" fillId="0" borderId="0" xfId="76" applyNumberFormat="1" applyFont="1" applyFill="1" applyBorder="1" applyAlignment="1" applyProtection="1">
      <alignment horizontal="left" vertical="center"/>
    </xf>
    <xf numFmtId="170" fontId="7" fillId="0" borderId="0" xfId="69" applyNumberFormat="1" applyFont="1" applyFill="1" applyBorder="1" applyAlignment="1" applyProtection="1">
      <alignment horizontal="center" vertical="center"/>
    </xf>
    <xf numFmtId="0" fontId="7" fillId="0" borderId="11" xfId="76" applyNumberFormat="1" applyFont="1" applyFill="1" applyBorder="1" applyAlignment="1" applyProtection="1">
      <alignment horizontal="left" vertical="center"/>
    </xf>
    <xf numFmtId="164" fontId="7" fillId="0" borderId="11" xfId="76" applyFont="1" applyFill="1" applyBorder="1" applyAlignment="1">
      <alignment horizontal="left" vertical="center"/>
    </xf>
    <xf numFmtId="164" fontId="7" fillId="32" borderId="11" xfId="76" applyNumberFormat="1" applyFont="1" applyFill="1" applyBorder="1" applyAlignment="1" applyProtection="1">
      <alignment horizontal="left" vertical="center"/>
    </xf>
    <xf numFmtId="164" fontId="7" fillId="0" borderId="11" xfId="76" applyNumberFormat="1" applyFont="1" applyFill="1" applyBorder="1" applyAlignment="1" applyProtection="1">
      <alignment horizontal="left" vertical="center"/>
    </xf>
    <xf numFmtId="170" fontId="7" fillId="0" borderId="33" xfId="76" applyNumberFormat="1" applyFont="1" applyFill="1" applyBorder="1" applyAlignment="1" applyProtection="1">
      <alignment horizontal="center" vertical="center"/>
    </xf>
    <xf numFmtId="164" fontId="7" fillId="0" borderId="0" xfId="73" applyNumberFormat="1" applyFont="1" applyFill="1" applyBorder="1" applyAlignment="1" applyProtection="1">
      <alignment horizontal="left" vertical="center" indent="2"/>
    </xf>
    <xf numFmtId="164" fontId="7" fillId="0" borderId="0" xfId="73" applyNumberFormat="1" applyFont="1" applyFill="1" applyBorder="1" applyAlignment="1" applyProtection="1">
      <alignment horizontal="left" vertical="center"/>
    </xf>
    <xf numFmtId="170" fontId="7" fillId="0" borderId="19" xfId="73" applyNumberFormat="1" applyFont="1" applyFill="1" applyBorder="1" applyAlignment="1" applyProtection="1">
      <alignment horizontal="center" vertical="center"/>
    </xf>
    <xf numFmtId="164" fontId="7" fillId="0" borderId="31" xfId="61" applyNumberFormat="1" applyFont="1" applyFill="1" applyBorder="1" applyAlignment="1" applyProtection="1">
      <alignment horizontal="left" vertical="center" indent="2"/>
    </xf>
    <xf numFmtId="164" fontId="78" fillId="0" borderId="0" xfId="61" applyNumberFormat="1" applyFont="1" applyFill="1" applyBorder="1" applyAlignment="1" applyProtection="1">
      <alignment horizontal="left" vertical="center" indent="2"/>
    </xf>
    <xf numFmtId="0" fontId="7" fillId="0" borderId="10" xfId="76" applyNumberFormat="1" applyFont="1" applyFill="1" applyBorder="1" applyAlignment="1" applyProtection="1">
      <alignment horizontal="left" vertical="center"/>
    </xf>
    <xf numFmtId="164" fontId="7" fillId="0" borderId="10" xfId="76" applyFont="1" applyFill="1" applyBorder="1" applyAlignment="1">
      <alignment horizontal="left" vertical="center"/>
    </xf>
    <xf numFmtId="0" fontId="7" fillId="0" borderId="0" xfId="76" applyNumberFormat="1" applyFont="1" applyFill="1" applyBorder="1" applyAlignment="1" applyProtection="1">
      <alignment horizontal="left" vertical="center"/>
    </xf>
    <xf numFmtId="170" fontId="7" fillId="0" borderId="0" xfId="76" applyNumberFormat="1" applyFont="1" applyFill="1" applyBorder="1" applyAlignment="1" applyProtection="1">
      <alignment horizontal="center" vertical="center"/>
    </xf>
    <xf numFmtId="164" fontId="7" fillId="0" borderId="32" xfId="73" applyFont="1" applyFill="1" applyBorder="1" applyAlignment="1">
      <alignment horizontal="left" vertical="center"/>
    </xf>
    <xf numFmtId="0" fontId="7" fillId="0" borderId="11" xfId="76" quotePrefix="1" applyNumberFormat="1" applyFont="1" applyFill="1" applyBorder="1" applyAlignment="1" applyProtection="1">
      <alignment horizontal="left" vertical="center"/>
    </xf>
    <xf numFmtId="164" fontId="7" fillId="0" borderId="11" xfId="73" applyNumberFormat="1" applyFont="1" applyFill="1" applyBorder="1" applyAlignment="1" applyProtection="1">
      <alignment horizontal="left" vertical="center"/>
    </xf>
    <xf numFmtId="164" fontId="7" fillId="0" borderId="28" xfId="73" applyFont="1" applyFill="1" applyBorder="1" applyAlignment="1">
      <alignment horizontal="left" vertical="center"/>
    </xf>
    <xf numFmtId="170" fontId="7" fillId="0" borderId="19" xfId="69" applyNumberFormat="1" applyFont="1" applyFill="1" applyBorder="1" applyAlignment="1" applyProtection="1">
      <alignment horizontal="center" vertical="center"/>
    </xf>
    <xf numFmtId="170" fontId="7" fillId="0" borderId="19" xfId="76" applyNumberFormat="1" applyFont="1" applyFill="1" applyBorder="1" applyAlignment="1" applyProtection="1">
      <alignment horizontal="center" vertical="center"/>
    </xf>
    <xf numFmtId="0" fontId="7" fillId="0" borderId="0" xfId="69" applyFont="1" applyFill="1" applyBorder="1" applyAlignment="1">
      <alignment horizontal="left" vertical="center"/>
    </xf>
    <xf numFmtId="0" fontId="7" fillId="0" borderId="0" xfId="69" applyFont="1" applyFill="1" applyBorder="1" applyAlignment="1">
      <alignment horizontal="left" vertical="center" indent="4"/>
    </xf>
    <xf numFmtId="164" fontId="7" fillId="0" borderId="0" xfId="76" applyFont="1" applyFill="1" applyBorder="1" applyAlignment="1">
      <alignment horizontal="center" vertical="center"/>
    </xf>
    <xf numFmtId="164" fontId="7" fillId="0" borderId="29" xfId="73" applyFont="1" applyFill="1" applyBorder="1" applyAlignment="1">
      <alignment horizontal="left" vertical="center"/>
    </xf>
    <xf numFmtId="0" fontId="7" fillId="0" borderId="10" xfId="69" applyFont="1" applyFill="1" applyBorder="1" applyAlignment="1">
      <alignment horizontal="left" vertical="center"/>
    </xf>
    <xf numFmtId="164" fontId="7" fillId="0" borderId="10" xfId="76" applyFont="1" applyFill="1" applyBorder="1" applyAlignment="1">
      <alignment horizontal="center" vertical="center"/>
    </xf>
    <xf numFmtId="164" fontId="7" fillId="0" borderId="0" xfId="73" applyFont="1" applyFill="1" applyBorder="1" applyAlignment="1">
      <alignment horizontal="left" vertical="center"/>
    </xf>
    <xf numFmtId="0" fontId="7" fillId="0" borderId="0" xfId="69" applyFont="1" applyFill="1" applyAlignment="1">
      <alignment horizontal="left" vertical="center" indent="4"/>
    </xf>
    <xf numFmtId="0" fontId="7" fillId="0" borderId="0" xfId="69" applyFont="1" applyFill="1" applyAlignment="1">
      <alignment horizontal="left" vertical="center"/>
    </xf>
    <xf numFmtId="0" fontId="7" fillId="0" borderId="11" xfId="73" quotePrefix="1" applyNumberFormat="1" applyFont="1" applyFill="1" applyBorder="1" applyAlignment="1" applyProtection="1">
      <alignment horizontal="left" vertical="center"/>
    </xf>
    <xf numFmtId="164" fontId="7" fillId="32" borderId="11" xfId="73" applyFont="1" applyFill="1" applyBorder="1" applyAlignment="1">
      <alignment horizontal="left" vertical="center"/>
    </xf>
    <xf numFmtId="0" fontId="7" fillId="0" borderId="0" xfId="73" quotePrefix="1" applyNumberFormat="1" applyFont="1" applyFill="1" applyBorder="1" applyAlignment="1" applyProtection="1">
      <alignment horizontal="left" vertical="center"/>
    </xf>
    <xf numFmtId="0" fontId="7" fillId="0" borderId="10" xfId="73" applyNumberFormat="1" applyFont="1" applyFill="1" applyBorder="1" applyAlignment="1" applyProtection="1">
      <alignment horizontal="left" vertical="center"/>
    </xf>
    <xf numFmtId="170" fontId="7" fillId="0" borderId="20" xfId="76" applyNumberFormat="1" applyFont="1" applyFill="1" applyBorder="1" applyAlignment="1" applyProtection="1">
      <alignment horizontal="center" vertical="center"/>
    </xf>
    <xf numFmtId="164" fontId="12" fillId="0" borderId="0" xfId="73" applyFont="1" applyFill="1" applyBorder="1" applyAlignment="1">
      <alignment horizontal="left" vertical="center"/>
    </xf>
    <xf numFmtId="0" fontId="7" fillId="0" borderId="0" xfId="73" applyNumberFormat="1" applyFont="1" applyFill="1" applyBorder="1" applyAlignment="1" applyProtection="1">
      <alignment horizontal="left" vertical="center"/>
    </xf>
    <xf numFmtId="164" fontId="7" fillId="0" borderId="0" xfId="73" applyFont="1" applyFill="1" applyBorder="1" applyAlignment="1">
      <alignment horizontal="left" vertical="center" indent="2"/>
    </xf>
    <xf numFmtId="164" fontId="7" fillId="0" borderId="0" xfId="69" applyNumberFormat="1" applyFont="1" applyFill="1" applyBorder="1" applyAlignment="1" applyProtection="1">
      <alignment horizontal="left" vertical="center"/>
    </xf>
    <xf numFmtId="170" fontId="7" fillId="0" borderId="0" xfId="73" applyNumberFormat="1" applyFont="1" applyFill="1" applyBorder="1" applyAlignment="1" applyProtection="1">
      <alignment horizontal="center" vertical="center"/>
    </xf>
    <xf numFmtId="164" fontId="7" fillId="32" borderId="11" xfId="69" applyNumberFormat="1" applyFont="1" applyFill="1" applyBorder="1" applyAlignment="1" applyProtection="1">
      <alignment horizontal="left" vertical="center"/>
    </xf>
    <xf numFmtId="164" fontId="7" fillId="0" borderId="11" xfId="69" quotePrefix="1" applyNumberFormat="1" applyFont="1" applyFill="1" applyBorder="1" applyAlignment="1" applyProtection="1">
      <alignment horizontal="left" vertical="center"/>
    </xf>
    <xf numFmtId="164" fontId="7" fillId="0" borderId="11" xfId="73" applyFont="1" applyFill="1" applyBorder="1" applyAlignment="1">
      <alignment horizontal="left" vertical="center"/>
    </xf>
    <xf numFmtId="164" fontId="7" fillId="0" borderId="21" xfId="76" applyNumberFormat="1" applyFont="1" applyFill="1" applyBorder="1" applyAlignment="1" applyProtection="1">
      <alignment horizontal="left" vertical="center"/>
    </xf>
    <xf numFmtId="170" fontId="7" fillId="0" borderId="21" xfId="69" applyNumberFormat="1" applyFont="1" applyFill="1" applyBorder="1" applyAlignment="1" applyProtection="1">
      <alignment horizontal="center" vertical="center"/>
    </xf>
    <xf numFmtId="164" fontId="7" fillId="0" borderId="31" xfId="73" applyFont="1" applyFill="1" applyBorder="1" applyAlignment="1">
      <alignment horizontal="left" vertical="center"/>
    </xf>
    <xf numFmtId="164" fontId="12" fillId="0" borderId="30" xfId="73" applyFont="1" applyFill="1" applyBorder="1" applyAlignment="1">
      <alignment horizontal="left" vertical="center"/>
    </xf>
    <xf numFmtId="170" fontId="7" fillId="0" borderId="22" xfId="69" applyNumberFormat="1" applyFont="1" applyFill="1" applyBorder="1" applyAlignment="1" applyProtection="1">
      <alignment horizontal="center" vertical="center"/>
    </xf>
    <xf numFmtId="164" fontId="7" fillId="0" borderId="21" xfId="73" applyFont="1" applyFill="1" applyBorder="1" applyAlignment="1">
      <alignment horizontal="left" vertical="center"/>
    </xf>
    <xf numFmtId="164" fontId="12" fillId="0" borderId="10" xfId="73" applyFont="1" applyFill="1" applyBorder="1" applyAlignment="1">
      <alignment horizontal="left" vertical="center"/>
    </xf>
    <xf numFmtId="164" fontId="25" fillId="0" borderId="0" xfId="73" applyFont="1" applyBorder="1" applyAlignment="1">
      <alignment horizontal="right" vertical="center"/>
    </xf>
    <xf numFmtId="164" fontId="17" fillId="31" borderId="11" xfId="73" applyFont="1" applyFill="1" applyBorder="1" applyAlignment="1">
      <alignment horizontal="right" vertical="center"/>
    </xf>
    <xf numFmtId="0" fontId="12" fillId="31" borderId="10" xfId="69" applyFont="1" applyFill="1" applyBorder="1" applyAlignment="1">
      <alignment horizontal="right"/>
    </xf>
    <xf numFmtId="164" fontId="23" fillId="26" borderId="0" xfId="73" applyFont="1" applyFill="1" applyBorder="1" applyAlignment="1">
      <alignment horizontal="right" vertical="center"/>
    </xf>
    <xf numFmtId="0" fontId="25" fillId="30" borderId="0" xfId="69" applyFont="1" applyFill="1" applyBorder="1" applyAlignment="1">
      <alignment horizontal="right" vertical="center"/>
    </xf>
    <xf numFmtId="0" fontId="25" fillId="30" borderId="10" xfId="69" applyFont="1" applyFill="1" applyBorder="1" applyAlignment="1">
      <alignment horizontal="right" vertical="center"/>
    </xf>
    <xf numFmtId="164" fontId="40" fillId="24" borderId="11" xfId="73" applyFont="1" applyFill="1" applyBorder="1" applyAlignment="1">
      <alignment horizontal="right" vertical="center" wrapText="1"/>
    </xf>
    <xf numFmtId="164" fontId="40" fillId="24" borderId="10" xfId="73" applyFont="1" applyFill="1" applyBorder="1" applyAlignment="1">
      <alignment horizontal="right" vertical="center" wrapText="1"/>
    </xf>
    <xf numFmtId="164" fontId="25" fillId="31" borderId="30" xfId="73" applyFont="1" applyFill="1" applyBorder="1" applyAlignment="1">
      <alignment horizontal="right" vertical="center"/>
    </xf>
    <xf numFmtId="164" fontId="25" fillId="25" borderId="10" xfId="73" applyFont="1" applyFill="1" applyBorder="1" applyAlignment="1">
      <alignment horizontal="right" vertical="center"/>
    </xf>
    <xf numFmtId="164" fontId="25" fillId="27" borderId="0" xfId="73" applyFont="1" applyFill="1" applyBorder="1" applyAlignment="1">
      <alignment horizontal="right" vertical="center"/>
    </xf>
    <xf numFmtId="164" fontId="28" fillId="26" borderId="11" xfId="73" applyFont="1" applyFill="1" applyBorder="1" applyAlignment="1">
      <alignment horizontal="right" vertical="center"/>
    </xf>
    <xf numFmtId="164" fontId="28" fillId="26" borderId="0" xfId="73" applyFont="1" applyFill="1" applyBorder="1" applyAlignment="1">
      <alignment horizontal="right" vertical="center"/>
    </xf>
    <xf numFmtId="164" fontId="25" fillId="26" borderId="10" xfId="73" applyFont="1" applyFill="1" applyBorder="1" applyAlignment="1">
      <alignment horizontal="right" vertical="center"/>
    </xf>
    <xf numFmtId="164" fontId="22" fillId="27" borderId="0" xfId="73" quotePrefix="1" applyFont="1" applyFill="1" applyBorder="1" applyAlignment="1">
      <alignment horizontal="right" vertical="center"/>
    </xf>
    <xf numFmtId="164" fontId="7" fillId="0" borderId="11" xfId="69" applyNumberFormat="1" applyFont="1" applyFill="1" applyBorder="1" applyAlignment="1" applyProtection="1">
      <alignment horizontal="right" vertical="center"/>
    </xf>
    <xf numFmtId="164" fontId="7" fillId="0" borderId="10" xfId="73" applyNumberFormat="1" applyFont="1" applyFill="1" applyBorder="1" applyAlignment="1" applyProtection="1">
      <alignment horizontal="right" vertical="center"/>
    </xf>
    <xf numFmtId="164" fontId="7" fillId="0" borderId="0" xfId="76" applyNumberFormat="1" applyFont="1" applyFill="1" applyBorder="1" applyAlignment="1" applyProtection="1">
      <alignment horizontal="right" vertical="center"/>
    </xf>
    <xf numFmtId="164" fontId="7" fillId="0" borderId="0" xfId="73" applyNumberFormat="1" applyFont="1" applyFill="1" applyBorder="1" applyAlignment="1" applyProtection="1">
      <alignment horizontal="right" vertical="center"/>
    </xf>
    <xf numFmtId="164" fontId="7" fillId="0" borderId="10" xfId="76" applyNumberFormat="1" applyFont="1" applyFill="1" applyBorder="1" applyAlignment="1" applyProtection="1">
      <alignment horizontal="right" vertical="center"/>
    </xf>
    <xf numFmtId="164" fontId="7" fillId="0" borderId="30" xfId="73" applyFont="1" applyFill="1" applyBorder="1" applyAlignment="1">
      <alignment horizontal="right" vertical="center"/>
    </xf>
    <xf numFmtId="164" fontId="7" fillId="0" borderId="0" xfId="73" applyFont="1" applyFill="1" applyBorder="1" applyAlignment="1">
      <alignment horizontal="right" vertical="center"/>
    </xf>
    <xf numFmtId="164" fontId="7" fillId="0" borderId="10" xfId="73" applyFont="1" applyFill="1" applyBorder="1" applyAlignment="1">
      <alignment horizontal="right" vertical="center"/>
    </xf>
    <xf numFmtId="164" fontId="25" fillId="0" borderId="0" xfId="73" applyFont="1" applyFill="1" applyBorder="1" applyAlignment="1">
      <alignment horizontal="right" vertical="center"/>
    </xf>
    <xf numFmtId="164" fontId="23" fillId="26" borderId="11" xfId="73" applyFont="1" applyFill="1" applyBorder="1" applyAlignment="1">
      <alignment horizontal="right" vertical="center"/>
    </xf>
    <xf numFmtId="0" fontId="7" fillId="0" borderId="0" xfId="0" applyFont="1" applyAlignment="1">
      <alignment horizontal="right"/>
    </xf>
    <xf numFmtId="164" fontId="29" fillId="26" borderId="0" xfId="76" applyFont="1" applyFill="1" applyBorder="1" applyAlignment="1">
      <alignment horizontal="right" vertical="center"/>
    </xf>
    <xf numFmtId="164" fontId="29" fillId="26" borderId="10" xfId="76" applyFont="1" applyFill="1" applyBorder="1" applyAlignment="1">
      <alignment horizontal="right" vertical="center"/>
    </xf>
    <xf numFmtId="164" fontId="7" fillId="0" borderId="30" xfId="76" applyNumberFormat="1" applyFont="1" applyFill="1" applyBorder="1" applyAlignment="1" applyProtection="1">
      <alignment horizontal="right" vertical="center"/>
    </xf>
    <xf numFmtId="170" fontId="7" fillId="0" borderId="30" xfId="69" applyNumberFormat="1" applyFont="1" applyFill="1" applyBorder="1" applyAlignment="1" applyProtection="1">
      <alignment horizontal="center" vertical="center"/>
    </xf>
    <xf numFmtId="170" fontId="7" fillId="0" borderId="30" xfId="76" applyNumberFormat="1" applyFont="1" applyFill="1" applyBorder="1" applyAlignment="1" applyProtection="1">
      <alignment horizontal="center" vertical="center"/>
    </xf>
    <xf numFmtId="0" fontId="7" fillId="32" borderId="11" xfId="69" applyFont="1" applyFill="1" applyBorder="1" applyAlignment="1">
      <alignment horizontal="left" vertical="center"/>
    </xf>
    <xf numFmtId="0" fontId="79" fillId="0" borderId="0" xfId="61" applyFont="1" applyFill="1" applyAlignment="1" applyProtection="1">
      <alignment horizontal="left" indent="2"/>
    </xf>
    <xf numFmtId="164" fontId="7" fillId="0" borderId="0" xfId="69" applyNumberFormat="1" applyFont="1" applyFill="1" applyBorder="1" applyAlignment="1" applyProtection="1">
      <alignment vertical="center"/>
    </xf>
    <xf numFmtId="164" fontId="78" fillId="0" borderId="21" xfId="61" applyNumberFormat="1" applyFont="1" applyFill="1" applyBorder="1" applyAlignment="1" applyProtection="1">
      <alignment horizontal="left" vertical="center" indent="2"/>
    </xf>
    <xf numFmtId="0" fontId="7"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indent="2"/>
    </xf>
    <xf numFmtId="0" fontId="26" fillId="27" borderId="0" xfId="69" applyNumberFormat="1" applyFont="1" applyFill="1" applyBorder="1" applyAlignment="1" applyProtection="1">
      <alignment horizontal="left" vertical="center"/>
    </xf>
    <xf numFmtId="164" fontId="26" fillId="27" borderId="0" xfId="69" applyNumberFormat="1" applyFont="1" applyFill="1" applyBorder="1" applyAlignment="1" applyProtection="1">
      <alignment horizontal="left" vertical="center"/>
    </xf>
    <xf numFmtId="164" fontId="7" fillId="27" borderId="0" xfId="69" applyNumberFormat="1" applyFont="1" applyFill="1" applyBorder="1" applyAlignment="1" applyProtection="1">
      <alignment horizontal="right" vertical="center"/>
    </xf>
    <xf numFmtId="170" fontId="24" fillId="27" borderId="0" xfId="69" applyNumberFormat="1" applyFont="1" applyFill="1" applyBorder="1" applyAlignment="1" applyProtection="1">
      <alignment horizontal="center" vertical="center"/>
    </xf>
    <xf numFmtId="0" fontId="7" fillId="0" borderId="30" xfId="69" applyNumberFormat="1" applyFont="1" applyFill="1" applyBorder="1" applyAlignment="1" applyProtection="1">
      <alignment horizontal="left" vertical="center"/>
    </xf>
    <xf numFmtId="0" fontId="7" fillId="0" borderId="30" xfId="69" applyFont="1" applyFill="1" applyBorder="1" applyAlignment="1">
      <alignment horizontal="left" vertical="center"/>
    </xf>
    <xf numFmtId="164" fontId="7" fillId="0" borderId="30" xfId="69" applyNumberFormat="1" applyFont="1" applyFill="1" applyBorder="1" applyAlignment="1" applyProtection="1">
      <alignment horizontal="left" vertical="center"/>
    </xf>
    <xf numFmtId="164" fontId="7" fillId="0" borderId="30" xfId="69" applyNumberFormat="1" applyFont="1" applyFill="1" applyBorder="1" applyAlignment="1" applyProtection="1">
      <alignment horizontal="right" vertical="center"/>
    </xf>
    <xf numFmtId="0" fontId="7" fillId="0" borderId="0" xfId="69" applyNumberFormat="1" applyFont="1" applyFill="1" applyBorder="1" applyAlignment="1" applyProtection="1">
      <alignment horizontal="left" vertical="center"/>
    </xf>
    <xf numFmtId="164" fontId="7" fillId="0" borderId="0" xfId="69" applyNumberFormat="1" applyFont="1" applyFill="1" applyBorder="1" applyAlignment="1" applyProtection="1">
      <alignment horizontal="right" vertical="center"/>
    </xf>
    <xf numFmtId="0" fontId="7" fillId="0" borderId="11" xfId="69" applyNumberFormat="1" applyFont="1" applyFill="1" applyBorder="1" applyAlignment="1" applyProtection="1">
      <alignment horizontal="left" vertical="center"/>
    </xf>
    <xf numFmtId="164" fontId="79" fillId="0" borderId="0" xfId="61" applyNumberFormat="1" applyFont="1" applyFill="1" applyBorder="1" applyAlignment="1" applyProtection="1">
      <alignment horizontal="left" vertical="center" indent="4"/>
    </xf>
    <xf numFmtId="170" fontId="7" fillId="0" borderId="20" xfId="73" applyNumberFormat="1" applyFont="1" applyFill="1" applyBorder="1" applyAlignment="1" applyProtection="1">
      <alignment horizontal="center" vertical="center"/>
    </xf>
    <xf numFmtId="0" fontId="7" fillId="27" borderId="0" xfId="69" applyFont="1" applyFill="1" applyBorder="1" applyAlignment="1">
      <alignment horizontal="left" vertical="center"/>
    </xf>
    <xf numFmtId="164" fontId="7" fillId="0" borderId="0" xfId="69" applyNumberFormat="1" applyFont="1" applyFill="1" applyBorder="1" applyAlignment="1" applyProtection="1">
      <alignment horizontal="left" vertical="center" indent="4"/>
    </xf>
    <xf numFmtId="164" fontId="7" fillId="0" borderId="0" xfId="76" applyFont="1" applyFill="1" applyBorder="1" applyAlignment="1">
      <alignment horizontal="right" vertical="center"/>
    </xf>
    <xf numFmtId="164" fontId="7" fillId="0" borderId="0" xfId="73" applyFont="1" applyFill="1" applyBorder="1" applyAlignment="1">
      <alignment horizontal="left" vertical="center" indent="4"/>
    </xf>
    <xf numFmtId="164" fontId="7" fillId="0" borderId="10" xfId="69"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xf>
    <xf numFmtId="170" fontId="7" fillId="27" borderId="0" xfId="76" applyNumberFormat="1" applyFont="1" applyFill="1" applyBorder="1" applyAlignment="1" applyProtection="1">
      <alignment horizontal="center" vertical="center"/>
    </xf>
    <xf numFmtId="0" fontId="26" fillId="25" borderId="11" xfId="76" applyNumberFormat="1" applyFont="1" applyFill="1" applyBorder="1" applyAlignment="1" applyProtection="1">
      <alignment horizontal="left" vertical="center"/>
    </xf>
    <xf numFmtId="164" fontId="7" fillId="25" borderId="11" xfId="73" applyFont="1" applyFill="1" applyBorder="1" applyAlignment="1">
      <alignment horizontal="left" vertical="center"/>
    </xf>
    <xf numFmtId="164" fontId="26" fillId="31" borderId="31" xfId="76" applyNumberFormat="1" applyFont="1" applyFill="1" applyBorder="1" applyAlignment="1" applyProtection="1">
      <alignment horizontal="left" vertical="center"/>
    </xf>
    <xf numFmtId="164" fontId="26" fillId="31" borderId="30" xfId="69" applyNumberFormat="1" applyFont="1" applyFill="1" applyBorder="1" applyAlignment="1" applyProtection="1">
      <alignment horizontal="left" vertical="center"/>
    </xf>
    <xf numFmtId="164" fontId="26" fillId="31" borderId="22" xfId="69" quotePrefix="1" applyNumberFormat="1" applyFont="1" applyFill="1" applyBorder="1" applyAlignment="1" applyProtection="1">
      <alignment horizontal="left" vertical="center"/>
    </xf>
    <xf numFmtId="164" fontId="7" fillId="25" borderId="11" xfId="69" applyNumberFormat="1" applyFont="1" applyFill="1" applyBorder="1" applyAlignment="1" applyProtection="1">
      <alignment horizontal="right" vertical="center"/>
    </xf>
    <xf numFmtId="0" fontId="80" fillId="0" borderId="0" xfId="0" applyFont="1"/>
    <xf numFmtId="0" fontId="7" fillId="33" borderId="0" xfId="0" applyFont="1" applyFill="1"/>
    <xf numFmtId="0" fontId="30" fillId="30" borderId="0" xfId="69" quotePrefix="1" applyFont="1" applyFill="1" applyBorder="1" applyAlignment="1">
      <alignment horizontal="center" vertical="center"/>
    </xf>
    <xf numFmtId="0" fontId="30" fillId="30" borderId="10" xfId="69" quotePrefix="1" applyFont="1" applyFill="1" applyBorder="1" applyAlignment="1">
      <alignment horizontal="center" vertical="center"/>
    </xf>
    <xf numFmtId="0" fontId="5" fillId="30" borderId="0" xfId="73" applyNumberFormat="1" applyFont="1" applyFill="1" applyBorder="1" applyAlignment="1">
      <alignment horizontal="left" vertical="center"/>
    </xf>
    <xf numFmtId="164" fontId="7" fillId="0" borderId="28" xfId="76" applyFont="1" applyFill="1" applyBorder="1" applyAlignment="1">
      <alignment horizontal="left" vertical="center"/>
    </xf>
    <xf numFmtId="164" fontId="7" fillId="0" borderId="29" xfId="76" applyFont="1" applyFill="1" applyBorder="1" applyAlignment="1">
      <alignment horizontal="left" vertical="center"/>
    </xf>
    <xf numFmtId="164" fontId="7" fillId="0" borderId="32" xfId="76" applyFont="1" applyFill="1" applyBorder="1" applyAlignment="1">
      <alignment horizontal="left" vertical="center"/>
    </xf>
    <xf numFmtId="0" fontId="7" fillId="0" borderId="32" xfId="69" applyFont="1" applyFill="1" applyBorder="1" applyAlignment="1">
      <alignment horizontal="left" vertical="center"/>
    </xf>
    <xf numFmtId="0" fontId="7" fillId="0" borderId="28" xfId="69" applyFont="1" applyFill="1" applyBorder="1" applyAlignment="1">
      <alignment horizontal="left" vertical="center"/>
    </xf>
    <xf numFmtId="164" fontId="24" fillId="26" borderId="28" xfId="76" applyFont="1" applyFill="1" applyBorder="1" applyAlignment="1">
      <alignment horizontal="left" vertical="center"/>
    </xf>
    <xf numFmtId="164" fontId="24" fillId="26" borderId="0" xfId="76" applyFont="1" applyFill="1" applyBorder="1" applyAlignment="1">
      <alignment horizontal="left" vertical="center"/>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0" fontId="24" fillId="27" borderId="0" xfId="61" applyFont="1" applyFill="1" applyAlignment="1" applyProtection="1">
      <alignment horizontal="center" vertical="center"/>
    </xf>
    <xf numFmtId="164" fontId="26" fillId="31" borderId="32" xfId="73" applyFont="1" applyFill="1" applyBorder="1" applyAlignment="1">
      <alignment horizontal="center" vertical="center"/>
    </xf>
    <xf numFmtId="164" fontId="26" fillId="31" borderId="11" xfId="73" applyFont="1" applyFill="1" applyBorder="1" applyAlignment="1">
      <alignment horizontal="center" vertical="center"/>
    </xf>
    <xf numFmtId="0" fontId="7" fillId="31" borderId="29" xfId="69" applyFont="1" applyFill="1" applyBorder="1" applyAlignment="1">
      <alignment vertical="center"/>
    </xf>
    <xf numFmtId="0" fontId="7" fillId="31" borderId="10" xfId="69" applyFont="1" applyFill="1" applyBorder="1" applyAlignment="1">
      <alignment vertical="center"/>
    </xf>
    <xf numFmtId="164" fontId="24" fillId="26" borderId="28" xfId="73" applyFont="1" applyFill="1" applyBorder="1" applyAlignment="1">
      <alignment horizontal="center" vertical="center"/>
    </xf>
    <xf numFmtId="164" fontId="24" fillId="26" borderId="0" xfId="73" applyFont="1" applyFill="1" applyBorder="1" applyAlignment="1">
      <alignment horizontal="center" vertical="center"/>
    </xf>
    <xf numFmtId="0" fontId="7" fillId="0" borderId="28" xfId="73" applyNumberFormat="1" applyFont="1" applyFill="1" applyBorder="1" applyAlignment="1">
      <alignment horizontal="left" vertical="center"/>
    </xf>
    <xf numFmtId="164" fontId="7" fillId="0" borderId="28" xfId="69" applyNumberFormat="1" applyFont="1" applyFill="1" applyBorder="1" applyAlignment="1" applyProtection="1">
      <alignment vertical="center"/>
    </xf>
    <xf numFmtId="0" fontId="7" fillId="0" borderId="29" xfId="69" applyNumberFormat="1" applyFont="1" applyFill="1" applyBorder="1" applyAlignment="1" applyProtection="1">
      <alignment horizontal="left" vertical="center"/>
    </xf>
    <xf numFmtId="0" fontId="7" fillId="0" borderId="31" xfId="69" applyNumberFormat="1" applyFont="1" applyFill="1" applyBorder="1" applyAlignment="1" applyProtection="1">
      <alignment horizontal="left" vertical="center"/>
    </xf>
    <xf numFmtId="0" fontId="7" fillId="0" borderId="32" xfId="69" applyNumberFormat="1" applyFont="1" applyFill="1" applyBorder="1" applyAlignment="1" applyProtection="1">
      <alignment horizontal="left" vertical="center"/>
    </xf>
    <xf numFmtId="0" fontId="7" fillId="0" borderId="28" xfId="73" quotePrefix="1" applyNumberFormat="1" applyFont="1" applyFill="1" applyBorder="1" applyAlignment="1" applyProtection="1">
      <alignment horizontal="left" vertical="center"/>
    </xf>
    <xf numFmtId="0" fontId="7" fillId="0" borderId="28" xfId="69" applyNumberFormat="1" applyFont="1" applyFill="1" applyBorder="1" applyAlignment="1" applyProtection="1">
      <alignment horizontal="left" vertical="center"/>
    </xf>
    <xf numFmtId="0" fontId="7" fillId="0" borderId="32" xfId="73" quotePrefix="1" applyNumberFormat="1" applyFont="1" applyFill="1" applyBorder="1" applyAlignment="1" applyProtection="1">
      <alignment horizontal="left" vertical="center"/>
    </xf>
    <xf numFmtId="0" fontId="7" fillId="0" borderId="28" xfId="73" applyNumberFormat="1" applyFont="1" applyFill="1" applyBorder="1" applyAlignment="1" applyProtection="1">
      <alignment horizontal="left" vertical="center"/>
    </xf>
    <xf numFmtId="0" fontId="26" fillId="25" borderId="32" xfId="76" applyNumberFormat="1" applyFont="1" applyFill="1" applyBorder="1" applyAlignment="1" applyProtection="1">
      <alignment horizontal="left" vertical="center"/>
    </xf>
    <xf numFmtId="0" fontId="26" fillId="25" borderId="28" xfId="73" quotePrefix="1" applyNumberFormat="1" applyFont="1" applyFill="1" applyBorder="1" applyAlignment="1" applyProtection="1">
      <alignment horizontal="left" vertical="center"/>
    </xf>
    <xf numFmtId="0" fontId="26" fillId="25" borderId="0" xfId="73" quotePrefix="1" applyNumberFormat="1" applyFont="1" applyFill="1" applyBorder="1" applyAlignment="1" applyProtection="1">
      <alignment horizontal="left" vertical="center"/>
    </xf>
    <xf numFmtId="0" fontId="26" fillId="25" borderId="28" xfId="73" applyNumberFormat="1" applyFont="1" applyFill="1" applyBorder="1" applyAlignment="1" applyProtection="1">
      <alignment horizontal="left" vertical="center"/>
    </xf>
    <xf numFmtId="0" fontId="26" fillId="25" borderId="0" xfId="73" applyNumberFormat="1" applyFont="1" applyFill="1" applyBorder="1" applyAlignment="1" applyProtection="1">
      <alignment horizontal="left" vertical="center"/>
    </xf>
    <xf numFmtId="0" fontId="26" fillId="25" borderId="29" xfId="73" applyNumberFormat="1" applyFont="1" applyFill="1" applyBorder="1" applyAlignment="1" applyProtection="1">
      <alignment horizontal="left" vertical="center"/>
    </xf>
    <xf numFmtId="0" fontId="26" fillId="25" borderId="10" xfId="73" applyNumberFormat="1" applyFont="1" applyFill="1" applyBorder="1" applyAlignment="1" applyProtection="1">
      <alignment horizontal="left" vertical="center"/>
    </xf>
    <xf numFmtId="164" fontId="26" fillId="26" borderId="32" xfId="73" applyFont="1" applyFill="1" applyBorder="1" applyAlignment="1">
      <alignment horizontal="left" vertical="center"/>
    </xf>
    <xf numFmtId="164" fontId="26" fillId="26" borderId="11" xfId="73" applyFont="1" applyFill="1" applyBorder="1" applyAlignment="1">
      <alignment horizontal="left" vertical="center"/>
    </xf>
    <xf numFmtId="164" fontId="26" fillId="26" borderId="28" xfId="73" applyFont="1" applyFill="1" applyBorder="1" applyAlignment="1">
      <alignment horizontal="left" vertical="center"/>
    </xf>
    <xf numFmtId="164" fontId="26" fillId="26" borderId="0" xfId="73" applyFont="1" applyFill="1" applyBorder="1" applyAlignment="1">
      <alignment horizontal="left" vertical="center"/>
    </xf>
    <xf numFmtId="164" fontId="7" fillId="26" borderId="29" xfId="73" applyFont="1" applyFill="1" applyBorder="1" applyAlignment="1">
      <alignment horizontal="left" vertical="center"/>
    </xf>
    <xf numFmtId="164" fontId="7" fillId="26" borderId="10" xfId="73" applyFont="1" applyFill="1" applyBorder="1" applyAlignment="1">
      <alignment horizontal="left" vertical="center"/>
    </xf>
    <xf numFmtId="164" fontId="7" fillId="27" borderId="0" xfId="73" applyFont="1" applyFill="1" applyBorder="1" applyAlignment="1">
      <alignment horizontal="left" vertical="center"/>
    </xf>
    <xf numFmtId="164" fontId="24" fillId="26" borderId="28" xfId="73" applyFont="1" applyFill="1" applyBorder="1" applyAlignment="1">
      <alignment vertical="center"/>
    </xf>
    <xf numFmtId="164" fontId="24" fillId="26" borderId="0" xfId="73" applyFont="1" applyFill="1" applyBorder="1" applyAlignment="1">
      <alignment vertical="center"/>
    </xf>
    <xf numFmtId="164" fontId="24" fillId="27" borderId="0" xfId="73" quotePrefix="1" applyFont="1" applyFill="1" applyBorder="1" applyAlignment="1">
      <alignment horizontal="center" vertical="center"/>
    </xf>
    <xf numFmtId="164" fontId="24" fillId="26" borderId="32" xfId="73" applyFont="1" applyFill="1" applyBorder="1" applyAlignment="1">
      <alignment horizontal="center" vertical="center"/>
    </xf>
    <xf numFmtId="164" fontId="24" fillId="26" borderId="11" xfId="73" applyFont="1" applyFill="1" applyBorder="1" applyAlignment="1">
      <alignment horizontal="center" vertical="center"/>
    </xf>
    <xf numFmtId="166" fontId="7" fillId="0" borderId="0" xfId="0" applyNumberFormat="1" applyFont="1"/>
    <xf numFmtId="164" fontId="7" fillId="0" borderId="0" xfId="73" applyFont="1" applyBorder="1" applyAlignment="1">
      <alignment horizontal="left" vertical="center"/>
    </xf>
    <xf numFmtId="166" fontId="7" fillId="0" borderId="0" xfId="73" applyNumberFormat="1" applyFont="1" applyFill="1" applyBorder="1" applyAlignment="1">
      <alignment horizontal="left" vertical="center"/>
    </xf>
    <xf numFmtId="164" fontId="5" fillId="30" borderId="0" xfId="73" applyFont="1" applyFill="1" applyBorder="1" applyAlignment="1">
      <alignment horizontal="left" vertical="center"/>
    </xf>
    <xf numFmtId="170" fontId="12" fillId="0" borderId="0" xfId="73" applyNumberFormat="1" applyFont="1" applyBorder="1" applyAlignment="1">
      <alignment horizontal="center" vertical="center"/>
    </xf>
    <xf numFmtId="170" fontId="26" fillId="31" borderId="33" xfId="73" applyNumberFormat="1" applyFont="1" applyFill="1" applyBorder="1" applyAlignment="1">
      <alignment horizontal="center" vertical="center"/>
    </xf>
    <xf numFmtId="170" fontId="29" fillId="26" borderId="19" xfId="73" applyNumberFormat="1" applyFont="1" applyFill="1" applyBorder="1" applyAlignment="1">
      <alignment horizontal="center" vertical="center"/>
    </xf>
    <xf numFmtId="170" fontId="7" fillId="30" borderId="19" xfId="69" applyNumberFormat="1" applyFont="1" applyFill="1" applyBorder="1" applyAlignment="1">
      <alignment vertical="center"/>
    </xf>
    <xf numFmtId="170" fontId="7" fillId="30" borderId="20" xfId="69" applyNumberFormat="1" applyFont="1" applyFill="1" applyBorder="1" applyAlignment="1">
      <alignment vertical="center"/>
    </xf>
    <xf numFmtId="170" fontId="24" fillId="25" borderId="19" xfId="73" applyNumberFormat="1" applyFont="1" applyFill="1" applyBorder="1" applyAlignment="1" applyProtection="1">
      <alignment horizontal="center" vertical="center"/>
    </xf>
    <xf numFmtId="170" fontId="7" fillId="31" borderId="22" xfId="69" applyNumberFormat="1" applyFont="1" applyFill="1" applyBorder="1" applyAlignment="1" applyProtection="1">
      <alignment horizontal="center" vertical="center"/>
    </xf>
    <xf numFmtId="170" fontId="7" fillId="25" borderId="19" xfId="69" applyNumberFormat="1" applyFont="1" applyFill="1" applyBorder="1" applyAlignment="1" applyProtection="1">
      <alignment horizontal="center" vertical="center"/>
    </xf>
    <xf numFmtId="170" fontId="7" fillId="31" borderId="21" xfId="69" applyNumberFormat="1" applyFont="1" applyFill="1" applyBorder="1" applyAlignment="1" applyProtection="1">
      <alignment horizontal="center" vertical="center"/>
    </xf>
    <xf numFmtId="170" fontId="7" fillId="27" borderId="0" xfId="69" applyNumberFormat="1" applyFont="1" applyFill="1" applyBorder="1" applyAlignment="1" applyProtection="1">
      <alignment horizontal="center" vertical="center"/>
    </xf>
    <xf numFmtId="170" fontId="26" fillId="26" borderId="33" xfId="69" applyNumberFormat="1" applyFont="1" applyFill="1" applyBorder="1" applyAlignment="1" applyProtection="1">
      <alignment horizontal="center" vertical="center"/>
    </xf>
    <xf numFmtId="170" fontId="26" fillId="26" borderId="19" xfId="69" applyNumberFormat="1" applyFont="1" applyFill="1" applyBorder="1" applyAlignment="1" applyProtection="1">
      <alignment horizontal="center" vertical="center"/>
    </xf>
    <xf numFmtId="170" fontId="7" fillId="26" borderId="20" xfId="69" applyNumberFormat="1" applyFont="1" applyFill="1" applyBorder="1" applyAlignment="1" applyProtection="1">
      <alignment horizontal="center" vertical="center"/>
    </xf>
    <xf numFmtId="170" fontId="12" fillId="27" borderId="0" xfId="73" applyNumberFormat="1" applyFont="1" applyFill="1" applyBorder="1" applyAlignment="1">
      <alignment horizontal="center" vertical="center"/>
    </xf>
    <xf numFmtId="170" fontId="24" fillId="27" borderId="0" xfId="73" quotePrefix="1" applyNumberFormat="1" applyFont="1" applyFill="1" applyBorder="1" applyAlignment="1">
      <alignment horizontal="center" vertical="center"/>
    </xf>
    <xf numFmtId="0" fontId="12" fillId="0" borderId="0" xfId="0" applyFont="1"/>
    <xf numFmtId="170" fontId="29" fillId="26" borderId="33" xfId="73" applyNumberFormat="1" applyFont="1" applyFill="1" applyBorder="1" applyAlignment="1">
      <alignment horizontal="center" vertical="center"/>
    </xf>
    <xf numFmtId="171" fontId="7" fillId="0" borderId="0" xfId="0" applyNumberFormat="1" applyFont="1"/>
    <xf numFmtId="171" fontId="7" fillId="0" borderId="0" xfId="0" quotePrefix="1" applyNumberFormat="1" applyFont="1" applyAlignment="1">
      <alignment horizontal="right"/>
    </xf>
    <xf numFmtId="170" fontId="24" fillId="26" borderId="19" xfId="76" applyNumberFormat="1" applyFont="1" applyFill="1" applyBorder="1" applyAlignment="1" applyProtection="1">
      <alignment horizontal="center" vertical="center"/>
    </xf>
    <xf numFmtId="0"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right" vertical="center"/>
    </xf>
    <xf numFmtId="0" fontId="32" fillId="0" borderId="10" xfId="0" applyFont="1" applyBorder="1" applyAlignment="1">
      <alignment vertical="center"/>
    </xf>
    <xf numFmtId="0" fontId="25" fillId="24" borderId="36" xfId="0" applyFont="1" applyFill="1" applyBorder="1" applyAlignment="1">
      <alignment horizontal="center" vertical="center"/>
    </xf>
    <xf numFmtId="0" fontId="38" fillId="34" borderId="0" xfId="0" applyFont="1" applyFill="1" applyBorder="1" applyAlignment="1">
      <alignment vertical="center"/>
    </xf>
    <xf numFmtId="0" fontId="0" fillId="34" borderId="0" xfId="0" applyFill="1"/>
    <xf numFmtId="0" fontId="38" fillId="34" borderId="0" xfId="0" applyFont="1" applyFill="1" applyBorder="1" applyAlignment="1">
      <alignment horizontal="center" vertical="center"/>
    </xf>
    <xf numFmtId="166" fontId="7" fillId="0" borderId="10" xfId="73" applyNumberFormat="1" applyFont="1" applyFill="1" applyBorder="1" applyAlignment="1">
      <alignment horizontal="left" vertical="center"/>
    </xf>
    <xf numFmtId="0" fontId="82" fillId="0" borderId="0" xfId="0" applyFont="1" applyFill="1" applyBorder="1" applyAlignment="1">
      <alignment vertical="center"/>
    </xf>
    <xf numFmtId="0" fontId="30" fillId="30" borderId="0" xfId="0" applyFont="1" applyFill="1" applyAlignment="1">
      <alignment horizontal="left"/>
    </xf>
    <xf numFmtId="0" fontId="83" fillId="25" borderId="0" xfId="0" applyFont="1" applyFill="1" applyBorder="1" applyAlignment="1">
      <alignment vertical="center"/>
    </xf>
    <xf numFmtId="164" fontId="5" fillId="25" borderId="0" xfId="73" applyFont="1" applyFill="1" applyBorder="1" applyAlignment="1">
      <alignment vertical="center"/>
    </xf>
    <xf numFmtId="0" fontId="83" fillId="35" borderId="0" xfId="0" applyFont="1" applyFill="1" applyBorder="1" applyAlignment="1">
      <alignmen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84" fillId="36" borderId="0" xfId="69" applyFont="1" applyFill="1" applyBorder="1" applyAlignment="1">
      <alignment vertical="center"/>
    </xf>
    <xf numFmtId="20" fontId="84" fillId="36" borderId="0" xfId="69" applyNumberFormat="1" applyFont="1" applyFill="1" applyBorder="1" applyAlignment="1">
      <alignment horizontal="center" vertical="center"/>
    </xf>
    <xf numFmtId="0" fontId="85" fillId="25" borderId="0" xfId="69" applyFont="1" applyFill="1" applyBorder="1" applyAlignment="1">
      <alignment horizontal="center" vertical="center"/>
    </xf>
    <xf numFmtId="0" fontId="18" fillId="37" borderId="0" xfId="69" applyFont="1" applyFill="1" applyAlignment="1">
      <alignment vertical="center"/>
    </xf>
    <xf numFmtId="0" fontId="7" fillId="27" borderId="0" xfId="69" applyFont="1" applyFill="1" applyBorder="1" applyAlignment="1">
      <alignment vertical="center"/>
    </xf>
    <xf numFmtId="0" fontId="28" fillId="25" borderId="0" xfId="75" applyNumberFormat="1" applyFont="1" applyFill="1" applyAlignment="1" applyProtection="1">
      <alignment horizontal="left" vertical="center"/>
      <protection locked="0"/>
    </xf>
    <xf numFmtId="170" fontId="24" fillId="30" borderId="0" xfId="69" applyNumberFormat="1" applyFont="1" applyFill="1" applyAlignment="1">
      <alignment horizontal="center" vertical="center"/>
    </xf>
    <xf numFmtId="0" fontId="25" fillId="27" borderId="0" xfId="69" applyFont="1" applyFill="1" applyAlignment="1" applyProtection="1">
      <alignment vertical="center" wrapText="1"/>
      <protection locked="0"/>
    </xf>
    <xf numFmtId="164" fontId="22" fillId="25" borderId="0" xfId="73" quotePrefix="1" applyFont="1" applyFill="1" applyBorder="1" applyAlignment="1">
      <alignment horizontal="center" vertical="center"/>
    </xf>
    <xf numFmtId="170" fontId="22" fillId="25" borderId="0" xfId="73" quotePrefix="1" applyNumberFormat="1" applyFont="1" applyFill="1" applyBorder="1" applyAlignment="1">
      <alignment horizontal="center" vertical="center"/>
    </xf>
    <xf numFmtId="49" fontId="28" fillId="27" borderId="0" xfId="73" applyNumberFormat="1" applyFont="1" applyFill="1" applyBorder="1" applyAlignment="1" applyProtection="1">
      <alignment horizontal="left" vertical="center"/>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170" fontId="5" fillId="26" borderId="0" xfId="69" applyNumberFormat="1" applyFill="1" applyAlignment="1">
      <alignment horizontal="center"/>
    </xf>
    <xf numFmtId="0" fontId="5" fillId="25" borderId="0" xfId="69" applyFill="1"/>
    <xf numFmtId="0" fontId="28" fillId="0" borderId="0" xfId="73" applyNumberFormat="1" applyFont="1" applyFill="1" applyBorder="1" applyAlignment="1" applyProtection="1">
      <alignment horizontal="left" vertical="center"/>
      <protection locked="0"/>
    </xf>
    <xf numFmtId="0" fontId="7" fillId="26" borderId="0" xfId="69" applyFont="1" applyFill="1" applyBorder="1" applyAlignment="1">
      <alignment vertical="center"/>
    </xf>
    <xf numFmtId="164" fontId="28" fillId="43" borderId="0" xfId="73" applyNumberFormat="1" applyFont="1" applyFill="1" applyBorder="1" applyAlignment="1" applyProtection="1">
      <alignment horizontal="left" vertical="center"/>
    </xf>
    <xf numFmtId="164" fontId="25" fillId="0" borderId="0" xfId="73" applyFont="1" applyFill="1" applyBorder="1" applyAlignment="1">
      <alignment vertical="center"/>
    </xf>
    <xf numFmtId="0" fontId="84" fillId="26" borderId="0" xfId="69" applyFont="1" applyFill="1" applyBorder="1" applyAlignment="1">
      <alignment vertical="center"/>
    </xf>
    <xf numFmtId="20" fontId="84" fillId="26" borderId="0" xfId="69" applyNumberFormat="1" applyFont="1" applyFill="1" applyBorder="1" applyAlignment="1">
      <alignment horizontal="center" vertical="center"/>
    </xf>
    <xf numFmtId="0" fontId="12" fillId="30" borderId="0" xfId="69" applyFont="1" applyFill="1" applyAlignment="1">
      <alignment vertical="center"/>
    </xf>
    <xf numFmtId="164" fontId="30" fillId="40" borderId="0" xfId="73" applyNumberFormat="1" applyFont="1" applyFill="1" applyBorder="1" applyAlignment="1" applyProtection="1">
      <alignment horizontal="left" vertical="center"/>
      <protection locked="0"/>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5" fillId="26" borderId="0" xfId="69" applyFont="1" applyFill="1" applyAlignment="1" applyProtection="1">
      <alignment vertical="center" wrapText="1"/>
      <protection locked="0"/>
    </xf>
    <xf numFmtId="164" fontId="25" fillId="26" borderId="0" xfId="73" applyNumberFormat="1" applyFont="1" applyFill="1" applyAlignment="1" applyProtection="1">
      <alignment vertical="center"/>
      <protection locked="0"/>
    </xf>
    <xf numFmtId="170" fontId="25" fillId="26" borderId="0" xfId="73" applyNumberFormat="1" applyFont="1" applyFill="1" applyAlignment="1" applyProtection="1">
      <alignment horizontal="center" vertical="center"/>
      <protection locked="0"/>
    </xf>
    <xf numFmtId="164" fontId="22" fillId="44" borderId="0" xfId="73" applyNumberFormat="1" applyFont="1" applyFill="1" applyBorder="1" applyAlignment="1" applyProtection="1">
      <alignment horizontal="center" vertical="center" wrapText="1"/>
    </xf>
    <xf numFmtId="170" fontId="22" fillId="44" borderId="0" xfId="73" applyNumberFormat="1" applyFont="1" applyFill="1" applyBorder="1" applyAlignment="1" applyProtection="1">
      <alignment horizontal="center" vertical="center" wrapText="1"/>
    </xf>
    <xf numFmtId="0" fontId="28" fillId="39" borderId="0" xfId="73" applyNumberFormat="1" applyFont="1" applyFill="1" applyAlignment="1" applyProtection="1">
      <alignment horizontal="left" vertical="center"/>
      <protection locked="0"/>
    </xf>
    <xf numFmtId="164" fontId="28" fillId="39" borderId="0" xfId="73" applyNumberFormat="1" applyFont="1" applyFill="1" applyAlignment="1" applyProtection="1">
      <alignment horizontal="left" vertical="center"/>
      <protection locked="0"/>
    </xf>
    <xf numFmtId="164" fontId="25" fillId="39" borderId="0" xfId="73" applyNumberFormat="1" applyFont="1" applyFill="1" applyAlignment="1" applyProtection="1">
      <alignment vertical="center"/>
      <protection locked="0"/>
    </xf>
    <xf numFmtId="0" fontId="28" fillId="39" borderId="0" xfId="73" quotePrefix="1" applyNumberFormat="1" applyFont="1" applyFill="1" applyAlignment="1" applyProtection="1">
      <alignment horizontal="left" vertical="center"/>
      <protection locked="0"/>
    </xf>
    <xf numFmtId="164" fontId="86" fillId="27" borderId="0" xfId="76" applyFont="1" applyFill="1" applyBorder="1" applyAlignment="1">
      <alignment horizontal="center" vertical="center"/>
    </xf>
    <xf numFmtId="170" fontId="86" fillId="27" borderId="0" xfId="76" applyNumberFormat="1" applyFont="1" applyFill="1" applyBorder="1" applyAlignment="1">
      <alignment horizontal="center" vertical="center"/>
    </xf>
    <xf numFmtId="170" fontId="83" fillId="27" borderId="0" xfId="69" applyNumberFormat="1" applyFont="1" applyFill="1" applyBorder="1" applyAlignment="1">
      <alignment horizontal="center" vertical="center"/>
    </xf>
    <xf numFmtId="0" fontId="6" fillId="26" borderId="0" xfId="77" applyFont="1" applyFill="1" applyBorder="1" applyAlignment="1">
      <alignment vertical="center"/>
    </xf>
    <xf numFmtId="0" fontId="6" fillId="26" borderId="0" xfId="77" applyFont="1" applyFill="1" applyBorder="1" applyAlignment="1">
      <alignment horizontal="center" vertical="center"/>
    </xf>
    <xf numFmtId="170" fontId="6" fillId="26" borderId="0" xfId="77" applyNumberFormat="1" applyFont="1" applyFill="1" applyBorder="1" applyAlignment="1">
      <alignment horizontal="center" vertical="center"/>
    </xf>
    <xf numFmtId="0" fontId="84" fillId="25" borderId="0" xfId="77" applyFont="1" applyFill="1" applyBorder="1" applyAlignment="1">
      <alignment vertical="center"/>
    </xf>
    <xf numFmtId="0" fontId="14" fillId="25" borderId="0" xfId="77" applyFont="1" applyFill="1" applyBorder="1" applyAlignment="1">
      <alignment vertical="center"/>
    </xf>
    <xf numFmtId="170" fontId="84" fillId="25" borderId="0" xfId="77" applyNumberFormat="1" applyFont="1" applyFill="1" applyBorder="1" applyAlignment="1">
      <alignment horizontal="center" vertical="center"/>
    </xf>
    <xf numFmtId="0" fontId="84" fillId="27" borderId="0" xfId="77" applyFont="1" applyFill="1" applyBorder="1" applyAlignment="1">
      <alignment vertical="center"/>
    </xf>
    <xf numFmtId="170" fontId="84" fillId="27" borderId="0" xfId="77" applyNumberFormat="1" applyFont="1" applyFill="1" applyBorder="1" applyAlignment="1">
      <alignment horizontal="center" vertical="center"/>
    </xf>
    <xf numFmtId="0" fontId="7" fillId="43" borderId="0" xfId="0" applyFont="1" applyFill="1" applyBorder="1" applyAlignment="1">
      <alignment vertical="center"/>
    </xf>
    <xf numFmtId="0" fontId="7" fillId="27" borderId="0" xfId="0" applyFont="1" applyFill="1" applyBorder="1" applyAlignment="1">
      <alignment vertical="center"/>
    </xf>
    <xf numFmtId="0" fontId="7" fillId="25" borderId="0" xfId="0"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7"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7"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164" fontId="25" fillId="39" borderId="0" xfId="73" applyNumberFormat="1" applyFont="1" applyFill="1" applyAlignment="1" applyProtection="1">
      <alignment horizontal="left" vertical="center"/>
      <protection locked="0"/>
    </xf>
    <xf numFmtId="0" fontId="25" fillId="0" borderId="0" xfId="0" applyFont="1" applyFill="1" applyBorder="1" applyAlignment="1">
      <alignment vertical="center"/>
    </xf>
    <xf numFmtId="0" fontId="84" fillId="0" borderId="0" xfId="0" applyFont="1" applyFill="1" applyBorder="1" applyAlignment="1">
      <alignment horizontal="left"/>
    </xf>
    <xf numFmtId="164" fontId="26" fillId="27" borderId="0" xfId="73" applyFont="1" applyFill="1" applyBorder="1" applyAlignment="1">
      <alignment horizontal="left" vertical="center"/>
    </xf>
    <xf numFmtId="164" fontId="7" fillId="31" borderId="31" xfId="73" applyFont="1" applyFill="1" applyBorder="1" applyAlignment="1">
      <alignment horizontal="left" vertical="center"/>
    </xf>
    <xf numFmtId="164" fontId="26" fillId="31" borderId="31" xfId="73" applyFont="1" applyFill="1" applyBorder="1" applyAlignment="1">
      <alignment horizontal="left" vertical="center"/>
    </xf>
    <xf numFmtId="0" fontId="7" fillId="0" borderId="0" xfId="0" applyFont="1" applyFill="1"/>
    <xf numFmtId="171" fontId="7" fillId="0" borderId="0" xfId="0" applyNumberFormat="1" applyFont="1" applyFill="1"/>
    <xf numFmtId="164" fontId="76" fillId="24" borderId="36" xfId="73" applyFont="1" applyFill="1" applyBorder="1" applyAlignment="1">
      <alignment horizontal="center" vertical="center" wrapText="1"/>
    </xf>
    <xf numFmtId="0" fontId="7" fillId="0" borderId="0" xfId="0" applyFont="1" applyAlignment="1">
      <alignment wrapText="1"/>
    </xf>
    <xf numFmtId="0" fontId="25" fillId="0" borderId="0" xfId="0" applyFont="1" applyFill="1"/>
    <xf numFmtId="0" fontId="31" fillId="28" borderId="0" xfId="61" applyFont="1" applyFill="1" applyBorder="1" applyAlignment="1" applyProtection="1">
      <alignment vertical="center" wrapText="1"/>
    </xf>
    <xf numFmtId="0" fontId="31" fillId="28" borderId="12" xfId="61" applyFont="1" applyFill="1" applyBorder="1" applyAlignment="1" applyProtection="1">
      <alignment vertical="center" wrapText="1"/>
    </xf>
    <xf numFmtId="0" fontId="31" fillId="28" borderId="25" xfId="61" applyFont="1" applyFill="1" applyBorder="1" applyAlignment="1" applyProtection="1">
      <alignment vertical="center" wrapText="1"/>
    </xf>
    <xf numFmtId="0" fontId="84" fillId="0" borderId="0" xfId="77" applyFont="1" applyFill="1" applyBorder="1" applyAlignment="1">
      <alignment vertical="center"/>
    </xf>
    <xf numFmtId="0" fontId="14" fillId="0" borderId="0" xfId="77" applyFont="1" applyFill="1" applyBorder="1" applyAlignment="1">
      <alignment vertical="center"/>
    </xf>
    <xf numFmtId="170" fontId="84" fillId="0" borderId="0" xfId="77" applyNumberFormat="1" applyFont="1" applyFill="1" applyBorder="1" applyAlignment="1">
      <alignment horizontal="center" vertical="center"/>
    </xf>
    <xf numFmtId="164" fontId="28" fillId="25" borderId="0" xfId="0" applyNumberFormat="1" applyFont="1" applyFill="1" applyAlignment="1" applyProtection="1">
      <alignment horizontal="left" vertical="center"/>
      <protection locked="0"/>
    </xf>
    <xf numFmtId="2" fontId="7" fillId="0" borderId="0" xfId="0" applyNumberFormat="1" applyFont="1"/>
    <xf numFmtId="164" fontId="80"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right" vertical="center"/>
    </xf>
    <xf numFmtId="0" fontId="77" fillId="0" borderId="0" xfId="0" applyFont="1" applyFill="1"/>
    <xf numFmtId="0" fontId="27" fillId="29" borderId="15" xfId="0" applyFont="1" applyFill="1" applyBorder="1" applyAlignment="1">
      <alignment vertical="center"/>
    </xf>
    <xf numFmtId="0" fontId="26" fillId="0" borderId="0" xfId="0" applyFont="1"/>
    <xf numFmtId="164" fontId="26" fillId="0" borderId="0" xfId="69" applyNumberFormat="1" applyFont="1" applyFill="1" applyBorder="1" applyAlignment="1" applyProtection="1">
      <alignment vertical="center"/>
    </xf>
    <xf numFmtId="49" fontId="26" fillId="0" borderId="0" xfId="61" applyNumberFormat="1" applyFont="1" applyFill="1" applyBorder="1" applyAlignment="1" applyProtection="1">
      <alignment vertical="center"/>
    </xf>
    <xf numFmtId="49" fontId="26" fillId="0" borderId="0" xfId="61" applyNumberFormat="1" applyFont="1" applyFill="1" applyBorder="1" applyAlignment="1" applyProtection="1">
      <alignment horizontal="left" vertical="center"/>
    </xf>
    <xf numFmtId="164" fontId="26" fillId="0" borderId="0" xfId="73" applyNumberFormat="1" applyFont="1" applyFill="1" applyBorder="1" applyAlignment="1" applyProtection="1">
      <alignment vertical="center"/>
    </xf>
    <xf numFmtId="0" fontId="38" fillId="45" borderId="0" xfId="77" applyFont="1" applyFill="1" applyBorder="1" applyAlignment="1">
      <alignment vertical="center"/>
    </xf>
    <xf numFmtId="0" fontId="83" fillId="25" borderId="0" xfId="0" applyNumberFormat="1" applyFont="1" applyFill="1" applyBorder="1" applyAlignment="1">
      <alignment vertical="center"/>
    </xf>
    <xf numFmtId="0" fontId="83" fillId="35" borderId="0" xfId="0" applyNumberFormat="1" applyFont="1" applyFill="1" applyBorder="1" applyAlignment="1">
      <alignment vertical="center"/>
    </xf>
    <xf numFmtId="0" fontId="84" fillId="46" borderId="0" xfId="69" applyFont="1" applyFill="1" applyBorder="1" applyAlignment="1">
      <alignment vertical="center"/>
    </xf>
    <xf numFmtId="20" fontId="84" fillId="46" borderId="0" xfId="69" applyNumberFormat="1" applyFont="1" applyFill="1" applyBorder="1" applyAlignment="1">
      <alignment horizontal="center" vertical="center"/>
    </xf>
    <xf numFmtId="0" fontId="84" fillId="46" borderId="0" xfId="69" applyFont="1" applyFill="1" applyBorder="1" applyAlignment="1">
      <alignment horizontal="center" vertical="center"/>
    </xf>
    <xf numFmtId="2" fontId="7" fillId="0" borderId="10" xfId="73" applyNumberFormat="1" applyFont="1" applyFill="1" applyBorder="1" applyAlignment="1">
      <alignment horizontal="left" vertical="center"/>
    </xf>
    <xf numFmtId="164" fontId="7" fillId="0" borderId="10" xfId="76" applyNumberFormat="1" applyFont="1" applyFill="1" applyBorder="1" applyAlignment="1" applyProtection="1">
      <alignment horizontal="left" vertical="center"/>
    </xf>
    <xf numFmtId="0" fontId="85" fillId="45" borderId="0" xfId="77" applyFont="1" applyFill="1" applyBorder="1" applyAlignment="1">
      <alignment horizontal="center" vertical="center"/>
    </xf>
    <xf numFmtId="0" fontId="7" fillId="0" borderId="10" xfId="0" applyFont="1" applyBorder="1" applyAlignment="1">
      <alignment wrapText="1"/>
    </xf>
    <xf numFmtId="171" fontId="26" fillId="31" borderId="21" xfId="76" applyNumberFormat="1" applyFont="1" applyFill="1" applyBorder="1" applyAlignment="1" applyProtection="1">
      <alignment horizontal="center" vertical="center"/>
    </xf>
    <xf numFmtId="164" fontId="7" fillId="25" borderId="0" xfId="73" applyNumberFormat="1" applyFont="1" applyFill="1" applyBorder="1" applyAlignment="1" applyProtection="1">
      <alignment horizontal="left" vertical="center"/>
    </xf>
    <xf numFmtId="164" fontId="12" fillId="31" borderId="30" xfId="73" applyFont="1" applyFill="1" applyBorder="1" applyAlignment="1">
      <alignment horizontal="left" vertical="center"/>
    </xf>
    <xf numFmtId="164" fontId="12" fillId="25" borderId="0" xfId="73" applyFont="1" applyFill="1" applyBorder="1" applyAlignment="1">
      <alignment horizontal="left" vertical="center"/>
    </xf>
    <xf numFmtId="164" fontId="86" fillId="31" borderId="22" xfId="73" applyFont="1" applyFill="1" applyBorder="1" applyAlignment="1">
      <alignment horizontal="left" vertical="center"/>
    </xf>
    <xf numFmtId="164" fontId="12" fillId="0" borderId="0" xfId="73" applyFont="1" applyBorder="1" applyAlignment="1">
      <alignment horizontal="left" vertical="center"/>
    </xf>
    <xf numFmtId="164" fontId="29" fillId="26" borderId="0" xfId="73" applyFont="1" applyFill="1" applyBorder="1" applyAlignment="1">
      <alignment horizontal="center" vertical="center"/>
    </xf>
    <xf numFmtId="164" fontId="71" fillId="27" borderId="0" xfId="73" quotePrefix="1" applyFont="1" applyFill="1" applyBorder="1" applyAlignment="1">
      <alignment horizontal="left" vertical="center"/>
    </xf>
    <xf numFmtId="164" fontId="86" fillId="26" borderId="11" xfId="73" applyFont="1" applyFill="1" applyBorder="1" applyAlignment="1">
      <alignment horizontal="left" vertical="center"/>
    </xf>
    <xf numFmtId="164" fontId="86" fillId="26" borderId="0" xfId="73" applyFont="1" applyFill="1" applyBorder="1" applyAlignment="1">
      <alignment horizontal="left" vertical="center"/>
    </xf>
    <xf numFmtId="164" fontId="12" fillId="26" borderId="10" xfId="73" applyFont="1" applyFill="1" applyBorder="1" applyAlignment="1">
      <alignment horizontal="left" vertical="center"/>
    </xf>
    <xf numFmtId="164" fontId="12" fillId="27" borderId="0" xfId="73" applyFont="1" applyFill="1" applyBorder="1" applyAlignment="1">
      <alignment horizontal="left" vertical="center"/>
    </xf>
    <xf numFmtId="164" fontId="29" fillId="26" borderId="11" xfId="73" applyFont="1" applyFill="1" applyBorder="1" applyAlignment="1">
      <alignment horizontal="center" vertical="center"/>
    </xf>
    <xf numFmtId="0" fontId="7" fillId="0" borderId="0" xfId="0" applyFont="1" applyFill="1" applyAlignment="1">
      <alignment wrapText="1"/>
    </xf>
    <xf numFmtId="0" fontId="7" fillId="0" borderId="0" xfId="73" applyNumberFormat="1" applyFont="1" applyFill="1" applyBorder="1" applyAlignment="1" applyProtection="1">
      <alignment horizontal="right" vertical="center"/>
    </xf>
    <xf numFmtId="0" fontId="7" fillId="0" borderId="0" xfId="73" applyNumberFormat="1" applyFont="1" applyFill="1" applyBorder="1" applyAlignment="1">
      <alignment horizontal="right" vertical="center"/>
    </xf>
    <xf numFmtId="0" fontId="0" fillId="30" borderId="0" xfId="0" applyFill="1"/>
    <xf numFmtId="0" fontId="38" fillId="47" borderId="0" xfId="77" applyFont="1" applyFill="1" applyBorder="1" applyAlignment="1">
      <alignment vertical="center"/>
    </xf>
    <xf numFmtId="170" fontId="38" fillId="47" borderId="0" xfId="77" applyNumberFormat="1" applyFont="1" applyFill="1" applyBorder="1" applyAlignment="1">
      <alignment horizontal="center" vertical="center"/>
    </xf>
    <xf numFmtId="0" fontId="38" fillId="47" borderId="0" xfId="77" applyFont="1" applyFill="1" applyBorder="1" applyAlignment="1">
      <alignment horizontal="center" vertical="center"/>
    </xf>
    <xf numFmtId="0" fontId="22" fillId="47" borderId="0" xfId="77" applyFont="1" applyFill="1" applyBorder="1" applyAlignment="1">
      <alignment horizontal="center" vertical="center"/>
    </xf>
    <xf numFmtId="0" fontId="89" fillId="47" borderId="0" xfId="77" applyFont="1" applyFill="1" applyAlignment="1">
      <alignment vertical="center"/>
    </xf>
    <xf numFmtId="0" fontId="7" fillId="29" borderId="15" xfId="0" applyFont="1" applyFill="1" applyBorder="1" applyAlignment="1">
      <alignment vertical="center"/>
    </xf>
    <xf numFmtId="0" fontId="24" fillId="45" borderId="38" xfId="61" applyFont="1" applyFill="1" applyBorder="1" applyAlignment="1" applyProtection="1">
      <alignment horizontal="center" vertical="center"/>
    </xf>
    <xf numFmtId="0" fontId="24" fillId="46" borderId="0" xfId="61" applyFont="1" applyFill="1" applyBorder="1" applyAlignment="1" applyProtection="1">
      <alignment horizontal="center" vertical="center"/>
    </xf>
    <xf numFmtId="0" fontId="24" fillId="29" borderId="15" xfId="0" applyFont="1" applyFill="1" applyBorder="1" applyAlignment="1">
      <alignment vertical="center"/>
    </xf>
    <xf numFmtId="0" fontId="92" fillId="29" borderId="15" xfId="0" applyFont="1" applyFill="1" applyBorder="1" applyAlignment="1">
      <alignment vertical="center"/>
    </xf>
    <xf numFmtId="0" fontId="93" fillId="31" borderId="38" xfId="61" applyFont="1" applyFill="1" applyBorder="1" applyAlignment="1" applyProtection="1">
      <alignment horizontal="center" vertical="center"/>
    </xf>
    <xf numFmtId="0" fontId="93" fillId="48" borderId="38" xfId="61" applyFont="1" applyFill="1" applyBorder="1" applyAlignment="1" applyProtection="1">
      <alignment horizontal="center" vertical="center"/>
    </xf>
    <xf numFmtId="0" fontId="93" fillId="27" borderId="38" xfId="61" applyFont="1" applyFill="1" applyBorder="1" applyAlignment="1" applyProtection="1">
      <alignment horizontal="center" vertical="center"/>
    </xf>
    <xf numFmtId="0" fontId="91" fillId="46" borderId="38" xfId="61" applyFont="1" applyFill="1" applyBorder="1" applyAlignment="1" applyProtection="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0" fontId="84" fillId="52" borderId="0" xfId="69" applyFont="1" applyFill="1" applyBorder="1" applyAlignment="1">
      <alignment vertical="center"/>
    </xf>
    <xf numFmtId="164" fontId="69" fillId="0" borderId="10" xfId="73" applyFont="1" applyBorder="1" applyAlignment="1">
      <alignment horizontal="left" vertical="center"/>
    </xf>
    <xf numFmtId="164" fontId="69" fillId="0" borderId="10" xfId="76" applyNumberFormat="1" applyFont="1" applyFill="1" applyBorder="1" applyAlignment="1" applyProtection="1">
      <alignment horizontal="left" vertical="center"/>
    </xf>
    <xf numFmtId="164" fontId="69" fillId="0" borderId="0" xfId="69" applyNumberFormat="1" applyFont="1" applyFill="1" applyBorder="1" applyAlignment="1" applyProtection="1">
      <alignment horizontal="left" vertical="center"/>
    </xf>
    <xf numFmtId="0" fontId="73" fillId="27" borderId="40" xfId="0" applyFont="1" applyFill="1" applyBorder="1"/>
    <xf numFmtId="0" fontId="18" fillId="0" borderId="0" xfId="0" applyFont="1"/>
    <xf numFmtId="0" fontId="31" fillId="31" borderId="10" xfId="0" applyFont="1" applyFill="1" applyBorder="1" applyAlignment="1">
      <alignment horizontal="left" vertical="center"/>
    </xf>
    <xf numFmtId="0" fontId="33" fillId="28" borderId="39" xfId="0" applyFont="1" applyFill="1" applyBorder="1" applyAlignment="1">
      <alignment vertical="center" wrapText="1"/>
    </xf>
    <xf numFmtId="0" fontId="35" fillId="28" borderId="39" xfId="0" applyFont="1" applyFill="1" applyBorder="1" applyAlignment="1">
      <alignment vertical="center" wrapText="1"/>
    </xf>
    <xf numFmtId="0" fontId="20" fillId="28" borderId="0" xfId="0" applyFont="1" applyFill="1" applyBorder="1" applyAlignment="1"/>
    <xf numFmtId="0" fontId="19" fillId="31" borderId="11" xfId="0" applyFont="1" applyFill="1" applyBorder="1" applyAlignment="1">
      <alignment vertical="center" wrapText="1"/>
    </xf>
    <xf numFmtId="0" fontId="19" fillId="31" borderId="0" xfId="0" applyFont="1" applyFill="1" applyBorder="1" applyAlignment="1">
      <alignment vertical="center" wrapText="1"/>
    </xf>
    <xf numFmtId="0" fontId="84" fillId="36" borderId="0" xfId="69" applyFont="1" applyFill="1" applyBorder="1" applyAlignment="1">
      <alignment horizontal="center" vertical="center"/>
    </xf>
    <xf numFmtId="0" fontId="38" fillId="49" borderId="0" xfId="0" applyFont="1" applyFill="1" applyBorder="1" applyAlignment="1">
      <alignment vertical="center"/>
    </xf>
    <xf numFmtId="18" fontId="38" fillId="49" borderId="0" xfId="0" applyNumberFormat="1" applyFont="1" applyFill="1" applyBorder="1" applyAlignment="1">
      <alignment vertical="center"/>
    </xf>
    <xf numFmtId="0" fontId="38" fillId="49" borderId="0" xfId="0" applyFont="1" applyFill="1" applyBorder="1" applyAlignment="1">
      <alignment horizontal="center" vertical="center"/>
    </xf>
    <xf numFmtId="0" fontId="85" fillId="49" borderId="0" xfId="0" applyFont="1" applyFill="1" applyBorder="1" applyAlignment="1">
      <alignment horizontal="center" vertical="center"/>
    </xf>
    <xf numFmtId="0" fontId="26" fillId="0" borderId="0" xfId="69" applyFont="1" applyFill="1" applyBorder="1" applyAlignment="1">
      <alignment horizontal="left" vertical="center"/>
    </xf>
    <xf numFmtId="164" fontId="26" fillId="0" borderId="0" xfId="76" applyFont="1" applyFill="1" applyBorder="1" applyAlignment="1">
      <alignment horizontal="center" vertical="center"/>
    </xf>
    <xf numFmtId="164" fontId="26" fillId="0" borderId="0" xfId="69" applyNumberFormat="1" applyFont="1" applyFill="1" applyBorder="1" applyAlignment="1" applyProtection="1">
      <alignment horizontal="left" vertical="center"/>
    </xf>
    <xf numFmtId="0" fontId="63" fillId="0" borderId="0" xfId="0" applyFont="1"/>
    <xf numFmtId="164" fontId="7" fillId="33" borderId="0" xfId="69" applyNumberFormat="1" applyFont="1" applyFill="1" applyBorder="1" applyAlignment="1" applyProtection="1">
      <alignment horizontal="left" vertical="center" indent="2"/>
    </xf>
    <xf numFmtId="0" fontId="7" fillId="32" borderId="0" xfId="0" applyFont="1" applyFill="1"/>
    <xf numFmtId="164" fontId="7" fillId="33" borderId="0" xfId="73" applyNumberFormat="1" applyFont="1" applyFill="1" applyBorder="1" applyAlignment="1" applyProtection="1">
      <alignment horizontal="left" vertical="center" indent="2"/>
    </xf>
    <xf numFmtId="164" fontId="7" fillId="33" borderId="10" xfId="73" applyNumberFormat="1" applyFont="1" applyFill="1" applyBorder="1" applyAlignment="1" applyProtection="1">
      <alignment horizontal="left" vertical="center" indent="2"/>
    </xf>
    <xf numFmtId="0" fontId="20" fillId="28" borderId="39" xfId="0" applyFont="1" applyFill="1" applyBorder="1" applyAlignment="1"/>
    <xf numFmtId="0" fontId="25" fillId="28" borderId="39" xfId="0" applyFont="1" applyFill="1" applyBorder="1" applyAlignment="1"/>
    <xf numFmtId="0" fontId="33" fillId="28" borderId="39" xfId="0" applyFont="1" applyFill="1" applyBorder="1" applyAlignment="1">
      <alignment horizontal="center" vertical="center" wrapText="1"/>
    </xf>
    <xf numFmtId="167" fontId="16" fillId="28" borderId="39" xfId="0" applyNumberFormat="1" applyFont="1" applyFill="1" applyBorder="1" applyAlignment="1">
      <alignment horizontal="center" vertical="center"/>
    </xf>
    <xf numFmtId="0" fontId="69" fillId="0" borderId="0" xfId="0" applyFont="1"/>
    <xf numFmtId="164" fontId="69" fillId="0" borderId="0" xfId="73" applyNumberFormat="1" applyFont="1" applyFill="1" applyBorder="1" applyAlignment="1" applyProtection="1">
      <alignment horizontal="left" vertical="center"/>
    </xf>
    <xf numFmtId="0" fontId="69" fillId="0" borderId="0" xfId="0" applyFont="1" applyAlignment="1">
      <alignment horizontal="right"/>
    </xf>
    <xf numFmtId="0" fontId="43" fillId="28" borderId="0" xfId="0" applyFont="1" applyFill="1" applyBorder="1" applyAlignment="1">
      <alignment vertical="center" wrapText="1"/>
    </xf>
    <xf numFmtId="20" fontId="84" fillId="52" borderId="0" xfId="69" applyNumberFormat="1" applyFont="1" applyFill="1" applyBorder="1" applyAlignment="1">
      <alignment horizontal="center" vertical="center"/>
    </xf>
    <xf numFmtId="0" fontId="18" fillId="29" borderId="0" xfId="61" applyFont="1" applyFill="1" applyBorder="1" applyAlignment="1" applyProtection="1">
      <alignment horizontal="center" vertical="center"/>
    </xf>
    <xf numFmtId="0" fontId="5" fillId="29" borderId="15" xfId="0" applyFont="1" applyFill="1" applyBorder="1" applyAlignment="1">
      <alignment vertical="center"/>
    </xf>
    <xf numFmtId="0" fontId="28" fillId="0" borderId="0" xfId="74" applyNumberFormat="1" applyFont="1" applyFill="1" applyAlignment="1" applyProtection="1">
      <alignment horizontal="left" vertical="center"/>
      <protection locked="0"/>
    </xf>
    <xf numFmtId="164" fontId="28" fillId="0" borderId="0" xfId="74" applyNumberFormat="1" applyFont="1" applyFill="1" applyAlignment="1" applyProtection="1">
      <alignment horizontal="left" vertical="center"/>
      <protection locked="0"/>
    </xf>
    <xf numFmtId="164" fontId="25" fillId="0" borderId="0" xfId="74" applyNumberFormat="1" applyFont="1" applyFill="1" applyAlignment="1" applyProtection="1">
      <alignment vertical="center"/>
      <protection locked="0"/>
    </xf>
    <xf numFmtId="20" fontId="25" fillId="0" borderId="0" xfId="74" applyNumberFormat="1" applyFont="1" applyFill="1" applyAlignment="1" applyProtection="1">
      <alignment horizontal="center" vertical="center"/>
      <protection locked="0"/>
    </xf>
    <xf numFmtId="0" fontId="28" fillId="26" borderId="0" xfId="74" applyNumberFormat="1" applyFont="1" applyFill="1" applyAlignment="1" applyProtection="1">
      <alignment horizontal="left" vertical="center"/>
      <protection locked="0"/>
    </xf>
    <xf numFmtId="164" fontId="28" fillId="26" borderId="0" xfId="74" applyNumberFormat="1" applyFont="1" applyFill="1" applyAlignment="1" applyProtection="1">
      <alignment horizontal="left" vertical="center"/>
      <protection locked="0"/>
    </xf>
    <xf numFmtId="164" fontId="25" fillId="26" borderId="0" xfId="74" applyNumberFormat="1" applyFont="1" applyFill="1" applyAlignment="1" applyProtection="1">
      <alignment vertical="center"/>
      <protection locked="0"/>
    </xf>
    <xf numFmtId="20" fontId="25" fillId="26" borderId="0" xfId="74" applyNumberFormat="1" applyFont="1" applyFill="1" applyAlignment="1" applyProtection="1">
      <alignment horizontal="center" vertical="center"/>
      <protection locked="0"/>
    </xf>
    <xf numFmtId="164" fontId="25" fillId="27" borderId="0" xfId="75" applyFont="1" applyFill="1" applyAlignment="1" applyProtection="1">
      <alignment horizontal="left" vertical="center"/>
      <protection locked="0"/>
    </xf>
    <xf numFmtId="0" fontId="14" fillId="25" borderId="0" xfId="69" applyFont="1" applyFill="1" applyBorder="1" applyAlignment="1">
      <alignment vertical="center"/>
    </xf>
    <xf numFmtId="20" fontId="5" fillId="25" borderId="0" xfId="69" applyNumberFormat="1" applyFill="1" applyAlignment="1">
      <alignment horizontal="center"/>
    </xf>
    <xf numFmtId="164" fontId="26" fillId="0" borderId="0" xfId="73" applyNumberFormat="1" applyFont="1" applyFill="1" applyBorder="1" applyAlignment="1" applyProtection="1">
      <alignment horizontal="right" vertical="center"/>
    </xf>
    <xf numFmtId="0" fontId="26" fillId="0" borderId="0" xfId="0" applyFont="1" applyAlignment="1">
      <alignment horizontal="right"/>
    </xf>
    <xf numFmtId="171" fontId="26" fillId="0" borderId="0" xfId="0" applyNumberFormat="1" applyFont="1"/>
    <xf numFmtId="1" fontId="0" fillId="0" borderId="0" xfId="0" applyNumberFormat="1"/>
    <xf numFmtId="164" fontId="7" fillId="33" borderId="0" xfId="73" quotePrefix="1" applyNumberFormat="1" applyFont="1" applyFill="1" applyBorder="1" applyAlignment="1" applyProtection="1">
      <alignment horizontal="left" vertical="center" indent="1"/>
    </xf>
    <xf numFmtId="0" fontId="83" fillId="53" borderId="0" xfId="69" applyFont="1" applyFill="1" applyBorder="1" applyAlignment="1">
      <alignment vertical="center"/>
    </xf>
    <xf numFmtId="170" fontId="83" fillId="53" borderId="0" xfId="69" applyNumberFormat="1" applyFont="1" applyFill="1" applyBorder="1" applyAlignment="1">
      <alignment horizontal="center" vertical="center"/>
    </xf>
    <xf numFmtId="0" fontId="83" fillId="53" borderId="0" xfId="69" applyFont="1" applyFill="1" applyBorder="1" applyAlignment="1">
      <alignment horizontal="center" vertical="center"/>
    </xf>
    <xf numFmtId="0" fontId="26" fillId="0" borderId="0" xfId="0" applyFont="1" applyFill="1"/>
    <xf numFmtId="0" fontId="63" fillId="0" borderId="0" xfId="0" applyFont="1" applyFill="1"/>
    <xf numFmtId="0" fontId="71" fillId="0" borderId="0" xfId="0" applyFont="1" applyFill="1" applyAlignment="1">
      <alignment wrapText="1"/>
    </xf>
    <xf numFmtId="164" fontId="69" fillId="0" borderId="0" xfId="73" applyFont="1" applyBorder="1" applyAlignment="1">
      <alignment horizontal="left" vertical="center"/>
    </xf>
    <xf numFmtId="0" fontId="7" fillId="0" borderId="0" xfId="0" applyFont="1" applyBorder="1"/>
    <xf numFmtId="0" fontId="77" fillId="0" borderId="0" xfId="0" applyFont="1" applyBorder="1"/>
    <xf numFmtId="0" fontId="7" fillId="0" borderId="0" xfId="0" applyFont="1" applyBorder="1" applyAlignment="1">
      <alignment wrapText="1"/>
    </xf>
    <xf numFmtId="0" fontId="5" fillId="27" borderId="0" xfId="69" applyFill="1" applyBorder="1" applyAlignment="1">
      <alignment vertical="center"/>
    </xf>
    <xf numFmtId="0" fontId="5" fillId="27" borderId="27" xfId="69" applyFill="1" applyBorder="1" applyAlignment="1">
      <alignment vertical="center"/>
    </xf>
    <xf numFmtId="0" fontId="5" fillId="27" borderId="0" xfId="69" applyFont="1" applyFill="1" applyBorder="1" applyAlignment="1">
      <alignment vertical="center"/>
    </xf>
    <xf numFmtId="0" fontId="18" fillId="27" borderId="0" xfId="69" applyFont="1" applyFill="1" applyBorder="1" applyAlignment="1">
      <alignment vertical="center"/>
    </xf>
    <xf numFmtId="0" fontId="37"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6" fillId="0" borderId="0" xfId="73" applyFont="1" applyBorder="1" applyAlignment="1">
      <alignment horizontal="left" vertical="center"/>
    </xf>
    <xf numFmtId="164" fontId="7"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6" fillId="54" borderId="42" xfId="0" applyFont="1" applyFill="1" applyBorder="1" applyAlignment="1">
      <alignment horizontal="center" vertical="center"/>
    </xf>
    <xf numFmtId="0" fontId="33" fillId="25" borderId="18" xfId="0" quotePrefix="1" applyFont="1" applyFill="1" applyBorder="1" applyAlignment="1">
      <alignment horizontal="center" vertical="center" wrapText="1"/>
    </xf>
    <xf numFmtId="0" fontId="32" fillId="28" borderId="39" xfId="0" applyFont="1" applyFill="1" applyBorder="1" applyAlignment="1">
      <alignment vertical="center"/>
    </xf>
    <xf numFmtId="0" fontId="33" fillId="25" borderId="44" xfId="0" quotePrefix="1" applyFont="1" applyFill="1" applyBorder="1" applyAlignment="1">
      <alignment horizontal="center" vertical="center" wrapText="1"/>
    </xf>
    <xf numFmtId="0" fontId="33" fillId="54" borderId="44" xfId="0" quotePrefix="1" applyFont="1" applyFill="1" applyBorder="1" applyAlignment="1">
      <alignment horizontal="center" vertical="center" wrapText="1"/>
    </xf>
    <xf numFmtId="0" fontId="33" fillId="30" borderId="45" xfId="0" applyFont="1" applyFill="1" applyBorder="1" applyAlignment="1">
      <alignment horizontal="center" vertical="center" wrapText="1"/>
    </xf>
    <xf numFmtId="0" fontId="43" fillId="28" borderId="15" xfId="0" applyFont="1" applyFill="1" applyBorder="1" applyAlignment="1">
      <alignment vertical="center" wrapText="1"/>
    </xf>
    <xf numFmtId="0" fontId="32" fillId="54" borderId="44" xfId="0" applyFont="1" applyFill="1" applyBorder="1" applyAlignment="1">
      <alignment horizontal="center" vertical="center" wrapText="1"/>
    </xf>
    <xf numFmtId="0" fontId="33" fillId="30" borderId="44" xfId="0" applyFont="1" applyFill="1" applyBorder="1" applyAlignment="1">
      <alignment horizontal="center" vertical="center" wrapText="1"/>
    </xf>
    <xf numFmtId="0" fontId="33" fillId="28" borderId="46" xfId="0" applyFont="1" applyFill="1" applyBorder="1" applyAlignment="1">
      <alignment vertical="center" wrapText="1"/>
    </xf>
    <xf numFmtId="0" fontId="33" fillId="25" borderId="47" xfId="0" applyFont="1" applyFill="1" applyBorder="1" applyAlignment="1">
      <alignment horizontal="center" vertical="center" wrapText="1"/>
    </xf>
    <xf numFmtId="0" fontId="35" fillId="28" borderId="46" xfId="0" applyFont="1" applyFill="1" applyBorder="1" applyAlignment="1">
      <alignment vertical="center" wrapText="1"/>
    </xf>
    <xf numFmtId="0" fontId="33" fillId="39" borderId="14" xfId="0" applyFont="1" applyFill="1" applyBorder="1" applyAlignment="1">
      <alignment horizontal="center" vertical="center" wrapText="1"/>
    </xf>
    <xf numFmtId="0" fontId="31" fillId="28" borderId="14" xfId="61" applyFont="1" applyFill="1" applyBorder="1" applyAlignment="1" applyProtection="1">
      <alignment vertical="center" wrapText="1"/>
    </xf>
    <xf numFmtId="0" fontId="108" fillId="0" borderId="0" xfId="0" applyFont="1"/>
    <xf numFmtId="0" fontId="108" fillId="27" borderId="0" xfId="0" applyFont="1" applyFill="1" applyAlignment="1">
      <alignment vertical="center"/>
    </xf>
    <xf numFmtId="0" fontId="109" fillId="0" borderId="0" xfId="0" applyFont="1" applyAlignment="1">
      <alignment vertical="center"/>
    </xf>
    <xf numFmtId="0" fontId="109" fillId="0" borderId="0" xfId="0" applyFont="1" applyAlignment="1">
      <alignment horizontal="right" vertical="center"/>
    </xf>
    <xf numFmtId="0" fontId="110" fillId="55"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28" fillId="27" borderId="0" xfId="75" quotePrefix="1" applyNumberFormat="1" applyFont="1" applyFill="1" applyAlignment="1" applyProtection="1">
      <alignment horizontal="left" vertical="center"/>
      <protection locked="0"/>
    </xf>
    <xf numFmtId="0" fontId="88" fillId="0" borderId="0" xfId="0" applyFont="1"/>
    <xf numFmtId="164" fontId="7" fillId="0" borderId="11" xfId="76" applyNumberFormat="1" applyFont="1" applyFill="1" applyBorder="1" applyAlignment="1" applyProtection="1">
      <alignment horizontal="right" vertical="center"/>
    </xf>
    <xf numFmtId="0" fontId="7" fillId="0" borderId="11" xfId="69" applyFont="1" applyFill="1" applyBorder="1" applyAlignment="1">
      <alignment vertical="center"/>
    </xf>
    <xf numFmtId="164" fontId="7" fillId="0" borderId="0" xfId="61" applyNumberFormat="1" applyFont="1" applyFill="1" applyBorder="1" applyAlignment="1" applyProtection="1">
      <alignment horizontal="left" vertical="center" indent="2"/>
    </xf>
    <xf numFmtId="0" fontId="69" fillId="0" borderId="10" xfId="69" applyFont="1" applyFill="1" applyBorder="1" applyAlignment="1">
      <alignment horizontal="left" vertical="center"/>
    </xf>
    <xf numFmtId="0" fontId="106" fillId="0" borderId="0" xfId="0" applyFont="1" applyAlignment="1">
      <alignment horizontal="right"/>
    </xf>
    <xf numFmtId="164" fontId="7" fillId="0" borderId="0" xfId="69" applyNumberFormat="1" applyFont="1" applyFill="1" applyBorder="1" applyAlignment="1" applyProtection="1">
      <alignment horizontal="left" vertical="center" indent="2"/>
    </xf>
    <xf numFmtId="164" fontId="25" fillId="0" borderId="30" xfId="69" applyNumberFormat="1" applyFont="1" applyFill="1" applyBorder="1" applyAlignment="1" applyProtection="1">
      <alignment horizontal="left" vertical="center"/>
    </xf>
    <xf numFmtId="164" fontId="7" fillId="0" borderId="0" xfId="73" applyNumberFormat="1" applyFont="1" applyFill="1" applyBorder="1" applyAlignment="1" applyProtection="1">
      <alignment horizontal="left" vertical="center" indent="1"/>
    </xf>
    <xf numFmtId="164" fontId="79" fillId="0" borderId="0" xfId="61" applyNumberFormat="1" applyFont="1" applyFill="1" applyBorder="1" applyAlignment="1" applyProtection="1">
      <alignment horizontal="left" vertical="center" indent="3"/>
    </xf>
    <xf numFmtId="164" fontId="79" fillId="0" borderId="0" xfId="61" applyNumberFormat="1" applyFont="1" applyFill="1" applyBorder="1" applyAlignment="1" applyProtection="1">
      <alignment horizontal="left" vertical="center" indent="2"/>
    </xf>
    <xf numFmtId="0" fontId="84" fillId="0" borderId="0" xfId="0" applyFont="1" applyFill="1" applyBorder="1" applyAlignment="1">
      <alignment vertical="center"/>
    </xf>
    <xf numFmtId="0" fontId="0" fillId="29" borderId="14" xfId="0" applyFill="1" applyBorder="1"/>
    <xf numFmtId="164" fontId="78" fillId="0" borderId="0" xfId="61" applyNumberFormat="1" applyFont="1" applyFill="1" applyBorder="1" applyAlignment="1" applyProtection="1">
      <alignment horizontal="left" vertical="center"/>
    </xf>
    <xf numFmtId="164" fontId="69" fillId="0" borderId="10" xfId="76" quotePrefix="1" applyFont="1" applyFill="1" applyBorder="1" applyAlignment="1">
      <alignment horizontal="center" vertical="center"/>
    </xf>
    <xf numFmtId="164" fontId="7" fillId="0" borderId="10" xfId="76" applyNumberFormat="1" applyFont="1" applyFill="1" applyBorder="1" applyAlignment="1" applyProtection="1">
      <alignment horizontal="left" vertical="center" indent="2"/>
    </xf>
    <xf numFmtId="164" fontId="28" fillId="0" borderId="0" xfId="73" applyNumberFormat="1" applyFont="1" applyFill="1" applyBorder="1" applyAlignment="1" applyProtection="1">
      <alignment horizontal="center" vertical="center"/>
    </xf>
    <xf numFmtId="164" fontId="25" fillId="0" borderId="0" xfId="73" applyNumberFormat="1" applyFont="1" applyFill="1" applyBorder="1" applyAlignment="1" applyProtection="1">
      <alignment vertical="center"/>
    </xf>
    <xf numFmtId="165" fontId="25" fillId="0" borderId="0" xfId="73" applyNumberFormat="1" applyFont="1" applyFill="1" applyBorder="1" applyAlignment="1" applyProtection="1">
      <alignment vertical="center"/>
    </xf>
    <xf numFmtId="164" fontId="25" fillId="25" borderId="0" xfId="73" applyNumberFormat="1" applyFont="1" applyFill="1" applyBorder="1" applyAlignment="1" applyProtection="1">
      <alignment horizontal="left" vertical="center"/>
    </xf>
    <xf numFmtId="164" fontId="25" fillId="25" borderId="0" xfId="73" applyNumberFormat="1" applyFont="1" applyFill="1" applyBorder="1" applyAlignment="1" applyProtection="1">
      <alignment horizontal="center" vertical="center"/>
    </xf>
    <xf numFmtId="164" fontId="25" fillId="0" borderId="0" xfId="73" applyFont="1" applyFill="1" applyAlignment="1" applyProtection="1">
      <alignment horizontal="left" vertical="center"/>
      <protection locked="0"/>
    </xf>
    <xf numFmtId="164" fontId="25" fillId="0" borderId="0" xfId="73" quotePrefix="1" applyFont="1" applyFill="1" applyAlignment="1" applyProtection="1">
      <alignment horizontal="left" vertical="center"/>
      <protection locked="0"/>
    </xf>
    <xf numFmtId="0" fontId="28" fillId="39" borderId="0" xfId="75" quotePrefix="1" applyNumberFormat="1" applyFont="1" applyFill="1" applyAlignment="1" applyProtection="1">
      <alignment horizontal="left" vertical="center"/>
      <protection locked="0"/>
    </xf>
    <xf numFmtId="164" fontId="25" fillId="39" borderId="0" xfId="75" applyFont="1" applyFill="1" applyAlignment="1" applyProtection="1">
      <alignment vertical="center"/>
      <protection locked="0"/>
    </xf>
    <xf numFmtId="164" fontId="25" fillId="39" borderId="0" xfId="75" applyNumberFormat="1" applyFont="1" applyFill="1" applyAlignment="1" applyProtection="1">
      <alignment horizontal="left" vertical="center"/>
      <protection locked="0"/>
    </xf>
    <xf numFmtId="164" fontId="28" fillId="39" borderId="0" xfId="75" applyNumberFormat="1" applyFont="1" applyFill="1" applyAlignment="1" applyProtection="1">
      <alignment horizontal="left" vertical="center"/>
      <protection locked="0"/>
    </xf>
    <xf numFmtId="164" fontId="25" fillId="39" borderId="0" xfId="75" applyNumberFormat="1" applyFont="1" applyFill="1" applyAlignment="1" applyProtection="1">
      <alignment vertical="center"/>
      <protection locked="0"/>
    </xf>
    <xf numFmtId="20" fontId="25" fillId="39" borderId="0" xfId="75" applyNumberFormat="1" applyFont="1" applyFill="1" applyAlignment="1" applyProtection="1">
      <alignment horizontal="center" vertical="center"/>
      <protection locked="0"/>
    </xf>
    <xf numFmtId="164" fontId="25" fillId="39" borderId="0" xfId="75" applyFont="1" applyFill="1" applyAlignment="1" applyProtection="1">
      <alignment horizontal="left" vertical="center"/>
      <protection locked="0"/>
    </xf>
    <xf numFmtId="0" fontId="111" fillId="0" borderId="0" xfId="0" applyFont="1"/>
    <xf numFmtId="0" fontId="18" fillId="30" borderId="0" xfId="0" applyFont="1" applyFill="1"/>
    <xf numFmtId="0" fontId="5" fillId="0" borderId="0" xfId="69"/>
    <xf numFmtId="164" fontId="25" fillId="27" borderId="0" xfId="73" quotePrefix="1" applyFont="1" applyFill="1" applyAlignment="1" applyProtection="1">
      <alignment horizontal="left" vertical="center"/>
      <protection locked="0"/>
    </xf>
    <xf numFmtId="0" fontId="5" fillId="0" borderId="0" xfId="0" quotePrefix="1" applyFont="1"/>
    <xf numFmtId="170" fontId="24" fillId="27" borderId="30" xfId="69" applyNumberFormat="1" applyFont="1" applyFill="1" applyBorder="1" applyAlignment="1" applyProtection="1">
      <alignment horizontal="center" vertical="center"/>
    </xf>
    <xf numFmtId="1" fontId="65" fillId="0" borderId="28" xfId="73" applyNumberFormat="1" applyFont="1" applyFill="1" applyBorder="1" applyAlignment="1">
      <alignment horizontal="center" vertical="center"/>
    </xf>
    <xf numFmtId="1" fontId="65"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1" fillId="28" borderId="0" xfId="0" applyFont="1" applyFill="1" applyBorder="1" applyAlignment="1">
      <alignment vertical="center" wrapText="1"/>
    </xf>
    <xf numFmtId="0" fontId="32" fillId="28" borderId="0" xfId="0" applyFont="1" applyFill="1" applyBorder="1" applyAlignment="1">
      <alignment vertical="center" wrapText="1"/>
    </xf>
    <xf numFmtId="0" fontId="20" fillId="28" borderId="0" xfId="0" applyFont="1" applyFill="1" applyBorder="1" applyAlignment="1">
      <alignment vertical="center" wrapText="1"/>
    </xf>
    <xf numFmtId="164" fontId="25" fillId="27" borderId="0" xfId="73" applyNumberFormat="1" applyFont="1" applyFill="1" applyAlignment="1" applyProtection="1">
      <alignment vertical="center"/>
      <protection locked="0"/>
    </xf>
    <xf numFmtId="164" fontId="25" fillId="27" borderId="0" xfId="73" applyNumberFormat="1" applyFont="1" applyFill="1" applyAlignment="1" applyProtection="1">
      <alignment horizontal="left" vertical="center"/>
      <protection locked="0"/>
    </xf>
    <xf numFmtId="0" fontId="25" fillId="27" borderId="0" xfId="69" applyFont="1" applyFill="1"/>
    <xf numFmtId="170" fontId="83" fillId="39" borderId="0" xfId="69" applyNumberFormat="1" applyFont="1" applyFill="1" applyBorder="1" applyAlignment="1">
      <alignment horizontal="center" vertical="center"/>
    </xf>
    <xf numFmtId="0" fontId="6" fillId="26" borderId="0" xfId="0" applyFont="1" applyFill="1" applyBorder="1" applyAlignment="1">
      <alignment vertical="center"/>
    </xf>
    <xf numFmtId="0" fontId="25" fillId="25"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5" fillId="25" borderId="0" xfId="73" applyNumberFormat="1" applyFont="1" applyFill="1" applyBorder="1" applyAlignment="1" applyProtection="1">
      <alignment vertical="center"/>
    </xf>
    <xf numFmtId="165" fontId="25" fillId="25" borderId="0" xfId="73" applyNumberFormat="1" applyFont="1" applyFill="1" applyBorder="1" applyAlignment="1" applyProtection="1">
      <alignment vertical="center"/>
    </xf>
    <xf numFmtId="0" fontId="25"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84" fillId="25" borderId="0" xfId="0" applyFont="1" applyFill="1" applyBorder="1" applyAlignment="1">
      <alignment vertical="center"/>
    </xf>
    <xf numFmtId="0" fontId="6" fillId="27" borderId="0" xfId="0" applyFont="1" applyFill="1" applyBorder="1" applyAlignment="1">
      <alignment vertical="center"/>
    </xf>
    <xf numFmtId="0" fontId="7" fillId="39" borderId="0" xfId="69" applyFont="1" applyFill="1" applyBorder="1" applyAlignment="1">
      <alignment vertical="center"/>
    </xf>
    <xf numFmtId="170" fontId="25" fillId="39" borderId="0" xfId="73" applyNumberFormat="1" applyFont="1" applyFill="1" applyAlignment="1" applyProtection="1">
      <alignment horizontal="center" vertical="center"/>
      <protection locked="0"/>
    </xf>
    <xf numFmtId="164" fontId="28" fillId="39" borderId="0" xfId="73" quotePrefix="1" applyNumberFormat="1" applyFont="1" applyFill="1" applyAlignment="1" applyProtection="1">
      <alignment horizontal="left" vertical="center"/>
      <protection locked="0"/>
    </xf>
    <xf numFmtId="164" fontId="28" fillId="27" borderId="0" xfId="73" quotePrefix="1" applyNumberFormat="1" applyFont="1" applyFill="1" applyAlignment="1" applyProtection="1">
      <alignment horizontal="left" vertical="center"/>
      <protection locked="0"/>
    </xf>
    <xf numFmtId="0" fontId="28" fillId="27" borderId="0" xfId="73" quotePrefix="1" applyNumberFormat="1" applyFont="1" applyFill="1" applyAlignment="1" applyProtection="1">
      <alignment horizontal="left" vertical="center"/>
      <protection locked="0"/>
    </xf>
    <xf numFmtId="164" fontId="25" fillId="39" borderId="0" xfId="73" applyFont="1" applyFill="1" applyAlignment="1" applyProtection="1">
      <alignment horizontal="left" vertical="center"/>
      <protection locked="0"/>
    </xf>
    <xf numFmtId="164" fontId="28" fillId="0" borderId="0" xfId="76" applyFont="1" applyFill="1" applyBorder="1" applyAlignment="1">
      <alignment horizontal="left" vertical="center"/>
    </xf>
    <xf numFmtId="164" fontId="28" fillId="0" borderId="0" xfId="76" applyNumberFormat="1" applyFont="1" applyFill="1" applyBorder="1" applyAlignment="1" applyProtection="1">
      <alignment horizontal="center" vertical="center"/>
    </xf>
    <xf numFmtId="164" fontId="28" fillId="27" borderId="0" xfId="76" applyFont="1" applyFill="1" applyBorder="1" applyAlignment="1">
      <alignment horizontal="left" vertical="center"/>
    </xf>
    <xf numFmtId="0" fontId="83" fillId="0" borderId="0" xfId="78" applyFont="1" applyFill="1" applyBorder="1" applyAlignment="1">
      <alignment vertical="center"/>
    </xf>
    <xf numFmtId="0" fontId="85" fillId="0" borderId="0" xfId="78" applyFont="1" applyFill="1" applyBorder="1" applyAlignment="1">
      <alignment vertical="center"/>
    </xf>
    <xf numFmtId="0" fontId="0" fillId="25" borderId="0" xfId="0" applyFill="1"/>
    <xf numFmtId="49" fontId="28" fillId="0" borderId="0" xfId="73" applyNumberFormat="1" applyFont="1" applyFill="1" applyBorder="1" applyAlignment="1" applyProtection="1">
      <alignment horizontal="left" vertical="center"/>
    </xf>
    <xf numFmtId="164" fontId="5" fillId="0" borderId="0" xfId="73" applyFont="1" applyFill="1" applyBorder="1" applyAlignment="1">
      <alignment vertical="center"/>
    </xf>
    <xf numFmtId="0" fontId="83" fillId="0" borderId="0" xfId="69" applyFont="1" applyFill="1" applyBorder="1" applyAlignment="1">
      <alignment vertical="center"/>
    </xf>
    <xf numFmtId="0" fontId="120" fillId="0" borderId="0" xfId="0" applyFont="1"/>
    <xf numFmtId="0" fontId="89" fillId="56" borderId="0" xfId="77" applyFont="1" applyFill="1" applyAlignment="1">
      <alignment vertical="center"/>
    </xf>
    <xf numFmtId="0" fontId="24" fillId="56" borderId="0" xfId="0" quotePrefix="1" applyFont="1" applyFill="1" applyAlignment="1">
      <alignment horizontal="center" vertical="center"/>
    </xf>
    <xf numFmtId="0" fontId="24" fillId="56" borderId="0" xfId="77" applyFont="1" applyFill="1" applyAlignment="1">
      <alignment horizontal="left" vertical="center"/>
    </xf>
    <xf numFmtId="0" fontId="24" fillId="56" borderId="0" xfId="77" applyFont="1" applyFill="1" applyAlignment="1">
      <alignment vertical="center"/>
    </xf>
    <xf numFmtId="0" fontId="90" fillId="56" borderId="0" xfId="77" applyFont="1" applyFill="1" applyAlignment="1">
      <alignment horizontal="center" vertical="center"/>
    </xf>
    <xf numFmtId="0" fontId="121" fillId="0" borderId="0" xfId="69" applyFont="1" applyFill="1" applyBorder="1" applyAlignment="1">
      <alignment horizontal="left" vertical="center"/>
    </xf>
    <xf numFmtId="0" fontId="0" fillId="0" borderId="0" xfId="0"/>
    <xf numFmtId="0" fontId="24"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3" fillId="61" borderId="0" xfId="61" applyFont="1" applyFill="1" applyBorder="1" applyAlignment="1" applyProtection="1">
      <alignment horizontal="center" vertical="center"/>
    </xf>
    <xf numFmtId="0" fontId="123" fillId="61" borderId="0" xfId="0" applyFont="1" applyFill="1" applyBorder="1" applyAlignment="1">
      <alignment horizontal="center" vertical="center"/>
    </xf>
    <xf numFmtId="0" fontId="24" fillId="36" borderId="46" xfId="61" applyFont="1" applyFill="1" applyBorder="1" applyAlignment="1" applyProtection="1">
      <alignment horizontal="center" vertical="center"/>
    </xf>
    <xf numFmtId="0" fontId="26" fillId="51" borderId="48" xfId="61" applyFont="1" applyFill="1" applyBorder="1" applyAlignment="1" applyProtection="1">
      <alignment horizontal="center" vertical="center"/>
    </xf>
    <xf numFmtId="0" fontId="93" fillId="51" borderId="48" xfId="61" applyFont="1" applyFill="1" applyBorder="1" applyAlignment="1" applyProtection="1">
      <alignment horizontal="center" vertical="center"/>
    </xf>
    <xf numFmtId="164" fontId="28" fillId="0" borderId="0" xfId="73" applyNumberFormat="1" applyFont="1" applyFill="1" applyBorder="1" applyAlignment="1" applyProtection="1">
      <alignment horizontal="left" vertical="center"/>
      <protection locked="0"/>
    </xf>
    <xf numFmtId="0" fontId="5" fillId="37" borderId="0" xfId="69" applyFill="1"/>
    <xf numFmtId="0" fontId="5" fillId="30" borderId="0" xfId="69" applyFill="1"/>
    <xf numFmtId="0" fontId="5" fillId="26" borderId="0" xfId="69" applyFill="1" applyBorder="1" applyAlignment="1">
      <alignment vertical="center"/>
    </xf>
    <xf numFmtId="0" fontId="7" fillId="64" borderId="0" xfId="69" applyFont="1" applyFill="1" applyBorder="1" applyAlignment="1">
      <alignment vertical="center"/>
    </xf>
    <xf numFmtId="164" fontId="25" fillId="64" borderId="0" xfId="73" applyFont="1" applyFill="1" applyAlignment="1" applyProtection="1">
      <alignment horizontal="left" vertical="center"/>
      <protection locked="0"/>
    </xf>
    <xf numFmtId="164" fontId="28" fillId="64" borderId="0" xfId="73" applyNumberFormat="1" applyFont="1" applyFill="1" applyAlignment="1" applyProtection="1">
      <alignment horizontal="left" vertical="center"/>
      <protection locked="0"/>
    </xf>
    <xf numFmtId="164" fontId="25" fillId="64" borderId="0" xfId="73" applyNumberFormat="1" applyFont="1" applyFill="1" applyAlignment="1" applyProtection="1">
      <alignment horizontal="left" vertical="center"/>
      <protection locked="0"/>
    </xf>
    <xf numFmtId="164" fontId="25" fillId="64" borderId="0" xfId="73" applyNumberFormat="1" applyFont="1" applyFill="1" applyAlignment="1" applyProtection="1">
      <alignment vertical="center"/>
      <protection locked="0"/>
    </xf>
    <xf numFmtId="0" fontId="5" fillId="64" borderId="0" xfId="69" applyFill="1"/>
    <xf numFmtId="164" fontId="25" fillId="65" borderId="0" xfId="73" applyNumberFormat="1" applyFont="1" applyFill="1" applyAlignment="1" applyProtection="1">
      <alignment vertical="center"/>
      <protection locked="0"/>
    </xf>
    <xf numFmtId="20" fontId="25" fillId="65" borderId="0" xfId="73" applyNumberFormat="1" applyFont="1" applyFill="1" applyAlignment="1" applyProtection="1">
      <alignment horizontal="center" vertical="center"/>
      <protection locked="0"/>
    </xf>
    <xf numFmtId="0" fontId="5" fillId="65" borderId="0" xfId="69" applyFill="1"/>
    <xf numFmtId="0" fontId="7" fillId="65" borderId="0" xfId="69" applyFont="1" applyFill="1" applyBorder="1" applyAlignment="1">
      <alignment vertical="center"/>
    </xf>
    <xf numFmtId="164" fontId="25" fillId="65" borderId="0" xfId="73" applyFont="1" applyFill="1" applyAlignment="1" applyProtection="1">
      <alignment horizontal="left" vertical="center"/>
      <protection locked="0"/>
    </xf>
    <xf numFmtId="164" fontId="25" fillId="0" borderId="0" xfId="73" applyFont="1" applyFill="1" applyBorder="1" applyAlignment="1" applyProtection="1">
      <alignment vertical="center"/>
      <protection locked="0"/>
    </xf>
    <xf numFmtId="20" fontId="25" fillId="0" borderId="0" xfId="73" applyNumberFormat="1" applyFont="1" applyFill="1" applyBorder="1" applyAlignment="1" applyProtection="1">
      <alignment horizontal="center" vertical="center"/>
      <protection locked="0"/>
    </xf>
    <xf numFmtId="20" fontId="28" fillId="0" borderId="0" xfId="76" applyNumberFormat="1" applyFont="1" applyFill="1" applyBorder="1" applyAlignment="1" applyProtection="1">
      <alignment horizontal="center" vertical="center"/>
    </xf>
    <xf numFmtId="20" fontId="83" fillId="0" borderId="0" xfId="69" applyNumberFormat="1" applyFont="1" applyFill="1" applyBorder="1" applyAlignment="1">
      <alignment horizontal="center" vertical="center"/>
    </xf>
    <xf numFmtId="164" fontId="25" fillId="35" borderId="0" xfId="73" applyFont="1" applyFill="1" applyBorder="1" applyAlignment="1">
      <alignment vertical="center"/>
    </xf>
    <xf numFmtId="164" fontId="5" fillId="35" borderId="0" xfId="73" applyFont="1" applyFill="1" applyBorder="1" applyAlignment="1">
      <alignment vertical="center"/>
    </xf>
    <xf numFmtId="164" fontId="5" fillId="25" borderId="0" xfId="73" applyFont="1" applyFill="1" applyBorder="1" applyAlignment="1">
      <alignment vertical="center"/>
    </xf>
    <xf numFmtId="164" fontId="25" fillId="25" borderId="0" xfId="73" applyFont="1" applyFill="1" applyBorder="1" applyAlignment="1">
      <alignment vertical="center"/>
    </xf>
    <xf numFmtId="164" fontId="28" fillId="67" borderId="0" xfId="73" applyNumberFormat="1" applyFont="1" applyFill="1" applyBorder="1" applyAlignment="1" applyProtection="1">
      <alignment horizontal="center" vertical="center"/>
    </xf>
    <xf numFmtId="164" fontId="25" fillId="67" borderId="0" xfId="73" applyNumberFormat="1" applyFont="1" applyFill="1" applyBorder="1" applyAlignment="1" applyProtection="1">
      <alignment vertical="center"/>
    </xf>
    <xf numFmtId="170" fontId="0" fillId="0" borderId="0" xfId="0" applyNumberFormat="1" applyAlignment="1">
      <alignment horizontal="center"/>
    </xf>
    <xf numFmtId="170" fontId="83" fillId="35" borderId="0" xfId="0" applyNumberFormat="1" applyFont="1" applyFill="1" applyBorder="1" applyAlignment="1">
      <alignment horizontal="center" vertical="center"/>
    </xf>
    <xf numFmtId="170" fontId="83" fillId="25" borderId="0" xfId="0" applyNumberFormat="1" applyFont="1" applyFill="1" applyBorder="1" applyAlignment="1">
      <alignment horizontal="center" vertical="center"/>
    </xf>
    <xf numFmtId="0" fontId="5" fillId="0" borderId="0" xfId="69"/>
    <xf numFmtId="0" fontId="5" fillId="30" borderId="0" xfId="69" applyFill="1" applyAlignment="1">
      <alignment vertical="center"/>
    </xf>
    <xf numFmtId="0" fontId="24" fillId="30" borderId="0" xfId="69" applyFont="1" applyFill="1" applyAlignment="1">
      <alignment horizontal="left" vertical="center"/>
    </xf>
    <xf numFmtId="0" fontId="24" fillId="30" borderId="0" xfId="69" applyFont="1" applyFill="1" applyAlignment="1">
      <alignment vertical="center"/>
    </xf>
    <xf numFmtId="20" fontId="24" fillId="30" borderId="0" xfId="69" applyNumberFormat="1" applyFont="1" applyFill="1" applyAlignment="1">
      <alignment horizontal="center" vertical="center"/>
    </xf>
    <xf numFmtId="0" fontId="6" fillId="26" borderId="0" xfId="69" applyFont="1" applyFill="1" applyBorder="1" applyAlignment="1">
      <alignment vertical="center"/>
    </xf>
    <xf numFmtId="0" fontId="6" fillId="26" borderId="0" xfId="69" applyFont="1" applyFill="1" applyBorder="1" applyAlignment="1">
      <alignment horizontal="center" vertical="center"/>
    </xf>
    <xf numFmtId="20" fontId="6" fillId="26" borderId="0" xfId="69" applyNumberFormat="1" applyFont="1" applyFill="1" applyBorder="1" applyAlignment="1">
      <alignment horizontal="center" vertical="center"/>
    </xf>
    <xf numFmtId="164" fontId="5" fillId="26" borderId="28" xfId="75" applyFont="1" applyFill="1" applyBorder="1" applyAlignment="1">
      <alignment horizontal="left" vertical="center"/>
    </xf>
    <xf numFmtId="164" fontId="5" fillId="25" borderId="0" xfId="75" applyFont="1" applyFill="1" applyBorder="1" applyAlignment="1">
      <alignment horizontal="left" vertical="center"/>
    </xf>
    <xf numFmtId="164" fontId="22" fillId="25" borderId="0" xfId="75" applyFont="1" applyFill="1" applyBorder="1" applyAlignment="1">
      <alignment horizontal="center" vertical="center"/>
    </xf>
    <xf numFmtId="164" fontId="22" fillId="25" borderId="0" xfId="75" quotePrefix="1" applyFont="1" applyFill="1" applyBorder="1" applyAlignment="1">
      <alignment horizontal="center" vertical="center"/>
    </xf>
    <xf numFmtId="20" fontId="22" fillId="25" borderId="0" xfId="75" quotePrefix="1" applyNumberFormat="1" applyFont="1" applyFill="1" applyBorder="1" applyAlignment="1">
      <alignment horizontal="center" vertical="center"/>
    </xf>
    <xf numFmtId="0" fontId="28" fillId="27" borderId="0" xfId="75" applyNumberFormat="1" applyFont="1" applyFill="1" applyAlignment="1" applyProtection="1">
      <alignment horizontal="left" vertical="center"/>
      <protection locked="0"/>
    </xf>
    <xf numFmtId="0" fontId="28" fillId="25" borderId="0" xfId="75" quotePrefix="1" applyNumberFormat="1" applyFont="1" applyFill="1" applyAlignment="1" applyProtection="1">
      <alignment horizontal="left" vertical="center"/>
      <protection locked="0"/>
    </xf>
    <xf numFmtId="0" fontId="28" fillId="0" borderId="0" xfId="75" quotePrefix="1" applyNumberFormat="1" applyFont="1" applyFill="1" applyAlignment="1" applyProtection="1">
      <alignment horizontal="left" vertical="center"/>
      <protection locked="0"/>
    </xf>
    <xf numFmtId="0" fontId="6" fillId="41" borderId="0" xfId="69" applyFont="1" applyFill="1" applyBorder="1" applyAlignment="1">
      <alignment vertical="center"/>
    </xf>
    <xf numFmtId="164" fontId="6" fillId="41" borderId="0" xfId="69" applyNumberFormat="1" applyFont="1" applyFill="1" applyBorder="1" applyAlignment="1">
      <alignment vertical="center"/>
    </xf>
    <xf numFmtId="20" fontId="6" fillId="41" borderId="0" xfId="69" applyNumberFormat="1" applyFont="1" applyFill="1" applyBorder="1" applyAlignment="1">
      <alignment horizontal="center" vertical="center"/>
    </xf>
    <xf numFmtId="20" fontId="5" fillId="26" borderId="0" xfId="69" applyNumberFormat="1" applyFill="1" applyAlignment="1">
      <alignment horizontal="center"/>
    </xf>
    <xf numFmtId="0" fontId="28" fillId="25" borderId="0" xfId="74" applyNumberFormat="1" applyFont="1" applyFill="1" applyAlignment="1" applyProtection="1">
      <alignment horizontal="left" vertical="center"/>
      <protection locked="0"/>
    </xf>
    <xf numFmtId="164" fontId="28" fillId="25" borderId="0" xfId="74" applyNumberFormat="1" applyFont="1" applyFill="1" applyAlignment="1" applyProtection="1">
      <alignment horizontal="left" vertical="center"/>
      <protection locked="0"/>
    </xf>
    <xf numFmtId="164" fontId="25" fillId="25" borderId="0" xfId="74" applyNumberFormat="1" applyFont="1" applyFill="1" applyAlignment="1" applyProtection="1">
      <alignment vertical="center"/>
      <protection locked="0"/>
    </xf>
    <xf numFmtId="20" fontId="25" fillId="25" borderId="0" xfId="74" applyNumberFormat="1" applyFont="1" applyFill="1" applyAlignment="1" applyProtection="1">
      <alignment horizontal="center" vertical="center"/>
      <protection locked="0"/>
    </xf>
    <xf numFmtId="0" fontId="25" fillId="67" borderId="0" xfId="0" applyFont="1" applyFill="1" applyBorder="1" applyAlignment="1">
      <alignment vertical="center"/>
    </xf>
    <xf numFmtId="164" fontId="25" fillId="67" borderId="0" xfId="73" applyFont="1" applyFill="1" applyBorder="1" applyAlignment="1">
      <alignment vertical="center"/>
    </xf>
    <xf numFmtId="164" fontId="28" fillId="67" borderId="0" xfId="73" applyNumberFormat="1" applyFont="1" applyFill="1" applyBorder="1" applyAlignment="1" applyProtection="1">
      <alignment horizontal="left" vertical="center"/>
    </xf>
    <xf numFmtId="0" fontId="6" fillId="66" borderId="0" xfId="0" applyFont="1" applyFill="1" applyBorder="1" applyAlignment="1">
      <alignment horizontal="center" vertical="center"/>
    </xf>
    <xf numFmtId="0" fontId="6" fillId="66" borderId="0" xfId="0" applyFont="1" applyFill="1" applyBorder="1" applyAlignment="1">
      <alignment vertical="center"/>
    </xf>
    <xf numFmtId="0" fontId="7" fillId="0" borderId="0" xfId="69" applyFont="1" applyFill="1" applyBorder="1" applyAlignment="1">
      <alignment vertical="center"/>
    </xf>
    <xf numFmtId="0" fontId="5" fillId="26" borderId="0" xfId="69" applyFill="1"/>
    <xf numFmtId="0" fontId="30" fillId="30" borderId="0" xfId="69" applyFont="1" applyFill="1" applyAlignment="1">
      <alignment horizontal="center" vertical="center"/>
    </xf>
    <xf numFmtId="0" fontId="30" fillId="40" borderId="0" xfId="69" applyFont="1" applyFill="1" applyBorder="1" applyAlignment="1">
      <alignment horizontal="left" vertical="center"/>
    </xf>
    <xf numFmtId="0" fontId="24" fillId="40" borderId="0" xfId="69" applyFont="1" applyFill="1" applyBorder="1" applyAlignment="1">
      <alignment horizontal="left" vertical="center"/>
    </xf>
    <xf numFmtId="0" fontId="24" fillId="40" borderId="0" xfId="69" applyFont="1" applyFill="1" applyBorder="1" applyAlignment="1">
      <alignment vertical="center"/>
    </xf>
    <xf numFmtId="20" fontId="24" fillId="40" borderId="0" xfId="69" applyNumberFormat="1" applyFont="1" applyFill="1" applyBorder="1" applyAlignment="1">
      <alignment horizontal="center" vertical="center"/>
    </xf>
    <xf numFmtId="164" fontId="22" fillId="42" borderId="0" xfId="73" applyNumberFormat="1" applyFont="1" applyFill="1" applyBorder="1" applyAlignment="1" applyProtection="1">
      <alignment horizontal="center" vertical="center" wrapText="1"/>
    </xf>
    <xf numFmtId="20" fontId="22" fillId="42" borderId="0" xfId="73" applyNumberFormat="1" applyFont="1" applyFill="1" applyBorder="1" applyAlignment="1" applyProtection="1">
      <alignment horizontal="center" vertical="center" wrapText="1"/>
    </xf>
    <xf numFmtId="164" fontId="22" fillId="0" borderId="0" xfId="73" applyFont="1" applyFill="1" applyBorder="1" applyAlignment="1">
      <alignment horizontal="center" vertical="center"/>
    </xf>
    <xf numFmtId="164" fontId="25" fillId="0" borderId="0" xfId="73" applyNumberFormat="1" applyFont="1" applyFill="1" applyAlignment="1" applyProtection="1">
      <alignment vertical="center"/>
      <protection locked="0"/>
    </xf>
    <xf numFmtId="20" fontId="25" fillId="0" borderId="0" xfId="73" applyNumberFormat="1" applyFont="1" applyFill="1" applyAlignment="1" applyProtection="1">
      <alignment horizontal="center" vertical="center"/>
      <protection locked="0"/>
    </xf>
    <xf numFmtId="0" fontId="5" fillId="0" borderId="0" xfId="69" applyFill="1"/>
    <xf numFmtId="164" fontId="25" fillId="0" borderId="0" xfId="73" applyNumberFormat="1" applyFont="1" applyFill="1" applyBorder="1" applyAlignment="1" applyProtection="1">
      <alignment horizontal="left" vertical="center"/>
      <protection locked="0"/>
    </xf>
    <xf numFmtId="0" fontId="25" fillId="0" borderId="0" xfId="69" applyFont="1" applyFill="1" applyBorder="1" applyAlignment="1" applyProtection="1">
      <alignment vertical="center" wrapText="1"/>
      <protection locked="0"/>
    </xf>
    <xf numFmtId="0" fontId="25" fillId="25" borderId="0" xfId="69" applyFont="1" applyFill="1" applyBorder="1" applyAlignment="1" applyProtection="1">
      <alignment vertical="center" wrapText="1"/>
      <protection locked="0"/>
    </xf>
    <xf numFmtId="0" fontId="25" fillId="0" borderId="0" xfId="69" applyFont="1" applyFill="1" applyAlignment="1" applyProtection="1">
      <alignment vertical="center" wrapText="1"/>
      <protection locked="0"/>
    </xf>
    <xf numFmtId="0" fontId="84" fillId="0" borderId="0" xfId="69" applyFont="1" applyFill="1" applyBorder="1" applyAlignment="1">
      <alignment vertical="center"/>
    </xf>
    <xf numFmtId="20" fontId="84" fillId="0" borderId="0" xfId="69" applyNumberFormat="1" applyFont="1" applyFill="1" applyBorder="1" applyAlignment="1">
      <alignment horizontal="center" vertical="center"/>
    </xf>
    <xf numFmtId="0" fontId="87" fillId="41" borderId="0" xfId="69" applyFont="1" applyFill="1" applyBorder="1" applyAlignment="1">
      <alignment vertical="center"/>
    </xf>
    <xf numFmtId="0" fontId="87" fillId="42" borderId="0" xfId="69" applyFont="1" applyFill="1" applyBorder="1" applyAlignment="1">
      <alignment vertical="center"/>
    </xf>
    <xf numFmtId="0" fontId="5" fillId="25" borderId="0" xfId="69" applyFill="1" applyBorder="1" applyAlignment="1">
      <alignment vertical="center"/>
    </xf>
    <xf numFmtId="0" fontId="25" fillId="0" borderId="0" xfId="73" applyNumberFormat="1" applyFont="1" applyFill="1" applyBorder="1" applyAlignment="1" applyProtection="1">
      <alignment horizontal="left" vertical="center"/>
      <protection locked="0"/>
    </xf>
    <xf numFmtId="164" fontId="25" fillId="27" borderId="0" xfId="73" applyFont="1" applyFill="1" applyAlignment="1" applyProtection="1">
      <alignment horizontal="left" vertical="center"/>
      <protection locked="0"/>
    </xf>
    <xf numFmtId="164" fontId="25" fillId="25" borderId="0" xfId="73" applyNumberFormat="1" applyFont="1" applyFill="1" applyBorder="1" applyAlignment="1" applyProtection="1">
      <alignment horizontal="left" vertical="center"/>
      <protection locked="0"/>
    </xf>
    <xf numFmtId="164" fontId="28" fillId="0" borderId="0" xfId="73" quotePrefix="1" applyFont="1" applyFill="1" applyBorder="1" applyAlignment="1">
      <alignment horizontal="left" vertical="center"/>
    </xf>
    <xf numFmtId="164" fontId="25" fillId="0" borderId="0" xfId="73" applyNumberFormat="1" applyFont="1" applyFill="1" applyBorder="1" applyAlignment="1" applyProtection="1">
      <alignment vertical="center"/>
      <protection locked="0"/>
    </xf>
    <xf numFmtId="164" fontId="86" fillId="27" borderId="0" xfId="76" applyFont="1" applyFill="1" applyBorder="1" applyAlignment="1">
      <alignment horizontal="left" vertical="center"/>
    </xf>
    <xf numFmtId="164" fontId="25" fillId="27" borderId="0" xfId="73" applyFont="1" applyFill="1" applyBorder="1" applyAlignment="1">
      <alignment vertical="center"/>
    </xf>
    <xf numFmtId="164" fontId="25" fillId="39" borderId="0" xfId="73" applyFont="1" applyFill="1" applyBorder="1" applyAlignment="1">
      <alignment vertical="center"/>
    </xf>
    <xf numFmtId="49" fontId="28" fillId="39" borderId="0" xfId="73" applyNumberFormat="1" applyFont="1" applyFill="1" applyBorder="1" applyAlignment="1" applyProtection="1">
      <alignment horizontal="left" vertical="center"/>
    </xf>
    <xf numFmtId="0" fontId="28" fillId="27" borderId="0" xfId="76" applyNumberFormat="1" applyFont="1" applyFill="1" applyBorder="1" applyAlignment="1" applyProtection="1">
      <alignment horizontal="left" vertical="center"/>
    </xf>
    <xf numFmtId="164" fontId="5" fillId="27" borderId="0" xfId="73" applyFont="1" applyFill="1" applyBorder="1" applyAlignment="1">
      <alignment vertical="center"/>
    </xf>
    <xf numFmtId="49" fontId="28" fillId="27" borderId="0" xfId="73" applyNumberFormat="1" applyFont="1" applyFill="1" applyBorder="1" applyAlignment="1" applyProtection="1">
      <alignment horizontal="left" vertical="center"/>
    </xf>
    <xf numFmtId="0" fontId="83" fillId="39" borderId="0" xfId="69" applyFont="1" applyFill="1" applyBorder="1" applyAlignment="1">
      <alignment vertical="center"/>
    </xf>
    <xf numFmtId="164" fontId="5" fillId="39" borderId="0" xfId="73" applyFont="1" applyFill="1" applyBorder="1" applyAlignment="1">
      <alignment vertical="center"/>
    </xf>
    <xf numFmtId="0" fontId="83" fillId="27" borderId="0" xfId="69" applyFont="1" applyFill="1" applyBorder="1" applyAlignment="1">
      <alignment vertical="center"/>
    </xf>
    <xf numFmtId="0" fontId="5" fillId="39" borderId="0" xfId="69" applyFill="1"/>
    <xf numFmtId="0" fontId="5" fillId="25" borderId="0" xfId="69" applyFill="1"/>
    <xf numFmtId="0" fontId="7" fillId="0" borderId="0" xfId="69" applyFont="1" applyFill="1" applyBorder="1" applyAlignment="1">
      <alignment horizontal="left" vertical="center"/>
    </xf>
    <xf numFmtId="0" fontId="25" fillId="25" borderId="0" xfId="69" applyFont="1" applyFill="1"/>
    <xf numFmtId="0" fontId="25" fillId="25" borderId="0" xfId="69" applyFont="1" applyFill="1" applyAlignment="1" applyProtection="1">
      <alignment vertical="center" wrapText="1"/>
      <protection locked="0"/>
    </xf>
    <xf numFmtId="165" fontId="25" fillId="67" borderId="0" xfId="73" applyNumberFormat="1" applyFont="1" applyFill="1" applyBorder="1" applyAlignment="1" applyProtection="1">
      <alignment vertical="center"/>
    </xf>
    <xf numFmtId="0" fontId="25" fillId="64" borderId="0" xfId="0" applyFont="1" applyFill="1" applyBorder="1" applyAlignment="1">
      <alignment vertical="center"/>
    </xf>
    <xf numFmtId="164" fontId="28" fillId="64" borderId="0" xfId="73" applyNumberFormat="1" applyFont="1" applyFill="1" applyBorder="1" applyAlignment="1" applyProtection="1">
      <alignment horizontal="left" vertical="center"/>
    </xf>
    <xf numFmtId="164" fontId="25" fillId="64" borderId="0" xfId="73" applyFont="1" applyFill="1" applyBorder="1" applyAlignment="1">
      <alignment vertical="center"/>
    </xf>
    <xf numFmtId="164" fontId="28" fillId="64" borderId="0" xfId="73" applyNumberFormat="1" applyFont="1" applyFill="1" applyBorder="1" applyAlignment="1" applyProtection="1">
      <alignment horizontal="center" vertical="center"/>
    </xf>
    <xf numFmtId="164" fontId="25" fillId="64" borderId="0" xfId="73" applyNumberFormat="1" applyFont="1" applyFill="1" applyBorder="1" applyAlignment="1" applyProtection="1">
      <alignment vertical="center"/>
    </xf>
    <xf numFmtId="165" fontId="25" fillId="64" borderId="0" xfId="73" applyNumberFormat="1" applyFont="1" applyFill="1" applyBorder="1" applyAlignment="1" applyProtection="1">
      <alignment vertical="center"/>
    </xf>
    <xf numFmtId="164" fontId="25" fillId="64" borderId="0" xfId="73" applyFont="1" applyFill="1" applyBorder="1" applyAlignment="1">
      <alignment horizontal="left" vertical="center"/>
    </xf>
    <xf numFmtId="0" fontId="25" fillId="67" borderId="0" xfId="0" applyFont="1" applyFill="1" applyBorder="1" applyAlignment="1">
      <alignment horizontal="left" vertical="center"/>
    </xf>
    <xf numFmtId="0" fontId="25" fillId="67" borderId="0" xfId="0" applyFont="1" applyFill="1" applyBorder="1" applyAlignment="1">
      <alignment horizontal="center" vertical="center"/>
    </xf>
    <xf numFmtId="0" fontId="25" fillId="68" borderId="0" xfId="0" applyFont="1" applyFill="1" applyBorder="1" applyAlignment="1">
      <alignment vertical="center"/>
    </xf>
    <xf numFmtId="164" fontId="28" fillId="68" borderId="0" xfId="73" applyNumberFormat="1" applyFont="1" applyFill="1" applyBorder="1" applyAlignment="1" applyProtection="1">
      <alignment horizontal="left" vertical="center"/>
    </xf>
    <xf numFmtId="164" fontId="25" fillId="68" borderId="0" xfId="73" applyFont="1" applyFill="1" applyBorder="1" applyAlignment="1">
      <alignment vertical="center"/>
    </xf>
    <xf numFmtId="164" fontId="28" fillId="68" borderId="0" xfId="73" applyNumberFormat="1" applyFont="1" applyFill="1" applyBorder="1" applyAlignment="1" applyProtection="1">
      <alignment horizontal="center" vertical="center"/>
    </xf>
    <xf numFmtId="164" fontId="25" fillId="68" borderId="0" xfId="73" applyNumberFormat="1" applyFont="1" applyFill="1" applyBorder="1" applyAlignment="1" applyProtection="1">
      <alignment vertical="center"/>
    </xf>
    <xf numFmtId="165" fontId="25" fillId="68" borderId="0" xfId="73" applyNumberFormat="1" applyFont="1" applyFill="1" applyBorder="1" applyAlignment="1" applyProtection="1">
      <alignment vertical="center"/>
    </xf>
    <xf numFmtId="0" fontId="25" fillId="64" borderId="0" xfId="0" applyFont="1" applyFill="1" applyBorder="1"/>
    <xf numFmtId="0" fontId="25" fillId="64" borderId="0" xfId="0" applyFont="1" applyFill="1" applyBorder="1" applyAlignment="1">
      <alignment horizontal="left"/>
    </xf>
    <xf numFmtId="0" fontId="25" fillId="64" borderId="0" xfId="0" applyFont="1" applyFill="1" applyBorder="1" applyAlignment="1">
      <alignment horizontal="center"/>
    </xf>
    <xf numFmtId="0" fontId="25" fillId="68" borderId="0" xfId="0" applyFont="1" applyFill="1" applyBorder="1"/>
    <xf numFmtId="0" fontId="25" fillId="68" borderId="0" xfId="0" applyFont="1" applyFill="1" applyBorder="1" applyAlignment="1">
      <alignment horizontal="left"/>
    </xf>
    <xf numFmtId="0" fontId="25" fillId="68" borderId="0" xfId="0" applyFont="1" applyFill="1" applyBorder="1" applyAlignment="1">
      <alignment horizontal="center"/>
    </xf>
    <xf numFmtId="0" fontId="25" fillId="67" borderId="0" xfId="0" applyFont="1" applyFill="1" applyBorder="1"/>
    <xf numFmtId="0" fontId="25" fillId="67" borderId="0" xfId="0" applyFont="1" applyFill="1" applyBorder="1" applyAlignment="1">
      <alignment horizontal="left"/>
    </xf>
    <xf numFmtId="0" fontId="25" fillId="67" borderId="0" xfId="0" applyFont="1" applyFill="1" applyBorder="1" applyAlignment="1">
      <alignment horizontal="center"/>
    </xf>
    <xf numFmtId="0" fontId="84" fillId="66" borderId="0" xfId="0" applyFont="1" applyFill="1" applyBorder="1" applyAlignment="1">
      <alignment horizontal="left"/>
    </xf>
    <xf numFmtId="0" fontId="84" fillId="66" borderId="0" xfId="0" applyFont="1" applyFill="1" applyBorder="1" applyAlignment="1">
      <alignment vertical="center"/>
    </xf>
    <xf numFmtId="0" fontId="131" fillId="67" borderId="0" xfId="0" applyFont="1" applyFill="1" applyBorder="1" applyAlignment="1">
      <alignment vertical="center"/>
    </xf>
    <xf numFmtId="164" fontId="132" fillId="64" borderId="0" xfId="73" applyFont="1" applyFill="1" applyBorder="1" applyAlignment="1">
      <alignment vertical="center"/>
    </xf>
    <xf numFmtId="0" fontId="84" fillId="64" borderId="0" xfId="0" applyFont="1" applyFill="1" applyBorder="1" applyAlignment="1">
      <alignment vertical="center"/>
    </xf>
    <xf numFmtId="0" fontId="84" fillId="67" borderId="0" xfId="0" applyFont="1" applyFill="1" applyBorder="1" applyAlignment="1">
      <alignment vertical="center"/>
    </xf>
    <xf numFmtId="0" fontId="84" fillId="68" borderId="0" xfId="0" applyFont="1" applyFill="1" applyBorder="1" applyAlignment="1">
      <alignment vertical="center"/>
    </xf>
    <xf numFmtId="0" fontId="6" fillId="64" borderId="0" xfId="0" applyFont="1" applyFill="1" applyBorder="1" applyAlignment="1">
      <alignment vertical="center"/>
    </xf>
    <xf numFmtId="164" fontId="22" fillId="67" borderId="0" xfId="73" applyFont="1" applyFill="1" applyBorder="1" applyAlignment="1">
      <alignment vertical="center"/>
    </xf>
    <xf numFmtId="0" fontId="84" fillId="64" borderId="0" xfId="0" applyFont="1" applyFill="1" applyBorder="1" applyAlignment="1">
      <alignment horizontal="left"/>
    </xf>
    <xf numFmtId="0" fontId="84" fillId="67" borderId="0" xfId="0" applyFont="1" applyFill="1" applyBorder="1" applyAlignment="1">
      <alignment horizontal="left"/>
    </xf>
    <xf numFmtId="0" fontId="84" fillId="68" borderId="0" xfId="0" applyFont="1" applyFill="1" applyBorder="1" applyAlignment="1">
      <alignment horizontal="left"/>
    </xf>
    <xf numFmtId="20" fontId="25" fillId="64" borderId="0" xfId="73" applyNumberFormat="1" applyFont="1" applyFill="1" applyAlignment="1" applyProtection="1">
      <alignment horizontal="center" vertical="center"/>
      <protection locked="0"/>
    </xf>
    <xf numFmtId="0" fontId="7" fillId="69" borderId="0" xfId="69" applyFont="1" applyFill="1" applyBorder="1" applyAlignment="1">
      <alignment vertical="center"/>
    </xf>
    <xf numFmtId="164" fontId="28" fillId="69" borderId="0" xfId="73" applyNumberFormat="1" applyFont="1" applyFill="1" applyBorder="1" applyAlignment="1" applyProtection="1">
      <alignment horizontal="left" vertical="center"/>
      <protection locked="0"/>
    </xf>
    <xf numFmtId="170" fontId="25" fillId="70" borderId="0" xfId="73" applyNumberFormat="1" applyFont="1" applyFill="1" applyAlignment="1" applyProtection="1">
      <alignment horizontal="center" vertical="center"/>
      <protection locked="0"/>
    </xf>
    <xf numFmtId="164" fontId="28" fillId="64" borderId="0" xfId="73" applyNumberFormat="1" applyFont="1" applyFill="1" applyBorder="1" applyAlignment="1" applyProtection="1">
      <alignment horizontal="left" vertical="center"/>
      <protection locked="0"/>
    </xf>
    <xf numFmtId="164" fontId="25" fillId="64" borderId="0" xfId="73" applyNumberFormat="1" applyFont="1" applyFill="1" applyBorder="1" applyAlignment="1" applyProtection="1">
      <alignment vertical="center"/>
      <protection locked="0"/>
    </xf>
    <xf numFmtId="170" fontId="25" fillId="64" borderId="0" xfId="73" applyNumberFormat="1" applyFont="1" applyFill="1" applyAlignment="1" applyProtection="1">
      <alignment horizontal="center" vertical="center"/>
      <protection locked="0"/>
    </xf>
    <xf numFmtId="164" fontId="28" fillId="69" borderId="0" xfId="73" quotePrefix="1" applyNumberFormat="1" applyFont="1" applyFill="1" applyBorder="1" applyAlignment="1" applyProtection="1">
      <alignment horizontal="left" vertical="center"/>
      <protection locked="0"/>
    </xf>
    <xf numFmtId="0" fontId="25" fillId="64" borderId="0" xfId="69" applyFont="1" applyFill="1" applyBorder="1" applyAlignment="1" applyProtection="1">
      <alignment vertical="center" wrapText="1"/>
      <protection locked="0"/>
    </xf>
    <xf numFmtId="164" fontId="133" fillId="27" borderId="0" xfId="73" applyFont="1" applyFill="1" applyAlignment="1" applyProtection="1">
      <alignment horizontal="left" vertical="center"/>
      <protection locked="0"/>
    </xf>
    <xf numFmtId="0" fontId="28" fillId="64" borderId="0" xfId="73" quotePrefix="1" applyNumberFormat="1" applyFont="1" applyFill="1" applyAlignment="1" applyProtection="1">
      <alignment horizontal="left" vertical="center"/>
      <protection locked="0"/>
    </xf>
    <xf numFmtId="164" fontId="25" fillId="71" borderId="0" xfId="73" applyFont="1" applyFill="1" applyAlignment="1" applyProtection="1">
      <alignment horizontal="left" vertical="center"/>
      <protection locked="0"/>
    </xf>
    <xf numFmtId="164" fontId="28" fillId="71" borderId="0" xfId="73" quotePrefix="1" applyNumberFormat="1" applyFont="1" applyFill="1" applyAlignment="1" applyProtection="1">
      <alignment horizontal="left" vertical="center"/>
      <protection locked="0"/>
    </xf>
    <xf numFmtId="164" fontId="133" fillId="39" borderId="0" xfId="73" applyFont="1" applyFill="1" applyAlignment="1" applyProtection="1">
      <alignment horizontal="left" vertical="center"/>
      <protection locked="0"/>
    </xf>
    <xf numFmtId="170" fontId="25" fillId="71" borderId="0" xfId="73" applyNumberFormat="1" applyFont="1" applyFill="1" applyAlignment="1" applyProtection="1">
      <alignment horizontal="center" vertical="center"/>
      <protection locked="0"/>
    </xf>
    <xf numFmtId="164" fontId="133" fillId="39" borderId="0" xfId="73" applyFont="1" applyFill="1" applyBorder="1" applyAlignment="1">
      <alignment vertical="center"/>
    </xf>
    <xf numFmtId="164" fontId="28" fillId="72" borderId="0" xfId="75" applyNumberFormat="1" applyFont="1" applyFill="1" applyAlignment="1" applyProtection="1">
      <alignment horizontal="left" vertical="center"/>
      <protection locked="0"/>
    </xf>
    <xf numFmtId="164" fontId="7" fillId="0" borderId="0" xfId="98" applyNumberFormat="1" applyFont="1" applyFill="1" applyBorder="1" applyAlignment="1" applyProtection="1">
      <alignment horizontal="left" vertical="center"/>
    </xf>
    <xf numFmtId="1" fontId="7" fillId="0" borderId="0" xfId="76" applyNumberFormat="1" applyFont="1" applyFill="1" applyBorder="1" applyAlignment="1">
      <alignment horizontal="center" vertical="center"/>
    </xf>
    <xf numFmtId="0" fontId="0" fillId="0" borderId="0" xfId="0"/>
    <xf numFmtId="0" fontId="33" fillId="73" borderId="44" xfId="0" applyFont="1" applyFill="1" applyBorder="1" applyAlignment="1">
      <alignment horizontal="center" vertical="center" wrapText="1"/>
    </xf>
    <xf numFmtId="0" fontId="0" fillId="0" borderId="0" xfId="0"/>
    <xf numFmtId="0" fontId="5" fillId="25" borderId="0" xfId="69" applyFont="1" applyFill="1"/>
    <xf numFmtId="0" fontId="0" fillId="0" borderId="0" xfId="0"/>
    <xf numFmtId="0" fontId="0" fillId="0" borderId="0" xfId="0"/>
    <xf numFmtId="2" fontId="7" fillId="0" borderId="0" xfId="73" applyNumberFormat="1" applyFont="1" applyFill="1" applyBorder="1" applyAlignment="1">
      <alignment horizontal="left" vertical="center"/>
    </xf>
    <xf numFmtId="0" fontId="0" fillId="0" borderId="0" xfId="0"/>
    <xf numFmtId="0" fontId="135" fillId="0" borderId="0" xfId="0" applyFont="1"/>
    <xf numFmtId="0" fontId="134" fillId="0" borderId="0" xfId="0" applyFont="1" applyAlignment="1">
      <alignment wrapText="1"/>
    </xf>
    <xf numFmtId="0" fontId="134" fillId="0" borderId="0" xfId="0" applyFont="1" applyAlignment="1">
      <alignment horizontal="right"/>
    </xf>
    <xf numFmtId="164" fontId="134" fillId="0" borderId="0" xfId="73" applyFont="1" applyBorder="1" applyAlignment="1">
      <alignment horizontal="left" vertical="center"/>
    </xf>
    <xf numFmtId="171" fontId="25" fillId="65" borderId="0" xfId="73" applyNumberFormat="1" applyFont="1" applyFill="1" applyBorder="1" applyAlignment="1" applyProtection="1">
      <alignment horizontal="center" vertical="center"/>
    </xf>
    <xf numFmtId="0" fontId="26" fillId="56" borderId="0" xfId="0" applyFont="1" applyFill="1" applyAlignment="1">
      <alignment horizontal="left" vertical="center"/>
    </xf>
    <xf numFmtId="0" fontId="68" fillId="73" borderId="0" xfId="0" applyFont="1" applyFill="1" applyBorder="1"/>
    <xf numFmtId="17" fontId="123" fillId="73" borderId="0" xfId="0" quotePrefix="1" applyNumberFormat="1" applyFont="1" applyFill="1" applyBorder="1" applyAlignment="1">
      <alignment horizontal="center" vertical="center"/>
    </xf>
    <xf numFmtId="0" fontId="0" fillId="73" borderId="0" xfId="0" applyFill="1" applyBorder="1" applyAlignment="1">
      <alignment vertical="center"/>
    </xf>
    <xf numFmtId="0" fontId="125" fillId="62" borderId="21" xfId="61" applyFont="1" applyFill="1" applyBorder="1" applyAlignment="1" applyProtection="1">
      <alignment horizontal="center" vertical="center"/>
    </xf>
    <xf numFmtId="164" fontId="25" fillId="27" borderId="0" xfId="73" applyFont="1" applyFill="1" applyBorder="1" applyAlignment="1">
      <alignment horizontal="center" vertical="center"/>
    </xf>
    <xf numFmtId="164" fontId="25" fillId="0" borderId="0" xfId="73" applyNumberFormat="1" applyFont="1" applyFill="1" applyBorder="1" applyAlignment="1" applyProtection="1">
      <alignment horizontal="right" vertical="center"/>
    </xf>
    <xf numFmtId="164" fontId="28" fillId="65" borderId="0" xfId="73" applyNumberFormat="1" applyFont="1" applyFill="1" applyBorder="1" applyAlignment="1" applyProtection="1">
      <alignment horizontal="left" vertical="center"/>
    </xf>
    <xf numFmtId="164" fontId="25" fillId="65" borderId="0" xfId="73" applyFont="1" applyFill="1" applyBorder="1" applyAlignment="1">
      <alignment vertical="center"/>
    </xf>
    <xf numFmtId="164" fontId="25" fillId="65" borderId="0" xfId="73" applyFont="1" applyFill="1" applyBorder="1" applyAlignment="1">
      <alignment horizontal="center" vertical="center"/>
    </xf>
    <xf numFmtId="164" fontId="25" fillId="65" borderId="0" xfId="73" applyNumberFormat="1" applyFont="1" applyFill="1" applyBorder="1" applyAlignment="1" applyProtection="1">
      <alignment horizontal="right" vertical="center"/>
    </xf>
    <xf numFmtId="0" fontId="0" fillId="65" borderId="0" xfId="0" applyFill="1"/>
    <xf numFmtId="0" fontId="25" fillId="65" borderId="0" xfId="0" applyFont="1" applyFill="1"/>
    <xf numFmtId="164" fontId="28" fillId="65" borderId="0" xfId="73" applyNumberFormat="1" applyFont="1" applyFill="1" applyBorder="1" applyAlignment="1" applyProtection="1">
      <alignment horizontal="center" vertical="center"/>
    </xf>
    <xf numFmtId="164" fontId="25" fillId="65" borderId="0" xfId="73" applyFont="1" applyFill="1" applyBorder="1" applyAlignment="1">
      <alignment vertical="center" wrapText="1"/>
    </xf>
    <xf numFmtId="0" fontId="25" fillId="0" borderId="0" xfId="0" applyFont="1" applyFill="1" applyAlignment="1">
      <alignment horizontal="center"/>
    </xf>
    <xf numFmtId="0" fontId="25" fillId="65" borderId="0" xfId="0" applyFont="1" applyFill="1" applyAlignment="1">
      <alignment horizontal="center"/>
    </xf>
    <xf numFmtId="164" fontId="22" fillId="26" borderId="0" xfId="73" applyFont="1" applyFill="1" applyBorder="1" applyAlignment="1">
      <alignment vertical="center"/>
    </xf>
    <xf numFmtId="0" fontId="26" fillId="45" borderId="0" xfId="77" applyFont="1" applyFill="1" applyBorder="1" applyAlignment="1">
      <alignment vertical="center"/>
    </xf>
    <xf numFmtId="0" fontId="5" fillId="0" borderId="0" xfId="69"/>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2" fillId="25" borderId="0" xfId="73" applyFont="1" applyFill="1" applyBorder="1" applyAlignment="1">
      <alignment horizontal="center" vertical="center"/>
    </xf>
    <xf numFmtId="164" fontId="25" fillId="25" borderId="0" xfId="73" applyFont="1" applyFill="1" applyBorder="1" applyAlignment="1">
      <alignment vertical="center"/>
    </xf>
    <xf numFmtId="164" fontId="5" fillId="25" borderId="0" xfId="73" applyFont="1" applyFill="1" applyBorder="1" applyAlignment="1">
      <alignment horizontal="left" vertical="center"/>
    </xf>
    <xf numFmtId="0" fontId="18" fillId="29" borderId="0" xfId="61" applyFont="1" applyFill="1" applyBorder="1" applyAlignment="1" applyProtection="1">
      <alignment horizontal="center" vertical="center"/>
    </xf>
    <xf numFmtId="0" fontId="30" fillId="30" borderId="0" xfId="69" applyFont="1" applyFill="1" applyAlignment="1">
      <alignment horizontal="left" vertical="center"/>
    </xf>
    <xf numFmtId="0" fontId="83" fillId="25" borderId="0" xfId="69" applyFont="1" applyFill="1" applyBorder="1" applyAlignment="1">
      <alignment vertical="center"/>
    </xf>
    <xf numFmtId="164" fontId="5" fillId="25" borderId="0" xfId="73" applyFont="1" applyFill="1" applyBorder="1" applyAlignment="1">
      <alignment vertical="center"/>
    </xf>
    <xf numFmtId="0" fontId="83" fillId="35" borderId="0" xfId="69" applyFont="1" applyFill="1" applyBorder="1" applyAlignment="1">
      <alignmen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164" fontId="28" fillId="27" borderId="0" xfId="73" applyNumberFormat="1" applyFont="1" applyFill="1" applyAlignment="1" applyProtection="1">
      <alignment horizontal="left" vertical="center"/>
      <protection locked="0"/>
    </xf>
    <xf numFmtId="170" fontId="25" fillId="27" borderId="0" xfId="73" applyNumberFormat="1" applyFont="1" applyFill="1" applyAlignment="1" applyProtection="1">
      <alignment horizontal="center" vertical="center"/>
      <protection locked="0"/>
    </xf>
    <xf numFmtId="164" fontId="22" fillId="25" borderId="0" xfId="73" quotePrefix="1" applyFont="1" applyFill="1" applyBorder="1" applyAlignment="1">
      <alignment horizontal="center" vertical="center"/>
    </xf>
    <xf numFmtId="164" fontId="25" fillId="27" borderId="0" xfId="73" applyFont="1" applyFill="1" applyAlignment="1" applyProtection="1">
      <alignment vertical="center"/>
      <protection locked="0"/>
    </xf>
    <xf numFmtId="164" fontId="86" fillId="35" borderId="0" xfId="76" applyFont="1" applyFill="1" applyBorder="1" applyAlignment="1">
      <alignment horizontal="left" vertical="center"/>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Alignment="1" applyProtection="1">
      <alignment horizontal="left" vertical="center"/>
      <protection locked="0"/>
    </xf>
    <xf numFmtId="164" fontId="25"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5" fillId="0" borderId="0" xfId="73"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5" fillId="0" borderId="0" xfId="73" applyNumberFormat="1" applyFont="1" applyFill="1" applyAlignment="1" applyProtection="1">
      <alignment horizontal="center" vertical="center"/>
      <protection locked="0"/>
    </xf>
    <xf numFmtId="0" fontId="18" fillId="30" borderId="0" xfId="78" applyFont="1" applyFill="1" applyAlignment="1">
      <alignment vertical="center"/>
    </xf>
    <xf numFmtId="0" fontId="30" fillId="30" borderId="0" xfId="69" quotePrefix="1" applyFont="1" applyFill="1" applyAlignment="1">
      <alignment horizontal="center" vertical="center"/>
    </xf>
    <xf numFmtId="0" fontId="24" fillId="30" borderId="0" xfId="78" applyFont="1" applyFill="1" applyAlignment="1">
      <alignment horizontal="left" vertical="center"/>
    </xf>
    <xf numFmtId="0" fontId="24" fillId="30" borderId="0" xfId="78" applyFont="1" applyFill="1" applyAlignment="1">
      <alignment vertical="center"/>
    </xf>
    <xf numFmtId="0" fontId="26" fillId="30" borderId="0" xfId="78" applyFont="1" applyFill="1" applyAlignment="1">
      <alignment horizontal="center" vertical="center"/>
    </xf>
    <xf numFmtId="0" fontId="6" fillId="26" borderId="0" xfId="78" applyFont="1" applyFill="1" applyBorder="1" applyAlignment="1">
      <alignment vertical="center"/>
    </xf>
    <xf numFmtId="0" fontId="6" fillId="26" borderId="0" xfId="78" applyFont="1" applyFill="1" applyBorder="1" applyAlignment="1">
      <alignment horizontal="center" vertical="center"/>
    </xf>
    <xf numFmtId="0" fontId="7" fillId="27" borderId="0" xfId="78"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84" fillId="25" borderId="0" xfId="78" applyFont="1" applyFill="1" applyBorder="1" applyAlignment="1">
      <alignment vertical="center"/>
    </xf>
    <xf numFmtId="0" fontId="14" fillId="25" borderId="0" xfId="78" applyFont="1" applyFill="1" applyBorder="1" applyAlignment="1">
      <alignment vertical="center"/>
    </xf>
    <xf numFmtId="0" fontId="84" fillId="27" borderId="0" xfId="78" applyFont="1" applyFill="1" applyBorder="1" applyAlignment="1">
      <alignment vertical="center"/>
    </xf>
    <xf numFmtId="0" fontId="7" fillId="27" borderId="0" xfId="69" applyFont="1" applyFill="1" applyBorder="1" applyAlignment="1">
      <alignment vertical="center"/>
    </xf>
    <xf numFmtId="0" fontId="7" fillId="25" borderId="0" xfId="69" applyFont="1" applyFill="1" applyBorder="1" applyAlignment="1">
      <alignment vertical="center"/>
    </xf>
    <xf numFmtId="49" fontId="28" fillId="25" borderId="0" xfId="73" applyNumberFormat="1" applyFont="1" applyFill="1" applyBorder="1" applyAlignment="1" applyProtection="1">
      <alignment horizontal="left" vertical="center"/>
    </xf>
    <xf numFmtId="164" fontId="86" fillId="25" borderId="0" xfId="76" applyFont="1" applyFill="1" applyBorder="1" applyAlignment="1">
      <alignment horizontal="left" vertical="center"/>
    </xf>
    <xf numFmtId="0" fontId="28" fillId="25" borderId="0" xfId="76" applyNumberFormat="1" applyFont="1" applyFill="1" applyBorder="1" applyAlignment="1" applyProtection="1">
      <alignment horizontal="left" vertical="center"/>
    </xf>
    <xf numFmtId="164" fontId="25" fillId="27" borderId="0" xfId="73" applyNumberFormat="1" applyFont="1" applyFill="1" applyAlignment="1" applyProtection="1">
      <alignment horizontal="center" vertical="center"/>
      <protection locked="0"/>
    </xf>
    <xf numFmtId="164" fontId="28" fillId="65" borderId="0" xfId="73" applyNumberFormat="1" applyFont="1" applyFill="1" applyAlignment="1" applyProtection="1">
      <alignment horizontal="left" vertical="center"/>
      <protection locked="0"/>
    </xf>
    <xf numFmtId="0" fontId="0" fillId="66" borderId="0" xfId="0" applyFill="1"/>
    <xf numFmtId="164" fontId="28" fillId="66" borderId="0" xfId="73" applyNumberFormat="1" applyFont="1" applyFill="1" applyBorder="1" applyAlignment="1" applyProtection="1">
      <alignment horizontal="left" vertical="center"/>
    </xf>
    <xf numFmtId="0" fontId="25" fillId="66" borderId="0" xfId="0" applyFont="1" applyFill="1" applyBorder="1" applyAlignment="1">
      <alignment vertical="center"/>
    </xf>
    <xf numFmtId="164" fontId="28" fillId="25" borderId="0" xfId="0" applyNumberFormat="1" applyFont="1" applyFill="1" applyBorder="1" applyAlignment="1" applyProtection="1">
      <alignment horizontal="left" vertical="center" wrapText="1"/>
    </xf>
    <xf numFmtId="0" fontId="6" fillId="26" borderId="0" xfId="0" applyFont="1" applyFill="1" applyBorder="1" applyAlignment="1">
      <alignment horizontal="center" vertical="center"/>
    </xf>
    <xf numFmtId="0" fontId="30" fillId="30" borderId="0" xfId="0" applyFont="1" applyFill="1"/>
    <xf numFmtId="164" fontId="25" fillId="66" borderId="0" xfId="73" applyFont="1" applyFill="1" applyBorder="1" applyAlignment="1">
      <alignment vertical="center"/>
    </xf>
    <xf numFmtId="169" fontId="30" fillId="30" borderId="0" xfId="98" quotePrefix="1" applyFont="1" applyFill="1" applyAlignment="1">
      <alignment horizontal="center" vertical="center"/>
    </xf>
    <xf numFmtId="169" fontId="7" fillId="27" borderId="0" xfId="98" applyFont="1" applyFill="1" applyBorder="1" applyAlignment="1">
      <alignment vertical="center"/>
    </xf>
    <xf numFmtId="169" fontId="7" fillId="25" borderId="0" xfId="98" applyFont="1" applyFill="1" applyBorder="1" applyAlignment="1">
      <alignment vertical="center"/>
    </xf>
    <xf numFmtId="169" fontId="24" fillId="30" borderId="0" xfId="98" applyFont="1" applyFill="1" applyAlignment="1">
      <alignment horizontal="left" vertical="center"/>
    </xf>
    <xf numFmtId="169" fontId="24" fillId="30" borderId="0" xfId="98" applyFont="1" applyFill="1" applyAlignment="1">
      <alignment vertical="center"/>
    </xf>
    <xf numFmtId="169" fontId="7" fillId="0" borderId="0" xfId="98" applyFont="1" applyFill="1" applyBorder="1" applyAlignment="1">
      <alignment vertical="center"/>
    </xf>
    <xf numFmtId="20" fontId="24" fillId="30" borderId="0" xfId="98" applyNumberFormat="1" applyFont="1" applyFill="1" applyAlignment="1">
      <alignment horizontal="center" vertical="center"/>
    </xf>
    <xf numFmtId="169" fontId="5" fillId="30" borderId="0" xfId="98" applyFill="1" applyAlignment="1">
      <alignment vertical="center"/>
    </xf>
    <xf numFmtId="164" fontId="25"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5" fillId="27" borderId="0" xfId="75" applyNumberFormat="1" applyFont="1" applyFill="1" applyAlignment="1" applyProtection="1">
      <alignment vertical="center"/>
      <protection locked="0"/>
    </xf>
    <xf numFmtId="20" fontId="25" fillId="27" borderId="0" xfId="75" applyNumberFormat="1" applyFont="1" applyFill="1" applyAlignment="1" applyProtection="1">
      <alignment horizontal="center" vertical="center"/>
      <protection locked="0"/>
    </xf>
    <xf numFmtId="164" fontId="25"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5" fillId="25" borderId="0" xfId="75" applyNumberFormat="1" applyFont="1" applyFill="1" applyAlignment="1" applyProtection="1">
      <alignment vertical="center"/>
      <protection locked="0"/>
    </xf>
    <xf numFmtId="20" fontId="25" fillId="25" borderId="0" xfId="75" applyNumberFormat="1" applyFont="1" applyFill="1" applyAlignment="1" applyProtection="1">
      <alignment horizontal="center" vertical="center"/>
      <protection locked="0"/>
    </xf>
    <xf numFmtId="164" fontId="25" fillId="0" borderId="0" xfId="75" applyFont="1" applyFill="1" applyAlignment="1" applyProtection="1">
      <alignment vertical="center"/>
      <protection locked="0"/>
    </xf>
    <xf numFmtId="164" fontId="25"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5" fillId="0" borderId="0" xfId="75" applyNumberFormat="1" applyFont="1" applyFill="1" applyAlignment="1" applyProtection="1">
      <alignment vertical="center"/>
      <protection locked="0"/>
    </xf>
    <xf numFmtId="20" fontId="25"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5" fillId="25" borderId="0" xfId="75" applyNumberFormat="1" applyFont="1" applyFill="1" applyAlignment="1" applyProtection="1">
      <alignment horizontal="left" vertical="center"/>
      <protection locked="0"/>
    </xf>
    <xf numFmtId="164" fontId="25" fillId="0" borderId="0" xfId="75" quotePrefix="1" applyNumberFormat="1" applyFont="1" applyFill="1" applyAlignment="1" applyProtection="1">
      <alignment horizontal="left" vertical="center"/>
      <protection locked="0"/>
    </xf>
    <xf numFmtId="164" fontId="25" fillId="25" borderId="0" xfId="75" applyFont="1" applyFill="1" applyAlignment="1" applyProtection="1">
      <alignment horizontal="left" vertical="center"/>
      <protection locked="0"/>
    </xf>
    <xf numFmtId="164" fontId="25"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86" fillId="35" borderId="0" xfId="102" applyNumberFormat="1" applyFont="1" applyFill="1" applyBorder="1" applyAlignment="1">
      <alignment horizontal="left" vertical="center"/>
    </xf>
    <xf numFmtId="0" fontId="86" fillId="35" borderId="0" xfId="102" applyNumberFormat="1" applyFont="1" applyFill="1" applyBorder="1" applyAlignment="1">
      <alignment horizontal="center" vertical="center"/>
    </xf>
    <xf numFmtId="164" fontId="28" fillId="35" borderId="0" xfId="75" applyNumberFormat="1" applyFont="1" applyFill="1" applyBorder="1" applyAlignment="1" applyProtection="1">
      <alignment horizontal="left" vertical="center"/>
    </xf>
    <xf numFmtId="164" fontId="25" fillId="35" borderId="0" xfId="75" applyFont="1" applyFill="1" applyBorder="1" applyAlignment="1">
      <alignment vertical="center"/>
    </xf>
    <xf numFmtId="0" fontId="84" fillId="27" borderId="0" xfId="78" applyFont="1" applyFill="1" applyBorder="1" applyAlignment="1">
      <alignment vertical="center"/>
    </xf>
    <xf numFmtId="170" fontId="84" fillId="27" borderId="0" xfId="78" applyNumberFormat="1" applyFont="1" applyFill="1" applyBorder="1" applyAlignment="1">
      <alignment horizontal="center" vertical="center"/>
    </xf>
    <xf numFmtId="164" fontId="86" fillId="25" borderId="0" xfId="102" applyNumberFormat="1" applyFont="1" applyFill="1" applyBorder="1" applyAlignment="1">
      <alignment horizontal="left" vertical="center"/>
    </xf>
    <xf numFmtId="0" fontId="28" fillId="25" borderId="0" xfId="102" applyNumberFormat="1" applyFont="1" applyFill="1" applyBorder="1" applyAlignment="1" applyProtection="1">
      <alignment horizontal="left" vertical="center"/>
    </xf>
    <xf numFmtId="164" fontId="25" fillId="25" borderId="0" xfId="75" applyFont="1" applyFill="1" applyBorder="1" applyAlignment="1">
      <alignment vertical="center"/>
    </xf>
    <xf numFmtId="0" fontId="84" fillId="25" borderId="0" xfId="78" applyFont="1" applyFill="1" applyBorder="1" applyAlignment="1">
      <alignment vertical="center"/>
    </xf>
    <xf numFmtId="170" fontId="84" fillId="25" borderId="0" xfId="78" applyNumberFormat="1" applyFont="1" applyFill="1" applyBorder="1" applyAlignment="1">
      <alignment horizontal="center" vertical="center"/>
    </xf>
    <xf numFmtId="0" fontId="28" fillId="35" borderId="0" xfId="102" applyNumberFormat="1" applyFont="1" applyFill="1" applyBorder="1" applyAlignment="1" applyProtection="1">
      <alignment horizontal="left" vertical="center"/>
    </xf>
    <xf numFmtId="164" fontId="5" fillId="35" borderId="0" xfId="75" applyFont="1" applyFill="1" applyBorder="1" applyAlignment="1">
      <alignment vertical="center"/>
    </xf>
    <xf numFmtId="164" fontId="5" fillId="25" borderId="0" xfId="75" applyFont="1" applyFill="1" applyBorder="1" applyAlignment="1">
      <alignment vertical="center"/>
    </xf>
    <xf numFmtId="0" fontId="14" fillId="25" borderId="0" xfId="78" applyFont="1" applyFill="1" applyBorder="1" applyAlignment="1">
      <alignment vertical="center"/>
    </xf>
    <xf numFmtId="169" fontId="30" fillId="30" borderId="0" xfId="98" quotePrefix="1" applyFont="1" applyFill="1" applyAlignment="1">
      <alignment horizontal="left" vertical="center"/>
    </xf>
    <xf numFmtId="20" fontId="130" fillId="65" borderId="0" xfId="104" applyNumberFormat="1" applyFont="1" applyFill="1" applyAlignment="1" applyProtection="1">
      <alignment horizontal="center" vertical="center"/>
      <protection locked="0"/>
    </xf>
    <xf numFmtId="164" fontId="28" fillId="66" borderId="0" xfId="73" applyNumberFormat="1" applyFont="1" applyFill="1" applyBorder="1" applyAlignment="1" applyProtection="1">
      <alignment horizontal="center" vertical="center"/>
    </xf>
    <xf numFmtId="164" fontId="25" fillId="66" borderId="0" xfId="73" applyNumberFormat="1" applyFont="1" applyFill="1" applyBorder="1" applyAlignment="1" applyProtection="1">
      <alignment vertical="center"/>
    </xf>
    <xf numFmtId="165" fontId="25" fillId="66" borderId="0" xfId="73" applyNumberFormat="1" applyFont="1" applyFill="1" applyBorder="1" applyAlignment="1" applyProtection="1">
      <alignment vertical="center"/>
    </xf>
    <xf numFmtId="0" fontId="84" fillId="65" borderId="0" xfId="0" applyFont="1" applyFill="1" applyBorder="1" applyAlignment="1">
      <alignment vertical="center"/>
    </xf>
    <xf numFmtId="0" fontId="25" fillId="65" borderId="0" xfId="0" applyFont="1" applyFill="1" applyBorder="1" applyAlignment="1">
      <alignment vertical="center"/>
    </xf>
    <xf numFmtId="164" fontId="25" fillId="65" borderId="0" xfId="73" applyNumberFormat="1" applyFont="1" applyFill="1" applyBorder="1" applyAlignment="1" applyProtection="1">
      <alignment vertical="center"/>
    </xf>
    <xf numFmtId="165" fontId="25" fillId="65" borderId="0" xfId="73" applyNumberFormat="1" applyFont="1" applyFill="1" applyBorder="1" applyAlignment="1" applyProtection="1">
      <alignment vertical="center"/>
    </xf>
    <xf numFmtId="0" fontId="7" fillId="0" borderId="10" xfId="69" applyFont="1" applyFill="1" applyBorder="1" applyAlignment="1">
      <alignment vertical="center"/>
    </xf>
    <xf numFmtId="164" fontId="28" fillId="0" borderId="0" xfId="73" quotePrefix="1" applyNumberFormat="1" applyFont="1" applyFill="1" applyAlignment="1" applyProtection="1">
      <alignment horizontal="left" vertical="center"/>
      <protection locked="0"/>
    </xf>
    <xf numFmtId="164" fontId="25" fillId="64" borderId="0" xfId="73" applyNumberFormat="1" applyFont="1" applyFill="1" applyBorder="1" applyAlignment="1" applyProtection="1">
      <alignment horizontal="left" vertical="center"/>
      <protection locked="0"/>
    </xf>
    <xf numFmtId="164" fontId="28" fillId="64" borderId="0" xfId="73" quotePrefix="1" applyNumberFormat="1" applyFont="1" applyFill="1" applyBorder="1" applyAlignment="1" applyProtection="1">
      <alignment horizontal="left" vertical="center"/>
      <protection locked="0"/>
    </xf>
    <xf numFmtId="0" fontId="87" fillId="77" borderId="0" xfId="69" applyFont="1" applyFill="1" applyBorder="1" applyAlignment="1">
      <alignment vertical="center"/>
    </xf>
    <xf numFmtId="0" fontId="5" fillId="74" borderId="0" xfId="69" applyFill="1" applyBorder="1" applyAlignment="1">
      <alignment vertical="center"/>
    </xf>
    <xf numFmtId="164" fontId="22" fillId="77" borderId="0" xfId="73" applyNumberFormat="1" applyFont="1" applyFill="1" applyBorder="1" applyAlignment="1" applyProtection="1">
      <alignment horizontal="center" vertical="center" wrapText="1"/>
    </xf>
    <xf numFmtId="20" fontId="22" fillId="77" borderId="0" xfId="73" applyNumberFormat="1" applyFont="1" applyFill="1" applyBorder="1" applyAlignment="1" applyProtection="1">
      <alignment horizontal="center" vertical="center" wrapText="1"/>
    </xf>
    <xf numFmtId="0" fontId="7" fillId="74" borderId="0" xfId="69" applyFont="1" applyFill="1" applyBorder="1" applyAlignment="1">
      <alignment vertical="center"/>
    </xf>
    <xf numFmtId="0" fontId="28" fillId="74" borderId="0" xfId="73" quotePrefix="1" applyNumberFormat="1" applyFont="1" applyFill="1" applyAlignment="1" applyProtection="1">
      <alignment horizontal="left" vertical="center"/>
      <protection locked="0"/>
    </xf>
    <xf numFmtId="164" fontId="25" fillId="74" borderId="0" xfId="73" applyFont="1" applyFill="1" applyAlignment="1" applyProtection="1">
      <alignment vertical="center"/>
      <protection locked="0"/>
    </xf>
    <xf numFmtId="164" fontId="25" fillId="74" borderId="0" xfId="73" quotePrefix="1" applyNumberFormat="1" applyFont="1" applyFill="1" applyAlignment="1" applyProtection="1">
      <alignment horizontal="left" vertical="center"/>
      <protection locked="0"/>
    </xf>
    <xf numFmtId="164" fontId="28" fillId="74" borderId="0" xfId="73" applyNumberFormat="1" applyFont="1" applyFill="1" applyAlignment="1" applyProtection="1">
      <alignment horizontal="left" vertical="center"/>
      <protection locked="0"/>
    </xf>
    <xf numFmtId="164" fontId="25" fillId="74" borderId="0" xfId="73" applyNumberFormat="1" applyFont="1" applyFill="1" applyAlignment="1" applyProtection="1">
      <alignment vertical="center"/>
      <protection locked="0"/>
    </xf>
    <xf numFmtId="20" fontId="25" fillId="74" borderId="0" xfId="73" applyNumberFormat="1" applyFont="1" applyFill="1" applyAlignment="1" applyProtection="1">
      <alignment horizontal="center" vertical="center"/>
      <protection locked="0"/>
    </xf>
    <xf numFmtId="0" fontId="5" fillId="74" borderId="0" xfId="69" applyFill="1"/>
    <xf numFmtId="164" fontId="25" fillId="74" borderId="0" xfId="73" applyNumberFormat="1" applyFont="1" applyFill="1" applyAlignment="1" applyProtection="1">
      <alignment horizontal="left" vertical="center"/>
      <protection locked="0"/>
    </xf>
    <xf numFmtId="0" fontId="25" fillId="74" borderId="0" xfId="69" applyFont="1" applyFill="1" applyBorder="1" applyAlignment="1" applyProtection="1">
      <alignment vertical="center" wrapText="1"/>
      <protection locked="0"/>
    </xf>
    <xf numFmtId="164" fontId="25" fillId="64" borderId="0" xfId="73" applyFont="1" applyFill="1" applyAlignment="1" applyProtection="1">
      <alignment vertical="center"/>
      <protection locked="0"/>
    </xf>
    <xf numFmtId="164" fontId="25" fillId="74" borderId="0" xfId="73" applyFont="1" applyFill="1" applyAlignment="1" applyProtection="1">
      <alignment horizontal="left" vertical="center"/>
      <protection locked="0"/>
    </xf>
    <xf numFmtId="0" fontId="28" fillId="74" borderId="0" xfId="73" applyNumberFormat="1" applyFont="1" applyFill="1" applyBorder="1" applyAlignment="1" applyProtection="1">
      <alignment horizontal="left" vertical="center"/>
      <protection locked="0"/>
    </xf>
    <xf numFmtId="164" fontId="28" fillId="74" borderId="0" xfId="73" applyNumberFormat="1" applyFont="1" applyFill="1" applyBorder="1" applyAlignment="1" applyProtection="1">
      <alignment horizontal="left" vertical="center"/>
      <protection locked="0"/>
    </xf>
    <xf numFmtId="164" fontId="25" fillId="74" borderId="0" xfId="73" applyNumberFormat="1" applyFont="1" applyFill="1" applyBorder="1" applyAlignment="1" applyProtection="1">
      <alignment vertical="center"/>
      <protection locked="0"/>
    </xf>
    <xf numFmtId="164" fontId="28" fillId="78" borderId="0" xfId="73" applyNumberFormat="1" applyFont="1" applyFill="1" applyBorder="1" applyAlignment="1" applyProtection="1">
      <alignment horizontal="left" vertical="center"/>
    </xf>
    <xf numFmtId="164" fontId="28" fillId="78" borderId="0" xfId="73" applyNumberFormat="1" applyFont="1" applyFill="1" applyBorder="1" applyAlignment="1" applyProtection="1">
      <alignment horizontal="left" vertical="center"/>
      <protection locked="0"/>
    </xf>
    <xf numFmtId="164" fontId="25" fillId="78" borderId="0" xfId="73" applyNumberFormat="1" applyFont="1" applyFill="1" applyBorder="1" applyAlignment="1" applyProtection="1">
      <alignment vertical="center"/>
      <protection locked="0"/>
    </xf>
    <xf numFmtId="20" fontId="25" fillId="78" borderId="0" xfId="73" applyNumberFormat="1" applyFont="1" applyFill="1" applyBorder="1" applyAlignment="1" applyProtection="1">
      <alignment horizontal="center" vertical="center"/>
      <protection locked="0"/>
    </xf>
    <xf numFmtId="164" fontId="25" fillId="78" borderId="0" xfId="73" applyFont="1" applyFill="1" applyBorder="1" applyAlignment="1">
      <alignment vertical="center"/>
    </xf>
    <xf numFmtId="164" fontId="86" fillId="78" borderId="0" xfId="76" applyFont="1" applyFill="1" applyBorder="1" applyAlignment="1">
      <alignment horizontal="center" vertical="center"/>
    </xf>
    <xf numFmtId="20" fontId="86" fillId="78" borderId="0" xfId="76" applyNumberFormat="1" applyFont="1" applyFill="1" applyBorder="1" applyAlignment="1">
      <alignment horizontal="center" vertical="center"/>
    </xf>
    <xf numFmtId="164" fontId="5" fillId="78" borderId="0" xfId="73" applyFont="1" applyFill="1" applyBorder="1" applyAlignment="1">
      <alignment vertical="center"/>
    </xf>
    <xf numFmtId="164" fontId="86" fillId="78" borderId="0" xfId="76" applyFont="1" applyFill="1" applyBorder="1" applyAlignment="1">
      <alignment horizontal="left" vertical="center"/>
    </xf>
    <xf numFmtId="0" fontId="83" fillId="78" borderId="0" xfId="69" applyFont="1" applyFill="1" applyBorder="1" applyAlignment="1">
      <alignment vertical="center"/>
    </xf>
    <xf numFmtId="20" fontId="83" fillId="78" borderId="0" xfId="69" applyNumberFormat="1" applyFont="1" applyFill="1" applyBorder="1" applyAlignment="1">
      <alignment horizontal="center" vertical="center"/>
    </xf>
    <xf numFmtId="169" fontId="123" fillId="61" borderId="0" xfId="100" applyFont="1" applyFill="1" applyBorder="1" applyAlignment="1" applyProtection="1">
      <alignment horizontal="center" vertical="center"/>
    </xf>
    <xf numFmtId="169" fontId="123" fillId="49" borderId="39" xfId="100" applyFont="1" applyFill="1" applyBorder="1" applyAlignment="1" applyProtection="1">
      <alignment horizontal="center"/>
    </xf>
    <xf numFmtId="0" fontId="7" fillId="0" borderId="39" xfId="100" applyNumberFormat="1" applyFont="1" applyFill="1" applyBorder="1" applyAlignment="1" applyProtection="1">
      <alignment horizontal="center"/>
    </xf>
    <xf numFmtId="0" fontId="123" fillId="0" borderId="0" xfId="0" applyFont="1"/>
    <xf numFmtId="164" fontId="123" fillId="0" borderId="0" xfId="69" applyNumberFormat="1" applyFont="1" applyFill="1" applyBorder="1" applyAlignment="1" applyProtection="1">
      <alignment horizontal="left" vertical="center"/>
    </xf>
    <xf numFmtId="0" fontId="123" fillId="0" borderId="0" xfId="0" applyFont="1" applyAlignment="1">
      <alignment wrapText="1"/>
    </xf>
    <xf numFmtId="0" fontId="123" fillId="0" borderId="0" xfId="0" applyFont="1" applyAlignment="1">
      <alignment horizontal="right"/>
    </xf>
    <xf numFmtId="164" fontId="123" fillId="0" borderId="0" xfId="73" applyNumberFormat="1" applyFont="1" applyFill="1" applyBorder="1" applyAlignment="1" applyProtection="1">
      <alignment horizontal="left" vertical="center"/>
    </xf>
    <xf numFmtId="164" fontId="123" fillId="0" borderId="0" xfId="98" applyNumberFormat="1" applyFont="1" applyFill="1" applyBorder="1" applyAlignment="1" applyProtection="1">
      <alignment horizontal="left" vertical="center"/>
    </xf>
    <xf numFmtId="1" fontId="123" fillId="0" borderId="0" xfId="76" applyNumberFormat="1" applyFont="1" applyFill="1" applyBorder="1" applyAlignment="1">
      <alignment horizontal="center" vertical="center"/>
    </xf>
    <xf numFmtId="0" fontId="137" fillId="0" borderId="0" xfId="0" applyFont="1"/>
    <xf numFmtId="164" fontId="123" fillId="0" borderId="0" xfId="76" applyFont="1" applyFill="1" applyBorder="1" applyAlignment="1">
      <alignment horizontal="center" vertical="center"/>
    </xf>
    <xf numFmtId="0" fontId="123" fillId="0" borderId="0" xfId="69" applyFont="1" applyFill="1" applyBorder="1" applyAlignment="1">
      <alignment vertical="center"/>
    </xf>
    <xf numFmtId="164" fontId="123" fillId="0" borderId="0" xfId="73" applyNumberFormat="1" applyFont="1" applyFill="1" applyBorder="1" applyAlignment="1" applyProtection="1">
      <alignment horizontal="right" vertical="center"/>
    </xf>
    <xf numFmtId="164" fontId="123" fillId="0" borderId="0" xfId="76" applyNumberFormat="1" applyFont="1" applyFill="1" applyBorder="1" applyAlignment="1" applyProtection="1">
      <alignment horizontal="right" vertical="center"/>
    </xf>
    <xf numFmtId="0" fontId="0" fillId="0" borderId="0" xfId="0"/>
    <xf numFmtId="164" fontId="7" fillId="0" borderId="0" xfId="73" applyFont="1" applyBorder="1" applyAlignment="1">
      <alignment horizontal="right" vertical="center"/>
    </xf>
    <xf numFmtId="0" fontId="0" fillId="0" borderId="0" xfId="0"/>
    <xf numFmtId="164" fontId="138" fillId="0" borderId="0" xfId="76" applyFont="1" applyFill="1" applyBorder="1" applyAlignment="1">
      <alignment horizontal="center" vertical="center"/>
    </xf>
    <xf numFmtId="164" fontId="139" fillId="0" borderId="0" xfId="69" applyNumberFormat="1" applyFont="1" applyFill="1" applyBorder="1" applyAlignment="1" applyProtection="1">
      <alignment horizontal="left" vertical="center"/>
    </xf>
    <xf numFmtId="164" fontId="140" fillId="0" borderId="0" xfId="73" applyFont="1" applyBorder="1" applyAlignment="1">
      <alignment horizontal="left" vertical="center"/>
    </xf>
    <xf numFmtId="0" fontId="139" fillId="0" borderId="0" xfId="0" applyFont="1" applyAlignment="1">
      <alignment horizontal="left" vertical="center"/>
    </xf>
    <xf numFmtId="164" fontId="134" fillId="0" borderId="0" xfId="69" applyNumberFormat="1" applyFont="1" applyFill="1" applyBorder="1" applyAlignment="1" applyProtection="1">
      <alignment horizontal="left" vertical="center" indent="4"/>
    </xf>
    <xf numFmtId="1" fontId="7" fillId="0" borderId="0" xfId="76" applyNumberFormat="1" applyFont="1" applyFill="1" applyBorder="1" applyAlignment="1">
      <alignment horizontal="right" vertical="center"/>
    </xf>
    <xf numFmtId="0" fontId="0" fillId="0" borderId="0" xfId="0"/>
    <xf numFmtId="0" fontId="45" fillId="0" borderId="0" xfId="61" applyFont="1" applyFill="1" applyBorder="1" applyAlignment="1" applyProtection="1">
      <alignment horizontal="center" vertical="center" wrapText="1"/>
    </xf>
    <xf numFmtId="0" fontId="0" fillId="0" borderId="0" xfId="0"/>
    <xf numFmtId="0" fontId="43" fillId="28" borderId="27" xfId="0" applyFont="1" applyFill="1" applyBorder="1" applyAlignment="1">
      <alignment vertical="center" wrapText="1"/>
    </xf>
    <xf numFmtId="0" fontId="43" fillId="28" borderId="13" xfId="0" applyFont="1" applyFill="1" applyBorder="1" applyAlignment="1">
      <alignment vertical="center" wrapText="1"/>
    </xf>
    <xf numFmtId="0" fontId="33" fillId="39" borderId="44" xfId="0" applyFont="1" applyFill="1" applyBorder="1" applyAlignment="1">
      <alignment horizontal="center" vertical="center" wrapText="1"/>
    </xf>
    <xf numFmtId="0" fontId="33" fillId="30" borderId="32" xfId="0" applyFont="1" applyFill="1" applyBorder="1" applyAlignment="1">
      <alignment vertical="center" wrapText="1"/>
    </xf>
    <xf numFmtId="0" fontId="33" fillId="30" borderId="11" xfId="0" applyFont="1" applyFill="1" applyBorder="1" applyAlignment="1">
      <alignment vertical="center" wrapText="1"/>
    </xf>
    <xf numFmtId="0" fontId="33" fillId="30" borderId="28" xfId="0" applyFont="1" applyFill="1" applyBorder="1" applyAlignment="1">
      <alignment vertical="center" wrapText="1"/>
    </xf>
    <xf numFmtId="0" fontId="33" fillId="30" borderId="29" xfId="0" applyFont="1" applyFill="1" applyBorder="1" applyAlignment="1">
      <alignment vertical="center" wrapText="1"/>
    </xf>
    <xf numFmtId="0" fontId="33" fillId="24" borderId="31" xfId="0" applyFont="1" applyFill="1" applyBorder="1" applyAlignment="1">
      <alignment vertical="center" wrapText="1"/>
    </xf>
    <xf numFmtId="0" fontId="33" fillId="24" borderId="30" xfId="0" applyFont="1" applyFill="1" applyBorder="1" applyAlignment="1">
      <alignment vertical="center" wrapText="1"/>
    </xf>
    <xf numFmtId="0" fontId="33" fillId="24" borderId="22" xfId="0" applyFont="1" applyFill="1" applyBorder="1" applyAlignment="1">
      <alignment vertical="center" wrapText="1"/>
    </xf>
    <xf numFmtId="167" fontId="15" fillId="28" borderId="15" xfId="0" applyNumberFormat="1" applyFont="1" applyFill="1" applyBorder="1" applyAlignment="1">
      <alignment horizontal="center" vertical="center"/>
    </xf>
    <xf numFmtId="0" fontId="33" fillId="30" borderId="47" xfId="0" applyFont="1" applyFill="1" applyBorder="1" applyAlignment="1">
      <alignment vertical="center" wrapText="1"/>
    </xf>
    <xf numFmtId="0" fontId="33" fillId="30" borderId="62" xfId="0" applyFont="1" applyFill="1" applyBorder="1" applyAlignment="1">
      <alignment vertical="center" wrapText="1"/>
    </xf>
    <xf numFmtId="0" fontId="33" fillId="30" borderId="63" xfId="0" applyFont="1" applyFill="1" applyBorder="1" applyAlignment="1">
      <alignment vertical="center" wrapText="1"/>
    </xf>
    <xf numFmtId="167" fontId="16" fillId="28" borderId="15" xfId="0" applyNumberFormat="1" applyFont="1" applyFill="1" applyBorder="1" applyAlignment="1">
      <alignment horizontal="center" vertical="center"/>
    </xf>
    <xf numFmtId="167" fontId="16" fillId="28" borderId="26" xfId="0" applyNumberFormat="1" applyFont="1" applyFill="1" applyBorder="1" applyAlignment="1">
      <alignment horizontal="center" vertical="center"/>
    </xf>
    <xf numFmtId="0" fontId="33" fillId="30" borderId="19" xfId="0" applyFont="1" applyFill="1" applyBorder="1" applyAlignment="1">
      <alignment vertical="center" wrapText="1"/>
    </xf>
    <xf numFmtId="0" fontId="126" fillId="79" borderId="0" xfId="69" applyFont="1" applyFill="1" applyBorder="1" applyAlignment="1">
      <alignment vertical="center"/>
    </xf>
    <xf numFmtId="20" fontId="126" fillId="79" borderId="0" xfId="69" applyNumberFormat="1" applyFont="1" applyFill="1" applyBorder="1" applyAlignment="1">
      <alignment horizontal="center" vertical="center"/>
    </xf>
    <xf numFmtId="0" fontId="36" fillId="24" borderId="36" xfId="0" applyFont="1" applyFill="1" applyBorder="1" applyAlignment="1">
      <alignment horizontal="center" vertical="center"/>
    </xf>
    <xf numFmtId="0" fontId="53" fillId="31" borderId="37" xfId="61" applyFont="1" applyFill="1" applyBorder="1" applyAlignment="1" applyProtection="1">
      <alignment horizontal="center" vertical="center"/>
    </xf>
    <xf numFmtId="169" fontId="7" fillId="38" borderId="38" xfId="61" applyNumberFormat="1" applyFont="1" applyFill="1" applyBorder="1" applyAlignment="1" applyProtection="1">
      <alignment horizontal="center" vertical="center"/>
    </xf>
    <xf numFmtId="0" fontId="124" fillId="50" borderId="39" xfId="100" applyNumberFormat="1" applyFont="1" applyFill="1" applyBorder="1" applyAlignment="1" applyProtection="1">
      <alignment horizontal="center"/>
    </xf>
    <xf numFmtId="0" fontId="7" fillId="52" borderId="21" xfId="61" applyNumberFormat="1" applyFont="1" applyFill="1" applyBorder="1" applyAlignment="1" applyProtection="1">
      <alignment horizontal="center" vertical="center"/>
    </xf>
    <xf numFmtId="169" fontId="7" fillId="33" borderId="23" xfId="61" applyNumberFormat="1" applyFont="1" applyFill="1" applyBorder="1" applyAlignment="1" applyProtection="1">
      <alignment horizontal="center" vertical="center"/>
    </xf>
    <xf numFmtId="169" fontId="7" fillId="63" borderId="23" xfId="61" applyNumberFormat="1" applyFont="1" applyFill="1" applyBorder="1" applyAlignment="1" applyProtection="1">
      <alignment horizontal="center" vertical="center"/>
    </xf>
    <xf numFmtId="0" fontId="142" fillId="84" borderId="0" xfId="69" applyFont="1" applyFill="1" applyBorder="1" applyAlignment="1">
      <alignment vertical="center"/>
    </xf>
    <xf numFmtId="20" fontId="142" fillId="84" borderId="0" xfId="69" applyNumberFormat="1" applyFont="1" applyFill="1" applyBorder="1" applyAlignment="1">
      <alignment horizontal="center" vertical="center"/>
    </xf>
    <xf numFmtId="0" fontId="124" fillId="84" borderId="23" xfId="61" applyFont="1" applyFill="1" applyBorder="1" applyAlignment="1" applyProtection="1">
      <alignment horizontal="center" vertical="center"/>
    </xf>
    <xf numFmtId="0" fontId="7" fillId="79" borderId="23" xfId="61" applyFont="1" applyFill="1" applyBorder="1" applyAlignment="1" applyProtection="1">
      <alignment horizontal="center" vertical="center"/>
    </xf>
    <xf numFmtId="0" fontId="7" fillId="51" borderId="38" xfId="61" applyFont="1" applyFill="1" applyBorder="1" applyAlignment="1" applyProtection="1">
      <alignment horizontal="center" vertical="center"/>
    </xf>
    <xf numFmtId="0" fontId="18" fillId="27" borderId="21" xfId="0" applyFont="1" applyFill="1" applyBorder="1" applyAlignment="1">
      <alignment vertical="top"/>
    </xf>
    <xf numFmtId="0" fontId="7" fillId="47" borderId="0" xfId="61" applyFont="1" applyFill="1" applyBorder="1" applyAlignment="1" applyProtection="1">
      <alignment horizontal="center" vertical="center"/>
    </xf>
    <xf numFmtId="0" fontId="0" fillId="0" borderId="0" xfId="0"/>
    <xf numFmtId="0" fontId="58" fillId="28" borderId="0" xfId="0" applyFont="1" applyFill="1" applyBorder="1" applyAlignment="1">
      <alignment vertical="center" wrapText="1"/>
    </xf>
    <xf numFmtId="0" fontId="74" fillId="0" borderId="0" xfId="61" applyFont="1" applyBorder="1" applyAlignment="1" applyProtection="1">
      <alignment horizontal="center"/>
    </xf>
    <xf numFmtId="0" fontId="0" fillId="0" borderId="0" xfId="0"/>
    <xf numFmtId="0" fontId="30" fillId="30" borderId="0" xfId="0" applyFont="1" applyFill="1" applyAlignment="1">
      <alignment horizontal="left" vertical="center"/>
    </xf>
    <xf numFmtId="164" fontId="27" fillId="41" borderId="0" xfId="73" applyFont="1" applyFill="1" applyBorder="1" applyAlignment="1">
      <alignment horizontal="center" vertical="center" wrapText="1"/>
    </xf>
    <xf numFmtId="164" fontId="22" fillId="41" borderId="0" xfId="73" applyNumberFormat="1" applyFont="1" applyFill="1" applyBorder="1" applyAlignment="1" applyProtection="1">
      <alignment horizontal="center" vertical="center" wrapText="1"/>
    </xf>
    <xf numFmtId="0" fontId="26" fillId="0" borderId="21" xfId="0" applyFont="1" applyBorder="1"/>
    <xf numFmtId="164" fontId="144" fillId="0" borderId="0" xfId="73" applyFont="1" applyBorder="1" applyAlignment="1">
      <alignment horizontal="left" vertical="center"/>
    </xf>
    <xf numFmtId="0" fontId="7" fillId="85" borderId="0" xfId="0" applyFont="1" applyFill="1"/>
    <xf numFmtId="170" fontId="7" fillId="27" borderId="0" xfId="76" applyNumberFormat="1" applyFont="1" applyFill="1" applyBorder="1" applyAlignment="1" applyProtection="1">
      <alignment horizontal="left" vertical="center"/>
    </xf>
    <xf numFmtId="0" fontId="145" fillId="27" borderId="0" xfId="0" applyFont="1" applyFill="1" applyAlignment="1">
      <alignment horizontal="left"/>
    </xf>
    <xf numFmtId="0" fontId="146" fillId="0" borderId="0" xfId="0" applyFont="1" applyAlignment="1">
      <alignment horizontal="left"/>
    </xf>
    <xf numFmtId="0" fontId="145" fillId="0" borderId="0" xfId="0" applyFont="1" applyAlignment="1">
      <alignment horizontal="left"/>
    </xf>
    <xf numFmtId="49" fontId="146" fillId="0" borderId="0" xfId="0" applyNumberFormat="1" applyFont="1" applyAlignment="1">
      <alignment horizontal="left"/>
    </xf>
    <xf numFmtId="49" fontId="145" fillId="0" borderId="0" xfId="0" applyNumberFormat="1" applyFont="1" applyAlignment="1">
      <alignment horizontal="left"/>
    </xf>
    <xf numFmtId="49" fontId="146" fillId="0" borderId="0" xfId="0" applyNumberFormat="1" applyFont="1" applyBorder="1" applyAlignment="1">
      <alignment horizontal="left"/>
    </xf>
    <xf numFmtId="0" fontId="145" fillId="0" borderId="0" xfId="0" applyFont="1" applyBorder="1" applyAlignment="1">
      <alignment horizontal="left"/>
    </xf>
    <xf numFmtId="172" fontId="145" fillId="0" borderId="0" xfId="0" quotePrefix="1" applyNumberFormat="1" applyFont="1" applyAlignment="1">
      <alignment horizontal="left"/>
    </xf>
    <xf numFmtId="0" fontId="12" fillId="27" borderId="0" xfId="0" applyFont="1" applyFill="1" applyAlignment="1">
      <alignment vertical="center"/>
    </xf>
    <xf numFmtId="0" fontId="50" fillId="27" borderId="0" xfId="0" applyFont="1" applyFill="1" applyAlignment="1">
      <alignment horizontal="left"/>
    </xf>
    <xf numFmtId="0" fontId="50" fillId="0" borderId="0" xfId="0" applyFont="1" applyAlignment="1">
      <alignment horizontal="left"/>
    </xf>
    <xf numFmtId="49" fontId="84" fillId="0" borderId="0" xfId="0" quotePrefix="1" applyNumberFormat="1" applyFont="1" applyAlignment="1">
      <alignment horizontal="left"/>
    </xf>
    <xf numFmtId="49" fontId="50" fillId="0" borderId="0" xfId="0" applyNumberFormat="1" applyFont="1" applyAlignment="1">
      <alignment horizontal="left"/>
    </xf>
    <xf numFmtId="0" fontId="50" fillId="0" borderId="12" xfId="0" applyFont="1" applyBorder="1" applyAlignment="1">
      <alignment horizontal="left"/>
    </xf>
    <xf numFmtId="0" fontId="50" fillId="0" borderId="0" xfId="0" applyFont="1" applyBorder="1" applyAlignment="1">
      <alignment horizontal="left"/>
    </xf>
    <xf numFmtId="0" fontId="147" fillId="0" borderId="0" xfId="0" applyFont="1" applyAlignment="1">
      <alignment horizontal="left"/>
    </xf>
    <xf numFmtId="0" fontId="146" fillId="27" borderId="0" xfId="0" applyFont="1" applyFill="1" applyAlignment="1">
      <alignment horizontal="right"/>
    </xf>
    <xf numFmtId="0" fontId="146" fillId="27" borderId="0" xfId="0" applyFont="1" applyFill="1" applyAlignment="1">
      <alignment horizontal="left"/>
    </xf>
    <xf numFmtId="0" fontId="146" fillId="27" borderId="12" xfId="0" applyFont="1" applyFill="1" applyBorder="1" applyAlignment="1">
      <alignment horizontal="left"/>
    </xf>
    <xf numFmtId="0" fontId="146" fillId="27" borderId="0" xfId="0" applyFont="1" applyFill="1" applyBorder="1" applyAlignment="1">
      <alignment horizontal="left"/>
    </xf>
    <xf numFmtId="0" fontId="0" fillId="0" borderId="0" xfId="0"/>
    <xf numFmtId="0" fontId="26" fillId="37" borderId="0" xfId="69" applyFont="1" applyFill="1" applyAlignment="1">
      <alignment vertical="center"/>
    </xf>
    <xf numFmtId="164" fontId="25" fillId="25" borderId="0" xfId="75" applyFont="1" applyFill="1" applyBorder="1" applyAlignment="1">
      <alignment horizontal="left" vertical="center"/>
    </xf>
    <xf numFmtId="164" fontId="5" fillId="27" borderId="0" xfId="75" applyFont="1" applyFill="1" applyAlignment="1" applyProtection="1">
      <alignment vertical="center"/>
      <protection locked="0"/>
    </xf>
    <xf numFmtId="164" fontId="5" fillId="25" borderId="0" xfId="75" applyFont="1" applyFill="1" applyAlignment="1" applyProtection="1">
      <alignment vertical="center"/>
      <protection locked="0"/>
    </xf>
    <xf numFmtId="164" fontId="5" fillId="0" borderId="0" xfId="75" applyFont="1" applyFill="1" applyAlignment="1" applyProtection="1">
      <alignment vertical="center"/>
      <protection locked="0"/>
    </xf>
    <xf numFmtId="164" fontId="5" fillId="25" borderId="0" xfId="74" applyFont="1" applyFill="1" applyAlignment="1" applyProtection="1">
      <alignment vertical="center"/>
      <protection locked="0"/>
    </xf>
    <xf numFmtId="0" fontId="7" fillId="41" borderId="0" xfId="69" applyFont="1" applyFill="1" applyBorder="1" applyAlignment="1">
      <alignment vertical="center"/>
    </xf>
    <xf numFmtId="0" fontId="27" fillId="38" borderId="0" xfId="63" applyFont="1" applyFill="1" applyAlignment="1" applyProtection="1">
      <alignment vertical="center"/>
    </xf>
    <xf numFmtId="0" fontId="83" fillId="38" borderId="0" xfId="69" applyFont="1" applyFill="1" applyBorder="1" applyAlignment="1">
      <alignment horizontal="left" vertical="center"/>
    </xf>
    <xf numFmtId="0" fontId="83" fillId="38" borderId="0" xfId="69" applyFont="1" applyFill="1" applyBorder="1" applyAlignment="1">
      <alignment vertical="center"/>
    </xf>
    <xf numFmtId="0" fontId="83" fillId="38" borderId="0" xfId="69" applyFont="1" applyFill="1" applyBorder="1" applyAlignment="1">
      <alignment horizontal="center" vertical="center"/>
    </xf>
    <xf numFmtId="18" fontId="83" fillId="38" borderId="0" xfId="69" applyNumberFormat="1" applyFont="1" applyFill="1" applyBorder="1" applyAlignment="1">
      <alignment vertical="center"/>
    </xf>
    <xf numFmtId="0" fontId="18" fillId="37" borderId="0" xfId="69" applyFont="1" applyFill="1"/>
    <xf numFmtId="0" fontId="18" fillId="30" borderId="0" xfId="69" applyFont="1" applyFill="1"/>
    <xf numFmtId="0" fontId="30" fillId="30" borderId="0" xfId="69" applyFont="1" applyFill="1" applyAlignment="1">
      <alignment horizontal="center" wrapText="1"/>
    </xf>
    <xf numFmtId="164" fontId="30" fillId="30" borderId="0" xfId="69" applyNumberFormat="1" applyFont="1" applyFill="1" applyAlignment="1">
      <alignment horizontal="left"/>
    </xf>
    <xf numFmtId="0" fontId="30" fillId="30" borderId="0" xfId="69" applyFont="1" applyFill="1" applyAlignment="1">
      <alignment horizontal="left" wrapText="1"/>
    </xf>
    <xf numFmtId="0" fontId="30" fillId="30" borderId="0" xfId="69" applyFont="1" applyFill="1" applyAlignment="1">
      <alignment wrapText="1"/>
    </xf>
    <xf numFmtId="0" fontId="26" fillId="30" borderId="0" xfId="69" applyFont="1" applyFill="1" applyAlignment="1">
      <alignment horizontal="center"/>
    </xf>
    <xf numFmtId="0" fontId="30" fillId="30" borderId="0" xfId="69" applyFont="1" applyFill="1" applyAlignment="1">
      <alignment horizontal="left"/>
    </xf>
    <xf numFmtId="0" fontId="12" fillId="30" borderId="0" xfId="69" applyFont="1" applyFill="1"/>
    <xf numFmtId="0" fontId="30" fillId="26" borderId="0" xfId="69" applyFont="1" applyFill="1" applyBorder="1" applyAlignment="1">
      <alignment vertical="center"/>
    </xf>
    <xf numFmtId="0" fontId="30" fillId="26" borderId="0" xfId="69" applyFont="1" applyFill="1" applyAlignment="1">
      <alignment wrapText="1"/>
    </xf>
    <xf numFmtId="0" fontId="30" fillId="26" borderId="0" xfId="69" applyFont="1" applyFill="1" applyAlignment="1">
      <alignment horizontal="left"/>
    </xf>
    <xf numFmtId="0" fontId="30" fillId="26" borderId="0" xfId="69" applyFont="1" applyFill="1" applyAlignment="1">
      <alignment horizontal="left" wrapText="1"/>
    </xf>
    <xf numFmtId="164" fontId="25" fillId="25" borderId="0" xfId="107" applyFont="1" applyFill="1" applyBorder="1" applyAlignment="1">
      <alignment horizontal="center" vertical="center"/>
    </xf>
    <xf numFmtId="0" fontId="84" fillId="27" borderId="0" xfId="69" applyFont="1" applyFill="1" applyBorder="1" applyAlignment="1">
      <alignment vertical="center"/>
    </xf>
    <xf numFmtId="0" fontId="25" fillId="27" borderId="0" xfId="69" applyFont="1" applyFill="1" applyAlignment="1">
      <alignment wrapText="1"/>
    </xf>
    <xf numFmtId="0" fontId="25" fillId="27" borderId="0" xfId="69" applyFont="1" applyFill="1" applyAlignment="1">
      <alignment horizontal="left" wrapText="1"/>
    </xf>
    <xf numFmtId="0" fontId="25" fillId="27" borderId="0" xfId="69" applyFont="1" applyFill="1" applyBorder="1" applyAlignment="1">
      <alignment horizontal="center" vertical="center"/>
    </xf>
    <xf numFmtId="165" fontId="25" fillId="27" borderId="0" xfId="107" applyNumberFormat="1" applyFont="1" applyFill="1" applyAlignment="1" applyProtection="1">
      <alignment vertical="center"/>
    </xf>
    <xf numFmtId="0" fontId="84" fillId="25" borderId="0" xfId="69" applyFont="1" applyFill="1" applyBorder="1" applyAlignment="1">
      <alignment vertical="center"/>
    </xf>
    <xf numFmtId="0" fontId="25" fillId="25" borderId="0" xfId="69" applyFont="1" applyFill="1" applyAlignment="1">
      <alignment horizontal="left" wrapText="1"/>
    </xf>
    <xf numFmtId="0" fontId="25" fillId="25" borderId="0" xfId="69" applyFont="1" applyFill="1" applyAlignment="1">
      <alignment wrapText="1"/>
    </xf>
    <xf numFmtId="0" fontId="25" fillId="25" borderId="0" xfId="69" applyFont="1" applyFill="1" applyBorder="1" applyAlignment="1">
      <alignment horizontal="center" vertical="center"/>
    </xf>
    <xf numFmtId="165" fontId="25" fillId="25" borderId="0" xfId="107" applyNumberFormat="1" applyFont="1" applyFill="1" applyAlignment="1" applyProtection="1">
      <alignment vertical="center"/>
    </xf>
    <xf numFmtId="0" fontId="28" fillId="27" borderId="0" xfId="69" applyFont="1" applyFill="1" applyBorder="1" applyAlignment="1">
      <alignment vertical="center"/>
    </xf>
    <xf numFmtId="0" fontId="28" fillId="27" borderId="0" xfId="69" applyFont="1" applyFill="1" applyBorder="1" applyAlignment="1">
      <alignment horizontal="center" vertical="center"/>
    </xf>
    <xf numFmtId="0" fontId="28" fillId="25" borderId="0" xfId="69" applyFont="1" applyFill="1" applyBorder="1" applyAlignment="1">
      <alignment vertical="center"/>
    </xf>
    <xf numFmtId="0" fontId="28" fillId="25" borderId="0" xfId="69" applyFont="1" applyFill="1" applyBorder="1" applyAlignment="1">
      <alignment horizontal="center" vertical="center"/>
    </xf>
    <xf numFmtId="165" fontId="28" fillId="27" borderId="0" xfId="107" applyNumberFormat="1" applyFont="1" applyFill="1" applyAlignment="1" applyProtection="1">
      <alignment vertical="center"/>
    </xf>
    <xf numFmtId="0" fontId="28" fillId="25" borderId="0" xfId="69" applyFont="1" applyFill="1" applyAlignment="1">
      <alignment vertical="center"/>
    </xf>
    <xf numFmtId="164" fontId="28" fillId="25" borderId="0" xfId="107" applyNumberFormat="1" applyFont="1" applyFill="1" applyAlignment="1" applyProtection="1">
      <alignment horizontal="left" vertical="center"/>
    </xf>
    <xf numFmtId="164" fontId="28" fillId="25" borderId="0" xfId="107" applyFont="1" applyFill="1" applyAlignment="1">
      <alignment horizontal="left" vertical="center"/>
    </xf>
    <xf numFmtId="164" fontId="28" fillId="25" borderId="0" xfId="107" applyFont="1" applyFill="1" applyAlignment="1">
      <alignment vertical="center"/>
    </xf>
    <xf numFmtId="165" fontId="28" fillId="25" borderId="0" xfId="107" applyNumberFormat="1" applyFont="1" applyFill="1" applyAlignment="1" applyProtection="1">
      <alignment vertical="center"/>
    </xf>
    <xf numFmtId="0" fontId="28" fillId="27" borderId="0" xfId="69" applyFont="1" applyFill="1" applyAlignment="1">
      <alignment vertical="center"/>
    </xf>
    <xf numFmtId="164" fontId="28" fillId="27" borderId="0" xfId="107" applyNumberFormat="1" applyFont="1" applyFill="1" applyAlignment="1" applyProtection="1">
      <alignment horizontal="left" vertical="center"/>
    </xf>
    <xf numFmtId="164" fontId="28" fillId="27" borderId="0" xfId="107" applyFont="1" applyFill="1" applyAlignment="1">
      <alignment horizontal="left" vertical="center"/>
    </xf>
    <xf numFmtId="164" fontId="28" fillId="27" borderId="0" xfId="107" applyFont="1" applyFill="1" applyAlignment="1">
      <alignment vertical="center"/>
    </xf>
    <xf numFmtId="0" fontId="25" fillId="0" borderId="0" xfId="69" applyFont="1" applyFill="1" applyAlignment="1">
      <alignment horizontal="left" wrapText="1"/>
    </xf>
    <xf numFmtId="0" fontId="25" fillId="65" borderId="0" xfId="69" applyFont="1" applyFill="1" applyAlignment="1">
      <alignment horizontal="left" wrapText="1"/>
    </xf>
    <xf numFmtId="165" fontId="25" fillId="65" borderId="0" xfId="107" applyNumberFormat="1" applyFont="1" applyFill="1" applyAlignment="1" applyProtection="1">
      <alignment vertical="center"/>
    </xf>
    <xf numFmtId="0" fontId="25" fillId="25" borderId="0" xfId="69" applyFont="1" applyFill="1" applyAlignment="1" applyProtection="1">
      <alignment wrapText="1"/>
      <protection locked="0"/>
    </xf>
    <xf numFmtId="164" fontId="28" fillId="25" borderId="0" xfId="107" applyFont="1" applyFill="1" applyBorder="1" applyAlignment="1">
      <alignment vertical="center"/>
    </xf>
    <xf numFmtId="164" fontId="28" fillId="25" borderId="0" xfId="107" applyFont="1" applyFill="1" applyBorder="1" applyAlignment="1">
      <alignment horizontal="center" vertical="center"/>
    </xf>
    <xf numFmtId="164" fontId="28" fillId="27" borderId="0" xfId="107" applyFont="1" applyFill="1" applyBorder="1" applyAlignment="1">
      <alignment vertical="center"/>
    </xf>
    <xf numFmtId="164" fontId="28" fillId="27" borderId="0" xfId="107" applyFont="1" applyFill="1" applyBorder="1" applyAlignment="1">
      <alignment horizontal="center" vertical="center"/>
    </xf>
    <xf numFmtId="0" fontId="7" fillId="43" borderId="0" xfId="69" applyFont="1" applyFill="1" applyBorder="1" applyAlignment="1">
      <alignment vertical="center"/>
    </xf>
    <xf numFmtId="164" fontId="28" fillId="43" borderId="0" xfId="107" applyNumberFormat="1" applyFont="1" applyFill="1" applyBorder="1" applyAlignment="1" applyProtection="1">
      <alignment horizontal="left" vertical="center"/>
    </xf>
    <xf numFmtId="164" fontId="28" fillId="43" borderId="0" xfId="107" applyNumberFormat="1" applyFont="1" applyFill="1" applyBorder="1" applyAlignment="1" applyProtection="1">
      <alignment horizontal="left" vertical="center"/>
      <protection locked="0"/>
    </xf>
    <xf numFmtId="170" fontId="25" fillId="43" borderId="0" xfId="107" applyNumberFormat="1" applyFont="1" applyFill="1" applyBorder="1" applyAlignment="1" applyProtection="1">
      <alignment horizontal="center" vertical="center"/>
      <protection locked="0"/>
    </xf>
    <xf numFmtId="164" fontId="28" fillId="27" borderId="0" xfId="107" applyNumberFormat="1" applyFont="1" applyFill="1" applyBorder="1" applyAlignment="1" applyProtection="1">
      <alignment horizontal="left" vertical="center"/>
    </xf>
    <xf numFmtId="49" fontId="28" fillId="27" borderId="0" xfId="107" applyNumberFormat="1" applyFont="1" applyFill="1" applyBorder="1" applyAlignment="1" applyProtection="1">
      <alignment horizontal="left" vertical="center"/>
    </xf>
    <xf numFmtId="164" fontId="28" fillId="27" borderId="0" xfId="107" applyNumberFormat="1" applyFont="1" applyFill="1" applyBorder="1" applyAlignment="1" applyProtection="1">
      <alignment horizontal="left" vertical="center"/>
      <protection locked="0"/>
    </xf>
    <xf numFmtId="170" fontId="25" fillId="27" borderId="0" xfId="107" applyNumberFormat="1" applyFont="1" applyFill="1" applyBorder="1" applyAlignment="1" applyProtection="1">
      <alignment horizontal="center" vertical="center"/>
      <protection locked="0"/>
    </xf>
    <xf numFmtId="164" fontId="28" fillId="25" borderId="0" xfId="107" applyNumberFormat="1" applyFont="1" applyFill="1" applyBorder="1" applyAlignment="1" applyProtection="1">
      <alignment horizontal="left" vertical="center"/>
    </xf>
    <xf numFmtId="49" fontId="28" fillId="25" borderId="0" xfId="107" applyNumberFormat="1" applyFont="1" applyFill="1" applyBorder="1" applyAlignment="1" applyProtection="1">
      <alignment horizontal="left" vertical="center"/>
    </xf>
    <xf numFmtId="164" fontId="28" fillId="25" borderId="0" xfId="107" applyNumberFormat="1" applyFont="1" applyFill="1" applyBorder="1" applyAlignment="1" applyProtection="1">
      <alignment horizontal="left" vertical="center"/>
      <protection locked="0"/>
    </xf>
    <xf numFmtId="170" fontId="25" fillId="25" borderId="0" xfId="107" applyNumberFormat="1" applyFont="1" applyFill="1" applyBorder="1" applyAlignment="1" applyProtection="1">
      <alignment horizontal="center" vertical="center"/>
      <protection locked="0"/>
    </xf>
    <xf numFmtId="0" fontId="86" fillId="35" borderId="0" xfId="108" applyNumberFormat="1" applyFont="1" applyFill="1" applyBorder="1" applyAlignment="1">
      <alignment horizontal="center" vertical="center"/>
    </xf>
    <xf numFmtId="164" fontId="28" fillId="35" borderId="0" xfId="107" applyNumberFormat="1" applyFont="1" applyFill="1" applyBorder="1" applyAlignment="1" applyProtection="1">
      <alignment horizontal="left" vertical="center"/>
    </xf>
    <xf numFmtId="164" fontId="25" fillId="35" borderId="0" xfId="107" applyFont="1" applyFill="1" applyBorder="1" applyAlignment="1">
      <alignment vertical="center"/>
    </xf>
    <xf numFmtId="164" fontId="86" fillId="35" borderId="0" xfId="108" applyFont="1" applyFill="1" applyBorder="1" applyAlignment="1">
      <alignment horizontal="center" vertical="center"/>
    </xf>
    <xf numFmtId="170" fontId="86" fillId="35" borderId="0" xfId="108" applyNumberFormat="1" applyFont="1" applyFill="1" applyBorder="1" applyAlignment="1">
      <alignment horizontal="center" vertical="center"/>
    </xf>
    <xf numFmtId="0" fontId="28" fillId="25" borderId="0" xfId="108" applyNumberFormat="1" applyFont="1" applyFill="1" applyBorder="1" applyAlignment="1" applyProtection="1">
      <alignment horizontal="left" vertical="center"/>
    </xf>
    <xf numFmtId="164" fontId="25" fillId="25" borderId="0" xfId="107" applyFont="1" applyFill="1" applyBorder="1" applyAlignment="1">
      <alignment vertical="center"/>
    </xf>
    <xf numFmtId="164" fontId="28" fillId="25" borderId="0" xfId="108" applyFont="1" applyFill="1" applyBorder="1" applyAlignment="1">
      <alignment horizontal="left" vertical="center"/>
    </xf>
    <xf numFmtId="170" fontId="28" fillId="25" borderId="0" xfId="108" applyNumberFormat="1" applyFont="1" applyFill="1" applyBorder="1" applyAlignment="1" applyProtection="1">
      <alignment horizontal="center" vertical="center"/>
    </xf>
    <xf numFmtId="0" fontId="28" fillId="35" borderId="0" xfId="108" applyNumberFormat="1" applyFont="1" applyFill="1" applyBorder="1" applyAlignment="1" applyProtection="1">
      <alignment horizontal="left" vertical="center"/>
    </xf>
    <xf numFmtId="164" fontId="86" fillId="35" borderId="0" xfId="108" applyFont="1" applyFill="1" applyBorder="1" applyAlignment="1">
      <alignment horizontal="left" vertical="center"/>
    </xf>
    <xf numFmtId="164" fontId="25" fillId="39" borderId="0" xfId="107" applyFont="1" applyFill="1" applyBorder="1" applyAlignment="1">
      <alignment vertical="center"/>
    </xf>
    <xf numFmtId="170" fontId="83" fillId="35" borderId="0" xfId="69" applyNumberFormat="1" applyFont="1" applyFill="1" applyBorder="1" applyAlignment="1">
      <alignment horizontal="center" vertical="center"/>
    </xf>
    <xf numFmtId="164" fontId="22" fillId="0" borderId="64" xfId="73" applyFont="1" applyFill="1" applyBorder="1" applyAlignment="1">
      <alignment horizontal="center" vertical="center"/>
    </xf>
    <xf numFmtId="0" fontId="28" fillId="0" borderId="64" xfId="73" applyNumberFormat="1" applyFont="1" applyFill="1" applyBorder="1" applyAlignment="1" applyProtection="1">
      <alignment horizontal="left" vertical="center"/>
      <protection locked="0"/>
    </xf>
    <xf numFmtId="164" fontId="25" fillId="0" borderId="64" xfId="73" applyFont="1" applyFill="1" applyBorder="1" applyAlignment="1" applyProtection="1">
      <alignment vertical="center"/>
      <protection locked="0"/>
    </xf>
    <xf numFmtId="164" fontId="28" fillId="0" borderId="64" xfId="73" applyNumberFormat="1" applyFont="1" applyFill="1" applyBorder="1" applyAlignment="1" applyProtection="1">
      <alignment horizontal="left" vertical="center"/>
      <protection locked="0"/>
    </xf>
    <xf numFmtId="164" fontId="25" fillId="0" borderId="64" xfId="73" applyNumberFormat="1" applyFont="1" applyFill="1" applyBorder="1" applyAlignment="1" applyProtection="1">
      <alignment vertical="center"/>
      <protection locked="0"/>
    </xf>
    <xf numFmtId="20" fontId="25" fillId="0" borderId="64" xfId="73" applyNumberFormat="1" applyFont="1" applyFill="1" applyBorder="1" applyAlignment="1" applyProtection="1">
      <alignment horizontal="center" vertical="center"/>
      <protection locked="0"/>
    </xf>
    <xf numFmtId="0" fontId="5" fillId="0" borderId="64" xfId="69" applyFill="1" applyBorder="1"/>
    <xf numFmtId="164" fontId="22" fillId="74" borderId="64" xfId="73" applyFont="1" applyFill="1" applyBorder="1" applyAlignment="1">
      <alignment horizontal="center" vertical="center"/>
    </xf>
    <xf numFmtId="0" fontId="28" fillId="74" borderId="64" xfId="73" applyNumberFormat="1" applyFont="1" applyFill="1" applyBorder="1" applyAlignment="1" applyProtection="1">
      <alignment horizontal="left" vertical="center"/>
      <protection locked="0"/>
    </xf>
    <xf numFmtId="164" fontId="25" fillId="74" borderId="64" xfId="73" applyFont="1" applyFill="1" applyBorder="1" applyAlignment="1" applyProtection="1">
      <alignment vertical="center"/>
      <protection locked="0"/>
    </xf>
    <xf numFmtId="164" fontId="28" fillId="74" borderId="64" xfId="73" applyNumberFormat="1" applyFont="1" applyFill="1" applyBorder="1" applyAlignment="1" applyProtection="1">
      <alignment horizontal="left" vertical="center"/>
      <protection locked="0"/>
    </xf>
    <xf numFmtId="164" fontId="25" fillId="74" borderId="64" xfId="73" applyNumberFormat="1" applyFont="1" applyFill="1" applyBorder="1" applyAlignment="1" applyProtection="1">
      <alignment vertical="center"/>
      <protection locked="0"/>
    </xf>
    <xf numFmtId="20" fontId="25" fillId="74" borderId="64" xfId="73" applyNumberFormat="1" applyFont="1" applyFill="1" applyBorder="1" applyAlignment="1" applyProtection="1">
      <alignment horizontal="center" vertical="center"/>
      <protection locked="0"/>
    </xf>
    <xf numFmtId="0" fontId="5" fillId="74" borderId="64" xfId="69" applyFill="1" applyBorder="1"/>
    <xf numFmtId="0" fontId="7" fillId="64" borderId="64" xfId="69" applyFont="1" applyFill="1" applyBorder="1" applyAlignment="1">
      <alignment vertical="center"/>
    </xf>
    <xf numFmtId="0" fontId="28" fillId="64" borderId="64" xfId="73" applyNumberFormat="1" applyFont="1" applyFill="1" applyBorder="1" applyAlignment="1" applyProtection="1">
      <alignment horizontal="left" vertical="center"/>
      <protection locked="0"/>
    </xf>
    <xf numFmtId="164" fontId="25" fillId="64" borderId="64" xfId="73" applyFont="1" applyFill="1" applyBorder="1" applyAlignment="1" applyProtection="1">
      <alignment vertical="center"/>
      <protection locked="0"/>
    </xf>
    <xf numFmtId="164" fontId="25" fillId="64" borderId="64" xfId="73" quotePrefix="1" applyNumberFormat="1" applyFont="1" applyFill="1" applyBorder="1" applyAlignment="1" applyProtection="1">
      <alignment horizontal="left" vertical="center"/>
      <protection locked="0"/>
    </xf>
    <xf numFmtId="164" fontId="28" fillId="64" borderId="64" xfId="73" applyNumberFormat="1" applyFont="1" applyFill="1" applyBorder="1" applyAlignment="1" applyProtection="1">
      <alignment horizontal="left" vertical="center"/>
      <protection locked="0"/>
    </xf>
    <xf numFmtId="164" fontId="25" fillId="64" borderId="64" xfId="73" applyNumberFormat="1" applyFont="1" applyFill="1" applyBorder="1" applyAlignment="1" applyProtection="1">
      <alignment vertical="center"/>
      <protection locked="0"/>
    </xf>
    <xf numFmtId="20" fontId="25" fillId="64" borderId="64" xfId="73" applyNumberFormat="1" applyFont="1" applyFill="1" applyBorder="1" applyAlignment="1" applyProtection="1">
      <alignment horizontal="center" vertical="center"/>
      <protection locked="0"/>
    </xf>
    <xf numFmtId="0" fontId="5" fillId="64" borderId="64" xfId="69" applyFill="1" applyBorder="1"/>
    <xf numFmtId="0" fontId="7" fillId="74" borderId="64" xfId="69" applyFont="1" applyFill="1" applyBorder="1" applyAlignment="1">
      <alignment vertical="center"/>
    </xf>
    <xf numFmtId="164" fontId="25" fillId="74" borderId="64" xfId="73" applyNumberFormat="1" applyFont="1" applyFill="1" applyBorder="1" applyAlignment="1" applyProtection="1">
      <alignment horizontal="left" vertical="center"/>
      <protection locked="0"/>
    </xf>
    <xf numFmtId="0" fontId="25" fillId="74" borderId="64" xfId="69" applyFont="1" applyFill="1" applyBorder="1" applyAlignment="1" applyProtection="1">
      <alignment vertical="center" wrapText="1"/>
      <protection locked="0"/>
    </xf>
    <xf numFmtId="164" fontId="25" fillId="64" borderId="64" xfId="73" applyNumberFormat="1" applyFont="1" applyFill="1" applyBorder="1" applyAlignment="1" applyProtection="1">
      <alignment horizontal="left" vertical="center"/>
      <protection locked="0"/>
    </xf>
    <xf numFmtId="0" fontId="25" fillId="64" borderId="64" xfId="0" applyFont="1" applyFill="1" applyBorder="1"/>
    <xf numFmtId="0" fontId="28" fillId="74" borderId="64" xfId="73" quotePrefix="1" applyNumberFormat="1" applyFont="1" applyFill="1" applyBorder="1" applyAlignment="1" applyProtection="1">
      <alignment horizontal="left" vertical="center"/>
      <protection locked="0"/>
    </xf>
    <xf numFmtId="164" fontId="25" fillId="74" borderId="64" xfId="73" quotePrefix="1" applyNumberFormat="1" applyFont="1" applyFill="1" applyBorder="1" applyAlignment="1" applyProtection="1">
      <alignment horizontal="left" vertical="center"/>
      <protection locked="0"/>
    </xf>
    <xf numFmtId="0" fontId="28" fillId="64" borderId="64" xfId="73" quotePrefix="1" applyNumberFormat="1" applyFont="1" applyFill="1" applyBorder="1" applyAlignment="1" applyProtection="1">
      <alignment horizontal="left" vertical="center"/>
      <protection locked="0"/>
    </xf>
    <xf numFmtId="0" fontId="25" fillId="64" borderId="64" xfId="69" applyFont="1" applyFill="1" applyBorder="1" applyAlignment="1" applyProtection="1">
      <alignment vertical="center" wrapText="1"/>
      <protection locked="0"/>
    </xf>
    <xf numFmtId="0" fontId="25" fillId="74" borderId="64" xfId="0" applyFont="1" applyFill="1" applyBorder="1"/>
    <xf numFmtId="0" fontId="25" fillId="0" borderId="64" xfId="69" applyFont="1" applyFill="1" applyBorder="1" applyAlignment="1" applyProtection="1">
      <alignment vertical="center" wrapText="1"/>
      <protection locked="0"/>
    </xf>
    <xf numFmtId="164" fontId="5" fillId="0" borderId="0" xfId="74" applyFont="1" applyFill="1" applyAlignment="1" applyProtection="1">
      <alignment vertical="center"/>
      <protection locked="0"/>
    </xf>
    <xf numFmtId="164" fontId="5" fillId="26" borderId="0" xfId="74" applyFont="1" applyFill="1" applyAlignment="1" applyProtection="1">
      <alignment vertical="center"/>
      <protection locked="0"/>
    </xf>
    <xf numFmtId="0" fontId="84" fillId="86" borderId="32" xfId="69" applyFont="1" applyFill="1" applyBorder="1" applyAlignment="1">
      <alignment vertical="center"/>
    </xf>
    <xf numFmtId="0" fontId="84" fillId="86" borderId="11" xfId="69" applyFont="1" applyFill="1" applyBorder="1" applyAlignment="1">
      <alignment vertical="center"/>
    </xf>
    <xf numFmtId="170" fontId="84" fillId="86" borderId="33" xfId="69" applyNumberFormat="1" applyFont="1" applyFill="1" applyBorder="1" applyAlignment="1">
      <alignment horizontal="center" vertical="center"/>
    </xf>
    <xf numFmtId="0" fontId="84" fillId="86" borderId="29" xfId="69" applyFont="1" applyFill="1" applyBorder="1" applyAlignment="1">
      <alignment horizontal="center" vertical="center"/>
    </xf>
    <xf numFmtId="169" fontId="85" fillId="25" borderId="0" xfId="98" applyFont="1" applyFill="1" applyBorder="1" applyAlignment="1">
      <alignment horizontal="center" vertical="center"/>
    </xf>
    <xf numFmtId="169" fontId="18" fillId="37" borderId="0" xfId="98" applyFont="1" applyFill="1" applyAlignment="1">
      <alignment vertical="center"/>
    </xf>
    <xf numFmtId="0" fontId="62" fillId="0" borderId="0" xfId="61" applyFont="1" applyBorder="1" applyAlignment="1" applyProtection="1">
      <alignment horizontal="center"/>
    </xf>
    <xf numFmtId="0" fontId="0" fillId="0" borderId="0" xfId="0"/>
    <xf numFmtId="0" fontId="0" fillId="0" borderId="0" xfId="0"/>
    <xf numFmtId="0" fontId="36" fillId="27" borderId="24" xfId="0" applyFont="1" applyFill="1" applyBorder="1" applyAlignment="1">
      <alignment horizontal="center" vertical="center"/>
    </xf>
    <xf numFmtId="0" fontId="33" fillId="25" borderId="44" xfId="0" applyFont="1" applyFill="1" applyBorder="1" applyAlignment="1">
      <alignment horizontal="center" vertical="center" wrapText="1"/>
    </xf>
    <xf numFmtId="0" fontId="151" fillId="37" borderId="0" xfId="0" applyFont="1" applyFill="1"/>
    <xf numFmtId="0" fontId="152" fillId="30" borderId="0" xfId="0" applyFont="1" applyFill="1" applyBorder="1" applyAlignment="1">
      <alignment horizontal="left"/>
    </xf>
    <xf numFmtId="0" fontId="84" fillId="30" borderId="0" xfId="0" applyFont="1" applyFill="1" applyBorder="1" applyAlignment="1">
      <alignment horizontal="left"/>
    </xf>
    <xf numFmtId="0" fontId="150" fillId="25" borderId="0" xfId="0" applyFont="1" applyFill="1" applyBorder="1" applyAlignment="1">
      <alignment vertical="center"/>
    </xf>
    <xf numFmtId="0" fontId="150" fillId="0" borderId="0" xfId="0" applyFont="1" applyFill="1" applyBorder="1" applyAlignment="1">
      <alignment vertical="center"/>
    </xf>
    <xf numFmtId="164" fontId="28" fillId="0" borderId="0" xfId="0" applyNumberFormat="1" applyFont="1" applyFill="1" applyBorder="1" applyAlignment="1" applyProtection="1">
      <alignment horizontal="left" vertical="center" wrapText="1"/>
    </xf>
    <xf numFmtId="0" fontId="150" fillId="67" borderId="0" xfId="0" applyFont="1" applyFill="1" applyBorder="1" applyAlignment="1">
      <alignment vertical="center"/>
    </xf>
    <xf numFmtId="164" fontId="28" fillId="67" borderId="0" xfId="0" applyNumberFormat="1" applyFont="1" applyFill="1" applyBorder="1" applyAlignment="1" applyProtection="1">
      <alignment horizontal="left" vertical="center" wrapText="1"/>
    </xf>
    <xf numFmtId="164" fontId="150" fillId="25" borderId="0" xfId="73" applyFont="1" applyFill="1" applyBorder="1" applyAlignment="1">
      <alignment vertical="center"/>
    </xf>
    <xf numFmtId="0" fontId="6" fillId="87" borderId="0" xfId="0" applyFont="1" applyFill="1" applyBorder="1" applyAlignment="1">
      <alignment vertical="center"/>
    </xf>
    <xf numFmtId="0" fontId="25" fillId="87" borderId="0" xfId="0" applyFont="1" applyFill="1" applyBorder="1" applyAlignment="1">
      <alignment vertical="center"/>
    </xf>
    <xf numFmtId="164" fontId="25" fillId="87" borderId="0" xfId="73" applyFont="1" applyFill="1" applyBorder="1" applyAlignment="1">
      <alignment horizontal="left" vertical="center"/>
    </xf>
    <xf numFmtId="164" fontId="25" fillId="87" borderId="0" xfId="73" applyFont="1" applyFill="1" applyBorder="1" applyAlignment="1">
      <alignment vertical="center"/>
    </xf>
    <xf numFmtId="164" fontId="28" fillId="87" borderId="0" xfId="73" applyNumberFormat="1" applyFont="1" applyFill="1" applyBorder="1" applyAlignment="1" applyProtection="1">
      <alignment horizontal="center" vertical="center"/>
    </xf>
    <xf numFmtId="164" fontId="28" fillId="87" borderId="0" xfId="73" applyNumberFormat="1" applyFont="1" applyFill="1" applyBorder="1" applyAlignment="1" applyProtection="1">
      <alignment horizontal="left" vertical="center"/>
    </xf>
    <xf numFmtId="164" fontId="25" fillId="87" borderId="0" xfId="73" applyNumberFormat="1" applyFont="1" applyFill="1" applyBorder="1" applyAlignment="1" applyProtection="1">
      <alignment vertical="center"/>
    </xf>
    <xf numFmtId="165" fontId="25" fillId="87" borderId="0" xfId="73" applyNumberFormat="1" applyFont="1" applyFill="1" applyBorder="1" applyAlignment="1" applyProtection="1">
      <alignment vertical="center"/>
    </xf>
    <xf numFmtId="171" fontId="0" fillId="0" borderId="0" xfId="0" applyNumberFormat="1"/>
    <xf numFmtId="164" fontId="123" fillId="0" borderId="0" xfId="73" applyFont="1" applyBorder="1" applyAlignment="1">
      <alignment horizontal="left" vertical="center"/>
    </xf>
    <xf numFmtId="164" fontId="150" fillId="26" borderId="28" xfId="107" applyFont="1" applyFill="1" applyBorder="1" applyAlignment="1">
      <alignment horizontal="left" vertical="center"/>
    </xf>
    <xf numFmtId="164" fontId="150" fillId="25" borderId="0" xfId="107" applyFont="1" applyFill="1" applyBorder="1" applyAlignment="1">
      <alignment vertical="center"/>
    </xf>
    <xf numFmtId="164" fontId="150" fillId="25" borderId="0" xfId="107" applyFont="1" applyFill="1" applyBorder="1" applyAlignment="1">
      <alignment horizontal="left" vertical="center"/>
    </xf>
    <xf numFmtId="164" fontId="150" fillId="25" borderId="0" xfId="107" applyFont="1" applyFill="1" applyBorder="1" applyAlignment="1">
      <alignment vertical="center" wrapText="1"/>
    </xf>
    <xf numFmtId="18" fontId="150" fillId="25" borderId="0" xfId="107" applyNumberFormat="1" applyFont="1" applyFill="1" applyBorder="1" applyAlignment="1">
      <alignment vertical="center"/>
    </xf>
    <xf numFmtId="0" fontId="150" fillId="25" borderId="0" xfId="69" applyFont="1" applyFill="1" applyAlignment="1">
      <alignment wrapText="1"/>
    </xf>
    <xf numFmtId="0" fontId="150" fillId="27" borderId="0" xfId="69" applyFont="1" applyFill="1" applyAlignment="1">
      <alignment wrapText="1"/>
    </xf>
    <xf numFmtId="164" fontId="151" fillId="25" borderId="0" xfId="107" applyFont="1" applyFill="1" applyBorder="1" applyAlignment="1">
      <alignment vertical="center"/>
    </xf>
    <xf numFmtId="164" fontId="151" fillId="25" borderId="0" xfId="107" applyFont="1" applyFill="1" applyBorder="1" applyAlignment="1">
      <alignment horizontal="left" vertical="center"/>
    </xf>
    <xf numFmtId="18" fontId="151" fillId="25" borderId="0" xfId="107" applyNumberFormat="1" applyFont="1" applyFill="1" applyBorder="1" applyAlignment="1">
      <alignment vertical="center"/>
    </xf>
    <xf numFmtId="164" fontId="151" fillId="27" borderId="0" xfId="107" applyFont="1" applyFill="1" applyBorder="1" applyAlignment="1">
      <alignment vertical="center"/>
    </xf>
    <xf numFmtId="164" fontId="151" fillId="27" borderId="0" xfId="107" applyFont="1" applyFill="1" applyBorder="1" applyAlignment="1">
      <alignment horizontal="left" vertical="center"/>
    </xf>
    <xf numFmtId="18" fontId="151" fillId="27" borderId="0" xfId="107" applyNumberFormat="1" applyFont="1" applyFill="1" applyBorder="1" applyAlignment="1">
      <alignment vertical="center"/>
    </xf>
    <xf numFmtId="164" fontId="150" fillId="35" borderId="0" xfId="107" applyFont="1" applyFill="1" applyBorder="1" applyAlignment="1">
      <alignment vertical="center"/>
    </xf>
    <xf numFmtId="164" fontId="150" fillId="39" borderId="0" xfId="107" applyFont="1" applyFill="1" applyBorder="1" applyAlignment="1">
      <alignment vertical="center"/>
    </xf>
    <xf numFmtId="0" fontId="139" fillId="0" borderId="0" xfId="69" applyFont="1" applyFill="1" applyBorder="1" applyAlignment="1">
      <alignment vertical="center"/>
    </xf>
    <xf numFmtId="0" fontId="0" fillId="0" borderId="0" xfId="0"/>
    <xf numFmtId="0" fontId="32" fillId="69" borderId="73" xfId="0" applyFont="1" applyFill="1" applyBorder="1" applyAlignment="1">
      <alignment vertical="center"/>
    </xf>
    <xf numFmtId="0" fontId="32" fillId="69" borderId="69" xfId="0" applyFont="1" applyFill="1" applyBorder="1" applyAlignment="1">
      <alignment vertical="center"/>
    </xf>
    <xf numFmtId="0" fontId="32" fillId="69" borderId="53" xfId="0" applyFont="1" applyFill="1" applyBorder="1" applyAlignment="1">
      <alignment vertical="center"/>
    </xf>
    <xf numFmtId="0" fontId="36" fillId="27" borderId="24" xfId="0" applyFont="1" applyFill="1" applyBorder="1" applyAlignment="1">
      <alignment horizontal="center" vertical="center"/>
    </xf>
    <xf numFmtId="0" fontId="32" fillId="69" borderId="70" xfId="0" applyFont="1" applyFill="1" applyBorder="1" applyAlignment="1">
      <alignment vertical="center"/>
    </xf>
    <xf numFmtId="0" fontId="45" fillId="0" borderId="0" xfId="61" applyFont="1" applyFill="1" applyBorder="1" applyAlignment="1" applyProtection="1">
      <alignment horizontal="center" vertical="center" wrapText="1"/>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0" fontId="31"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1" fillId="0" borderId="0" xfId="0" applyFont="1" applyBorder="1" applyAlignment="1">
      <alignment horizontal="left" vertical="top" wrapText="1"/>
    </xf>
    <xf numFmtId="0" fontId="51" fillId="0" borderId="0" xfId="0" applyFont="1" applyBorder="1" applyAlignment="1">
      <alignment horizontal="justify" vertical="top" wrapText="1"/>
    </xf>
    <xf numFmtId="0" fontId="123" fillId="61" borderId="0" xfId="61" applyFont="1" applyFill="1" applyBorder="1" applyAlignment="1" applyProtection="1">
      <alignment horizontal="center" vertical="center" wrapText="1"/>
    </xf>
    <xf numFmtId="0" fontId="123" fillId="61" borderId="10" xfId="61" applyFont="1" applyFill="1" applyBorder="1" applyAlignment="1" applyProtection="1">
      <alignment horizontal="center" vertical="center"/>
    </xf>
    <xf numFmtId="0" fontId="148" fillId="0" borderId="32" xfId="0" applyFont="1" applyBorder="1" applyAlignment="1">
      <alignment horizontal="left" wrapText="1" indent="1" readingOrder="1"/>
    </xf>
    <xf numFmtId="0" fontId="0" fillId="0" borderId="11" xfId="0" applyBorder="1" applyAlignment="1">
      <alignment horizontal="left" indent="1" readingOrder="1"/>
    </xf>
    <xf numFmtId="0" fontId="0" fillId="0" borderId="33" xfId="0" applyBorder="1" applyAlignment="1">
      <alignment horizontal="left" indent="1"/>
    </xf>
    <xf numFmtId="0" fontId="0" fillId="0" borderId="29" xfId="0" applyBorder="1" applyAlignment="1">
      <alignment horizontal="left" indent="1" readingOrder="1"/>
    </xf>
    <xf numFmtId="0" fontId="0" fillId="0" borderId="10" xfId="0" applyBorder="1" applyAlignment="1">
      <alignment horizontal="left" indent="1" readingOrder="1"/>
    </xf>
    <xf numFmtId="0" fontId="0" fillId="0" borderId="20" xfId="0" applyBorder="1" applyAlignment="1">
      <alignment horizontal="left" indent="1"/>
    </xf>
    <xf numFmtId="0" fontId="5" fillId="0" borderId="0" xfId="0" applyFont="1"/>
    <xf numFmtId="0" fontId="61" fillId="0" borderId="0" xfId="0" applyFont="1" applyAlignment="1">
      <alignment horizontal="center" wrapText="1"/>
    </xf>
    <xf numFmtId="44" fontId="58" fillId="29" borderId="32" xfId="52" applyFont="1" applyFill="1" applyBorder="1" applyAlignment="1">
      <alignment horizontal="center" vertical="center"/>
    </xf>
    <xf numFmtId="44" fontId="58" fillId="29" borderId="11" xfId="52" applyFont="1" applyFill="1" applyBorder="1" applyAlignment="1">
      <alignment horizontal="center" vertical="center"/>
    </xf>
    <xf numFmtId="44" fontId="58" fillId="29" borderId="33" xfId="52" applyFont="1" applyFill="1" applyBorder="1" applyAlignment="1">
      <alignment horizontal="center" vertical="center"/>
    </xf>
    <xf numFmtId="44" fontId="58" fillId="29" borderId="28" xfId="52" applyFont="1" applyFill="1" applyBorder="1" applyAlignment="1">
      <alignment horizontal="center" vertical="center"/>
    </xf>
    <xf numFmtId="44" fontId="58" fillId="29" borderId="0" xfId="52" applyFont="1" applyFill="1" applyBorder="1" applyAlignment="1">
      <alignment horizontal="center" vertical="center"/>
    </xf>
    <xf numFmtId="44" fontId="58" fillId="29" borderId="19" xfId="52" applyFont="1" applyFill="1" applyBorder="1" applyAlignment="1">
      <alignment horizontal="center" vertical="center"/>
    </xf>
    <xf numFmtId="44" fontId="58" fillId="29" borderId="29" xfId="52" applyFont="1" applyFill="1" applyBorder="1" applyAlignment="1">
      <alignment horizontal="center" vertical="center"/>
    </xf>
    <xf numFmtId="44" fontId="58" fillId="29" borderId="10" xfId="52" applyFont="1" applyFill="1" applyBorder="1" applyAlignment="1">
      <alignment horizontal="center" vertical="center"/>
    </xf>
    <xf numFmtId="44" fontId="58" fillId="29" borderId="20" xfId="52" applyFont="1" applyFill="1" applyBorder="1" applyAlignment="1">
      <alignment horizontal="center" vertical="center"/>
    </xf>
    <xf numFmtId="0" fontId="6" fillId="27" borderId="0" xfId="0" applyFont="1" applyFill="1" applyAlignment="1">
      <alignment horizontal="center" vertical="center" wrapText="1"/>
    </xf>
    <xf numFmtId="0" fontId="6" fillId="27" borderId="0" xfId="0" applyFont="1" applyFill="1" applyAlignment="1">
      <alignment horizontal="center" vertical="center"/>
    </xf>
    <xf numFmtId="0" fontId="59" fillId="27" borderId="0" xfId="61" applyFont="1" applyFill="1" applyAlignment="1" applyProtection="1">
      <alignment horizontal="center" vertical="center"/>
    </xf>
    <xf numFmtId="0" fontId="57" fillId="27" borderId="0" xfId="0" applyFont="1" applyFill="1" applyAlignment="1">
      <alignment horizontal="center" vertical="center"/>
    </xf>
    <xf numFmtId="0" fontId="62" fillId="0" borderId="0" xfId="61" applyFont="1" applyBorder="1" applyAlignment="1" applyProtection="1">
      <alignment horizontal="center"/>
    </xf>
    <xf numFmtId="0" fontId="0" fillId="0" borderId="0" xfId="0" applyAlignment="1">
      <alignment horizontal="center" vertical="center"/>
    </xf>
    <xf numFmtId="0" fontId="149" fillId="0" borderId="0" xfId="0" applyFont="1" applyAlignment="1">
      <alignment horizontal="center" vertical="center"/>
    </xf>
    <xf numFmtId="0" fontId="0" fillId="0" borderId="0" xfId="0"/>
    <xf numFmtId="0" fontId="33" fillId="51" borderId="48" xfId="0" applyFont="1" applyFill="1" applyBorder="1" applyAlignment="1">
      <alignment horizontal="center" vertical="center" wrapText="1"/>
    </xf>
    <xf numFmtId="0" fontId="33" fillId="51" borderId="39" xfId="0" applyFont="1" applyFill="1" applyBorder="1" applyAlignment="1">
      <alignment horizontal="center" vertical="center" wrapText="1"/>
    </xf>
    <xf numFmtId="0" fontId="33" fillId="51" borderId="46" xfId="0" applyFont="1" applyFill="1" applyBorder="1" applyAlignment="1">
      <alignment horizontal="center" vertical="center" wrapText="1"/>
    </xf>
    <xf numFmtId="0" fontId="20" fillId="52" borderId="23" xfId="61" applyFont="1" applyFill="1" applyBorder="1" applyAlignment="1" applyProtection="1">
      <alignment horizontal="center" vertical="center" wrapText="1"/>
    </xf>
    <xf numFmtId="0" fontId="20" fillId="52" borderId="65" xfId="61" applyFont="1" applyFill="1" applyBorder="1" applyAlignment="1" applyProtection="1">
      <alignment horizontal="center" vertical="center" wrapText="1"/>
    </xf>
    <xf numFmtId="0" fontId="20" fillId="52" borderId="66" xfId="61" applyFont="1" applyFill="1" applyBorder="1" applyAlignment="1" applyProtection="1">
      <alignment horizontal="center" vertical="center" wrapText="1"/>
    </xf>
    <xf numFmtId="0" fontId="20" fillId="76" borderId="23" xfId="61" applyFont="1" applyFill="1" applyBorder="1" applyAlignment="1" applyProtection="1">
      <alignment horizontal="center" vertical="center" wrapText="1"/>
    </xf>
    <xf numFmtId="0" fontId="20" fillId="76" borderId="65" xfId="61" applyFont="1" applyFill="1" applyBorder="1" applyAlignment="1" applyProtection="1">
      <alignment horizontal="center" vertical="center" wrapText="1"/>
    </xf>
    <xf numFmtId="0" fontId="20" fillId="76" borderId="49" xfId="61" applyFont="1" applyFill="1" applyBorder="1" applyAlignment="1" applyProtection="1">
      <alignment horizontal="center" vertical="center" wrapText="1"/>
    </xf>
    <xf numFmtId="0" fontId="20" fillId="56" borderId="71" xfId="61" applyFont="1" applyFill="1" applyBorder="1" applyAlignment="1" applyProtection="1">
      <alignment horizontal="center" vertical="center" wrapText="1"/>
    </xf>
    <xf numFmtId="0" fontId="20" fillId="56" borderId="65" xfId="61" applyFont="1" applyFill="1" applyBorder="1" applyAlignment="1" applyProtection="1">
      <alignment horizontal="center" vertical="center" wrapText="1"/>
    </xf>
    <xf numFmtId="0" fontId="20" fillId="56" borderId="49" xfId="61" applyFont="1" applyFill="1" applyBorder="1" applyAlignment="1" applyProtection="1">
      <alignment horizontal="center" vertical="center" wrapText="1"/>
    </xf>
    <xf numFmtId="0" fontId="32" fillId="69" borderId="53" xfId="0" applyFont="1" applyFill="1" applyBorder="1" applyAlignment="1">
      <alignment vertical="center"/>
    </xf>
    <xf numFmtId="0" fontId="32" fillId="69" borderId="69" xfId="0" applyFont="1" applyFill="1" applyBorder="1" applyAlignment="1">
      <alignment vertical="center"/>
    </xf>
    <xf numFmtId="0" fontId="32" fillId="69" borderId="50" xfId="0" applyFont="1" applyFill="1" applyBorder="1" applyAlignment="1">
      <alignment vertical="center"/>
    </xf>
    <xf numFmtId="0" fontId="36" fillId="54" borderId="35" xfId="0" applyFont="1" applyFill="1" applyBorder="1" applyAlignment="1">
      <alignment horizontal="center" vertical="center" wrapText="1"/>
    </xf>
    <xf numFmtId="0" fontId="36" fillId="54" borderId="10" xfId="0" applyFont="1" applyFill="1" applyBorder="1" applyAlignment="1">
      <alignment horizontal="center" vertical="center" wrapText="1"/>
    </xf>
    <xf numFmtId="0" fontId="36" fillId="54" borderId="34" xfId="0" applyFont="1" applyFill="1" applyBorder="1" applyAlignment="1">
      <alignment horizontal="center" vertical="center" wrapText="1"/>
    </xf>
    <xf numFmtId="169" fontId="136" fillId="46" borderId="52" xfId="61" applyNumberFormat="1" applyFont="1" applyFill="1" applyBorder="1" applyAlignment="1" applyProtection="1">
      <alignment horizontal="center" vertical="center" wrapText="1"/>
    </xf>
    <xf numFmtId="169" fontId="136" fillId="46" borderId="67" xfId="61" applyNumberFormat="1" applyFont="1" applyFill="1" applyBorder="1" applyAlignment="1" applyProtection="1">
      <alignment horizontal="center" vertical="center" wrapText="1"/>
    </xf>
    <xf numFmtId="169" fontId="136" fillId="46" borderId="68" xfId="61" applyNumberFormat="1" applyFont="1" applyFill="1" applyBorder="1" applyAlignment="1" applyProtection="1">
      <alignment horizontal="center" vertical="center" wrapText="1"/>
    </xf>
    <xf numFmtId="0" fontId="31" fillId="33" borderId="23" xfId="61" applyFont="1" applyFill="1" applyBorder="1" applyAlignment="1" applyProtection="1">
      <alignment horizontal="center" vertical="center" wrapText="1"/>
    </xf>
    <xf numFmtId="0" fontId="31" fillId="33" borderId="65" xfId="61" applyFont="1" applyFill="1" applyBorder="1" applyAlignment="1" applyProtection="1">
      <alignment horizontal="center" vertical="center" wrapText="1"/>
    </xf>
    <xf numFmtId="0" fontId="31" fillId="33" borderId="49" xfId="61" applyFont="1" applyFill="1" applyBorder="1" applyAlignment="1" applyProtection="1">
      <alignment horizontal="center" vertical="center" wrapText="1"/>
    </xf>
    <xf numFmtId="0" fontId="136" fillId="81" borderId="23" xfId="61" applyFont="1" applyFill="1" applyBorder="1" applyAlignment="1" applyProtection="1">
      <alignment horizontal="center" vertical="center" wrapText="1"/>
    </xf>
    <xf numFmtId="0" fontId="136" fillId="81" borderId="65" xfId="61" applyFont="1" applyFill="1" applyBorder="1" applyAlignment="1" applyProtection="1">
      <alignment horizontal="center" vertical="center" wrapText="1"/>
    </xf>
    <xf numFmtId="0" fontId="136" fillId="81" borderId="66" xfId="61" applyFont="1" applyFill="1" applyBorder="1" applyAlignment="1" applyProtection="1">
      <alignment horizontal="center" vertical="center" wrapText="1"/>
    </xf>
    <xf numFmtId="0" fontId="32" fillId="69" borderId="52" xfId="0" applyFont="1" applyFill="1" applyBorder="1" applyAlignment="1">
      <alignment vertical="center"/>
    </xf>
    <xf numFmtId="0" fontId="32" fillId="69" borderId="67" xfId="0" applyFont="1" applyFill="1" applyBorder="1" applyAlignment="1">
      <alignment vertical="center"/>
    </xf>
    <xf numFmtId="0" fontId="32" fillId="69" borderId="68" xfId="0" applyFont="1" applyFill="1" applyBorder="1" applyAlignment="1">
      <alignment vertical="center"/>
    </xf>
    <xf numFmtId="0" fontId="20" fillId="28" borderId="39" xfId="0" applyFont="1" applyFill="1" applyBorder="1" applyAlignment="1">
      <alignment horizontal="center" vertical="center"/>
    </xf>
    <xf numFmtId="0" fontId="43" fillId="36" borderId="72" xfId="61" applyFont="1" applyFill="1" applyBorder="1" applyAlignment="1" applyProtection="1">
      <alignment horizontal="center" vertical="center" wrapText="1"/>
    </xf>
    <xf numFmtId="0" fontId="43" fillId="36" borderId="67" xfId="61" applyFont="1" applyFill="1" applyBorder="1" applyAlignment="1" applyProtection="1">
      <alignment horizontal="center" vertical="center" wrapText="1"/>
    </xf>
    <xf numFmtId="0" fontId="43" fillId="36" borderId="54" xfId="61" applyFont="1" applyFill="1" applyBorder="1" applyAlignment="1" applyProtection="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35" xfId="0" applyFont="1" applyFill="1" applyBorder="1" applyAlignment="1">
      <alignment horizontal="center" vertical="center" wrapText="1"/>
    </xf>
    <xf numFmtId="0" fontId="95" fillId="30" borderId="10" xfId="0" applyFont="1" applyFill="1" applyBorder="1" applyAlignment="1">
      <alignment horizontal="center" vertical="center" wrapText="1"/>
    </xf>
    <xf numFmtId="0" fontId="95" fillId="30" borderId="34" xfId="0" applyFont="1" applyFill="1" applyBorder="1" applyAlignment="1">
      <alignment horizontal="center" vertical="center" wrapText="1"/>
    </xf>
    <xf numFmtId="0" fontId="127" fillId="80" borderId="52" xfId="61" applyFont="1" applyFill="1" applyBorder="1" applyAlignment="1" applyProtection="1">
      <alignment horizontal="center" vertical="center" wrapText="1"/>
    </xf>
    <xf numFmtId="0" fontId="127" fillId="80" borderId="67" xfId="61" applyFont="1" applyFill="1" applyBorder="1" applyAlignment="1" applyProtection="1">
      <alignment horizontal="center" vertical="center" wrapText="1"/>
    </xf>
    <xf numFmtId="0" fontId="127" fillId="80" borderId="68" xfId="61" applyFont="1" applyFill="1" applyBorder="1" applyAlignment="1" applyProtection="1">
      <alignment horizontal="center" vertical="center" wrapText="1"/>
    </xf>
    <xf numFmtId="0" fontId="32" fillId="69" borderId="54" xfId="0" applyFont="1" applyFill="1" applyBorder="1" applyAlignment="1">
      <alignment vertical="center"/>
    </xf>
    <xf numFmtId="0" fontId="143" fillId="75" borderId="53" xfId="61" applyFont="1" applyFill="1" applyBorder="1" applyAlignment="1" applyProtection="1">
      <alignment horizontal="center" vertical="center" wrapText="1"/>
    </xf>
    <xf numFmtId="0" fontId="143" fillId="75" borderId="69" xfId="61" applyFont="1" applyFill="1" applyBorder="1" applyAlignment="1" applyProtection="1">
      <alignment horizontal="center" vertical="center" wrapText="1"/>
    </xf>
    <xf numFmtId="0" fontId="143" fillId="75" borderId="70" xfId="61" applyFont="1" applyFill="1" applyBorder="1" applyAlignment="1" applyProtection="1">
      <alignment horizontal="center" vertical="center" wrapText="1"/>
    </xf>
    <xf numFmtId="0" fontId="94" fillId="30" borderId="18" xfId="0" applyFont="1" applyFill="1" applyBorder="1" applyAlignment="1">
      <alignment horizontal="center" vertical="center" wrapText="1"/>
    </xf>
    <xf numFmtId="0" fontId="94" fillId="30" borderId="27" xfId="0" applyFont="1" applyFill="1" applyBorder="1" applyAlignment="1">
      <alignment horizontal="center" vertical="center" wrapText="1"/>
    </xf>
    <xf numFmtId="0" fontId="94" fillId="30" borderId="13" xfId="0" applyFont="1" applyFill="1" applyBorder="1" applyAlignment="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94" fillId="30" borderId="25" xfId="0" applyFont="1" applyFill="1" applyBorder="1" applyAlignment="1">
      <alignment horizontal="center" vertical="center" wrapText="1"/>
    </xf>
    <xf numFmtId="0" fontId="94" fillId="30" borderId="12" xfId="0" applyFont="1" applyFill="1" applyBorder="1" applyAlignment="1">
      <alignment horizontal="center" vertical="center" wrapText="1"/>
    </xf>
    <xf numFmtId="0" fontId="94" fillId="30" borderId="26" xfId="0" applyFont="1" applyFill="1" applyBorder="1" applyAlignment="1">
      <alignment horizontal="center" vertical="center" wrapText="1"/>
    </xf>
    <xf numFmtId="0" fontId="31" fillId="33" borderId="71" xfId="61" applyFont="1" applyFill="1" applyBorder="1" applyAlignment="1" applyProtection="1">
      <alignment horizontal="center" vertical="center" wrapText="1"/>
    </xf>
    <xf numFmtId="0" fontId="31" fillId="33" borderId="66" xfId="61" applyFont="1" applyFill="1" applyBorder="1" applyAlignment="1" applyProtection="1">
      <alignment horizontal="center" vertical="center" wrapText="1"/>
    </xf>
    <xf numFmtId="0" fontId="20" fillId="49" borderId="23" xfId="61" applyFont="1" applyFill="1" applyBorder="1" applyAlignment="1" applyProtection="1">
      <alignment horizontal="center" vertical="center" wrapText="1"/>
    </xf>
    <xf numFmtId="0" fontId="20" fillId="49" borderId="65" xfId="61" applyFont="1" applyFill="1" applyBorder="1" applyAlignment="1" applyProtection="1">
      <alignment horizontal="center" vertical="center" wrapText="1"/>
    </xf>
    <xf numFmtId="0" fontId="20" fillId="49" borderId="66" xfId="61" applyFont="1" applyFill="1" applyBorder="1" applyAlignment="1" applyProtection="1">
      <alignment horizontal="center" vertical="center" wrapText="1"/>
    </xf>
    <xf numFmtId="0" fontId="20" fillId="88" borderId="71" xfId="61" applyFont="1" applyFill="1" applyBorder="1" applyAlignment="1" applyProtection="1">
      <alignment horizontal="center" vertical="center" wrapText="1"/>
    </xf>
    <xf numFmtId="0" fontId="20" fillId="88" borderId="65" xfId="61" applyFont="1" applyFill="1" applyBorder="1" applyAlignment="1" applyProtection="1">
      <alignment horizontal="center" vertical="center" wrapText="1"/>
    </xf>
    <xf numFmtId="0" fontId="20" fillId="88" borderId="49" xfId="61" applyFont="1" applyFill="1" applyBorder="1" applyAlignment="1" applyProtection="1">
      <alignment horizontal="center" vertical="center" wrapText="1"/>
    </xf>
    <xf numFmtId="0" fontId="32" fillId="69" borderId="72" xfId="0" applyFont="1" applyFill="1" applyBorder="1" applyAlignment="1">
      <alignment vertical="center"/>
    </xf>
    <xf numFmtId="0" fontId="32" fillId="69" borderId="71" xfId="0" applyFont="1" applyFill="1" applyBorder="1" applyAlignment="1">
      <alignment vertical="center"/>
    </xf>
    <xf numFmtId="0" fontId="32" fillId="69" borderId="65" xfId="0" applyFont="1" applyFill="1" applyBorder="1" applyAlignment="1">
      <alignment vertical="center"/>
    </xf>
    <xf numFmtId="0" fontId="32" fillId="69" borderId="66" xfId="0" applyFont="1" applyFill="1" applyBorder="1" applyAlignment="1">
      <alignment vertical="center"/>
    </xf>
    <xf numFmtId="0" fontId="32" fillId="69" borderId="73" xfId="0" applyFont="1" applyFill="1" applyBorder="1" applyAlignment="1">
      <alignment vertical="center"/>
    </xf>
    <xf numFmtId="0" fontId="32" fillId="69" borderId="70" xfId="0" applyFont="1" applyFill="1" applyBorder="1" applyAlignment="1">
      <alignment vertical="center"/>
    </xf>
    <xf numFmtId="0" fontId="43" fillId="36" borderId="68" xfId="61" applyFont="1" applyFill="1" applyBorder="1" applyAlignment="1" applyProtection="1">
      <alignment horizontal="center" vertical="center" wrapText="1"/>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6" fillId="54" borderId="45" xfId="0" applyFont="1" applyFill="1" applyBorder="1" applyAlignment="1">
      <alignment horizontal="center" vertical="center" wrapText="1"/>
    </xf>
    <xf numFmtId="0" fontId="36" fillId="54" borderId="30" xfId="0" applyFont="1" applyFill="1" applyBorder="1" applyAlignment="1">
      <alignment horizontal="center" vertical="center" wrapText="1"/>
    </xf>
    <xf numFmtId="0" fontId="36" fillId="54" borderId="74" xfId="0" applyFont="1" applyFill="1" applyBorder="1" applyAlignment="1">
      <alignment horizontal="center" vertical="center" wrapText="1"/>
    </xf>
    <xf numFmtId="0" fontId="21" fillId="30" borderId="0" xfId="0" applyFont="1" applyFill="1" applyBorder="1" applyAlignment="1">
      <alignment horizontal="center" vertical="center"/>
    </xf>
    <xf numFmtId="0" fontId="21" fillId="30" borderId="19" xfId="0" applyFont="1" applyFill="1" applyBorder="1" applyAlignment="1">
      <alignment horizontal="center" vertical="center"/>
    </xf>
    <xf numFmtId="0" fontId="34" fillId="46" borderId="44" xfId="0" applyFont="1" applyFill="1" applyBorder="1" applyAlignment="1">
      <alignment horizontal="center" vertical="center" wrapText="1"/>
    </xf>
    <xf numFmtId="0" fontId="34" fillId="46" borderId="11" xfId="0" applyFont="1" applyFill="1" applyBorder="1" applyAlignment="1">
      <alignment horizontal="center" vertical="center" wrapText="1"/>
    </xf>
    <xf numFmtId="0" fontId="34" fillId="46" borderId="75" xfId="0" applyFont="1" applyFill="1" applyBorder="1" applyAlignment="1">
      <alignment horizontal="center" vertical="center" wrapText="1"/>
    </xf>
    <xf numFmtId="0" fontId="34" fillId="46" borderId="25" xfId="0" applyFont="1" applyFill="1" applyBorder="1" applyAlignment="1">
      <alignment horizontal="center" vertical="center" wrapText="1"/>
    </xf>
    <xf numFmtId="0" fontId="34" fillId="46" borderId="12" xfId="0" applyFont="1" applyFill="1" applyBorder="1" applyAlignment="1">
      <alignment horizontal="center" vertical="center" wrapText="1"/>
    </xf>
    <xf numFmtId="0" fontId="34" fillId="46" borderId="26" xfId="0" applyFont="1" applyFill="1" applyBorder="1" applyAlignment="1">
      <alignment horizontal="center" vertical="center" wrapText="1"/>
    </xf>
    <xf numFmtId="0" fontId="35" fillId="26" borderId="18" xfId="0" applyFont="1" applyFill="1" applyBorder="1" applyAlignment="1">
      <alignment horizontal="center" vertical="center" wrapText="1"/>
    </xf>
    <xf numFmtId="0" fontId="35" fillId="26" borderId="27" xfId="0" applyFont="1" applyFill="1" applyBorder="1" applyAlignment="1">
      <alignment horizontal="center" vertical="center" wrapText="1"/>
    </xf>
    <xf numFmtId="0" fontId="35" fillId="26" borderId="13" xfId="0" applyFont="1" applyFill="1" applyBorder="1" applyAlignment="1">
      <alignment horizontal="center" vertical="center" wrapText="1"/>
    </xf>
    <xf numFmtId="0" fontId="35" fillId="26" borderId="35" xfId="0" applyFont="1" applyFill="1" applyBorder="1" applyAlignment="1">
      <alignment horizontal="center" vertical="center" wrapText="1"/>
    </xf>
    <xf numFmtId="0" fontId="35" fillId="26" borderId="10" xfId="0" applyFont="1" applyFill="1" applyBorder="1" applyAlignment="1">
      <alignment horizontal="center" vertical="center" wrapText="1"/>
    </xf>
    <xf numFmtId="0" fontId="35" fillId="26" borderId="34" xfId="0" applyFont="1" applyFill="1" applyBorder="1" applyAlignment="1">
      <alignment horizontal="center" vertical="center" wrapText="1"/>
    </xf>
    <xf numFmtId="0" fontId="33" fillId="31" borderId="48" xfId="0" applyFont="1" applyFill="1" applyBorder="1" applyAlignment="1">
      <alignment horizontal="center" vertical="center" wrapText="1"/>
    </xf>
    <xf numFmtId="0" fontId="33" fillId="31" borderId="39" xfId="0" applyFont="1" applyFill="1" applyBorder="1" applyAlignment="1">
      <alignment horizontal="center" vertical="center" wrapText="1"/>
    </xf>
    <xf numFmtId="0" fontId="32" fillId="28" borderId="39" xfId="0" applyFont="1" applyFill="1" applyBorder="1" applyAlignment="1">
      <alignment horizontal="center" vertical="center"/>
    </xf>
    <xf numFmtId="0" fontId="41" fillId="50" borderId="14" xfId="0" applyFont="1" applyFill="1" applyBorder="1" applyAlignment="1">
      <alignment horizontal="center" vertical="center" wrapText="1"/>
    </xf>
    <xf numFmtId="0" fontId="41" fillId="50" borderId="0" xfId="0" applyFont="1" applyFill="1" applyBorder="1" applyAlignment="1">
      <alignment horizontal="center" vertical="center" wrapText="1"/>
    </xf>
    <xf numFmtId="0" fontId="41" fillId="50" borderId="15" xfId="0" applyFont="1" applyFill="1" applyBorder="1" applyAlignment="1">
      <alignment horizontal="center" vertical="center" wrapText="1"/>
    </xf>
    <xf numFmtId="0" fontId="96" fillId="57" borderId="14" xfId="0" applyFont="1" applyFill="1" applyBorder="1" applyAlignment="1">
      <alignment horizontal="center" vertical="center" wrapText="1"/>
    </xf>
    <xf numFmtId="0" fontId="96" fillId="57" borderId="0" xfId="0" applyFont="1" applyFill="1" applyBorder="1" applyAlignment="1">
      <alignment horizontal="center" vertical="center" wrapText="1"/>
    </xf>
    <xf numFmtId="0" fontId="96" fillId="57" borderId="15" xfId="0" applyFont="1" applyFill="1" applyBorder="1" applyAlignment="1">
      <alignment horizontal="center" vertical="center" wrapText="1"/>
    </xf>
    <xf numFmtId="0" fontId="96" fillId="57" borderId="25" xfId="0" applyFont="1" applyFill="1" applyBorder="1" applyAlignment="1">
      <alignment horizontal="center" vertical="center" wrapText="1"/>
    </xf>
    <xf numFmtId="0" fontId="96" fillId="57" borderId="12" xfId="0" applyFont="1" applyFill="1" applyBorder="1" applyAlignment="1">
      <alignment horizontal="center" vertical="center" wrapText="1"/>
    </xf>
    <xf numFmtId="0" fontId="96" fillId="57" borderId="26" xfId="0" applyFont="1" applyFill="1" applyBorder="1" applyAlignment="1">
      <alignment horizontal="center" vertical="center" wrapText="1"/>
    </xf>
    <xf numFmtId="0" fontId="95" fillId="30" borderId="44" xfId="0" applyFont="1" applyFill="1" applyBorder="1" applyAlignment="1">
      <alignment horizontal="center" vertical="center" wrapText="1"/>
    </xf>
    <xf numFmtId="0" fontId="95" fillId="30" borderId="11" xfId="0" applyFont="1" applyFill="1" applyBorder="1" applyAlignment="1">
      <alignment horizontal="center" vertical="center" wrapText="1"/>
    </xf>
    <xf numFmtId="0" fontId="95" fillId="30" borderId="75" xfId="0" applyFont="1" applyFill="1" applyBorder="1" applyAlignment="1">
      <alignment horizontal="center" vertical="center" wrapText="1"/>
    </xf>
    <xf numFmtId="0" fontId="36" fillId="24" borderId="43" xfId="0" applyFont="1" applyFill="1" applyBorder="1" applyAlignment="1">
      <alignment horizontal="center" vertical="center"/>
    </xf>
    <xf numFmtId="0" fontId="36" fillId="24" borderId="55" xfId="0" applyFont="1" applyFill="1" applyBorder="1" applyAlignment="1">
      <alignment horizontal="center" vertical="center"/>
    </xf>
    <xf numFmtId="0" fontId="36" fillId="24" borderId="56" xfId="0" applyFont="1" applyFill="1" applyBorder="1" applyAlignment="1">
      <alignment horizontal="center" vertical="center"/>
    </xf>
    <xf numFmtId="0" fontId="141" fillId="82" borderId="72" xfId="61" applyFont="1" applyFill="1" applyBorder="1" applyAlignment="1" applyProtection="1">
      <alignment horizontal="center" vertical="center" wrapText="1"/>
    </xf>
    <xf numFmtId="0" fontId="141" fillId="82" borderId="67" xfId="61" applyFont="1" applyFill="1" applyBorder="1" applyAlignment="1" applyProtection="1">
      <alignment horizontal="center" vertical="center" wrapText="1"/>
    </xf>
    <xf numFmtId="0" fontId="141" fillId="82" borderId="54" xfId="61" applyFont="1" applyFill="1" applyBorder="1" applyAlignment="1" applyProtection="1">
      <alignment horizontal="center" vertical="center" wrapText="1"/>
    </xf>
    <xf numFmtId="169" fontId="41" fillId="24" borderId="18" xfId="100" applyFont="1" applyFill="1" applyBorder="1" applyAlignment="1" applyProtection="1">
      <alignment horizontal="center" vertical="center" wrapText="1"/>
    </xf>
    <xf numFmtId="169" fontId="41" fillId="24" borderId="27" xfId="100" applyFont="1" applyFill="1" applyBorder="1" applyAlignment="1" applyProtection="1">
      <alignment horizontal="center" vertical="center" wrapText="1"/>
    </xf>
    <xf numFmtId="169" fontId="41" fillId="24" borderId="13" xfId="100" applyFont="1" applyFill="1" applyBorder="1" applyAlignment="1" applyProtection="1">
      <alignment horizontal="center" vertical="center" wrapText="1"/>
    </xf>
    <xf numFmtId="169" fontId="41" fillId="24" borderId="25" xfId="100" applyFont="1" applyFill="1" applyBorder="1" applyAlignment="1" applyProtection="1">
      <alignment horizontal="center" vertical="center" wrapText="1"/>
    </xf>
    <xf numFmtId="169" fontId="41" fillId="24" borderId="12" xfId="100" applyFont="1" applyFill="1" applyBorder="1" applyAlignment="1" applyProtection="1">
      <alignment horizontal="center" vertical="center" wrapText="1"/>
    </xf>
    <xf numFmtId="169" fontId="41" fillId="24" borderId="26" xfId="100" applyFont="1" applyFill="1" applyBorder="1" applyAlignment="1" applyProtection="1">
      <alignment horizontal="center" vertical="center" wrapText="1"/>
    </xf>
    <xf numFmtId="169" fontId="153" fillId="31" borderId="18" xfId="61" applyNumberFormat="1" applyFont="1" applyFill="1" applyBorder="1" applyAlignment="1" applyProtection="1">
      <alignment horizontal="center" vertical="center" wrapText="1"/>
    </xf>
    <xf numFmtId="169" fontId="153" fillId="31" borderId="27" xfId="61" applyNumberFormat="1" applyFont="1" applyFill="1" applyBorder="1" applyAlignment="1" applyProtection="1">
      <alignment horizontal="center" vertical="center" wrapText="1"/>
    </xf>
    <xf numFmtId="169" fontId="153" fillId="31" borderId="13" xfId="61" applyNumberFormat="1" applyFont="1" applyFill="1" applyBorder="1" applyAlignment="1" applyProtection="1">
      <alignment horizontal="center" vertical="center" wrapText="1"/>
    </xf>
    <xf numFmtId="169" fontId="41" fillId="31" borderId="35" xfId="100" applyFont="1" applyFill="1" applyBorder="1" applyAlignment="1" applyProtection="1">
      <alignment horizontal="center" vertical="center" wrapText="1"/>
    </xf>
    <xf numFmtId="169" fontId="41" fillId="31" borderId="10" xfId="100" applyFont="1" applyFill="1" applyBorder="1" applyAlignment="1" applyProtection="1">
      <alignment horizontal="center" vertical="center" wrapText="1"/>
    </xf>
    <xf numFmtId="169" fontId="41" fillId="31" borderId="34" xfId="100" applyFont="1" applyFill="1" applyBorder="1" applyAlignment="1" applyProtection="1">
      <alignment horizontal="center" vertical="center" wrapText="1"/>
    </xf>
    <xf numFmtId="0" fontId="153" fillId="31" borderId="44" xfId="61" applyFont="1" applyFill="1" applyBorder="1" applyAlignment="1" applyProtection="1">
      <alignment horizontal="center" vertical="center" wrapText="1"/>
    </xf>
    <xf numFmtId="0" fontId="153" fillId="31" borderId="11" xfId="61" applyFont="1" applyFill="1" applyBorder="1" applyAlignment="1" applyProtection="1">
      <alignment horizontal="center" vertical="center" wrapText="1"/>
    </xf>
    <xf numFmtId="0" fontId="153" fillId="31" borderId="75" xfId="61" applyFont="1" applyFill="1" applyBorder="1" applyAlignment="1" applyProtection="1">
      <alignment horizontal="center" vertical="center" wrapText="1"/>
    </xf>
    <xf numFmtId="0" fontId="153" fillId="31" borderId="35" xfId="61" applyFont="1" applyFill="1" applyBorder="1" applyAlignment="1" applyProtection="1">
      <alignment horizontal="center" vertical="center" wrapText="1"/>
    </xf>
    <xf numFmtId="0" fontId="153" fillId="31" borderId="10" xfId="61" applyFont="1" applyFill="1" applyBorder="1" applyAlignment="1" applyProtection="1">
      <alignment horizontal="center" vertical="center" wrapText="1"/>
    </xf>
    <xf numFmtId="0" fontId="153" fillId="31" borderId="34" xfId="61" applyFont="1" applyFill="1" applyBorder="1" applyAlignment="1" applyProtection="1">
      <alignment horizontal="center" vertical="center" wrapText="1"/>
    </xf>
    <xf numFmtId="0" fontId="44" fillId="27" borderId="45" xfId="61" applyFont="1" applyFill="1" applyBorder="1" applyAlignment="1" applyProtection="1">
      <alignment horizontal="center" vertical="center" wrapText="1"/>
    </xf>
    <xf numFmtId="0" fontId="44" fillId="27" borderId="30" xfId="61" applyFont="1" applyFill="1" applyBorder="1" applyAlignment="1" applyProtection="1">
      <alignment horizontal="center" vertical="center" wrapText="1"/>
    </xf>
    <xf numFmtId="0" fontId="44" fillId="27" borderId="74" xfId="61" applyFont="1" applyFill="1" applyBorder="1" applyAlignment="1" applyProtection="1">
      <alignment horizontal="center" vertical="center" wrapText="1"/>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19" fillId="31" borderId="11" xfId="0" applyFont="1" applyFill="1" applyBorder="1" applyAlignment="1">
      <alignment horizontal="center" vertical="center" wrapText="1"/>
    </xf>
    <xf numFmtId="0" fontId="19"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5" xfId="0" applyFont="1" applyFill="1" applyBorder="1" applyAlignment="1">
      <alignment horizontal="center" vertical="center" wrapText="1"/>
    </xf>
    <xf numFmtId="0" fontId="20" fillId="31" borderId="25"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26" xfId="0" applyFont="1" applyFill="1" applyBorder="1" applyAlignment="1">
      <alignment horizontal="center" vertical="center" wrapText="1"/>
    </xf>
    <xf numFmtId="0" fontId="31" fillId="31" borderId="10" xfId="0" applyFont="1" applyFill="1" applyBorder="1" applyAlignment="1">
      <alignment horizontal="center" vertical="center"/>
    </xf>
    <xf numFmtId="0" fontId="45" fillId="0" borderId="0" xfId="61" applyFont="1" applyFill="1" applyBorder="1" applyAlignment="1" applyProtection="1">
      <alignment horizontal="center" vertical="center" wrapText="1"/>
    </xf>
    <xf numFmtId="0" fontId="45" fillId="0" borderId="0" xfId="61" applyFont="1" applyFill="1" applyBorder="1" applyAlignment="1" applyProtection="1"/>
    <xf numFmtId="0" fontId="36" fillId="54" borderId="47" xfId="0" applyFont="1" applyFill="1" applyBorder="1" applyAlignment="1">
      <alignment horizontal="center" vertical="center" wrapText="1"/>
    </xf>
    <xf numFmtId="0" fontId="36" fillId="54" borderId="62" xfId="0" applyFont="1" applyFill="1" applyBorder="1" applyAlignment="1">
      <alignment horizontal="center" vertical="center" wrapText="1"/>
    </xf>
    <xf numFmtId="0" fontId="36" fillId="54" borderId="63" xfId="0" applyFont="1" applyFill="1" applyBorder="1" applyAlignment="1">
      <alignment horizontal="center" vertical="center" wrapText="1"/>
    </xf>
    <xf numFmtId="0" fontId="19" fillId="31" borderId="51" xfId="0" applyFont="1" applyFill="1" applyBorder="1" applyAlignment="1">
      <alignment horizontal="center" vertical="center"/>
    </xf>
    <xf numFmtId="0" fontId="19" fillId="31" borderId="39" xfId="0" applyFont="1" applyFill="1" applyBorder="1" applyAlignment="1">
      <alignment horizontal="center" vertical="center"/>
    </xf>
    <xf numFmtId="0" fontId="31" fillId="31" borderId="44" xfId="0" applyFont="1" applyFill="1" applyBorder="1" applyAlignment="1">
      <alignment horizontal="center" vertical="center" wrapText="1"/>
    </xf>
    <xf numFmtId="0" fontId="31" fillId="31" borderId="11" xfId="0" applyFont="1" applyFill="1" applyBorder="1" applyAlignment="1">
      <alignment horizontal="center" vertical="center" wrapText="1"/>
    </xf>
    <xf numFmtId="0" fontId="31" fillId="31" borderId="75" xfId="0" applyFont="1" applyFill="1" applyBorder="1" applyAlignment="1">
      <alignment horizontal="center" vertical="center" wrapText="1"/>
    </xf>
    <xf numFmtId="0" fontId="31" fillId="31" borderId="25" xfId="0" applyFont="1" applyFill="1" applyBorder="1" applyAlignment="1">
      <alignment horizontal="center" vertical="center" wrapText="1"/>
    </xf>
    <xf numFmtId="0" fontId="31" fillId="31" borderId="12" xfId="0" applyFont="1" applyFill="1" applyBorder="1" applyAlignment="1">
      <alignment horizontal="center" vertical="center" wrapText="1"/>
    </xf>
    <xf numFmtId="0" fontId="31" fillId="31" borderId="2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36" fillId="27" borderId="57" xfId="0" applyFont="1" applyFill="1" applyBorder="1" applyAlignment="1">
      <alignment horizontal="center" vertical="center"/>
    </xf>
    <xf numFmtId="0" fontId="36" fillId="27" borderId="24" xfId="0" applyFont="1" applyFill="1" applyBorder="1" applyAlignment="1">
      <alignment horizontal="center" vertical="center"/>
    </xf>
    <xf numFmtId="0" fontId="33" fillId="25" borderId="51" xfId="0" applyFont="1" applyFill="1" applyBorder="1" applyAlignment="1">
      <alignment horizontal="center" vertical="center"/>
    </xf>
    <xf numFmtId="0" fontId="33" fillId="25" borderId="41" xfId="0" applyFont="1" applyFill="1" applyBorder="1" applyAlignment="1">
      <alignment horizontal="center" vertical="center"/>
    </xf>
    <xf numFmtId="0" fontId="33" fillId="38" borderId="18" xfId="0" applyFont="1" applyFill="1" applyBorder="1" applyAlignment="1">
      <alignment horizontal="center" vertical="center" wrapText="1"/>
    </xf>
    <xf numFmtId="0" fontId="33" fillId="38" borderId="27" xfId="0" applyFont="1" applyFill="1" applyBorder="1" applyAlignment="1">
      <alignment horizontal="center" vertical="center" wrapText="1"/>
    </xf>
    <xf numFmtId="0" fontId="33" fillId="38" borderId="13" xfId="0" applyFont="1" applyFill="1" applyBorder="1" applyAlignment="1">
      <alignment horizontal="center" vertical="center" wrapText="1"/>
    </xf>
    <xf numFmtId="0" fontId="33" fillId="38" borderId="25" xfId="0" applyFont="1" applyFill="1" applyBorder="1" applyAlignment="1">
      <alignment horizontal="center" vertical="center" wrapText="1"/>
    </xf>
    <xf numFmtId="0" fontId="33" fillId="38" borderId="12" xfId="0" applyFont="1" applyFill="1" applyBorder="1" applyAlignment="1">
      <alignment horizontal="center" vertical="center" wrapText="1"/>
    </xf>
    <xf numFmtId="0" fontId="33" fillId="38" borderId="26" xfId="0" applyFont="1" applyFill="1" applyBorder="1" applyAlignment="1">
      <alignment horizontal="center" vertical="center" wrapText="1"/>
    </xf>
    <xf numFmtId="0" fontId="20" fillId="28" borderId="46" xfId="0" applyFont="1" applyFill="1" applyBorder="1" applyAlignment="1">
      <alignment horizontal="center" vertical="center"/>
    </xf>
    <xf numFmtId="44" fontId="46" fillId="29" borderId="59" xfId="0" applyNumberFormat="1" applyFont="1" applyFill="1" applyBorder="1" applyAlignment="1">
      <alignment horizontal="left" indent="13"/>
    </xf>
    <xf numFmtId="44" fontId="46" fillId="29" borderId="10" xfId="0" applyNumberFormat="1" applyFont="1" applyFill="1" applyBorder="1" applyAlignment="1">
      <alignment horizontal="left" indent="13"/>
    </xf>
    <xf numFmtId="0" fontId="43" fillId="26" borderId="18" xfId="61" applyFont="1" applyFill="1" applyBorder="1" applyAlignment="1" applyProtection="1">
      <alignment horizontal="center" vertical="center"/>
    </xf>
    <xf numFmtId="0" fontId="43" fillId="26" borderId="27" xfId="61" applyFont="1" applyFill="1" applyBorder="1" applyAlignment="1" applyProtection="1">
      <alignment horizontal="center" vertical="center"/>
    </xf>
    <xf numFmtId="0" fontId="43" fillId="26" borderId="13" xfId="61" applyFont="1" applyFill="1" applyBorder="1" applyAlignment="1" applyProtection="1">
      <alignment horizontal="center" vertical="center"/>
    </xf>
    <xf numFmtId="0" fontId="43" fillId="26" borderId="25" xfId="61" applyFont="1" applyFill="1" applyBorder="1" applyAlignment="1" applyProtection="1">
      <alignment horizontal="center" vertical="center"/>
    </xf>
    <xf numFmtId="0" fontId="43" fillId="26" borderId="12" xfId="61" applyFont="1" applyFill="1" applyBorder="1" applyAlignment="1" applyProtection="1">
      <alignment horizontal="center" vertical="center"/>
    </xf>
    <xf numFmtId="0" fontId="43" fillId="26" borderId="26" xfId="61" applyFont="1" applyFill="1" applyBorder="1" applyAlignment="1" applyProtection="1">
      <alignment horizontal="center" vertical="center"/>
    </xf>
    <xf numFmtId="0" fontId="136" fillId="51" borderId="72" xfId="61" applyFont="1" applyFill="1" applyBorder="1" applyAlignment="1" applyProtection="1">
      <alignment horizontal="center" vertical="center" wrapText="1"/>
    </xf>
    <xf numFmtId="0" fontId="136" fillId="51" borderId="67" xfId="61" applyFont="1" applyFill="1" applyBorder="1" applyAlignment="1" applyProtection="1">
      <alignment horizontal="center" vertical="center" wrapText="1"/>
    </xf>
    <xf numFmtId="0" fontId="136" fillId="51" borderId="54" xfId="61" applyFont="1" applyFill="1" applyBorder="1" applyAlignment="1" applyProtection="1">
      <alignment horizontal="center" vertical="center" wrapText="1"/>
    </xf>
    <xf numFmtId="0" fontId="33" fillId="25" borderId="48" xfId="0" applyFont="1" applyFill="1" applyBorder="1" applyAlignment="1">
      <alignment horizontal="center" vertical="center" wrapText="1"/>
    </xf>
    <xf numFmtId="0" fontId="33" fillId="25" borderId="39" xfId="0" applyFont="1" applyFill="1" applyBorder="1" applyAlignment="1">
      <alignment horizontal="center" vertical="center" wrapText="1"/>
    </xf>
    <xf numFmtId="0" fontId="33" fillId="25" borderId="46" xfId="0" applyFont="1" applyFill="1" applyBorder="1" applyAlignment="1">
      <alignment horizontal="center" vertical="center" wrapText="1"/>
    </xf>
    <xf numFmtId="0" fontId="36" fillId="54" borderId="44" xfId="0" applyFont="1" applyFill="1" applyBorder="1" applyAlignment="1">
      <alignment horizontal="center" vertical="center" wrapText="1"/>
    </xf>
    <xf numFmtId="0" fontId="36" fillId="54" borderId="11" xfId="0" applyFont="1" applyFill="1" applyBorder="1" applyAlignment="1">
      <alignment horizontal="center" vertical="center" wrapText="1"/>
    </xf>
    <xf numFmtId="0" fontId="36" fillId="54" borderId="75" xfId="0" applyFont="1" applyFill="1" applyBorder="1" applyAlignment="1">
      <alignment horizontal="center" vertical="center" wrapText="1"/>
    </xf>
    <xf numFmtId="0" fontId="153" fillId="31" borderId="18" xfId="61" applyFont="1" applyFill="1" applyBorder="1" applyAlignment="1" applyProtection="1">
      <alignment horizontal="center" vertical="center" wrapText="1"/>
    </xf>
    <xf numFmtId="0" fontId="153" fillId="31" borderId="27" xfId="61" applyFont="1" applyFill="1" applyBorder="1" applyAlignment="1" applyProtection="1">
      <alignment horizontal="center" vertical="center" wrapText="1"/>
    </xf>
    <xf numFmtId="0" fontId="153" fillId="31" borderId="13" xfId="61" applyFont="1" applyFill="1" applyBorder="1" applyAlignment="1" applyProtection="1">
      <alignment horizontal="center" vertical="center" wrapText="1"/>
    </xf>
    <xf numFmtId="0" fontId="153" fillId="31" borderId="14" xfId="61" applyFont="1" applyFill="1" applyBorder="1" applyAlignment="1" applyProtection="1">
      <alignment horizontal="center" vertical="center" wrapText="1"/>
    </xf>
    <xf numFmtId="0" fontId="153" fillId="31" borderId="0" xfId="61" applyFont="1" applyFill="1" applyBorder="1" applyAlignment="1" applyProtection="1">
      <alignment horizontal="center" vertical="center" wrapText="1"/>
    </xf>
    <xf numFmtId="0" fontId="153" fillId="31" borderId="15" xfId="61" applyFont="1" applyFill="1" applyBorder="1" applyAlignment="1" applyProtection="1">
      <alignment horizontal="center" vertical="center" wrapText="1"/>
    </xf>
    <xf numFmtId="0" fontId="0" fillId="83" borderId="18" xfId="0" applyFill="1" applyBorder="1" applyAlignment="1"/>
    <xf numFmtId="0" fontId="0" fillId="83" borderId="27" xfId="0" applyFill="1" applyBorder="1" applyAlignment="1"/>
    <xf numFmtId="0" fontId="0" fillId="83" borderId="13" xfId="0" applyFill="1" applyBorder="1" applyAlignment="1"/>
    <xf numFmtId="0" fontId="0" fillId="83" borderId="25" xfId="0" applyFill="1" applyBorder="1" applyAlignment="1"/>
    <xf numFmtId="0" fontId="0" fillId="83" borderId="12" xfId="0" applyFill="1" applyBorder="1" applyAlignment="1"/>
    <xf numFmtId="0" fontId="0" fillId="83" borderId="26" xfId="0" applyFill="1" applyBorder="1" applyAlignment="1"/>
    <xf numFmtId="0" fontId="36" fillId="24" borderId="58" xfId="0" applyFont="1" applyFill="1" applyBorder="1" applyAlignment="1">
      <alignment horizontal="center" vertical="center" wrapText="1"/>
    </xf>
    <xf numFmtId="0" fontId="36" fillId="24" borderId="60" xfId="0" applyFont="1" applyFill="1" applyBorder="1" applyAlignment="1">
      <alignment horizontal="center" vertical="center" wrapText="1"/>
    </xf>
    <xf numFmtId="0" fontId="36" fillId="24" borderId="61" xfId="0" applyFont="1" applyFill="1" applyBorder="1" applyAlignment="1">
      <alignment horizontal="center" vertical="center" wrapText="1"/>
    </xf>
    <xf numFmtId="0" fontId="36" fillId="24" borderId="43" xfId="0" applyFont="1" applyFill="1" applyBorder="1" applyAlignment="1">
      <alignment horizontal="center" vertical="center" wrapText="1"/>
    </xf>
    <xf numFmtId="0" fontId="36" fillId="24" borderId="55" xfId="0" applyFont="1" applyFill="1" applyBorder="1" applyAlignment="1">
      <alignment horizontal="center" vertical="center" wrapText="1"/>
    </xf>
    <xf numFmtId="0" fontId="36" fillId="24" borderId="56" xfId="0" applyFont="1" applyFill="1" applyBorder="1" applyAlignment="1">
      <alignment horizontal="center" vertical="center" wrapText="1"/>
    </xf>
    <xf numFmtId="0" fontId="32" fillId="69" borderId="49" xfId="0" applyFont="1" applyFill="1" applyBorder="1" applyAlignment="1">
      <alignment vertical="center"/>
    </xf>
    <xf numFmtId="0" fontId="43" fillId="26" borderId="14" xfId="61" applyFont="1" applyFill="1" applyBorder="1" applyAlignment="1" applyProtection="1">
      <alignment horizontal="center" vertical="center" wrapText="1"/>
    </xf>
    <xf numFmtId="0" fontId="43" fillId="26" borderId="0" xfId="61" applyFont="1" applyFill="1" applyBorder="1" applyAlignment="1" applyProtection="1">
      <alignment horizontal="center" vertical="center" wrapText="1"/>
    </xf>
    <xf numFmtId="0" fontId="43" fillId="26" borderId="15" xfId="61" applyFont="1" applyFill="1" applyBorder="1" applyAlignment="1" applyProtection="1">
      <alignment horizontal="center" vertical="center" wrapText="1"/>
    </xf>
    <xf numFmtId="0" fontId="43" fillId="26" borderId="45" xfId="61" applyFont="1" applyFill="1" applyBorder="1" applyAlignment="1" applyProtection="1">
      <alignment horizontal="center" vertical="center" wrapText="1"/>
    </xf>
    <xf numFmtId="0" fontId="43" fillId="26" borderId="30" xfId="61" applyFont="1" applyFill="1" applyBorder="1" applyAlignment="1" applyProtection="1">
      <alignment horizontal="center" vertical="center" wrapText="1"/>
    </xf>
    <xf numFmtId="0" fontId="43" fillId="26" borderId="74" xfId="61" applyFont="1" applyFill="1" applyBorder="1" applyAlignment="1" applyProtection="1">
      <alignment horizontal="center" vertical="center" wrapText="1"/>
    </xf>
    <xf numFmtId="0" fontId="41" fillId="54" borderId="25" xfId="0" applyFont="1" applyFill="1" applyBorder="1" applyAlignment="1">
      <alignment horizontal="center" vertical="center" wrapText="1"/>
    </xf>
    <xf numFmtId="0" fontId="41" fillId="54" borderId="12" xfId="0" applyFont="1" applyFill="1" applyBorder="1" applyAlignment="1">
      <alignment horizontal="center" vertical="center" wrapText="1"/>
    </xf>
    <xf numFmtId="0" fontId="41" fillId="54" borderId="26" xfId="0" applyFont="1" applyFill="1" applyBorder="1" applyAlignment="1">
      <alignment horizontal="center" vertical="center" wrapText="1"/>
    </xf>
    <xf numFmtId="0" fontId="153" fillId="31" borderId="25" xfId="61" applyFont="1" applyFill="1" applyBorder="1" applyAlignment="1" applyProtection="1">
      <alignment horizontal="center" vertical="center" wrapText="1"/>
    </xf>
    <xf numFmtId="0" fontId="153" fillId="31" borderId="12" xfId="61" applyFont="1" applyFill="1" applyBorder="1" applyAlignment="1" applyProtection="1">
      <alignment horizontal="center" vertical="center" wrapText="1"/>
    </xf>
    <xf numFmtId="0" fontId="153" fillId="31" borderId="26" xfId="61" applyFont="1" applyFill="1" applyBorder="1" applyAlignment="1" applyProtection="1">
      <alignment horizontal="center" vertical="center" wrapText="1"/>
    </xf>
    <xf numFmtId="0" fontId="43" fillId="46" borderId="43" xfId="0" applyFont="1" applyFill="1" applyBorder="1" applyAlignment="1">
      <alignment horizontal="center" vertical="center"/>
    </xf>
    <xf numFmtId="0" fontId="43" fillId="46" borderId="55" xfId="0" applyFont="1" applyFill="1" applyBorder="1" applyAlignment="1">
      <alignment horizontal="center" vertical="center"/>
    </xf>
    <xf numFmtId="0" fontId="43" fillId="46" borderId="56" xfId="0" applyFont="1" applyFill="1" applyBorder="1" applyAlignment="1">
      <alignment horizontal="center" vertical="center"/>
    </xf>
    <xf numFmtId="164" fontId="32" fillId="27" borderId="11" xfId="73" quotePrefix="1" applyFont="1" applyFill="1" applyBorder="1" applyAlignment="1">
      <alignment horizontal="center" vertical="center"/>
    </xf>
    <xf numFmtId="164" fontId="32" fillId="27" borderId="0" xfId="73" quotePrefix="1" applyFont="1" applyFill="1" applyBorder="1" applyAlignment="1">
      <alignment horizontal="center" vertical="center"/>
    </xf>
    <xf numFmtId="164" fontId="26" fillId="25" borderId="32" xfId="76" applyFont="1" applyFill="1" applyBorder="1" applyAlignment="1">
      <alignment horizontal="center" vertical="center"/>
    </xf>
    <xf numFmtId="164" fontId="26" fillId="25" borderId="11" xfId="76" applyFont="1" applyFill="1" applyBorder="1" applyAlignment="1">
      <alignment horizontal="center" vertical="center"/>
    </xf>
    <xf numFmtId="164" fontId="26" fillId="25" borderId="33" xfId="76" applyFont="1" applyFill="1" applyBorder="1" applyAlignment="1">
      <alignment horizontal="center" vertical="center"/>
    </xf>
    <xf numFmtId="164" fontId="40" fillId="24" borderId="0" xfId="73" applyFont="1" applyFill="1" applyBorder="1" applyAlignment="1">
      <alignment horizontal="center" vertical="center" wrapText="1"/>
    </xf>
    <xf numFmtId="164" fontId="40" fillId="24" borderId="10" xfId="73" applyFont="1" applyFill="1" applyBorder="1" applyAlignment="1">
      <alignment horizontal="center" vertical="center" wrapText="1"/>
    </xf>
    <xf numFmtId="164" fontId="24" fillId="46" borderId="28" xfId="73" applyNumberFormat="1" applyFont="1" applyFill="1" applyBorder="1" applyAlignment="1" applyProtection="1">
      <alignment horizontal="center" vertical="center" wrapText="1"/>
    </xf>
    <xf numFmtId="164" fontId="24" fillId="46" borderId="0" xfId="73" applyNumberFormat="1" applyFont="1" applyFill="1" applyBorder="1" applyAlignment="1" applyProtection="1">
      <alignment horizontal="center" vertical="center" wrapText="1"/>
    </xf>
    <xf numFmtId="164" fontId="24" fillId="46" borderId="19" xfId="73" applyNumberFormat="1" applyFont="1" applyFill="1" applyBorder="1" applyAlignment="1" applyProtection="1">
      <alignment horizontal="center" vertical="center" wrapText="1"/>
    </xf>
    <xf numFmtId="164" fontId="24" fillId="58" borderId="28" xfId="73" applyNumberFormat="1" applyFont="1" applyFill="1" applyBorder="1" applyAlignment="1" applyProtection="1">
      <alignment horizontal="center" vertical="center" wrapText="1"/>
    </xf>
    <xf numFmtId="164" fontId="24" fillId="58" borderId="0" xfId="73" applyNumberFormat="1" applyFont="1" applyFill="1" applyBorder="1" applyAlignment="1" applyProtection="1">
      <alignment horizontal="center" vertical="center" wrapText="1"/>
    </xf>
    <xf numFmtId="164" fontId="24" fillId="58" borderId="19" xfId="73" applyNumberFormat="1" applyFont="1" applyFill="1" applyBorder="1" applyAlignment="1" applyProtection="1">
      <alignment horizontal="center" vertical="center" wrapText="1"/>
    </xf>
    <xf numFmtId="164" fontId="26" fillId="30" borderId="31" xfId="69" applyNumberFormat="1" applyFont="1" applyFill="1" applyBorder="1" applyAlignment="1" applyProtection="1">
      <alignment horizontal="center" vertical="center"/>
    </xf>
    <xf numFmtId="164" fontId="26" fillId="30" borderId="30" xfId="69" applyNumberFormat="1" applyFont="1" applyFill="1" applyBorder="1" applyAlignment="1" applyProtection="1">
      <alignment horizontal="center" vertical="center"/>
    </xf>
    <xf numFmtId="164" fontId="26" fillId="30" borderId="22" xfId="69" applyNumberFormat="1" applyFont="1" applyFill="1" applyBorder="1" applyAlignment="1" applyProtection="1">
      <alignment horizontal="center" vertical="center"/>
    </xf>
    <xf numFmtId="0" fontId="8" fillId="33" borderId="28" xfId="61" applyFill="1" applyBorder="1" applyAlignment="1" applyProtection="1">
      <alignment horizontal="center" vertical="center" wrapText="1"/>
    </xf>
    <xf numFmtId="0" fontId="8" fillId="33" borderId="0" xfId="61" applyFill="1" applyAlignment="1" applyProtection="1">
      <alignment horizontal="center" vertical="center" wrapText="1"/>
    </xf>
    <xf numFmtId="0" fontId="8" fillId="33" borderId="0" xfId="61" applyFill="1" applyBorder="1" applyAlignment="1" applyProtection="1">
      <alignment horizontal="center" vertical="center" wrapText="1"/>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19"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164" fontId="24" fillId="26" borderId="20" xfId="76" applyFont="1" applyFill="1" applyBorder="1" applyAlignment="1">
      <alignment horizontal="center" vertical="center"/>
    </xf>
    <xf numFmtId="0" fontId="63" fillId="37" borderId="32" xfId="69" applyFont="1" applyFill="1" applyBorder="1" applyAlignment="1">
      <alignment horizontal="center" vertical="center"/>
    </xf>
    <xf numFmtId="0" fontId="63" fillId="37" borderId="11" xfId="69" applyFont="1" applyFill="1" applyBorder="1" applyAlignment="1">
      <alignment horizontal="center" vertical="center"/>
    </xf>
    <xf numFmtId="0" fontId="63" fillId="37" borderId="33" xfId="69" applyFont="1" applyFill="1" applyBorder="1" applyAlignment="1">
      <alignment horizontal="center" vertical="center"/>
    </xf>
    <xf numFmtId="0" fontId="63" fillId="38" borderId="29" xfId="69" applyFont="1" applyFill="1" applyBorder="1" applyAlignment="1">
      <alignment horizontal="center" vertical="center"/>
    </xf>
    <xf numFmtId="0" fontId="63" fillId="38" borderId="10" xfId="69" applyFont="1" applyFill="1" applyBorder="1" applyAlignment="1">
      <alignment horizontal="center" vertical="center"/>
    </xf>
    <xf numFmtId="0" fontId="63" fillId="38" borderId="20" xfId="69" applyFont="1" applyFill="1" applyBorder="1" applyAlignment="1">
      <alignment horizontal="center" vertical="center"/>
    </xf>
    <xf numFmtId="164" fontId="22" fillId="26" borderId="29" xfId="73" applyFont="1" applyFill="1" applyBorder="1" applyAlignment="1">
      <alignment horizontal="center" vertical="center"/>
    </xf>
    <xf numFmtId="164" fontId="22" fillId="26" borderId="10" xfId="73" applyFont="1" applyFill="1" applyBorder="1" applyAlignment="1">
      <alignment horizontal="center" vertical="center"/>
    </xf>
    <xf numFmtId="164" fontId="22" fillId="26" borderId="10" xfId="73" quotePrefix="1" applyFont="1" applyFill="1" applyBorder="1" applyAlignment="1">
      <alignment horizontal="center" vertical="center"/>
    </xf>
    <xf numFmtId="164" fontId="22" fillId="26" borderId="20" xfId="73" quotePrefix="1" applyFont="1" applyFill="1" applyBorder="1" applyAlignment="1">
      <alignment horizontal="center" vertical="center"/>
    </xf>
    <xf numFmtId="164" fontId="17" fillId="31" borderId="28" xfId="73" applyNumberFormat="1" applyFont="1" applyFill="1" applyBorder="1" applyAlignment="1" applyProtection="1">
      <alignment horizontal="center" vertical="center"/>
    </xf>
    <xf numFmtId="164" fontId="17" fillId="31" borderId="0" xfId="73" applyNumberFormat="1" applyFont="1" applyFill="1" applyBorder="1" applyAlignment="1" applyProtection="1">
      <alignment horizontal="center" vertical="center"/>
    </xf>
    <xf numFmtId="164" fontId="17" fillId="31" borderId="0" xfId="73" quotePrefix="1" applyNumberFormat="1" applyFont="1" applyFill="1" applyBorder="1" applyAlignment="1" applyProtection="1">
      <alignment horizontal="center" vertical="center"/>
    </xf>
    <xf numFmtId="164" fontId="17" fillId="31" borderId="19" xfId="73" quotePrefix="1" applyNumberFormat="1" applyFont="1" applyFill="1" applyBorder="1" applyAlignment="1" applyProtection="1">
      <alignment horizontal="center" vertical="center"/>
    </xf>
    <xf numFmtId="164" fontId="17" fillId="31" borderId="28" xfId="73" applyFont="1" applyFill="1" applyBorder="1" applyAlignment="1">
      <alignment horizontal="center" vertical="center"/>
    </xf>
    <xf numFmtId="164" fontId="17" fillId="31" borderId="0" xfId="73" applyFont="1" applyFill="1" applyBorder="1" applyAlignment="1">
      <alignment horizontal="center" vertical="center"/>
    </xf>
    <xf numFmtId="164" fontId="17" fillId="31" borderId="19" xfId="73" applyFont="1" applyFill="1" applyBorder="1" applyAlignment="1">
      <alignment horizontal="center" vertical="center"/>
    </xf>
    <xf numFmtId="164" fontId="18" fillId="31" borderId="32" xfId="73" applyFont="1" applyFill="1" applyBorder="1" applyAlignment="1">
      <alignment horizontal="center" vertical="center"/>
    </xf>
    <xf numFmtId="164" fontId="18" fillId="31" borderId="11" xfId="73" applyFont="1" applyFill="1" applyBorder="1" applyAlignment="1">
      <alignment horizontal="center" vertical="center"/>
    </xf>
    <xf numFmtId="164" fontId="18" fillId="31" borderId="33" xfId="73" applyFont="1" applyFill="1" applyBorder="1" applyAlignment="1">
      <alignment horizontal="center" vertical="center"/>
    </xf>
    <xf numFmtId="0" fontId="63" fillId="38" borderId="28" xfId="69" applyFont="1" applyFill="1" applyBorder="1" applyAlignment="1">
      <alignment horizontal="center" vertical="center"/>
    </xf>
    <xf numFmtId="0" fontId="63" fillId="38" borderId="0" xfId="69" applyFont="1" applyFill="1" applyBorder="1" applyAlignment="1">
      <alignment horizontal="center" vertical="center"/>
    </xf>
    <xf numFmtId="0" fontId="63" fillId="38" borderId="19" xfId="69" applyFont="1" applyFill="1" applyBorder="1" applyAlignment="1">
      <alignment horizontal="center" vertical="center"/>
    </xf>
    <xf numFmtId="164" fontId="26" fillId="31" borderId="28" xfId="73" applyFont="1" applyFill="1" applyBorder="1" applyAlignment="1">
      <alignment horizontal="center" vertical="center"/>
    </xf>
    <xf numFmtId="164" fontId="26" fillId="31" borderId="0" xfId="73" applyFont="1" applyFill="1" applyBorder="1" applyAlignment="1">
      <alignment horizontal="center" vertical="center"/>
    </xf>
    <xf numFmtId="164" fontId="26" fillId="31" borderId="19" xfId="73" applyFont="1" applyFill="1" applyBorder="1" applyAlignment="1">
      <alignment horizontal="center" vertical="center"/>
    </xf>
    <xf numFmtId="164" fontId="26" fillId="31" borderId="28" xfId="69" applyNumberFormat="1" applyFont="1" applyFill="1" applyBorder="1" applyAlignment="1">
      <alignment horizontal="center" vertical="center"/>
    </xf>
    <xf numFmtId="164" fontId="26" fillId="31" borderId="0" xfId="69" applyNumberFormat="1" applyFont="1" applyFill="1" applyBorder="1" applyAlignment="1">
      <alignment horizontal="center" vertical="center"/>
    </xf>
    <xf numFmtId="0" fontId="26" fillId="31" borderId="0" xfId="69" applyFont="1" applyFill="1" applyBorder="1" applyAlignment="1">
      <alignment horizontal="center" vertical="center"/>
    </xf>
    <xf numFmtId="0" fontId="26" fillId="31" borderId="19" xfId="69" applyFont="1" applyFill="1" applyBorder="1" applyAlignment="1">
      <alignment horizontal="center" vertical="center"/>
    </xf>
    <xf numFmtId="164" fontId="7" fillId="32" borderId="11" xfId="73" applyNumberFormat="1" applyFont="1" applyFill="1" applyBorder="1" applyAlignment="1" applyProtection="1">
      <alignment horizontal="center" vertical="center"/>
    </xf>
    <xf numFmtId="164" fontId="7" fillId="32" borderId="33" xfId="73" applyNumberFormat="1" applyFont="1" applyFill="1" applyBorder="1" applyAlignment="1" applyProtection="1">
      <alignment horizontal="center" vertical="center"/>
    </xf>
    <xf numFmtId="164" fontId="16" fillId="27" borderId="11" xfId="73" quotePrefix="1" applyFont="1" applyFill="1" applyBorder="1" applyAlignment="1">
      <alignment horizontal="center" vertical="center"/>
    </xf>
    <xf numFmtId="164" fontId="16" fillId="27" borderId="10" xfId="73" quotePrefix="1" applyFont="1" applyFill="1" applyBorder="1" applyAlignment="1">
      <alignment horizontal="center" vertical="center"/>
    </xf>
    <xf numFmtId="164" fontId="26" fillId="24" borderId="11" xfId="73" applyFont="1" applyFill="1" applyBorder="1" applyAlignment="1">
      <alignment horizontal="center" vertical="center" wrapText="1"/>
    </xf>
    <xf numFmtId="164" fontId="26" fillId="24" borderId="10" xfId="73" applyFont="1" applyFill="1" applyBorder="1" applyAlignment="1">
      <alignment horizontal="center" vertical="center" wrapText="1"/>
    </xf>
    <xf numFmtId="164" fontId="17" fillId="31" borderId="28" xfId="73" quotePrefix="1" applyNumberFormat="1" applyFont="1" applyFill="1" applyBorder="1" applyAlignment="1" applyProtection="1">
      <alignment horizontal="center" vertical="center"/>
    </xf>
    <xf numFmtId="0" fontId="26" fillId="31" borderId="28" xfId="69" applyFont="1" applyFill="1" applyBorder="1" applyAlignment="1">
      <alignment horizontal="center" vertical="center"/>
    </xf>
    <xf numFmtId="164" fontId="22" fillId="26" borderId="28" xfId="73" applyFont="1" applyFill="1" applyBorder="1" applyAlignment="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164" fontId="22" fillId="26" borderId="19" xfId="73" quotePrefix="1" applyFont="1" applyFill="1" applyBorder="1" applyAlignment="1">
      <alignment horizontal="center" vertical="center"/>
    </xf>
    <xf numFmtId="164" fontId="13" fillId="27" borderId="11" xfId="73" quotePrefix="1" applyFont="1" applyFill="1" applyBorder="1" applyAlignment="1">
      <alignment horizontal="center" vertical="center"/>
    </xf>
    <xf numFmtId="164" fontId="13" fillId="27" borderId="10" xfId="73" quotePrefix="1" applyFont="1" applyFill="1" applyBorder="1" applyAlignment="1">
      <alignment horizontal="center" vertical="center"/>
    </xf>
    <xf numFmtId="0" fontId="26" fillId="25" borderId="0" xfId="69" applyFont="1" applyFill="1" applyBorder="1" applyAlignment="1">
      <alignment horizontal="center" vertical="center"/>
    </xf>
    <xf numFmtId="0" fontId="26" fillId="37" borderId="0" xfId="69" applyFont="1" applyFill="1" applyAlignment="1">
      <alignment horizontal="center" vertical="center"/>
    </xf>
    <xf numFmtId="0" fontId="22" fillId="36" borderId="0" xfId="69" applyFont="1" applyFill="1" applyBorder="1" applyAlignment="1">
      <alignment horizontal="center" vertical="center"/>
    </xf>
    <xf numFmtId="164" fontId="22" fillId="26" borderId="0" xfId="75" applyFont="1" applyFill="1" applyBorder="1" applyAlignment="1">
      <alignment horizontal="center" vertical="center"/>
    </xf>
    <xf numFmtId="0" fontId="22" fillId="51" borderId="0" xfId="0" applyFont="1" applyFill="1" applyBorder="1" applyAlignment="1">
      <alignment horizontal="center" vertical="center"/>
    </xf>
    <xf numFmtId="0" fontId="30" fillId="30" borderId="0" xfId="0" applyFont="1" applyFill="1" applyAlignment="1">
      <alignment horizontal="left" vertical="center"/>
    </xf>
    <xf numFmtId="0" fontId="0" fillId="0" borderId="0" xfId="0" applyAlignment="1">
      <alignment horizontal="left" vertical="center"/>
    </xf>
    <xf numFmtId="0" fontId="22" fillId="26" borderId="0" xfId="0" applyFont="1" applyFill="1" applyAlignment="1">
      <alignment horizontal="center"/>
    </xf>
    <xf numFmtId="0" fontId="26" fillId="25" borderId="0" xfId="0" applyFont="1" applyFill="1" applyBorder="1" applyAlignment="1">
      <alignment horizontal="center" vertical="center" wrapText="1"/>
    </xf>
    <xf numFmtId="0" fontId="0" fillId="0" borderId="0" xfId="0" applyAlignment="1">
      <alignment horizontal="center" vertical="center" wrapText="1"/>
    </xf>
    <xf numFmtId="0" fontId="26" fillId="37" borderId="0" xfId="0" applyFont="1" applyFill="1" applyAlignment="1">
      <alignment horizontal="center" vertical="center"/>
    </xf>
    <xf numFmtId="0" fontId="22" fillId="45" borderId="0" xfId="77" applyFont="1" applyFill="1" applyBorder="1" applyAlignment="1">
      <alignment horizontal="center" vertical="center"/>
    </xf>
    <xf numFmtId="0" fontId="26" fillId="45" borderId="0" xfId="77" applyFont="1" applyFill="1" applyAlignment="1">
      <alignment horizontal="center" vertical="center"/>
    </xf>
    <xf numFmtId="169" fontId="129" fillId="26" borderId="0" xfId="98" applyFont="1" applyFill="1" applyAlignment="1">
      <alignment horizontal="center"/>
    </xf>
    <xf numFmtId="0" fontId="0" fillId="0" borderId="0" xfId="0" applyAlignment="1">
      <alignment horizontal="center"/>
    </xf>
    <xf numFmtId="0" fontId="22" fillId="46" borderId="0" xfId="69" applyFont="1" applyFill="1" applyBorder="1" applyAlignment="1">
      <alignment horizontal="center" vertical="center"/>
    </xf>
    <xf numFmtId="169" fontId="26" fillId="25" borderId="0" xfId="98" applyFont="1" applyFill="1" applyBorder="1" applyAlignment="1">
      <alignment horizontal="center" vertical="center"/>
    </xf>
    <xf numFmtId="169" fontId="26" fillId="37" borderId="0" xfId="98" applyFont="1" applyFill="1" applyAlignment="1">
      <alignment horizontal="center" vertical="center"/>
    </xf>
    <xf numFmtId="0" fontId="24" fillId="26" borderId="0" xfId="78" applyFont="1" applyFill="1" applyBorder="1" applyAlignment="1">
      <alignment horizontal="center" vertical="center"/>
    </xf>
    <xf numFmtId="0" fontId="22" fillId="47" borderId="0" xfId="77" applyFont="1" applyFill="1" applyBorder="1" applyAlignment="1">
      <alignment horizontal="center" vertical="center"/>
    </xf>
    <xf numFmtId="0" fontId="24" fillId="47" borderId="0" xfId="77" applyFont="1" applyFill="1" applyBorder="1" applyAlignment="1">
      <alignment horizontal="center" vertical="center"/>
    </xf>
    <xf numFmtId="0" fontId="24" fillId="47" borderId="0" xfId="77" applyFont="1" applyFill="1" applyAlignment="1">
      <alignment horizontal="center" vertical="center"/>
    </xf>
    <xf numFmtId="164" fontId="22" fillId="26" borderId="0" xfId="107" applyFont="1" applyFill="1" applyBorder="1" applyAlignment="1">
      <alignment horizontal="center" vertical="center"/>
    </xf>
    <xf numFmtId="0" fontId="85" fillId="38" borderId="0" xfId="69" applyFont="1" applyFill="1" applyBorder="1" applyAlignment="1">
      <alignment horizontal="center" vertical="center"/>
    </xf>
    <xf numFmtId="0" fontId="26" fillId="25" borderId="0" xfId="69" applyFont="1" applyFill="1" applyBorder="1" applyAlignment="1">
      <alignment horizontal="center" vertical="center" wrapText="1"/>
    </xf>
    <xf numFmtId="0" fontId="26" fillId="37" borderId="0" xfId="69" applyFont="1" applyFill="1" applyAlignment="1">
      <alignment horizontal="center"/>
    </xf>
    <xf numFmtId="164" fontId="22" fillId="66" borderId="0" xfId="73" applyFont="1" applyFill="1" applyBorder="1" applyAlignment="1">
      <alignment horizontal="center" vertical="center"/>
    </xf>
    <xf numFmtId="0" fontId="22" fillId="49" borderId="0" xfId="0" applyFont="1" applyFill="1" applyBorder="1" applyAlignment="1">
      <alignment horizontal="center" vertical="center"/>
    </xf>
    <xf numFmtId="0" fontId="26" fillId="49" borderId="0" xfId="0" applyFont="1" applyFill="1" applyBorder="1" applyAlignment="1">
      <alignment horizontal="center" vertical="center"/>
    </xf>
    <xf numFmtId="0" fontId="26" fillId="37" borderId="0" xfId="0" applyFont="1" applyFill="1" applyAlignment="1">
      <alignment horizontal="center"/>
    </xf>
    <xf numFmtId="164" fontId="22" fillId="66" borderId="0" xfId="73" quotePrefix="1" applyFont="1" applyFill="1" applyBorder="1" applyAlignment="1">
      <alignment horizontal="center" vertical="center"/>
    </xf>
    <xf numFmtId="0" fontId="22" fillId="53" borderId="0" xfId="69" applyFont="1" applyFill="1" applyBorder="1" applyAlignment="1">
      <alignment horizontal="center" vertical="center"/>
    </xf>
    <xf numFmtId="164" fontId="22" fillId="41" borderId="0" xfId="73" applyNumberFormat="1" applyFont="1" applyFill="1" applyBorder="1" applyAlignment="1" applyProtection="1">
      <alignment horizontal="center" vertical="center" wrapText="1"/>
    </xf>
    <xf numFmtId="0" fontId="14" fillId="86" borderId="10" xfId="69" applyFont="1" applyFill="1" applyBorder="1" applyAlignment="1">
      <alignment horizontal="center" vertical="center"/>
    </xf>
    <xf numFmtId="0" fontId="14" fillId="86" borderId="20" xfId="69" applyFont="1" applyFill="1" applyBorder="1" applyAlignment="1">
      <alignment horizontal="center" vertical="center"/>
    </xf>
    <xf numFmtId="164" fontId="22" fillId="26" borderId="0" xfId="74" applyFont="1" applyFill="1" applyBorder="1" applyAlignment="1">
      <alignment horizontal="center" vertical="center"/>
    </xf>
    <xf numFmtId="0" fontId="22" fillId="52" borderId="0" xfId="69" applyFont="1" applyFill="1" applyBorder="1" applyAlignment="1">
      <alignment horizontal="center" vertical="center"/>
    </xf>
    <xf numFmtId="164" fontId="22" fillId="26" borderId="28" xfId="75" applyFont="1" applyFill="1" applyBorder="1" applyAlignment="1">
      <alignment horizontal="center" vertical="center"/>
    </xf>
    <xf numFmtId="0" fontId="87" fillId="41" borderId="0" xfId="69" applyFont="1" applyFill="1" applyBorder="1" applyAlignment="1">
      <alignment vertical="center"/>
    </xf>
    <xf numFmtId="0" fontId="0" fillId="0" borderId="0" xfId="0" applyAlignment="1">
      <alignment vertical="center"/>
    </xf>
    <xf numFmtId="0" fontId="129" fillId="84" borderId="0" xfId="69" applyFont="1" applyFill="1" applyBorder="1" applyAlignment="1">
      <alignment horizontal="center" vertical="center"/>
    </xf>
    <xf numFmtId="0" fontId="26" fillId="43" borderId="0" xfId="69" applyFont="1" applyFill="1" applyBorder="1" applyAlignment="1">
      <alignment horizontal="center" vertical="center"/>
    </xf>
    <xf numFmtId="0" fontId="26" fillId="59" borderId="0" xfId="69" applyFont="1" applyFill="1" applyBorder="1" applyAlignment="1">
      <alignment horizontal="center" vertical="center"/>
    </xf>
    <xf numFmtId="0" fontId="125" fillId="79" borderId="0" xfId="69" applyFont="1" applyFill="1" applyBorder="1" applyAlignment="1">
      <alignment horizontal="center" vertical="center"/>
    </xf>
    <xf numFmtId="164" fontId="27" fillId="41" borderId="0" xfId="73" applyFont="1" applyFill="1" applyBorder="1" applyAlignment="1">
      <alignment horizontal="center" vertical="center" wrapText="1"/>
    </xf>
    <xf numFmtId="0" fontId="81" fillId="34" borderId="0" xfId="0" applyFont="1" applyFill="1" applyBorder="1" applyAlignment="1">
      <alignment horizontal="center" vertical="center"/>
    </xf>
    <xf numFmtId="0" fontId="0" fillId="0" borderId="0" xfId="0" applyAlignment="1"/>
    <xf numFmtId="0" fontId="22" fillId="34" borderId="0" xfId="0" applyFont="1" applyFill="1" applyBorder="1" applyAlignment="1">
      <alignment horizontal="center" vertical="center"/>
    </xf>
    <xf numFmtId="0" fontId="0" fillId="0" borderId="0" xfId="0" applyBorder="1" applyAlignment="1">
      <alignment horizontal="justify" vertical="center" wrapText="1"/>
    </xf>
    <xf numFmtId="0" fontId="8" fillId="27" borderId="21" xfId="61" applyFill="1" applyBorder="1" applyAlignment="1" applyProtection="1">
      <alignment vertical="top"/>
    </xf>
    <xf numFmtId="0" fontId="18" fillId="27" borderId="21" xfId="0" applyFont="1" applyFill="1" applyBorder="1" applyAlignment="1">
      <alignment vertical="top"/>
    </xf>
    <xf numFmtId="0" fontId="18" fillId="27" borderId="32" xfId="0" applyFont="1" applyFill="1" applyBorder="1" applyAlignment="1">
      <alignment horizontal="left" vertical="top" wrapText="1"/>
    </xf>
    <xf numFmtId="0" fontId="18" fillId="27" borderId="33" xfId="0" applyFont="1" applyFill="1" applyBorder="1"/>
    <xf numFmtId="0" fontId="18" fillId="27" borderId="28" xfId="0" applyFont="1" applyFill="1" applyBorder="1"/>
    <xf numFmtId="0" fontId="18" fillId="27" borderId="19" xfId="0" applyFont="1" applyFill="1" applyBorder="1"/>
    <xf numFmtId="0" fontId="18" fillId="27" borderId="29" xfId="0" applyFont="1" applyFill="1" applyBorder="1"/>
    <xf numFmtId="0" fontId="18" fillId="27" borderId="20" xfId="0" applyFont="1" applyFill="1" applyBorder="1"/>
    <xf numFmtId="0" fontId="60" fillId="26" borderId="0" xfId="0" applyFont="1" applyFill="1" applyBorder="1" applyAlignment="1">
      <alignment horizontal="justify" vertical="center" wrapText="1"/>
    </xf>
    <xf numFmtId="0" fontId="0" fillId="0" borderId="11" xfId="0" applyBorder="1" applyAlignment="1">
      <alignment horizontal="justify" vertical="center" wrapText="1"/>
    </xf>
    <xf numFmtId="0" fontId="18" fillId="27" borderId="32" xfId="0" applyFont="1" applyFill="1" applyBorder="1" applyAlignment="1">
      <alignment horizontal="center" vertical="center" wrapText="1"/>
    </xf>
    <xf numFmtId="0" fontId="18" fillId="27" borderId="33" xfId="0" applyFont="1" applyFill="1" applyBorder="1" applyAlignment="1">
      <alignment horizontal="center" vertical="center" wrapText="1"/>
    </xf>
    <xf numFmtId="0" fontId="18" fillId="27" borderId="28" xfId="0" applyFont="1" applyFill="1" applyBorder="1" applyAlignment="1">
      <alignment horizontal="center" vertical="center" wrapText="1"/>
    </xf>
    <xf numFmtId="0" fontId="18" fillId="27" borderId="19" xfId="0" applyFont="1" applyFill="1" applyBorder="1" applyAlignment="1">
      <alignment horizontal="center" vertical="center" wrapText="1"/>
    </xf>
    <xf numFmtId="0" fontId="18" fillId="27" borderId="29" xfId="0" applyFont="1" applyFill="1" applyBorder="1" applyAlignment="1">
      <alignment horizontal="center" vertical="center" wrapText="1"/>
    </xf>
    <xf numFmtId="0" fontId="18" fillId="27" borderId="20" xfId="0" applyFont="1" applyFill="1" applyBorder="1" applyAlignment="1">
      <alignment horizontal="center" vertical="center" wrapText="1"/>
    </xf>
    <xf numFmtId="0" fontId="23" fillId="55" borderId="0" xfId="0" applyFont="1" applyFill="1" applyBorder="1" applyAlignment="1">
      <alignment horizontal="center" vertical="center" wrapText="1"/>
    </xf>
    <xf numFmtId="0" fontId="23" fillId="55" borderId="0" xfId="0" applyFont="1" applyFill="1" applyBorder="1" applyAlignment="1">
      <alignment horizontal="justify" wrapText="1"/>
    </xf>
    <xf numFmtId="0" fontId="0" fillId="0" borderId="0" xfId="0" applyBorder="1" applyAlignment="1">
      <alignment horizontal="center" wrapText="1"/>
    </xf>
    <xf numFmtId="0" fontId="27" fillId="46" borderId="21" xfId="0" applyFont="1" applyFill="1" applyBorder="1" applyAlignment="1">
      <alignment horizontal="justify" vertical="center" wrapText="1"/>
    </xf>
    <xf numFmtId="0" fontId="53" fillId="0" borderId="0" xfId="0" applyFont="1" applyBorder="1" applyAlignment="1">
      <alignment horizontal="right" wrapText="1"/>
    </xf>
    <xf numFmtId="0" fontId="43" fillId="29" borderId="0" xfId="0" applyFont="1" applyFill="1" applyBorder="1" applyAlignment="1">
      <alignment horizontal="center" wrapText="1"/>
    </xf>
    <xf numFmtId="0" fontId="56" fillId="0" borderId="0" xfId="61" applyFont="1" applyBorder="1" applyAlignment="1" applyProtection="1">
      <alignment horizontal="left" vertical="top" wrapText="1" indent="1"/>
    </xf>
    <xf numFmtId="0" fontId="6" fillId="0" borderId="0" xfId="0" applyFont="1" applyBorder="1" applyAlignment="1">
      <alignment horizontal="right" vertical="top" wrapText="1"/>
    </xf>
    <xf numFmtId="0" fontId="54" fillId="27" borderId="31" xfId="0" applyFont="1" applyFill="1" applyBorder="1" applyAlignment="1">
      <alignment horizontal="left" vertical="center" wrapText="1"/>
    </xf>
    <xf numFmtId="0" fontId="54" fillId="27" borderId="30" xfId="0" applyFont="1" applyFill="1" applyBorder="1" applyAlignment="1">
      <alignment horizontal="left" vertical="center" wrapText="1"/>
    </xf>
    <xf numFmtId="0" fontId="23" fillId="29" borderId="0" xfId="0" applyFont="1" applyFill="1" applyBorder="1" applyAlignment="1">
      <alignment horizontal="center" vertical="center" wrapText="1"/>
    </xf>
    <xf numFmtId="0" fontId="153" fillId="83" borderId="0" xfId="61" applyFont="1" applyFill="1" applyBorder="1" applyAlignment="1" applyProtection="1">
      <alignment horizontal="center" vertical="center" wrapText="1"/>
    </xf>
    <xf numFmtId="0" fontId="43" fillId="83" borderId="0" xfId="61" applyFont="1" applyFill="1" applyBorder="1" applyAlignment="1" applyProtection="1">
      <alignment horizontal="center" vertical="center" wrapText="1"/>
    </xf>
    <xf numFmtId="0" fontId="5" fillId="0" borderId="0" xfId="69"/>
    <xf numFmtId="164" fontId="5" fillId="25" borderId="0" xfId="73" applyFont="1" applyFill="1" applyBorder="1" applyAlignment="1">
      <alignment horizontal="left" vertical="center"/>
    </xf>
    <xf numFmtId="0" fontId="28" fillId="25" borderId="0" xfId="73" quotePrefix="1" applyNumberFormat="1" applyFont="1" applyFill="1" applyBorder="1" applyAlignment="1" applyProtection="1">
      <alignment horizontal="left" vertical="center"/>
    </xf>
    <xf numFmtId="164" fontId="28" fillId="25" borderId="0" xfId="73" applyNumberFormat="1" applyFont="1" applyFill="1" applyBorder="1" applyAlignment="1" applyProtection="1">
      <alignment horizontal="left" vertical="center"/>
    </xf>
    <xf numFmtId="164" fontId="25" fillId="25" borderId="0" xfId="73" applyFont="1" applyFill="1" applyBorder="1" applyAlignment="1">
      <alignment horizontal="left" vertical="center"/>
    </xf>
    <xf numFmtId="0" fontId="28" fillId="25" borderId="0" xfId="73" applyNumberFormat="1" applyFont="1" applyFill="1" applyBorder="1" applyAlignment="1" applyProtection="1">
      <alignment horizontal="left" vertical="center"/>
    </xf>
    <xf numFmtId="164" fontId="29" fillId="26" borderId="0" xfId="76" applyFont="1" applyFill="1" applyBorder="1" applyAlignment="1">
      <alignment horizontal="center" vertical="center"/>
    </xf>
    <xf numFmtId="164" fontId="5" fillId="0" borderId="0" xfId="73" applyFont="1" applyBorder="1" applyAlignment="1">
      <alignment horizontal="left" vertical="center"/>
    </xf>
    <xf numFmtId="0" fontId="5" fillId="0" borderId="0" xfId="73" applyNumberFormat="1" applyFont="1" applyBorder="1" applyAlignment="1">
      <alignment horizontal="left" vertical="center"/>
    </xf>
    <xf numFmtId="164" fontId="29" fillId="26" borderId="10" xfId="76" applyFont="1" applyFill="1" applyBorder="1" applyAlignment="1">
      <alignment horizontal="center" vertical="center"/>
    </xf>
    <xf numFmtId="164" fontId="5" fillId="0" borderId="0" xfId="73" applyFont="1" applyFill="1" applyBorder="1" applyAlignment="1">
      <alignment horizontal="left" vertical="center"/>
    </xf>
    <xf numFmtId="164" fontId="28" fillId="0" borderId="0" xfId="73" applyNumberFormat="1" applyFont="1" applyFill="1" applyBorder="1" applyAlignment="1" applyProtection="1">
      <alignment horizontal="left" vertical="center"/>
    </xf>
    <xf numFmtId="164" fontId="5" fillId="27" borderId="0" xfId="73" applyFont="1" applyFill="1" applyBorder="1" applyAlignment="1">
      <alignment horizontal="left" vertical="center"/>
    </xf>
    <xf numFmtId="0" fontId="28" fillId="27"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5" fillId="27" borderId="0" xfId="73" applyFont="1" applyFill="1" applyBorder="1" applyAlignment="1">
      <alignment horizontal="left" vertical="center"/>
    </xf>
    <xf numFmtId="164" fontId="23" fillId="26" borderId="0" xfId="73" applyFont="1" applyFill="1" applyBorder="1" applyAlignment="1">
      <alignment horizontal="center" vertical="center"/>
    </xf>
    <xf numFmtId="164" fontId="28" fillId="25" borderId="10" xfId="73" applyNumberFormat="1" applyFont="1" applyFill="1" applyBorder="1" applyAlignment="1" applyProtection="1">
      <alignment horizontal="left" vertical="center"/>
    </xf>
    <xf numFmtId="0" fontId="26" fillId="27" borderId="0" xfId="73" applyNumberFormat="1" applyFont="1" applyFill="1" applyBorder="1" applyAlignment="1">
      <alignment horizontal="left" vertical="center"/>
    </xf>
    <xf numFmtId="164" fontId="26" fillId="27" borderId="0" xfId="73" quotePrefix="1" applyFont="1" applyFill="1" applyBorder="1" applyAlignment="1">
      <alignment horizontal="left" vertical="center"/>
    </xf>
    <xf numFmtId="164" fontId="28" fillId="0" borderId="0" xfId="73" applyNumberFormat="1" applyFont="1" applyFill="1" applyAlignment="1" applyProtection="1">
      <alignment horizontal="left" vertical="center"/>
      <protection locked="0"/>
    </xf>
    <xf numFmtId="164" fontId="25" fillId="0" borderId="0" xfId="73" applyNumberFormat="1" applyFont="1" applyFill="1" applyAlignment="1" applyProtection="1">
      <alignment vertical="center"/>
      <protection locked="0"/>
    </xf>
    <xf numFmtId="0" fontId="28" fillId="25" borderId="10" xfId="73" applyNumberFormat="1" applyFont="1" applyFill="1" applyBorder="1" applyAlignment="1" applyProtection="1">
      <alignment horizontal="left" vertical="center"/>
    </xf>
    <xf numFmtId="0" fontId="28" fillId="0" borderId="0" xfId="73" quotePrefix="1" applyNumberFormat="1" applyFont="1" applyFill="1" applyAlignment="1" applyProtection="1">
      <alignment horizontal="left" vertical="center"/>
      <protection locked="0"/>
    </xf>
    <xf numFmtId="164" fontId="25" fillId="0" borderId="0" xfId="73" applyFont="1" applyFill="1" applyAlignment="1" applyProtection="1">
      <alignment vertical="center"/>
      <protection locked="0"/>
    </xf>
    <xf numFmtId="164" fontId="25" fillId="0" borderId="0" xfId="73" applyNumberFormat="1" applyFont="1" applyFill="1" applyAlignment="1" applyProtection="1">
      <alignment horizontal="left" vertical="center"/>
      <protection locked="0"/>
    </xf>
    <xf numFmtId="164" fontId="25" fillId="0" borderId="0" xfId="73" applyFont="1" applyFill="1" applyAlignment="1" applyProtection="1">
      <alignment horizontal="left" vertical="center"/>
      <protection locked="0"/>
    </xf>
    <xf numFmtId="164" fontId="25" fillId="0" borderId="0" xfId="73" applyFont="1" applyFill="1" applyBorder="1" applyAlignment="1">
      <alignment vertical="center"/>
    </xf>
    <xf numFmtId="164" fontId="28" fillId="26" borderId="0" xfId="73" applyNumberFormat="1" applyFont="1" applyFill="1" applyBorder="1" applyAlignment="1" applyProtection="1">
      <alignment horizontal="left" vertical="center"/>
    </xf>
    <xf numFmtId="164" fontId="22" fillId="27" borderId="0" xfId="73" quotePrefix="1" applyFont="1" applyFill="1" applyBorder="1" applyAlignment="1">
      <alignment horizontal="center" vertical="center"/>
    </xf>
    <xf numFmtId="164" fontId="23" fillId="26" borderId="11" xfId="73" applyFont="1" applyFill="1" applyBorder="1" applyAlignment="1">
      <alignment horizontal="center" vertical="center"/>
    </xf>
    <xf numFmtId="0" fontId="28" fillId="26" borderId="0" xfId="73" applyNumberFormat="1" applyFont="1" applyFill="1" applyBorder="1" applyAlignment="1" applyProtection="1">
      <alignment horizontal="left" vertical="center"/>
    </xf>
    <xf numFmtId="164" fontId="5" fillId="31" borderId="30" xfId="73" applyFont="1" applyFill="1" applyBorder="1" applyAlignment="1">
      <alignment horizontal="left" vertical="center"/>
    </xf>
    <xf numFmtId="164" fontId="18" fillId="31" borderId="30" xfId="73" applyFont="1" applyFill="1" applyBorder="1" applyAlignment="1">
      <alignment horizontal="left" vertical="center"/>
    </xf>
    <xf numFmtId="164" fontId="18" fillId="26" borderId="0" xfId="73" applyFont="1" applyFill="1" applyBorder="1" applyAlignment="1">
      <alignment horizontal="left" vertical="center"/>
    </xf>
    <xf numFmtId="164" fontId="28" fillId="26" borderId="0" xfId="73" applyFont="1" applyFill="1" applyBorder="1" applyAlignment="1">
      <alignment horizontal="left" vertical="center"/>
    </xf>
    <xf numFmtId="0" fontId="5" fillId="27" borderId="0" xfId="73" applyNumberFormat="1" applyFont="1" applyFill="1" applyBorder="1" applyAlignment="1">
      <alignment horizontal="left" vertical="center"/>
    </xf>
    <xf numFmtId="0" fontId="5" fillId="27" borderId="0" xfId="69" applyFill="1" applyBorder="1" applyAlignment="1">
      <alignment vertical="center"/>
    </xf>
    <xf numFmtId="0" fontId="5" fillId="31" borderId="10" xfId="69" applyFill="1" applyBorder="1" applyAlignment="1">
      <alignment vertical="center"/>
    </xf>
    <xf numFmtId="0" fontId="12" fillId="31" borderId="10" xfId="69" applyFont="1" applyFill="1" applyBorder="1" applyAlignment="1"/>
    <xf numFmtId="164" fontId="86" fillId="0" borderId="0" xfId="76" applyFont="1" applyFill="1" applyBorder="1" applyAlignment="1">
      <alignment horizontal="left" vertical="center"/>
    </xf>
    <xf numFmtId="0" fontId="28" fillId="0" borderId="0" xfId="76" applyNumberFormat="1" applyFont="1" applyFill="1" applyBorder="1" applyAlignment="1" applyProtection="1">
      <alignment horizontal="left" vertical="center"/>
    </xf>
    <xf numFmtId="170" fontId="12" fillId="31" borderId="20" xfId="69" applyNumberFormat="1" applyFont="1" applyFill="1" applyBorder="1" applyAlignment="1"/>
    <xf numFmtId="170" fontId="29" fillId="26" borderId="19" xfId="76" applyNumberFormat="1" applyFont="1" applyFill="1" applyBorder="1" applyAlignment="1">
      <alignment horizontal="center" vertical="center"/>
    </xf>
    <xf numFmtId="170" fontId="29" fillId="26" borderId="20" xfId="76" applyNumberFormat="1" applyFont="1" applyFill="1" applyBorder="1" applyAlignment="1">
      <alignment horizontal="center" vertical="center"/>
    </xf>
    <xf numFmtId="164" fontId="30" fillId="40" borderId="0" xfId="73" applyNumberFormat="1" applyFont="1" applyFill="1" applyBorder="1" applyAlignment="1" applyProtection="1">
      <alignment horizontal="left" vertical="center"/>
      <protection locked="0"/>
    </xf>
    <xf numFmtId="164" fontId="28" fillId="0" borderId="0" xfId="73" applyNumberFormat="1" applyFont="1" applyFill="1" applyBorder="1" applyAlignment="1" applyProtection="1">
      <alignment horizontal="left" vertical="center"/>
      <protection locked="0"/>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164" fontId="25" fillId="26" borderId="0" xfId="73" applyNumberFormat="1" applyFont="1" applyFill="1" applyAlignment="1" applyProtection="1">
      <alignment vertical="center"/>
      <protection locked="0"/>
    </xf>
    <xf numFmtId="49" fontId="28" fillId="0" borderId="0" xfId="73" applyNumberFormat="1" applyFont="1" applyFill="1" applyBorder="1" applyAlignment="1" applyProtection="1">
      <alignment horizontal="left" vertical="center"/>
    </xf>
    <xf numFmtId="0" fontId="86" fillId="0" borderId="0" xfId="76" applyNumberFormat="1" applyFont="1" applyFill="1" applyBorder="1" applyAlignment="1">
      <alignment horizontal="center" vertical="center"/>
    </xf>
    <xf numFmtId="164" fontId="86" fillId="0" borderId="0" xfId="76" applyFont="1" applyFill="1" applyBorder="1" applyAlignment="1">
      <alignment horizontal="center" vertical="center"/>
    </xf>
    <xf numFmtId="164" fontId="5" fillId="0" borderId="0" xfId="73" applyFont="1" applyFill="1" applyBorder="1" applyAlignment="1">
      <alignment vertical="center"/>
    </xf>
    <xf numFmtId="1" fontId="65" fillId="0" borderId="0" xfId="73" applyNumberFormat="1" applyFont="1" applyBorder="1" applyAlignment="1">
      <alignment horizontal="center" vertical="center"/>
    </xf>
    <xf numFmtId="1" fontId="65" fillId="27" borderId="0" xfId="73" applyNumberFormat="1" applyFont="1" applyFill="1" applyBorder="1" applyAlignment="1">
      <alignment horizontal="center" vertical="center"/>
    </xf>
    <xf numFmtId="1" fontId="65" fillId="27" borderId="0" xfId="69" applyNumberFormat="1" applyFont="1" applyFill="1" applyAlignment="1">
      <alignment horizontal="center"/>
    </xf>
    <xf numFmtId="1" fontId="66" fillId="27" borderId="0" xfId="73" applyNumberFormat="1" applyFont="1" applyFill="1" applyBorder="1" applyAlignment="1">
      <alignment horizontal="center" vertical="center"/>
    </xf>
    <xf numFmtId="1" fontId="66" fillId="27" borderId="0" xfId="69" applyNumberFormat="1" applyFont="1" applyFill="1" applyAlignment="1">
      <alignment horizontal="center" vertical="center"/>
    </xf>
    <xf numFmtId="1" fontId="65" fillId="0" borderId="0" xfId="69"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 fontId="65" fillId="27" borderId="0" xfId="69" applyNumberFormat="1" applyFont="1" applyFill="1" applyBorder="1" applyAlignment="1">
      <alignment horizontal="center" vertical="center"/>
    </xf>
    <xf numFmtId="1" fontId="67" fillId="27" borderId="0" xfId="69" applyNumberFormat="1" applyFont="1" applyFill="1" applyBorder="1" applyAlignment="1">
      <alignment horizontal="center" vertical="center"/>
    </xf>
    <xf numFmtId="1" fontId="65" fillId="27" borderId="0" xfId="76" applyNumberFormat="1" applyFont="1" applyFill="1" applyBorder="1" applyAlignment="1">
      <alignment horizontal="center" vertical="center"/>
    </xf>
    <xf numFmtId="1" fontId="67" fillId="0" borderId="0" xfId="69"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64" fontId="17" fillId="31" borderId="11" xfId="73" applyFont="1" applyFill="1" applyBorder="1" applyAlignment="1">
      <alignment horizontal="center" vertical="center"/>
    </xf>
    <xf numFmtId="0" fontId="28" fillId="26" borderId="11" xfId="73" applyNumberFormat="1" applyFont="1" applyFill="1" applyBorder="1" applyAlignment="1" applyProtection="1">
      <alignment horizontal="left" vertical="center"/>
    </xf>
    <xf numFmtId="164" fontId="28" fillId="26" borderId="11" xfId="73" applyNumberFormat="1" applyFont="1" applyFill="1" applyBorder="1" applyAlignment="1" applyProtection="1">
      <alignment horizontal="left" vertical="center"/>
    </xf>
    <xf numFmtId="164" fontId="28" fillId="26" borderId="11" xfId="73" applyFont="1" applyFill="1" applyBorder="1" applyAlignment="1">
      <alignment horizontal="left" vertical="center"/>
    </xf>
    <xf numFmtId="164" fontId="18" fillId="26" borderId="11" xfId="73" applyFont="1" applyFill="1" applyBorder="1" applyAlignment="1">
      <alignment horizontal="left" vertical="center"/>
    </xf>
    <xf numFmtId="0" fontId="28" fillId="26" borderId="10" xfId="73" applyNumberFormat="1" applyFont="1" applyFill="1" applyBorder="1" applyAlignment="1" applyProtection="1">
      <alignment horizontal="left" vertical="center"/>
    </xf>
    <xf numFmtId="164" fontId="28" fillId="26" borderId="10" xfId="73" applyNumberFormat="1" applyFont="1" applyFill="1" applyBorder="1" applyAlignment="1" applyProtection="1">
      <alignment horizontal="left" vertical="center"/>
    </xf>
    <xf numFmtId="164" fontId="25" fillId="26" borderId="10" xfId="73" applyFont="1" applyFill="1" applyBorder="1" applyAlignment="1">
      <alignment horizontal="left" vertical="center"/>
    </xf>
    <xf numFmtId="164" fontId="5" fillId="26" borderId="10" xfId="73" applyFont="1" applyFill="1" applyBorder="1" applyAlignment="1">
      <alignment horizontal="left" vertical="center"/>
    </xf>
    <xf numFmtId="1" fontId="37" fillId="0" borderId="0" xfId="69" applyNumberFormat="1" applyFont="1" applyFill="1" applyBorder="1" applyAlignment="1">
      <alignment horizontal="center" vertical="center"/>
    </xf>
    <xf numFmtId="164" fontId="28" fillId="39" borderId="0" xfId="73" applyNumberFormat="1" applyFont="1" applyFill="1" applyAlignment="1" applyProtection="1">
      <alignment horizontal="left" vertical="center"/>
      <protection locked="0"/>
    </xf>
    <xf numFmtId="164" fontId="25" fillId="39" borderId="0" xfId="73" applyNumberFormat="1" applyFont="1" applyFill="1" applyAlignment="1" applyProtection="1">
      <alignment vertical="center"/>
      <protection locked="0"/>
    </xf>
    <xf numFmtId="164" fontId="25" fillId="39" borderId="0" xfId="73" applyNumberFormat="1" applyFont="1" applyFill="1" applyAlignment="1" applyProtection="1">
      <alignment horizontal="left" vertical="center"/>
      <protection locked="0"/>
    </xf>
    <xf numFmtId="164" fontId="25" fillId="0" borderId="0" xfId="73" applyNumberFormat="1" applyFont="1" applyFill="1" applyBorder="1" applyAlignment="1" applyProtection="1">
      <alignment horizontal="left" vertical="center"/>
      <protection locked="0"/>
    </xf>
    <xf numFmtId="164" fontId="25" fillId="0" borderId="0" xfId="73" applyNumberFormat="1" applyFont="1" applyFill="1" applyBorder="1" applyAlignment="1" applyProtection="1">
      <alignment vertical="center"/>
      <protection locked="0"/>
    </xf>
    <xf numFmtId="0" fontId="28" fillId="39" borderId="0" xfId="73" applyNumberFormat="1" applyFont="1" applyFill="1" applyBorder="1" applyAlignment="1" applyProtection="1">
      <alignment horizontal="left" vertical="center"/>
      <protection locked="0"/>
    </xf>
    <xf numFmtId="164" fontId="28" fillId="39" borderId="0" xfId="73" applyNumberFormat="1" applyFont="1" applyFill="1" applyBorder="1" applyAlignment="1" applyProtection="1">
      <alignment horizontal="left" vertical="center"/>
      <protection locked="0"/>
    </xf>
    <xf numFmtId="164" fontId="25" fillId="39" borderId="0" xfId="73" applyFont="1" applyFill="1" applyAlignment="1" applyProtection="1">
      <alignment horizontal="left" vertical="center"/>
      <protection locked="0"/>
    </xf>
    <xf numFmtId="49" fontId="28" fillId="39" borderId="0" xfId="73" applyNumberFormat="1" applyFont="1" applyFill="1" applyBorder="1" applyAlignment="1" applyProtection="1">
      <alignment horizontal="left" vertical="center"/>
    </xf>
    <xf numFmtId="164" fontId="28" fillId="39" borderId="0" xfId="73" applyNumberFormat="1" applyFont="1" applyFill="1" applyBorder="1" applyAlignment="1" applyProtection="1">
      <alignment horizontal="left" vertical="center"/>
    </xf>
    <xf numFmtId="164" fontId="86" fillId="39" borderId="0" xfId="76" applyFont="1" applyFill="1" applyBorder="1" applyAlignment="1">
      <alignment horizontal="left" vertical="center"/>
    </xf>
    <xf numFmtId="164" fontId="25" fillId="39" borderId="0" xfId="73" applyFont="1" applyFill="1" applyBorder="1" applyAlignment="1">
      <alignment vertical="center"/>
    </xf>
    <xf numFmtId="0" fontId="28" fillId="39" borderId="0" xfId="76" applyNumberFormat="1" applyFont="1" applyFill="1" applyBorder="1" applyAlignment="1" applyProtection="1">
      <alignment horizontal="left" vertical="center"/>
    </xf>
    <xf numFmtId="164" fontId="5" fillId="39" borderId="0" xfId="73" applyFont="1" applyFill="1" applyBorder="1" applyAlignment="1">
      <alignment vertical="center"/>
    </xf>
    <xf numFmtId="164" fontId="22" fillId="44" borderId="0" xfId="73" applyNumberFormat="1" applyFont="1" applyFill="1" applyBorder="1" applyAlignment="1" applyProtection="1">
      <alignment horizontal="center" vertical="center" wrapText="1"/>
    </xf>
    <xf numFmtId="164" fontId="28" fillId="39" borderId="0" xfId="76" applyFont="1" applyFill="1" applyBorder="1" applyAlignment="1">
      <alignment horizontal="left" vertical="center"/>
    </xf>
    <xf numFmtId="0" fontId="18" fillId="37" borderId="0" xfId="69" applyFont="1" applyFill="1" applyAlignment="1">
      <alignment vertical="center"/>
    </xf>
    <xf numFmtId="0" fontId="12" fillId="30" borderId="0" xfId="69" applyFont="1" applyFill="1" applyAlignment="1">
      <alignment vertical="center"/>
    </xf>
    <xf numFmtId="0" fontId="30" fillId="30" borderId="0" xfId="69" applyFont="1" applyFill="1" applyAlignment="1">
      <alignment horizontal="center" vertical="center"/>
    </xf>
    <xf numFmtId="0" fontId="24" fillId="30" borderId="0" xfId="69" applyFont="1" applyFill="1" applyAlignment="1">
      <alignment horizontal="left" vertical="center"/>
    </xf>
    <xf numFmtId="0" fontId="24" fillId="30" borderId="0" xfId="69" applyFont="1" applyFill="1" applyAlignment="1">
      <alignment vertical="center"/>
    </xf>
    <xf numFmtId="0" fontId="7" fillId="26" borderId="0" xfId="69" applyFont="1" applyFill="1" applyBorder="1" applyAlignment="1">
      <alignment vertical="center"/>
    </xf>
    <xf numFmtId="0" fontId="25" fillId="26" borderId="0" xfId="69" applyFont="1" applyFill="1" applyAlignment="1" applyProtection="1">
      <alignment vertical="center" wrapText="1"/>
      <protection locked="0"/>
    </xf>
    <xf numFmtId="0" fontId="5" fillId="26" borderId="0" xfId="69" applyFill="1"/>
    <xf numFmtId="0" fontId="7" fillId="39" borderId="0" xfId="69" applyFont="1" applyFill="1" applyBorder="1" applyAlignment="1">
      <alignment vertical="center"/>
    </xf>
    <xf numFmtId="0" fontId="28" fillId="89" borderId="0" xfId="73" applyNumberFormat="1" applyFont="1" applyFill="1" applyBorder="1" applyAlignment="1" applyProtection="1">
      <alignment horizontal="left" vertical="center"/>
      <protection locked="0"/>
    </xf>
    <xf numFmtId="0" fontId="25" fillId="39" borderId="0" xfId="69" applyFont="1" applyFill="1" applyBorder="1" applyAlignment="1" applyProtection="1">
      <alignment vertical="center" wrapText="1"/>
      <protection locked="0"/>
    </xf>
    <xf numFmtId="164" fontId="25" fillId="89" borderId="0" xfId="73" applyNumberFormat="1" applyFont="1" applyFill="1" applyBorder="1" applyAlignment="1" applyProtection="1">
      <alignment horizontal="left" vertical="center"/>
      <protection locked="0"/>
    </xf>
    <xf numFmtId="164" fontId="25" fillId="89" borderId="0" xfId="73" applyNumberFormat="1" applyFont="1" applyFill="1" applyBorder="1" applyAlignment="1" applyProtection="1">
      <alignment vertical="center"/>
      <protection locked="0"/>
    </xf>
    <xf numFmtId="0" fontId="83" fillId="39" borderId="0" xfId="69" applyFont="1" applyFill="1" applyBorder="1" applyAlignment="1">
      <alignment vertical="center"/>
    </xf>
    <xf numFmtId="0" fontId="6" fillId="41" borderId="0" xfId="69" applyFont="1" applyFill="1" applyBorder="1" applyAlignment="1">
      <alignment vertical="center"/>
    </xf>
    <xf numFmtId="164" fontId="6" fillId="41" borderId="0" xfId="69" applyNumberFormat="1" applyFont="1" applyFill="1" applyBorder="1" applyAlignment="1">
      <alignment vertical="center"/>
    </xf>
    <xf numFmtId="0" fontId="25" fillId="0" borderId="0" xfId="69" applyFont="1" applyFill="1" applyBorder="1" applyAlignment="1">
      <alignment vertical="center"/>
    </xf>
    <xf numFmtId="164" fontId="25" fillId="0" borderId="0" xfId="73" applyFont="1" applyFill="1" applyBorder="1" applyAlignment="1">
      <alignment horizontal="left" vertical="center"/>
    </xf>
    <xf numFmtId="0" fontId="83" fillId="0" borderId="0" xfId="69" applyFont="1" applyFill="1" applyBorder="1" applyAlignment="1">
      <alignment vertical="center"/>
    </xf>
    <xf numFmtId="0" fontId="85" fillId="25" borderId="0" xfId="69" applyFont="1" applyFill="1" applyBorder="1" applyAlignment="1">
      <alignment horizontal="center" vertical="center"/>
    </xf>
    <xf numFmtId="0" fontId="83" fillId="53" borderId="0" xfId="69" applyFont="1" applyFill="1" applyBorder="1" applyAlignment="1">
      <alignment vertical="center"/>
    </xf>
    <xf numFmtId="0" fontId="83" fillId="53" borderId="0" xfId="69" applyFont="1" applyFill="1" applyBorder="1" applyAlignment="1">
      <alignment horizontal="center" vertical="center"/>
    </xf>
    <xf numFmtId="0" fontId="7" fillId="0" borderId="0" xfId="69" applyFont="1" applyFill="1" applyBorder="1" applyAlignment="1">
      <alignment vertical="center"/>
    </xf>
    <xf numFmtId="0" fontId="28" fillId="0" borderId="0" xfId="73" applyNumberFormat="1" applyFont="1" applyFill="1" applyBorder="1" applyAlignment="1" applyProtection="1">
      <alignment horizontal="left" vertical="center"/>
      <protection locked="0"/>
    </xf>
    <xf numFmtId="0" fontId="25" fillId="0" borderId="0" xfId="69" applyFont="1" applyFill="1" applyBorder="1" applyAlignment="1" applyProtection="1">
      <alignment vertical="center" wrapText="1"/>
      <protection locked="0"/>
    </xf>
    <xf numFmtId="164" fontId="25" fillId="25" borderId="0" xfId="73" applyFont="1" applyFill="1" applyBorder="1" applyAlignment="1">
      <alignment horizontal="right" vertical="center"/>
    </xf>
    <xf numFmtId="164" fontId="25" fillId="25" borderId="0" xfId="73" applyNumberFormat="1" applyFont="1" applyFill="1" applyBorder="1" applyAlignment="1" applyProtection="1">
      <alignment horizontal="right" vertical="center"/>
    </xf>
    <xf numFmtId="173" fontId="83" fillId="53" borderId="0" xfId="69" applyNumberFormat="1" applyFont="1" applyFill="1" applyBorder="1" applyAlignment="1">
      <alignment horizontal="center" vertical="center"/>
    </xf>
    <xf numFmtId="173" fontId="24" fillId="30" borderId="0" xfId="69" applyNumberFormat="1" applyFont="1" applyFill="1" applyAlignment="1">
      <alignment horizontal="center" vertical="center"/>
    </xf>
    <xf numFmtId="173" fontId="25" fillId="26" borderId="0" xfId="73" applyNumberFormat="1" applyFont="1" applyFill="1" applyAlignment="1" applyProtection="1">
      <alignment horizontal="center" vertical="center"/>
      <protection locked="0"/>
    </xf>
    <xf numFmtId="173" fontId="22" fillId="44" borderId="0" xfId="73" applyNumberFormat="1" applyFont="1" applyFill="1" applyBorder="1" applyAlignment="1" applyProtection="1">
      <alignment horizontal="center" vertical="center" wrapText="1"/>
    </xf>
    <xf numFmtId="173" fontId="25" fillId="0" borderId="0" xfId="73" applyNumberFormat="1" applyFont="1" applyFill="1" applyAlignment="1" applyProtection="1">
      <alignment horizontal="center" vertical="center"/>
      <protection locked="0"/>
    </xf>
    <xf numFmtId="173" fontId="25" fillId="39" borderId="0" xfId="73" applyNumberFormat="1" applyFont="1" applyFill="1" applyBorder="1" applyAlignment="1" applyProtection="1">
      <alignment horizontal="center" vertical="center"/>
      <protection locked="0"/>
    </xf>
    <xf numFmtId="173" fontId="25" fillId="0" borderId="0" xfId="73" applyNumberFormat="1" applyFont="1" applyFill="1" applyBorder="1" applyAlignment="1" applyProtection="1">
      <alignment horizontal="center" vertical="center"/>
      <protection locked="0"/>
    </xf>
    <xf numFmtId="173" fontId="86" fillId="0" borderId="0" xfId="76" applyNumberFormat="1" applyFont="1" applyFill="1" applyBorder="1" applyAlignment="1">
      <alignment horizontal="center" vertical="center"/>
    </xf>
    <xf numFmtId="173" fontId="28" fillId="39" borderId="0" xfId="76" applyNumberFormat="1" applyFont="1" applyFill="1" applyBorder="1" applyAlignment="1" applyProtection="1">
      <alignment horizontal="center" vertical="center"/>
    </xf>
    <xf numFmtId="173" fontId="83" fillId="39" borderId="0" xfId="69" applyNumberFormat="1" applyFont="1" applyFill="1" applyBorder="1" applyAlignment="1">
      <alignment horizontal="center" vertical="center"/>
    </xf>
    <xf numFmtId="173" fontId="83" fillId="0" borderId="0" xfId="69" applyNumberFormat="1" applyFont="1" applyFill="1" applyBorder="1" applyAlignment="1">
      <alignment horizontal="center" vertical="center"/>
    </xf>
    <xf numFmtId="173" fontId="6" fillId="41" borderId="0" xfId="69" applyNumberFormat="1" applyFont="1" applyFill="1" applyBorder="1" applyAlignment="1">
      <alignment horizontal="center" vertical="center"/>
    </xf>
    <xf numFmtId="173" fontId="5" fillId="26" borderId="0" xfId="69" applyNumberFormat="1" applyFill="1" applyAlignment="1">
      <alignment horizontal="center"/>
    </xf>
    <xf numFmtId="171" fontId="25" fillId="0" borderId="0" xfId="73" applyNumberFormat="1" applyFont="1" applyFill="1" applyAlignment="1" applyProtection="1">
      <alignment horizontal="center" vertical="center"/>
      <protection locked="0"/>
    </xf>
    <xf numFmtId="171" fontId="25" fillId="39" borderId="0" xfId="73" applyNumberFormat="1" applyFont="1" applyFill="1" applyAlignment="1" applyProtection="1">
      <alignment horizontal="center" vertical="center"/>
      <protection locked="0"/>
    </xf>
    <xf numFmtId="171" fontId="25" fillId="39" borderId="0" xfId="73" applyNumberFormat="1" applyFont="1" applyFill="1" applyBorder="1" applyAlignment="1" applyProtection="1">
      <alignment horizontal="center" vertical="center"/>
      <protection locked="0"/>
    </xf>
    <xf numFmtId="0" fontId="18" fillId="29" borderId="0" xfId="61" applyFont="1" applyFill="1" applyBorder="1" applyAlignment="1" applyProtection="1">
      <alignment horizontal="center" vertical="center"/>
    </xf>
    <xf numFmtId="0" fontId="24" fillId="45" borderId="38" xfId="61" applyFont="1" applyFill="1" applyBorder="1" applyAlignment="1" applyProtection="1">
      <alignment horizontal="center" vertical="center"/>
    </xf>
    <xf numFmtId="0" fontId="24" fillId="46" borderId="0" xfId="61" applyFont="1" applyFill="1" applyBorder="1" applyAlignment="1" applyProtection="1">
      <alignment horizontal="center" vertical="center"/>
    </xf>
    <xf numFmtId="0" fontId="110" fillId="55"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93" fillId="31" borderId="38" xfId="61" applyFont="1" applyFill="1" applyBorder="1" applyAlignment="1" applyProtection="1">
      <alignment horizontal="center" vertical="center"/>
    </xf>
    <xf numFmtId="0" fontId="93" fillId="48" borderId="38" xfId="61" applyFont="1" applyFill="1" applyBorder="1" applyAlignment="1" applyProtection="1">
      <alignment horizontal="center" vertical="center"/>
    </xf>
    <xf numFmtId="0" fontId="93" fillId="27" borderId="38" xfId="61" applyFont="1" applyFill="1" applyBorder="1" applyAlignment="1" applyProtection="1">
      <alignment horizontal="center" vertical="center"/>
    </xf>
    <xf numFmtId="0" fontId="91" fillId="46" borderId="38" xfId="61" applyFont="1" applyFill="1" applyBorder="1" applyAlignment="1" applyProtection="1">
      <alignment horizontal="center" vertical="center"/>
    </xf>
    <xf numFmtId="0" fontId="154" fillId="51" borderId="72" xfId="61" applyFont="1" applyFill="1" applyBorder="1" applyAlignment="1" applyProtection="1">
      <alignment horizontal="center" vertical="center" wrapText="1"/>
    </xf>
    <xf numFmtId="0" fontId="154" fillId="51" borderId="67" xfId="61" applyFont="1" applyFill="1" applyBorder="1" applyAlignment="1" applyProtection="1">
      <alignment horizontal="center" vertical="center" wrapText="1"/>
    </xf>
    <xf numFmtId="0" fontId="154" fillId="51" borderId="54" xfId="61" applyFont="1" applyFill="1" applyBorder="1" applyAlignment="1" applyProtection="1">
      <alignment horizontal="center" vertical="center" wrapText="1"/>
    </xf>
    <xf numFmtId="0" fontId="32" fillId="69" borderId="51" xfId="0" applyFont="1" applyFill="1" applyBorder="1" applyAlignment="1">
      <alignment vertical="center"/>
    </xf>
    <xf numFmtId="0" fontId="32" fillId="69" borderId="39" xfId="0" applyFont="1" applyFill="1" applyBorder="1" applyAlignment="1">
      <alignment vertical="center"/>
    </xf>
    <xf numFmtId="0" fontId="32" fillId="69" borderId="46" xfId="0" applyFont="1" applyFill="1" applyBorder="1" applyAlignment="1">
      <alignment vertical="center"/>
    </xf>
    <xf numFmtId="0" fontId="32" fillId="69" borderId="41" xfId="0" applyFont="1" applyFill="1" applyBorder="1" applyAlignment="1">
      <alignment vertical="center"/>
    </xf>
    <xf numFmtId="0" fontId="154" fillId="90" borderId="48" xfId="61" applyFont="1" applyFill="1" applyBorder="1" applyAlignment="1" applyProtection="1">
      <alignment horizontal="center" vertical="center"/>
    </xf>
    <xf numFmtId="0" fontId="154" fillId="90" borderId="39" xfId="61" applyFont="1" applyFill="1" applyBorder="1" applyAlignment="1" applyProtection="1">
      <alignment horizontal="center" vertical="center"/>
    </xf>
    <xf numFmtId="0" fontId="155" fillId="30" borderId="18" xfId="0" applyFont="1" applyFill="1" applyBorder="1" applyAlignment="1">
      <alignment horizontal="center" vertical="center" wrapText="1"/>
    </xf>
    <xf numFmtId="0" fontId="155" fillId="30" borderId="27" xfId="0" applyFont="1" applyFill="1" applyBorder="1" applyAlignment="1">
      <alignment horizontal="center" vertical="center" wrapText="1"/>
    </xf>
    <xf numFmtId="0" fontId="155" fillId="30" borderId="13" xfId="0" applyFont="1" applyFill="1" applyBorder="1" applyAlignment="1">
      <alignment horizontal="center" vertical="center" wrapText="1"/>
    </xf>
    <xf numFmtId="0" fontId="155" fillId="30" borderId="14" xfId="0" applyFont="1" applyFill="1" applyBorder="1" applyAlignment="1">
      <alignment horizontal="center" vertical="center" wrapText="1"/>
    </xf>
    <xf numFmtId="0" fontId="155" fillId="30" borderId="0" xfId="0" applyFont="1" applyFill="1" applyBorder="1" applyAlignment="1">
      <alignment horizontal="center" vertical="center" wrapText="1"/>
    </xf>
    <xf numFmtId="0" fontId="155" fillId="30" borderId="15" xfId="0" applyFont="1" applyFill="1" applyBorder="1" applyAlignment="1">
      <alignment horizontal="center" vertical="center" wrapText="1"/>
    </xf>
    <xf numFmtId="0" fontId="155" fillId="30" borderId="25" xfId="0" applyFont="1" applyFill="1" applyBorder="1" applyAlignment="1">
      <alignment horizontal="center" vertical="center" wrapText="1"/>
    </xf>
    <xf numFmtId="0" fontId="155" fillId="30" borderId="12" xfId="0" applyFont="1" applyFill="1" applyBorder="1" applyAlignment="1">
      <alignment horizontal="center" vertical="center" wrapText="1"/>
    </xf>
    <xf numFmtId="0" fontId="155" fillId="30" borderId="26" xfId="0" applyFont="1" applyFill="1" applyBorder="1" applyAlignment="1">
      <alignment horizontal="center" vertical="center" wrapText="1"/>
    </xf>
    <xf numFmtId="0" fontId="32" fillId="69" borderId="76" xfId="0" applyFont="1" applyFill="1" applyBorder="1" applyAlignment="1">
      <alignment vertical="center"/>
    </xf>
    <xf numFmtId="0" fontId="32" fillId="69" borderId="28" xfId="0" applyFont="1" applyFill="1" applyBorder="1" applyAlignment="1">
      <alignment vertical="center"/>
    </xf>
    <xf numFmtId="0" fontId="32" fillId="69" borderId="29" xfId="0" applyFont="1" applyFill="1" applyBorder="1" applyAlignment="1">
      <alignment vertical="center"/>
    </xf>
    <xf numFmtId="0" fontId="32" fillId="69" borderId="32" xfId="0" applyFont="1" applyFill="1" applyBorder="1" applyAlignment="1">
      <alignment vertical="center"/>
    </xf>
    <xf numFmtId="0" fontId="36" fillId="24" borderId="18" xfId="0" applyFont="1" applyFill="1" applyBorder="1" applyAlignment="1">
      <alignment horizontal="center" vertical="center" wrapText="1"/>
    </xf>
    <xf numFmtId="0" fontId="36" fillId="24" borderId="27" xfId="0" applyFont="1" applyFill="1" applyBorder="1" applyAlignment="1">
      <alignment horizontal="center" vertical="center" wrapText="1"/>
    </xf>
    <xf numFmtId="0" fontId="36" fillId="24" borderId="13" xfId="0" applyFont="1" applyFill="1" applyBorder="1" applyAlignment="1">
      <alignment horizontal="center" vertical="center" wrapText="1"/>
    </xf>
    <xf numFmtId="0" fontId="20" fillId="83" borderId="0" xfId="0" applyFont="1" applyFill="1" applyBorder="1" applyAlignment="1">
      <alignment horizontal="center" vertical="center"/>
    </xf>
    <xf numFmtId="0" fontId="41" fillId="83" borderId="0" xfId="0" applyFont="1" applyFill="1" applyBorder="1" applyAlignment="1">
      <alignment horizontal="center" vertical="center" wrapText="1"/>
    </xf>
    <xf numFmtId="0" fontId="43" fillId="83" borderId="0" xfId="61" applyFont="1" applyFill="1" applyBorder="1" applyAlignment="1" applyProtection="1">
      <alignment horizontal="center" vertical="center"/>
    </xf>
    <xf numFmtId="0" fontId="43" fillId="83" borderId="0" xfId="0" applyFont="1" applyFill="1" applyBorder="1" applyAlignment="1">
      <alignment horizontal="center" vertical="center"/>
    </xf>
    <xf numFmtId="0" fontId="43" fillId="83" borderId="0" xfId="0" applyFont="1" applyFill="1" applyBorder="1" applyAlignment="1">
      <alignment vertical="center" wrapText="1"/>
    </xf>
    <xf numFmtId="0" fontId="32" fillId="69" borderId="51" xfId="0" applyFont="1" applyFill="1" applyBorder="1" applyAlignment="1">
      <alignment horizontal="center" vertical="center"/>
    </xf>
    <xf numFmtId="0" fontId="32" fillId="69" borderId="39" xfId="0" applyFont="1" applyFill="1" applyBorder="1" applyAlignment="1">
      <alignment horizontal="center" vertical="center"/>
    </xf>
    <xf numFmtId="0" fontId="32" fillId="69" borderId="41" xfId="0" applyFont="1" applyFill="1" applyBorder="1" applyAlignment="1">
      <alignment horizontal="center" vertical="center"/>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9"/>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 5 3 2" xfId="107"/>
    <cellStyle name="Normal_00250r0P802-15_WG-Sep00 Meeting Objectives and Agenda1" xfId="76"/>
    <cellStyle name="Normal_00250r0P802-15_WG-Sep00 Meeting Objectives and Agenda1 2" xfId="102"/>
    <cellStyle name="Normal_00250r0P802-15_WG-Sep00 Meeting Objectives and Agenda1 5 3 2" xfId="108"/>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99FF"/>
      <color rgb="FFCC66FF"/>
      <color rgb="FF1F1FD1"/>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pn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6</xdr:col>
      <xdr:colOff>230504</xdr:colOff>
      <xdr:row>8</xdr:row>
      <xdr:rowOff>86995</xdr:rowOff>
    </xdr:from>
    <xdr:to>
      <xdr:col>9</xdr:col>
      <xdr:colOff>782319</xdr:colOff>
      <xdr:row>23</xdr:row>
      <xdr:rowOff>37421</xdr:rowOff>
    </xdr:to>
    <xdr:pic>
      <xdr:nvPicPr>
        <xdr:cNvPr id="4" name="Picture 3"/>
        <xdr:cNvPicPr>
          <a:picLocks noChangeAspect="1"/>
        </xdr:cNvPicPr>
      </xdr:nvPicPr>
      <xdr:blipFill>
        <a:blip xmlns:r="http://schemas.openxmlformats.org/officeDocument/2006/relationships" r:embed="rId46"/>
        <a:stretch>
          <a:fillRect/>
        </a:stretch>
      </xdr:blipFill>
      <xdr:spPr>
        <a:xfrm>
          <a:off x="2800984" y="1773555"/>
          <a:ext cx="2441575" cy="29984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173567</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59266</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526155" y="7294245"/>
          <a:ext cx="1809750" cy="149352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144993</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946130" y="4836795"/>
          <a:ext cx="1809750" cy="157353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165205" y="1070610"/>
          <a:ext cx="1809750" cy="157353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231380" y="7437120"/>
          <a:ext cx="1809750" cy="1533525"/>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115358</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74680" y="8599170"/>
          <a:ext cx="1809750" cy="1487805"/>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109903</xdr:colOff>
      <xdr:row>29</xdr:row>
      <xdr:rowOff>345830</xdr:rowOff>
    </xdr:from>
    <xdr:to>
      <xdr:col>27</xdr:col>
      <xdr:colOff>146537</xdr:colOff>
      <xdr:row>29</xdr:row>
      <xdr:rowOff>367639</xdr:rowOff>
    </xdr:to>
    <xdr:sp macro="" textlink="">
      <xdr:nvSpPr>
        <xdr:cNvPr id="5122" name="Line 35"/>
        <xdr:cNvSpPr>
          <a:spLocks noChangeShapeType="1"/>
        </xdr:cNvSpPr>
      </xdr:nvSpPr>
      <xdr:spPr bwMode="auto">
        <a:xfrm>
          <a:off x="7913076" y="13058042"/>
          <a:ext cx="28611634" cy="21809"/>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12</xdr:col>
      <xdr:colOff>73270</xdr:colOff>
      <xdr:row>9</xdr:row>
      <xdr:rowOff>401513</xdr:rowOff>
    </xdr:from>
    <xdr:to>
      <xdr:col>32</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9"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5158" name="AutoShape 67"/>
        <xdr:cNvSpPr>
          <a:spLocks noChangeArrowheads="1"/>
        </xdr:cNvSpPr>
      </xdr:nvSpPr>
      <xdr:spPr bwMode="auto">
        <a:xfrm>
          <a:off x="3793880" y="15146216"/>
          <a:ext cx="3496408" cy="937846"/>
        </a:xfrm>
        <a:prstGeom prst="wedgeRoundRectCallout">
          <a:avLst>
            <a:gd name="adj1" fmla="val 144500"/>
            <a:gd name="adj2" fmla="val -152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12</xdr:row>
      <xdr:rowOff>146538</xdr:rowOff>
    </xdr:from>
    <xdr:to>
      <xdr:col>7</xdr:col>
      <xdr:colOff>36635</xdr:colOff>
      <xdr:row>29</xdr:row>
      <xdr:rowOff>380999</xdr:rowOff>
    </xdr:to>
    <xdr:sp macro="" textlink="">
      <xdr:nvSpPr>
        <xdr:cNvPr id="5148" name="Line 86"/>
        <xdr:cNvSpPr>
          <a:spLocks noChangeShapeType="1"/>
        </xdr:cNvSpPr>
      </xdr:nvSpPr>
      <xdr:spPr bwMode="auto">
        <a:xfrm flipH="1">
          <a:off x="9250973" y="5385288"/>
          <a:ext cx="90854" cy="7707923"/>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53"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0</xdr:colOff>
      <xdr:row>18</xdr:row>
      <xdr:rowOff>419100</xdr:rowOff>
    </xdr:from>
    <xdr:to>
      <xdr:col>32</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70"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28</xdr:col>
      <xdr:colOff>193431</xdr:colOff>
      <xdr:row>32</xdr:row>
      <xdr:rowOff>120161</xdr:rowOff>
    </xdr:from>
    <xdr:to>
      <xdr:col>32</xdr:col>
      <xdr:colOff>0</xdr:colOff>
      <xdr:row>34</xdr:row>
      <xdr:rowOff>196362</xdr:rowOff>
    </xdr:to>
    <xdr:sp macro="" textlink="">
      <xdr:nvSpPr>
        <xdr:cNvPr id="80" name="AutoShape 62"/>
        <xdr:cNvSpPr>
          <a:spLocks noChangeArrowheads="1"/>
        </xdr:cNvSpPr>
      </xdr:nvSpPr>
      <xdr:spPr bwMode="auto">
        <a:xfrm>
          <a:off x="39465739" y="14151219"/>
          <a:ext cx="5446834" cy="95543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12</xdr:col>
      <xdr:colOff>0</xdr:colOff>
      <xdr:row>9</xdr:row>
      <xdr:rowOff>381481</xdr:rowOff>
    </xdr:from>
    <xdr:to>
      <xdr:col>12</xdr:col>
      <xdr:colOff>0</xdr:colOff>
      <xdr:row>12</xdr:row>
      <xdr:rowOff>109904</xdr:rowOff>
    </xdr:to>
    <xdr:sp macro="" textlink="">
      <xdr:nvSpPr>
        <xdr:cNvPr id="59" name="Line 35"/>
        <xdr:cNvSpPr>
          <a:spLocks noChangeShapeType="1"/>
        </xdr:cNvSpPr>
      </xdr:nvSpPr>
      <xdr:spPr bwMode="auto">
        <a:xfrm rot="16200000">
          <a:off x="15683759" y="4773491"/>
          <a:ext cx="1047269" cy="103057"/>
        </a:xfrm>
        <a:prstGeom prst="line">
          <a:avLst/>
        </a:prstGeom>
        <a:noFill/>
        <a:ln w="228600">
          <a:solidFill>
            <a:srgbClr val="FF0000"/>
          </a:solidFill>
          <a:round/>
          <a:headEnd/>
          <a:tailEnd/>
        </a:ln>
      </xdr:spPr>
    </xdr:sp>
    <xdr:clientData/>
  </xdr:twoCellAnchor>
  <xdr:twoCellAnchor>
    <xdr:from>
      <xdr:col>6</xdr:col>
      <xdr:colOff>0</xdr:colOff>
      <xdr:row>11</xdr:row>
      <xdr:rowOff>366346</xdr:rowOff>
    </xdr:from>
    <xdr:to>
      <xdr:col>12</xdr:col>
      <xdr:colOff>0</xdr:colOff>
      <xdr:row>11</xdr:row>
      <xdr:rowOff>366346</xdr:rowOff>
    </xdr:to>
    <xdr:sp macro="" textlink="">
      <xdr:nvSpPr>
        <xdr:cNvPr id="60" name="Line 35"/>
        <xdr:cNvSpPr>
          <a:spLocks noChangeShapeType="1"/>
        </xdr:cNvSpPr>
      </xdr:nvSpPr>
      <xdr:spPr bwMode="auto">
        <a:xfrm>
          <a:off x="7803173" y="5165481"/>
          <a:ext cx="7143750" cy="0"/>
        </a:xfrm>
        <a:prstGeom prst="line">
          <a:avLst/>
        </a:prstGeom>
        <a:noFill/>
        <a:ln w="228600">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1232535</xdr:colOff>
      <xdr:row>3</xdr:row>
      <xdr:rowOff>346710</xdr:rowOff>
    </xdr:to>
    <xdr:pic>
      <xdr:nvPicPr>
        <xdr:cNvPr id="2"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95400" y="466725"/>
          <a:ext cx="3259455" cy="2272665"/>
        </a:xfrm>
        <a:prstGeom prst="rect">
          <a:avLst/>
        </a:prstGeom>
        <a:noFill/>
        <a:ln w="9525">
          <a:solidFill>
            <a:srgbClr val="000000"/>
          </a:solidFill>
          <a:miter lim="800000"/>
          <a:headEnd/>
          <a:tailEnd/>
        </a:ln>
      </xdr:spPr>
    </xdr:pic>
    <xdr:clientData/>
  </xdr:twoCellAnchor>
  <xdr:twoCellAnchor>
    <xdr:from>
      <xdr:col>16</xdr:col>
      <xdr:colOff>1188719</xdr:colOff>
      <xdr:row>30</xdr:row>
      <xdr:rowOff>30480</xdr:rowOff>
    </xdr:from>
    <xdr:to>
      <xdr:col>27</xdr:col>
      <xdr:colOff>146536</xdr:colOff>
      <xdr:row>30</xdr:row>
      <xdr:rowOff>52679</xdr:rowOff>
    </xdr:to>
    <xdr:sp macro="" textlink="">
      <xdr:nvSpPr>
        <xdr:cNvPr id="3" name="Line 35"/>
        <xdr:cNvSpPr>
          <a:spLocks noChangeShapeType="1"/>
        </xdr:cNvSpPr>
      </xdr:nvSpPr>
      <xdr:spPr bwMode="auto">
        <a:xfrm>
          <a:off x="22280879" y="15392400"/>
          <a:ext cx="15051257" cy="22199"/>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 name="Line 5"/>
        <xdr:cNvSpPr>
          <a:spLocks noChangeShapeType="1"/>
        </xdr:cNvSpPr>
      </xdr:nvSpPr>
      <xdr:spPr bwMode="auto">
        <a:xfrm flipH="1">
          <a:off x="37254180" y="8530590"/>
          <a:ext cx="0" cy="5162550"/>
        </a:xfrm>
        <a:prstGeom prst="line">
          <a:avLst/>
        </a:prstGeom>
        <a:noFill/>
        <a:ln w="228600">
          <a:solidFill>
            <a:srgbClr val="FF0000"/>
          </a:solidFill>
          <a:round/>
          <a:headEnd/>
          <a:tailEnd/>
        </a:ln>
      </xdr:spPr>
    </xdr:sp>
    <xdr:clientData/>
  </xdr:twoCellAnchor>
  <xdr:twoCellAnchor>
    <xdr:from>
      <xdr:col>17</xdr:col>
      <xdr:colOff>60960</xdr:colOff>
      <xdr:row>9</xdr:row>
      <xdr:rowOff>387513</xdr:rowOff>
    </xdr:from>
    <xdr:to>
      <xdr:col>27</xdr:col>
      <xdr:colOff>76200</xdr:colOff>
      <xdr:row>9</xdr:row>
      <xdr:rowOff>387513</xdr:rowOff>
    </xdr:to>
    <xdr:sp macro="" textlink="">
      <xdr:nvSpPr>
        <xdr:cNvPr id="6" name="Line 23"/>
        <xdr:cNvSpPr>
          <a:spLocks noChangeShapeType="1"/>
        </xdr:cNvSpPr>
      </xdr:nvSpPr>
      <xdr:spPr bwMode="auto">
        <a:xfrm>
          <a:off x="22616160" y="5416713"/>
          <a:ext cx="14645640" cy="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4</xdr:col>
      <xdr:colOff>1232535</xdr:colOff>
      <xdr:row>3</xdr:row>
      <xdr:rowOff>346710</xdr:rowOff>
    </xdr:to>
    <xdr:pic>
      <xdr:nvPicPr>
        <xdr:cNvPr id="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95400" y="466725"/>
          <a:ext cx="3259455" cy="2272665"/>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8" name="Line 70"/>
        <xdr:cNvSpPr>
          <a:spLocks noChangeShapeType="1"/>
        </xdr:cNvSpPr>
      </xdr:nvSpPr>
      <xdr:spPr bwMode="auto">
        <a:xfrm>
          <a:off x="7955280" y="1379791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 name="Line 8"/>
        <xdr:cNvSpPr>
          <a:spLocks noChangeShapeType="1"/>
        </xdr:cNvSpPr>
      </xdr:nvSpPr>
      <xdr:spPr bwMode="auto">
        <a:xfrm flipV="1">
          <a:off x="7955280" y="7682865"/>
          <a:ext cx="0" cy="60007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1" name="Line 5"/>
        <xdr:cNvSpPr>
          <a:spLocks noChangeShapeType="1"/>
        </xdr:cNvSpPr>
      </xdr:nvSpPr>
      <xdr:spPr bwMode="auto">
        <a:xfrm flipH="1">
          <a:off x="37254180" y="853059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2" name="Line 18"/>
        <xdr:cNvSpPr>
          <a:spLocks noChangeShapeType="1"/>
        </xdr:cNvSpPr>
      </xdr:nvSpPr>
      <xdr:spPr bwMode="auto">
        <a:xfrm flipH="1">
          <a:off x="37254180" y="853059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3" name="Line 21"/>
        <xdr:cNvSpPr>
          <a:spLocks noChangeShapeType="1"/>
        </xdr:cNvSpPr>
      </xdr:nvSpPr>
      <xdr:spPr bwMode="auto">
        <a:xfrm flipH="1">
          <a:off x="37254180" y="853059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4" name="Line 56"/>
        <xdr:cNvSpPr>
          <a:spLocks noChangeShapeType="1"/>
        </xdr:cNvSpPr>
      </xdr:nvSpPr>
      <xdr:spPr bwMode="auto">
        <a:xfrm flipH="1">
          <a:off x="37254180" y="853059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5" name="Line 58"/>
        <xdr:cNvSpPr>
          <a:spLocks noChangeShapeType="1"/>
        </xdr:cNvSpPr>
      </xdr:nvSpPr>
      <xdr:spPr bwMode="auto">
        <a:xfrm flipH="1">
          <a:off x="37254180" y="853059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6" name="Line 60"/>
        <xdr:cNvSpPr>
          <a:spLocks noChangeShapeType="1"/>
        </xdr:cNvSpPr>
      </xdr:nvSpPr>
      <xdr:spPr bwMode="auto">
        <a:xfrm flipH="1">
          <a:off x="37254180" y="8530590"/>
          <a:ext cx="0" cy="51625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7" name="Line 65"/>
        <xdr:cNvSpPr>
          <a:spLocks noChangeShapeType="1"/>
        </xdr:cNvSpPr>
      </xdr:nvSpPr>
      <xdr:spPr bwMode="auto">
        <a:xfrm rot="16200000" flipV="1">
          <a:off x="4988242" y="1062132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8" name="Line 69"/>
        <xdr:cNvSpPr>
          <a:spLocks noChangeShapeType="1"/>
        </xdr:cNvSpPr>
      </xdr:nvSpPr>
      <xdr:spPr bwMode="auto">
        <a:xfrm>
          <a:off x="7955280" y="13797915"/>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0" name="Line 70"/>
        <xdr:cNvSpPr>
          <a:spLocks noChangeShapeType="1"/>
        </xdr:cNvSpPr>
      </xdr:nvSpPr>
      <xdr:spPr bwMode="auto">
        <a:xfrm>
          <a:off x="7955280" y="1379791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21" name="Line 8"/>
        <xdr:cNvSpPr>
          <a:spLocks noChangeShapeType="1"/>
        </xdr:cNvSpPr>
      </xdr:nvSpPr>
      <xdr:spPr bwMode="auto">
        <a:xfrm flipV="1">
          <a:off x="7955280" y="443484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22" name="Line 85"/>
        <xdr:cNvSpPr>
          <a:spLocks noChangeShapeType="1"/>
        </xdr:cNvSpPr>
      </xdr:nvSpPr>
      <xdr:spPr bwMode="auto">
        <a:xfrm rot="-5400000">
          <a:off x="6969442" y="15936278"/>
          <a:ext cx="1971675" cy="0"/>
        </a:xfrm>
        <a:prstGeom prst="line">
          <a:avLst/>
        </a:prstGeom>
        <a:noFill/>
        <a:ln w="127000">
          <a:solidFill>
            <a:srgbClr val="000090"/>
          </a:solidFill>
          <a:round/>
          <a:headEnd/>
          <a:tailEnd/>
        </a:ln>
      </xdr:spPr>
    </xdr:sp>
    <xdr:clientData/>
  </xdr:twoCellAnchor>
  <xdr:twoCellAnchor>
    <xdr:from>
      <xdr:col>16</xdr:col>
      <xdr:colOff>1427824</xdr:colOff>
      <xdr:row>10</xdr:row>
      <xdr:rowOff>55098</xdr:rowOff>
    </xdr:from>
    <xdr:to>
      <xdr:col>17</xdr:col>
      <xdr:colOff>6154</xdr:colOff>
      <xdr:row>30</xdr:row>
      <xdr:rowOff>0</xdr:rowOff>
    </xdr:to>
    <xdr:sp macro="" textlink="">
      <xdr:nvSpPr>
        <xdr:cNvPr id="23" name="Line 86"/>
        <xdr:cNvSpPr>
          <a:spLocks noChangeShapeType="1"/>
        </xdr:cNvSpPr>
      </xdr:nvSpPr>
      <xdr:spPr bwMode="auto">
        <a:xfrm flipH="1">
          <a:off x="22519984" y="5480538"/>
          <a:ext cx="41370" cy="9454662"/>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24" name="AutoShape 36"/>
        <xdr:cNvSpPr>
          <a:spLocks noChangeArrowheads="1"/>
        </xdr:cNvSpPr>
      </xdr:nvSpPr>
      <xdr:spPr bwMode="auto">
        <a:xfrm>
          <a:off x="16733520" y="17541240"/>
          <a:ext cx="1411033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26" name="Line 5"/>
        <xdr:cNvSpPr>
          <a:spLocks noChangeShapeType="1"/>
        </xdr:cNvSpPr>
      </xdr:nvSpPr>
      <xdr:spPr bwMode="auto">
        <a:xfrm flipH="1">
          <a:off x="37254180" y="8530590"/>
          <a:ext cx="0" cy="5162550"/>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7" name="Line 70"/>
        <xdr:cNvSpPr>
          <a:spLocks noChangeShapeType="1"/>
        </xdr:cNvSpPr>
      </xdr:nvSpPr>
      <xdr:spPr bwMode="auto">
        <a:xfrm>
          <a:off x="7955280" y="13797915"/>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28" name="Line 72"/>
        <xdr:cNvSpPr>
          <a:spLocks noChangeShapeType="1"/>
        </xdr:cNvSpPr>
      </xdr:nvSpPr>
      <xdr:spPr bwMode="auto">
        <a:xfrm>
          <a:off x="15270480" y="16855440"/>
          <a:ext cx="734377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29" name="Line 8"/>
        <xdr:cNvSpPr>
          <a:spLocks noChangeShapeType="1"/>
        </xdr:cNvSpPr>
      </xdr:nvSpPr>
      <xdr:spPr bwMode="auto">
        <a:xfrm flipV="1">
          <a:off x="7955280" y="7682865"/>
          <a:ext cx="0" cy="6000750"/>
        </a:xfrm>
        <a:prstGeom prst="line">
          <a:avLst/>
        </a:prstGeom>
        <a:noFill/>
        <a:ln w="228600">
          <a:solidFill>
            <a:srgbClr val="FF0000"/>
          </a:solidFill>
          <a:round/>
          <a:headEnd/>
          <a:tailEnd/>
        </a:ln>
      </xdr:spPr>
    </xdr:sp>
    <xdr:clientData/>
  </xdr:twoCellAnchor>
  <xdr:twoCellAnchor>
    <xdr:from>
      <xdr:col>12</xdr:col>
      <xdr:colOff>1005840</xdr:colOff>
      <xdr:row>38</xdr:row>
      <xdr:rowOff>228600</xdr:rowOff>
    </xdr:from>
    <xdr:to>
      <xdr:col>22</xdr:col>
      <xdr:colOff>485775</xdr:colOff>
      <xdr:row>40</xdr:row>
      <xdr:rowOff>333375</xdr:rowOff>
    </xdr:to>
    <xdr:sp macro="" textlink="">
      <xdr:nvSpPr>
        <xdr:cNvPr id="30" name="AutoShape 43"/>
        <xdr:cNvSpPr>
          <a:spLocks noChangeArrowheads="1"/>
        </xdr:cNvSpPr>
      </xdr:nvSpPr>
      <xdr:spPr bwMode="auto">
        <a:xfrm>
          <a:off x="16245840" y="18547080"/>
          <a:ext cx="14110335" cy="108013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31"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33" name="Line 5"/>
        <xdr:cNvSpPr>
          <a:spLocks noChangeShapeType="1"/>
        </xdr:cNvSpPr>
      </xdr:nvSpPr>
      <xdr:spPr bwMode="auto">
        <a:xfrm flipH="1">
          <a:off x="37254180" y="853059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34" name="Line 18"/>
        <xdr:cNvSpPr>
          <a:spLocks noChangeShapeType="1"/>
        </xdr:cNvSpPr>
      </xdr:nvSpPr>
      <xdr:spPr bwMode="auto">
        <a:xfrm flipH="1">
          <a:off x="37254180" y="853059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35" name="Line 21"/>
        <xdr:cNvSpPr>
          <a:spLocks noChangeShapeType="1"/>
        </xdr:cNvSpPr>
      </xdr:nvSpPr>
      <xdr:spPr bwMode="auto">
        <a:xfrm flipH="1">
          <a:off x="37254180" y="853059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36" name="Line 56"/>
        <xdr:cNvSpPr>
          <a:spLocks noChangeShapeType="1"/>
        </xdr:cNvSpPr>
      </xdr:nvSpPr>
      <xdr:spPr bwMode="auto">
        <a:xfrm flipH="1">
          <a:off x="37254180" y="853059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37" name="Line 58"/>
        <xdr:cNvSpPr>
          <a:spLocks noChangeShapeType="1"/>
        </xdr:cNvSpPr>
      </xdr:nvSpPr>
      <xdr:spPr bwMode="auto">
        <a:xfrm flipH="1">
          <a:off x="37254180" y="8530590"/>
          <a:ext cx="0" cy="5162550"/>
        </a:xfrm>
        <a:prstGeom prst="line">
          <a:avLst/>
        </a:prstGeom>
        <a:noFill/>
        <a:ln w="228600">
          <a:solidFill>
            <a:srgbClr val="FF0000"/>
          </a:solidFill>
          <a:round/>
          <a:headEnd/>
          <a:tailEnd/>
        </a:ln>
      </xdr:spPr>
    </xdr:sp>
    <xdr:clientData/>
  </xdr:twoCellAnchor>
  <xdr:twoCellAnchor>
    <xdr:from>
      <xdr:col>27</xdr:col>
      <xdr:colOff>38100</xdr:colOff>
      <xdr:row>9</xdr:row>
      <xdr:rowOff>365760</xdr:rowOff>
    </xdr:from>
    <xdr:to>
      <xdr:col>27</xdr:col>
      <xdr:colOff>38100</xdr:colOff>
      <xdr:row>30</xdr:row>
      <xdr:rowOff>38100</xdr:rowOff>
    </xdr:to>
    <xdr:sp macro="" textlink="">
      <xdr:nvSpPr>
        <xdr:cNvPr id="39" name="Line 60"/>
        <xdr:cNvSpPr>
          <a:spLocks noChangeShapeType="1"/>
        </xdr:cNvSpPr>
      </xdr:nvSpPr>
      <xdr:spPr bwMode="auto">
        <a:xfrm flipH="1">
          <a:off x="37284660" y="5410200"/>
          <a:ext cx="0" cy="9563100"/>
        </a:xfrm>
        <a:prstGeom prst="line">
          <a:avLst/>
        </a:prstGeom>
        <a:noFill/>
        <a:ln w="228600">
          <a:solidFill>
            <a:srgbClr val="FF0000"/>
          </a:solidFill>
          <a:round/>
          <a:headEnd/>
          <a:tailEnd/>
        </a:ln>
      </xdr:spPr>
    </xdr:sp>
    <xdr:clientData/>
  </xdr:twoCellAnchor>
  <xdr:twoCellAnchor>
    <xdr:from>
      <xdr:col>28</xdr:col>
      <xdr:colOff>193431</xdr:colOff>
      <xdr:row>32</xdr:row>
      <xdr:rowOff>120161</xdr:rowOff>
    </xdr:from>
    <xdr:to>
      <xdr:col>32</xdr:col>
      <xdr:colOff>0</xdr:colOff>
      <xdr:row>34</xdr:row>
      <xdr:rowOff>196362</xdr:rowOff>
    </xdr:to>
    <xdr:sp macro="" textlink="">
      <xdr:nvSpPr>
        <xdr:cNvPr id="40" name="AutoShape 62"/>
        <xdr:cNvSpPr>
          <a:spLocks noChangeArrowheads="1"/>
        </xdr:cNvSpPr>
      </xdr:nvSpPr>
      <xdr:spPr bwMode="auto">
        <a:xfrm>
          <a:off x="38842071" y="14689601"/>
          <a:ext cx="4736709" cy="99060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41" name="Line 65"/>
        <xdr:cNvSpPr>
          <a:spLocks noChangeShapeType="1"/>
        </xdr:cNvSpPr>
      </xdr:nvSpPr>
      <xdr:spPr bwMode="auto">
        <a:xfrm rot="16200000" flipV="1">
          <a:off x="4988242" y="1062132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42" name="Line 69"/>
        <xdr:cNvSpPr>
          <a:spLocks noChangeShapeType="1"/>
        </xdr:cNvSpPr>
      </xdr:nvSpPr>
      <xdr:spPr bwMode="auto">
        <a:xfrm>
          <a:off x="7955280" y="13797915"/>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43" name="Line 71"/>
        <xdr:cNvSpPr>
          <a:spLocks noChangeShapeType="1"/>
        </xdr:cNvSpPr>
      </xdr:nvSpPr>
      <xdr:spPr bwMode="auto">
        <a:xfrm>
          <a:off x="15270480" y="16855440"/>
          <a:ext cx="7343775" cy="0"/>
        </a:xfrm>
        <a:prstGeom prst="line">
          <a:avLst/>
        </a:prstGeom>
        <a:noFill/>
        <a:ln w="127000">
          <a:solidFill>
            <a:srgbClr val="0000D4"/>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grouper.ieee.org/groups/802/11/Photographs/officers.htm" TargetMode="External"/><Relationship Id="rId18" Type="http://schemas.openxmlformats.org/officeDocument/2006/relationships/hyperlink" Target="http://grouper.ieee.org/groups/802/11/"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mailto:jrosdahl@ieee.org" TargetMode="External"/><Relationship Id="rId7" Type="http://schemas.openxmlformats.org/officeDocument/2006/relationships/printerSettings" Target="../printerSettings/printerSettings8.bin"/><Relationship Id="rId12" Type="http://schemas.openxmlformats.org/officeDocument/2006/relationships/hyperlink" Target="http://standards.ieee.org/board/pat/index.html" TargetMode="External"/><Relationship Id="rId17" Type="http://schemas.openxmlformats.org/officeDocument/2006/relationships/hyperlink" Target="http://standards.ieee.org/board/pat/loa.pdf"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faqs/affiliationFAQ.html" TargetMode="External"/><Relationship Id="rId20" Type="http://schemas.openxmlformats.org/officeDocument/2006/relationships/hyperlink" Target="mailto:bkraemer@ieee.org"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standards.ieee.org/resources/antitrust-guidelines.pdf" TargetMode="External"/><Relationship Id="rId24" Type="http://schemas.openxmlformats.org/officeDocument/2006/relationships/hyperlink" Target="mailto:adrian.p.stephens@intel.com"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faq.pdf" TargetMode="External"/><Relationship Id="rId23" Type="http://schemas.openxmlformats.org/officeDocument/2006/relationships/hyperlink" Target="mailto:bkraemer@ieee.org" TargetMode="External"/><Relationship Id="rId10" Type="http://schemas.openxmlformats.org/officeDocument/2006/relationships/hyperlink" Target="http://www.ieee.org/web/membership/ethics/code_ethics.html"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standards.ieee.org/board/pat/pat-slideset.ppt" TargetMode="External"/><Relationship Id="rId22" Type="http://schemas.openxmlformats.org/officeDocument/2006/relationships/hyperlink" Target="mailto:jrosdahl@ieee.org"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board/pat/index.html" TargetMode="External"/><Relationship Id="rId13" Type="http://schemas.openxmlformats.org/officeDocument/2006/relationships/hyperlink" Target="http://standards.ieee.org/board/pat/loa.pdf" TargetMode="External"/><Relationship Id="rId18" Type="http://schemas.openxmlformats.org/officeDocument/2006/relationships/hyperlink" Target="mailto:stds-802-11-tgah@listsev.ieee.org" TargetMode="External"/><Relationship Id="rId3" Type="http://schemas.openxmlformats.org/officeDocument/2006/relationships/hyperlink" Target="http://www.802wirelessworld.com/" TargetMode="External"/><Relationship Id="rId7" Type="http://schemas.openxmlformats.org/officeDocument/2006/relationships/hyperlink" Target="http://standards.ieee.org/resources/antitrust-guidelines.pdf" TargetMode="External"/><Relationship Id="rId12" Type="http://schemas.openxmlformats.org/officeDocument/2006/relationships/hyperlink" Target="http://standards.ieee.org/faqs/affiliationFAQ.html" TargetMode="External"/><Relationship Id="rId17" Type="http://schemas.openxmlformats.org/officeDocument/2006/relationships/hyperlink" Target="mailto:stds-802-11-tgaf@listsev.ieee.org" TargetMode="External"/><Relationship Id="rId2" Type="http://schemas.openxmlformats.org/officeDocument/2006/relationships/hyperlink" Target="http://www.ieee802.org/11/" TargetMode="External"/><Relationship Id="rId16" Type="http://schemas.openxmlformats.org/officeDocument/2006/relationships/hyperlink" Target="mailto:stds-802-11@listsev.ieee.org" TargetMode="External"/><Relationship Id="rId20" Type="http://schemas.openxmlformats.org/officeDocument/2006/relationships/printerSettings" Target="../printerSettings/printerSettings34.bin"/><Relationship Id="rId1" Type="http://schemas.openxmlformats.org/officeDocument/2006/relationships/hyperlink" Target="http://www.ieee802.org/11/Reflector.html" TargetMode="External"/><Relationship Id="rId6" Type="http://schemas.openxmlformats.org/officeDocument/2006/relationships/hyperlink" Target="http://www.ieee.org/web/membership/ethics/code_ethics.html" TargetMode="External"/><Relationship Id="rId11" Type="http://schemas.openxmlformats.org/officeDocument/2006/relationships/hyperlink" Target="http://standards.ieee.org/board/pat/faq.pdf" TargetMode="External"/><Relationship Id="rId5" Type="http://schemas.openxmlformats.org/officeDocument/2006/relationships/hyperlink" Target="mailto:stds-802-11-tgaj@listsev.ieee.org" TargetMode="External"/><Relationship Id="rId15" Type="http://schemas.openxmlformats.org/officeDocument/2006/relationships/hyperlink" Target="http://grouper.ieee.org/groups/802/11" TargetMode="External"/><Relationship Id="rId10" Type="http://schemas.openxmlformats.org/officeDocument/2006/relationships/hyperlink" Target="http://standards.ieee.org/board/pat/pat-slideset.ppt" TargetMode="External"/><Relationship Id="rId19" Type="http://schemas.openxmlformats.org/officeDocument/2006/relationships/hyperlink" Target="mailto:stds-802-11-tgai@listsev.ieee.org" TargetMode="External"/><Relationship Id="rId4" Type="http://schemas.openxmlformats.org/officeDocument/2006/relationships/hyperlink" Target="mailto:stds-802-11-tgac@listsev.ieee.org" TargetMode="External"/><Relationship Id="rId9" Type="http://schemas.openxmlformats.org/officeDocument/2006/relationships/hyperlink" Target="http://grouper.ieee.org/groups/802/11/Photographs/officers.htm" TargetMode="External"/><Relationship Id="rId14" Type="http://schemas.openxmlformats.org/officeDocument/2006/relationships/hyperlink" Target="http://grouper.ieee.org/groups/802/11/"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0.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hyperlink" Target="http://www.ieee.org/web/membership/ethics/code_ethics.html" TargetMode="External"/><Relationship Id="rId18" Type="http://schemas.openxmlformats.org/officeDocument/2006/relationships/hyperlink" Target="http://standards.ieee.org/board/pat/faq.pdf"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grouper.ieee.org/groups/802/11/"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s://mentor.ieee.org/802.11/public/07/11-07-1942-10-0000-802-11-wg-assigned-numbers.xls" TargetMode="External"/><Relationship Id="rId17" Type="http://schemas.openxmlformats.org/officeDocument/2006/relationships/hyperlink" Target="http://standards.ieee.org/board/pat/pat-slideset.ppt"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grouper.ieee.org/groups/802/11/Photographs/officers.htm" TargetMode="External"/><Relationship Id="rId20" Type="http://schemas.openxmlformats.org/officeDocument/2006/relationships/hyperlink" Target="http://standards.ieee.org/board/pat/loa.pdf" TargetMode="External"/><Relationship Id="rId1" Type="http://schemas.openxmlformats.org/officeDocument/2006/relationships/hyperlink" Target="http://www.ieee802.org/11/adminCalendar.html" TargetMode="External"/><Relationship Id="rId6" Type="http://schemas.openxmlformats.org/officeDocument/2006/relationships/hyperlink" Target="http://standards.ieee.org/board/pat/faq.pdf" TargetMode="External"/><Relationship Id="rId11" Type="http://schemas.openxmlformats.org/officeDocument/2006/relationships/hyperlink" Target="http://standards.ieee.org/board/pat/index.html" TargetMode="External"/><Relationship Id="rId5" Type="http://schemas.openxmlformats.org/officeDocument/2006/relationships/hyperlink" Target="http://grouper.ieee.org/groups/802/11/Reports/802.11_Timelines.htm" TargetMode="External"/><Relationship Id="rId15" Type="http://schemas.openxmlformats.org/officeDocument/2006/relationships/hyperlink" Target="http://standards.ieee.org/board/pat/index.html" TargetMode="External"/><Relationship Id="rId23" Type="http://schemas.openxmlformats.org/officeDocument/2006/relationships/hyperlink" Target="http://standards.ieee.org/db/patents/pat802_11.html" TargetMode="External"/><Relationship Id="rId10" Type="http://schemas.openxmlformats.org/officeDocument/2006/relationships/hyperlink" Target="http://standards.ieee.org/faqs/affiliationFAQ.html" TargetMode="External"/><Relationship Id="rId19" Type="http://schemas.openxmlformats.org/officeDocument/2006/relationships/hyperlink" Target="http://standards.ieee.org/faqs/affiliationFAQ.html"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resources/antitrust-guidelines.pdf" TargetMode="External"/><Relationship Id="rId14" Type="http://schemas.openxmlformats.org/officeDocument/2006/relationships/hyperlink" Target="http://standards.ieee.org/resources/antitrust-guidelines.pdf"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3.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drawing" Target="../drawings/drawing4.xm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B9" sqref="B9"/>
    </sheetView>
  </sheetViews>
  <sheetFormatPr defaultColWidth="9.109375" defaultRowHeight="20.100000000000001" customHeight="1" x14ac:dyDescent="0.3"/>
  <cols>
    <col min="1" max="1" width="1.44140625" style="52" customWidth="1"/>
    <col min="2" max="2" width="14.109375" style="54" customWidth="1"/>
    <col min="3" max="3" width="1.44140625" style="53" customWidth="1"/>
    <col min="4" max="4" width="1.44140625" style="59" customWidth="1"/>
    <col min="5" max="5" width="19.6640625" style="49" customWidth="1"/>
    <col min="6" max="6" width="11.109375" style="40" customWidth="1"/>
    <col min="7" max="8" width="9.109375" style="40"/>
    <col min="9" max="9" width="14.109375" style="40" customWidth="1"/>
    <col min="10" max="10" width="9.109375" style="40"/>
    <col min="11" max="11" width="15.33203125" style="40" customWidth="1"/>
    <col min="12" max="12" width="15.109375" style="40" customWidth="1"/>
    <col min="13" max="16384" width="9.109375" style="40"/>
  </cols>
  <sheetData>
    <row r="1" spans="1:18" s="37" customFormat="1" ht="20.100000000000001" customHeight="1" x14ac:dyDescent="0.15">
      <c r="A1" s="862"/>
      <c r="B1" s="863" t="s">
        <v>480</v>
      </c>
      <c r="C1" s="864"/>
      <c r="D1" s="58"/>
      <c r="E1" s="1097"/>
      <c r="F1" s="1097"/>
      <c r="G1" s="1097"/>
      <c r="H1" s="1097"/>
      <c r="I1" s="1097"/>
      <c r="J1" s="1097"/>
      <c r="K1" s="1097"/>
      <c r="L1" s="1097"/>
      <c r="M1" s="1097"/>
      <c r="N1" s="1097"/>
      <c r="O1" s="1097"/>
      <c r="P1" s="1097"/>
      <c r="Q1" s="1097"/>
      <c r="R1" s="1097"/>
    </row>
    <row r="2" spans="1:18" ht="20.100000000000001" customHeight="1" thickBot="1" x14ac:dyDescent="0.45">
      <c r="A2" s="618"/>
      <c r="B2" s="546"/>
      <c r="E2" s="1098"/>
      <c r="F2" s="1104" t="s">
        <v>197</v>
      </c>
      <c r="G2" s="1099"/>
      <c r="H2" s="1099"/>
      <c r="I2" s="1099"/>
      <c r="J2" s="1099"/>
      <c r="K2" s="1099"/>
      <c r="L2" s="1099"/>
      <c r="M2" s="1099"/>
      <c r="N2" s="1099"/>
      <c r="O2" s="1099"/>
      <c r="P2" s="1099"/>
    </row>
    <row r="3" spans="1:18" ht="20.100000000000001" customHeight="1" thickBot="1" x14ac:dyDescent="0.4">
      <c r="A3" s="618"/>
      <c r="B3" s="372" t="s">
        <v>483</v>
      </c>
      <c r="E3" s="1098"/>
      <c r="F3" s="1090" t="s">
        <v>198</v>
      </c>
      <c r="G3" s="1099"/>
      <c r="H3" s="1099"/>
      <c r="I3" s="1099"/>
      <c r="J3" s="1099"/>
      <c r="K3" s="1099"/>
      <c r="L3" s="1099"/>
      <c r="M3" s="1099"/>
      <c r="N3" s="1099"/>
      <c r="O3" s="1099"/>
      <c r="P3" s="1099"/>
    </row>
    <row r="4" spans="1:18" ht="20.100000000000001" customHeight="1" x14ac:dyDescent="0.35">
      <c r="A4" s="618"/>
      <c r="B4" s="1285" t="s">
        <v>733</v>
      </c>
      <c r="E4" s="1106" t="s">
        <v>199</v>
      </c>
      <c r="F4" s="1090" t="s">
        <v>731</v>
      </c>
      <c r="G4" s="1099"/>
      <c r="H4" s="1099"/>
      <c r="I4" s="1099"/>
      <c r="J4" s="1099"/>
      <c r="K4" s="1099"/>
      <c r="L4" s="1099"/>
      <c r="M4" s="1099"/>
      <c r="N4" s="1099"/>
      <c r="O4" s="1099"/>
      <c r="P4" s="1099"/>
    </row>
    <row r="5" spans="1:18" ht="20.100000000000001" customHeight="1" x14ac:dyDescent="0.35">
      <c r="A5" s="618"/>
      <c r="B5" s="1286"/>
      <c r="E5" s="1106" t="s">
        <v>200</v>
      </c>
      <c r="F5" s="1092" t="s">
        <v>732</v>
      </c>
      <c r="G5" s="1099"/>
      <c r="H5" s="1099"/>
      <c r="I5" s="1099"/>
      <c r="J5" s="1100"/>
      <c r="K5" s="1099"/>
      <c r="L5" s="1099"/>
      <c r="M5" s="1099"/>
      <c r="N5" s="1099"/>
      <c r="O5" s="1099"/>
      <c r="P5" s="1099"/>
    </row>
    <row r="6" spans="1:18" ht="20.100000000000001" customHeight="1" thickBot="1" x14ac:dyDescent="0.45">
      <c r="A6" s="618"/>
      <c r="B6" s="1287"/>
      <c r="E6" s="1106" t="s">
        <v>201</v>
      </c>
      <c r="F6" s="1093" t="s">
        <v>299</v>
      </c>
      <c r="G6" s="1099"/>
      <c r="H6" s="1099"/>
      <c r="I6" s="1099"/>
      <c r="J6" s="1099"/>
      <c r="K6" s="1099"/>
      <c r="L6" s="1099"/>
      <c r="M6" s="1099"/>
      <c r="N6" s="1099"/>
      <c r="O6" s="1099"/>
      <c r="P6" s="1099"/>
    </row>
    <row r="7" spans="1:18" s="41" customFormat="1" ht="20.100000000000001" customHeight="1" thickBot="1" x14ac:dyDescent="0.4">
      <c r="A7" s="618"/>
      <c r="B7" s="54"/>
      <c r="C7" s="547"/>
      <c r="D7" s="60"/>
      <c r="E7" s="1107"/>
      <c r="F7" s="1102"/>
      <c r="G7" s="1102"/>
      <c r="H7" s="1102"/>
      <c r="I7" s="1102"/>
      <c r="J7" s="1102"/>
      <c r="K7" s="1102"/>
      <c r="L7" s="1102"/>
      <c r="M7" s="1102"/>
      <c r="N7" s="1102"/>
      <c r="O7" s="1102"/>
      <c r="P7" s="1102"/>
    </row>
    <row r="8" spans="1:18" s="42" customFormat="1" ht="20.100000000000001" customHeight="1" x14ac:dyDescent="0.4">
      <c r="A8" s="618"/>
      <c r="B8" s="1065" t="s">
        <v>113</v>
      </c>
      <c r="C8" s="501"/>
      <c r="D8" s="59"/>
      <c r="E8" s="1108" t="s">
        <v>202</v>
      </c>
      <c r="F8" s="1094" t="s">
        <v>735</v>
      </c>
      <c r="G8" s="1095"/>
      <c r="H8" s="1095"/>
      <c r="I8" s="1095"/>
      <c r="J8" s="1095"/>
      <c r="K8" s="1103"/>
      <c r="L8" s="1103"/>
      <c r="M8" s="1103"/>
      <c r="N8" s="1103"/>
      <c r="O8" s="1103"/>
      <c r="P8" s="1103"/>
    </row>
    <row r="9" spans="1:18" ht="20.100000000000001" customHeight="1" x14ac:dyDescent="0.4">
      <c r="A9" s="618"/>
      <c r="B9" s="685" t="s">
        <v>142</v>
      </c>
      <c r="C9" s="501"/>
      <c r="E9" s="1106" t="s">
        <v>203</v>
      </c>
      <c r="F9" s="1096" t="s">
        <v>734</v>
      </c>
      <c r="G9" s="1091"/>
      <c r="H9" s="1091"/>
      <c r="I9" s="1091"/>
      <c r="J9" s="1091"/>
      <c r="K9" s="1099"/>
      <c r="L9" s="1099"/>
      <c r="M9" s="1099"/>
      <c r="N9" s="1099"/>
      <c r="O9" s="1099"/>
      <c r="P9" s="1099"/>
    </row>
    <row r="10" spans="1:18" ht="20.100000000000001" customHeight="1" x14ac:dyDescent="0.4">
      <c r="A10" s="618"/>
      <c r="B10" s="686"/>
      <c r="C10" s="687"/>
      <c r="E10" s="1106" t="s">
        <v>204</v>
      </c>
      <c r="F10" s="1093" t="s">
        <v>300</v>
      </c>
      <c r="G10" s="1093"/>
      <c r="H10" s="1093"/>
      <c r="I10" s="1093"/>
      <c r="J10" s="1093"/>
      <c r="K10" s="1101"/>
      <c r="L10" s="1093" t="s">
        <v>91</v>
      </c>
      <c r="M10" s="1093"/>
      <c r="N10" s="1091"/>
      <c r="O10" s="1091"/>
      <c r="P10" s="1091"/>
    </row>
    <row r="11" spans="1:18" ht="20.100000000000001" customHeight="1" x14ac:dyDescent="0.4">
      <c r="A11" s="618"/>
      <c r="B11" s="688" t="s">
        <v>418</v>
      </c>
      <c r="C11" s="501"/>
      <c r="E11" s="1089"/>
      <c r="F11" s="1093" t="s">
        <v>205</v>
      </c>
      <c r="G11" s="1093"/>
      <c r="H11" s="1093"/>
      <c r="I11" s="1093"/>
      <c r="J11" s="1093"/>
      <c r="K11" s="1101"/>
      <c r="L11" s="1093" t="s">
        <v>92</v>
      </c>
      <c r="M11" s="1093"/>
      <c r="N11" s="1091"/>
      <c r="O11" s="1091"/>
      <c r="P11" s="1091"/>
    </row>
    <row r="12" spans="1:18" ht="20.100000000000001" customHeight="1" x14ac:dyDescent="0.4">
      <c r="B12" s="689" t="s">
        <v>419</v>
      </c>
      <c r="E12" s="1089"/>
      <c r="F12" s="1093" t="s">
        <v>208</v>
      </c>
      <c r="G12" s="1093" t="s">
        <v>438</v>
      </c>
      <c r="H12" s="1093"/>
      <c r="I12" s="1093"/>
      <c r="J12" s="1093"/>
      <c r="K12" s="1101"/>
      <c r="L12" s="1093" t="s">
        <v>481</v>
      </c>
      <c r="M12" s="1093"/>
      <c r="N12" s="1091"/>
      <c r="O12" s="1091"/>
      <c r="P12" s="1091"/>
    </row>
    <row r="13" spans="1:18" ht="20.100000000000001" customHeight="1" x14ac:dyDescent="0.4">
      <c r="A13" s="618"/>
      <c r="B13" s="690" t="s">
        <v>168</v>
      </c>
      <c r="C13" s="501"/>
      <c r="E13" s="1089"/>
      <c r="F13" s="1093" t="s">
        <v>209</v>
      </c>
      <c r="G13" s="1093" t="s">
        <v>301</v>
      </c>
      <c r="H13" s="1093"/>
      <c r="I13" s="1093"/>
      <c r="J13" s="1093"/>
      <c r="K13" s="1101"/>
      <c r="L13" s="1091" t="s">
        <v>482</v>
      </c>
      <c r="M13" s="1093"/>
      <c r="N13" s="1091"/>
      <c r="O13" s="1091"/>
      <c r="P13" s="1091"/>
    </row>
    <row r="14" spans="1:18" ht="20.100000000000001" customHeight="1" x14ac:dyDescent="0.4">
      <c r="B14" s="691" t="s">
        <v>270</v>
      </c>
      <c r="C14" s="501"/>
      <c r="E14" s="1089"/>
      <c r="F14" s="1093" t="s">
        <v>210</v>
      </c>
      <c r="G14" s="1093" t="s">
        <v>301</v>
      </c>
      <c r="H14" s="1093"/>
      <c r="I14" s="1093"/>
      <c r="J14" s="1093"/>
      <c r="K14" s="1101"/>
      <c r="L14" s="1093" t="s">
        <v>93</v>
      </c>
      <c r="M14" s="1093"/>
      <c r="N14" s="1091"/>
      <c r="O14" s="1091"/>
      <c r="P14" s="1091"/>
    </row>
    <row r="15" spans="1:18" ht="20.100000000000001" customHeight="1" x14ac:dyDescent="0.4">
      <c r="B15" s="502" t="s">
        <v>297</v>
      </c>
      <c r="C15" s="501"/>
      <c r="E15" s="1089"/>
      <c r="F15" s="1093" t="s">
        <v>271</v>
      </c>
      <c r="G15" s="1093"/>
      <c r="H15" s="1093"/>
      <c r="I15" s="1093"/>
      <c r="J15" s="1093"/>
      <c r="K15" s="1101"/>
      <c r="L15" s="1101"/>
      <c r="M15" s="1101"/>
      <c r="N15" s="1099"/>
      <c r="O15" s="1099"/>
      <c r="P15" s="1099"/>
    </row>
    <row r="16" spans="1:18" ht="20.100000000000001" customHeight="1" x14ac:dyDescent="0.3">
      <c r="B16" s="503" t="s">
        <v>363</v>
      </c>
      <c r="C16" s="504"/>
      <c r="F16" s="1099"/>
      <c r="G16" s="1099"/>
      <c r="H16" s="1099"/>
      <c r="I16" s="1099"/>
      <c r="J16" s="1099"/>
      <c r="K16" s="1099"/>
      <c r="L16" s="1099"/>
      <c r="M16" s="1099"/>
      <c r="N16" s="1099"/>
      <c r="O16" s="1099"/>
      <c r="P16" s="1099"/>
    </row>
    <row r="17" spans="1:17" ht="20.100000000000001" customHeight="1" x14ac:dyDescent="0.4">
      <c r="C17" s="463"/>
      <c r="E17" s="1089"/>
      <c r="F17" s="1099"/>
      <c r="G17" s="1099"/>
      <c r="H17" s="1099"/>
      <c r="I17" s="1099"/>
      <c r="J17" s="1099"/>
      <c r="K17" s="1099"/>
      <c r="L17" s="1099"/>
      <c r="M17" s="1099"/>
      <c r="N17" s="1099"/>
      <c r="O17" s="1099"/>
      <c r="P17" s="1099"/>
    </row>
    <row r="18" spans="1:17" ht="20.100000000000001" customHeight="1" x14ac:dyDescent="0.35">
      <c r="E18" s="1105" t="s">
        <v>211</v>
      </c>
      <c r="F18" s="1292" t="s">
        <v>533</v>
      </c>
      <c r="G18" s="1293"/>
      <c r="H18" s="1293"/>
      <c r="I18" s="1293"/>
      <c r="J18" s="1293"/>
      <c r="K18" s="1293"/>
      <c r="L18" s="1293"/>
      <c r="M18" s="1293"/>
      <c r="N18" s="1293"/>
      <c r="O18" s="1293"/>
      <c r="P18" s="1293"/>
      <c r="Q18" s="1294"/>
    </row>
    <row r="19" spans="1:17" ht="20.100000000000001" customHeight="1" x14ac:dyDescent="0.3">
      <c r="A19" s="618"/>
      <c r="B19" s="1018" t="s">
        <v>420</v>
      </c>
      <c r="C19" s="501"/>
      <c r="F19" s="1295"/>
      <c r="G19" s="1296"/>
      <c r="H19" s="1296"/>
      <c r="I19" s="1296"/>
      <c r="J19" s="1296"/>
      <c r="K19" s="1296"/>
      <c r="L19" s="1296"/>
      <c r="M19" s="1296"/>
      <c r="N19" s="1296"/>
      <c r="O19" s="1296"/>
      <c r="P19" s="1296"/>
      <c r="Q19" s="1297"/>
    </row>
    <row r="20" spans="1:17" ht="20.100000000000001" customHeight="1" x14ac:dyDescent="0.3">
      <c r="B20" s="689" t="s">
        <v>421</v>
      </c>
    </row>
    <row r="21" spans="1:17" ht="20.100000000000001" customHeight="1" x14ac:dyDescent="0.3">
      <c r="A21" s="618"/>
      <c r="B21" s="1066" t="s">
        <v>498</v>
      </c>
      <c r="C21" s="501"/>
    </row>
    <row r="22" spans="1:17" ht="20.100000000000001" customHeight="1" x14ac:dyDescent="0.3">
      <c r="B22" s="1019" t="s">
        <v>312</v>
      </c>
      <c r="C22" s="501"/>
    </row>
    <row r="23" spans="1:17" ht="20.100000000000001" customHeight="1" x14ac:dyDescent="0.3">
      <c r="B23" s="1067" t="s">
        <v>311</v>
      </c>
      <c r="C23" s="501"/>
    </row>
    <row r="24" spans="1:17" ht="20.100000000000001" customHeight="1" x14ac:dyDescent="0.3">
      <c r="B24" s="1020" t="s">
        <v>364</v>
      </c>
      <c r="C24" s="501"/>
    </row>
    <row r="25" spans="1:17" ht="20.100000000000001" customHeight="1" x14ac:dyDescent="0.3">
      <c r="B25" s="1068" t="s">
        <v>29</v>
      </c>
      <c r="C25" s="501"/>
    </row>
    <row r="26" spans="1:17" ht="20.100000000000001" customHeight="1" x14ac:dyDescent="0.3">
      <c r="B26" s="1069" t="s">
        <v>23</v>
      </c>
      <c r="C26" s="501"/>
    </row>
    <row r="27" spans="1:17" ht="20.100000000000001" customHeight="1" x14ac:dyDescent="0.3">
      <c r="B27" s="1070" t="s">
        <v>500</v>
      </c>
      <c r="C27" s="501"/>
    </row>
    <row r="28" spans="1:17" ht="20.100000000000001" customHeight="1" x14ac:dyDescent="0.3">
      <c r="C28" s="501"/>
      <c r="E28" s="51"/>
      <c r="F28" s="1289"/>
      <c r="G28" s="1289"/>
      <c r="H28" s="1289"/>
      <c r="I28" s="1289"/>
    </row>
    <row r="29" spans="1:17" ht="20.100000000000001" customHeight="1" x14ac:dyDescent="0.3">
      <c r="E29" s="50"/>
      <c r="F29" s="43"/>
      <c r="G29" s="43"/>
      <c r="H29" s="43"/>
      <c r="I29" s="43"/>
    </row>
    <row r="30" spans="1:17" ht="20.100000000000001" customHeight="1" x14ac:dyDescent="0.3">
      <c r="B30" s="688" t="s">
        <v>422</v>
      </c>
      <c r="E30" s="50"/>
      <c r="F30" s="1288"/>
      <c r="G30" s="1288"/>
      <c r="H30" s="1288"/>
      <c r="I30" s="1288"/>
    </row>
    <row r="31" spans="1:17" ht="20.100000000000001" customHeight="1" x14ac:dyDescent="0.3">
      <c r="B31" s="689" t="s">
        <v>423</v>
      </c>
      <c r="E31" s="50"/>
      <c r="F31" s="43"/>
      <c r="G31" s="43"/>
      <c r="H31" s="43"/>
      <c r="I31" s="43"/>
    </row>
    <row r="32" spans="1:17" ht="20.100000000000001" customHeight="1" x14ac:dyDescent="0.3">
      <c r="B32" s="1073" t="s">
        <v>484</v>
      </c>
      <c r="E32" s="50"/>
      <c r="F32" s="1288"/>
      <c r="G32" s="1288"/>
      <c r="H32" s="1288"/>
      <c r="I32" s="1288"/>
    </row>
    <row r="33" spans="1:9" ht="20.100000000000001" customHeight="1" x14ac:dyDescent="0.3">
      <c r="A33" s="618"/>
      <c r="B33" s="1074" t="s">
        <v>499</v>
      </c>
      <c r="C33" s="501"/>
      <c r="F33" s="1288"/>
      <c r="G33" s="1288"/>
      <c r="H33" s="1288"/>
      <c r="I33" s="1288"/>
    </row>
    <row r="35" spans="1:9" ht="20.100000000000001" customHeight="1" x14ac:dyDescent="0.3">
      <c r="C35" s="501"/>
    </row>
    <row r="36" spans="1:9" ht="20.100000000000001" customHeight="1" x14ac:dyDescent="0.3">
      <c r="B36" s="1290" t="s">
        <v>450</v>
      </c>
      <c r="C36" s="501"/>
    </row>
    <row r="37" spans="1:9" ht="20.100000000000001" customHeight="1" x14ac:dyDescent="0.3">
      <c r="A37" s="54"/>
      <c r="B37" s="1291"/>
      <c r="C37" s="54"/>
    </row>
    <row r="38" spans="1:9" ht="20.100000000000001" customHeight="1" x14ac:dyDescent="0.3">
      <c r="A38" s="54"/>
      <c r="B38" s="865" t="s">
        <v>446</v>
      </c>
      <c r="C38" s="54"/>
    </row>
    <row r="39" spans="1:9" ht="20.100000000000001" customHeight="1" x14ac:dyDescent="0.3">
      <c r="A39" s="54"/>
      <c r="B39" s="1077" t="s">
        <v>379</v>
      </c>
      <c r="C39" s="54"/>
    </row>
    <row r="40" spans="1:9" ht="20.100000000000001" customHeight="1" thickBot="1" x14ac:dyDescent="0.35">
      <c r="A40" s="54"/>
      <c r="C40" s="54"/>
    </row>
    <row r="41" spans="1:9" ht="20.100000000000001" customHeight="1" x14ac:dyDescent="0.3">
      <c r="B41" s="603" t="s">
        <v>317</v>
      </c>
    </row>
    <row r="42" spans="1:9" ht="20.100000000000001" customHeight="1" x14ac:dyDescent="0.3">
      <c r="B42" s="604" t="s">
        <v>277</v>
      </c>
    </row>
    <row r="43" spans="1:9" ht="20.100000000000001" customHeight="1" x14ac:dyDescent="0.3">
      <c r="B43" s="506" t="s">
        <v>262</v>
      </c>
      <c r="C43" s="505"/>
    </row>
    <row r="44" spans="1:9" ht="20.100000000000001" customHeight="1" x14ac:dyDescent="0.3">
      <c r="B44" s="507" t="s">
        <v>114</v>
      </c>
      <c r="C44" s="505"/>
    </row>
    <row r="45" spans="1:9" ht="20.100000000000001" customHeight="1" x14ac:dyDescent="0.3">
      <c r="B45" s="508" t="s">
        <v>115</v>
      </c>
      <c r="C45" s="505"/>
    </row>
    <row r="46" spans="1:9" ht="20.100000000000001" customHeight="1" x14ac:dyDescent="0.3">
      <c r="B46" s="1075" t="s">
        <v>112</v>
      </c>
      <c r="C46" s="505"/>
    </row>
    <row r="47" spans="1:9" ht="20.100000000000001" customHeight="1" x14ac:dyDescent="0.3">
      <c r="B47" s="509" t="s">
        <v>273</v>
      </c>
      <c r="C47" s="505"/>
    </row>
    <row r="48" spans="1:9" ht="20.100000000000001" customHeight="1" x14ac:dyDescent="0.3">
      <c r="B48" s="509" t="s">
        <v>274</v>
      </c>
      <c r="C48" s="505"/>
    </row>
    <row r="49" spans="1:3" ht="20.100000000000001" customHeight="1" x14ac:dyDescent="0.3">
      <c r="B49" s="509" t="s">
        <v>146</v>
      </c>
      <c r="C49" s="505"/>
    </row>
    <row r="50" spans="1:3" ht="20.100000000000001" customHeight="1" x14ac:dyDescent="0.3">
      <c r="B50" s="509" t="s">
        <v>279</v>
      </c>
      <c r="C50" s="505"/>
    </row>
    <row r="51" spans="1:3" ht="20.100000000000001" customHeight="1" x14ac:dyDescent="0.3">
      <c r="B51" s="509" t="s">
        <v>275</v>
      </c>
      <c r="C51" s="505"/>
    </row>
    <row r="52" spans="1:3" ht="20.100000000000001" customHeight="1" x14ac:dyDescent="0.3">
      <c r="B52" s="509" t="s">
        <v>145</v>
      </c>
      <c r="C52" s="505"/>
    </row>
    <row r="53" spans="1:3" ht="20.100000000000001" customHeight="1" x14ac:dyDescent="0.3">
      <c r="B53" s="509" t="s">
        <v>276</v>
      </c>
      <c r="C53" s="505"/>
    </row>
    <row r="54" spans="1:3" ht="20.100000000000001" customHeight="1" x14ac:dyDescent="0.3">
      <c r="B54" s="692" t="s">
        <v>116</v>
      </c>
      <c r="C54" s="505"/>
    </row>
    <row r="55" spans="1:3" ht="20.100000000000001" customHeight="1" x14ac:dyDescent="0.3">
      <c r="C55" s="505"/>
    </row>
    <row r="56" spans="1:3" ht="20.100000000000001" customHeight="1" x14ac:dyDescent="0.3">
      <c r="C56" s="505"/>
    </row>
    <row r="58" spans="1:3" ht="20.100000000000001" customHeight="1" x14ac:dyDescent="0.3">
      <c r="A58" s="862"/>
      <c r="B58" s="863" t="str">
        <f>B1</f>
        <v>Sept 2012</v>
      </c>
      <c r="C58" s="864"/>
    </row>
    <row r="59" spans="1:3" ht="20.100000000000001" customHeight="1" x14ac:dyDescent="0.3">
      <c r="A59" s="855"/>
      <c r="B59" s="855"/>
      <c r="C59" s="855"/>
    </row>
    <row r="60" spans="1:3" ht="20.100000000000001" customHeight="1" x14ac:dyDescent="0.3">
      <c r="A60" s="855"/>
      <c r="B60" s="855"/>
      <c r="C60" s="855"/>
    </row>
    <row r="61" spans="1:3" ht="20.100000000000001" customHeight="1" x14ac:dyDescent="0.3">
      <c r="A61" s="855"/>
      <c r="B61" s="855"/>
      <c r="C61" s="855"/>
    </row>
    <row r="62" spans="1:3" ht="20.100000000000001" customHeight="1" x14ac:dyDescent="0.3">
      <c r="A62" s="855"/>
      <c r="B62" s="855"/>
      <c r="C62" s="855"/>
    </row>
    <row r="63" spans="1:3" ht="20.100000000000001" customHeight="1" x14ac:dyDescent="0.3">
      <c r="A63" s="855"/>
      <c r="B63" s="855"/>
      <c r="C63" s="855"/>
    </row>
    <row r="64" spans="1:3" ht="20.100000000000001" customHeight="1" x14ac:dyDescent="0.3">
      <c r="A64" s="855"/>
      <c r="B64" s="855"/>
      <c r="C64" s="855"/>
    </row>
    <row r="65" spans="1:3" ht="20.100000000000001" customHeight="1" x14ac:dyDescent="0.3">
      <c r="A65" s="684"/>
      <c r="B65" s="684"/>
      <c r="C65" s="684"/>
    </row>
    <row r="66" spans="1:3" ht="20.100000000000001" customHeight="1" x14ac:dyDescent="0.3">
      <c r="A66"/>
      <c r="B66"/>
      <c r="C66"/>
    </row>
    <row r="67" spans="1:3" ht="20.100000000000001" customHeight="1" x14ac:dyDescent="0.3">
      <c r="A67"/>
      <c r="B67"/>
      <c r="C67"/>
    </row>
    <row r="68" spans="1:3" ht="20.100000000000001" customHeight="1" x14ac:dyDescent="0.3">
      <c r="A68"/>
      <c r="B68"/>
      <c r="C68"/>
    </row>
    <row r="69" spans="1:3" ht="20.100000000000001" customHeight="1" x14ac:dyDescent="0.3">
      <c r="A69"/>
      <c r="B69"/>
      <c r="C69"/>
    </row>
    <row r="70" spans="1:3" ht="20.100000000000001" customHeight="1" x14ac:dyDescent="0.3">
      <c r="A70"/>
      <c r="B70"/>
      <c r="C70"/>
    </row>
    <row r="71" spans="1:3" ht="20.100000000000001" customHeight="1" x14ac:dyDescent="0.3">
      <c r="A71"/>
      <c r="B71"/>
      <c r="C71"/>
    </row>
    <row r="72" spans="1:3" ht="20.100000000000001" customHeight="1" x14ac:dyDescent="0.3">
      <c r="A72"/>
      <c r="B72"/>
      <c r="C72"/>
    </row>
    <row r="73" spans="1:3" ht="20.100000000000001" customHeight="1" x14ac:dyDescent="0.3">
      <c r="A73"/>
      <c r="B73"/>
      <c r="C73"/>
    </row>
    <row r="74" spans="1:3" ht="20.100000000000001" customHeight="1" x14ac:dyDescent="0.3">
      <c r="A74"/>
      <c r="B74"/>
      <c r="C74"/>
    </row>
    <row r="75" spans="1:3" ht="20.100000000000001" customHeight="1" x14ac:dyDescent="0.3">
      <c r="A75"/>
      <c r="B75"/>
      <c r="C75"/>
    </row>
    <row r="76" spans="1:3" ht="20.100000000000001" customHeight="1" x14ac:dyDescent="0.3">
      <c r="A76"/>
      <c r="B76"/>
      <c r="C76"/>
    </row>
    <row r="77" spans="1:3" ht="20.100000000000001" customHeight="1" x14ac:dyDescent="0.3">
      <c r="A77"/>
      <c r="B77"/>
      <c r="C77"/>
    </row>
    <row r="78" spans="1:3" ht="20.100000000000001" customHeight="1" x14ac:dyDescent="0.3">
      <c r="A78"/>
      <c r="B78"/>
      <c r="C78"/>
    </row>
    <row r="79" spans="1:3" ht="20.100000000000001" customHeight="1" x14ac:dyDescent="0.3">
      <c r="A79"/>
      <c r="B79"/>
      <c r="C79"/>
    </row>
    <row r="80" spans="1:3" ht="20.100000000000001" customHeight="1" x14ac:dyDescent="0.3">
      <c r="A80"/>
      <c r="B80"/>
      <c r="C80"/>
    </row>
    <row r="81" spans="1:3" ht="20.100000000000001" customHeight="1" x14ac:dyDescent="0.3">
      <c r="A81"/>
      <c r="B81"/>
      <c r="C81"/>
    </row>
    <row r="82" spans="1:3" ht="20.100000000000001" customHeight="1" x14ac:dyDescent="0.3">
      <c r="A82"/>
      <c r="B82"/>
      <c r="C82"/>
    </row>
    <row r="83" spans="1:3" ht="20.100000000000001" customHeight="1" x14ac:dyDescent="0.3">
      <c r="A83"/>
      <c r="B83"/>
      <c r="C83"/>
    </row>
    <row r="84" spans="1:3" ht="20.100000000000001" customHeight="1" x14ac:dyDescent="0.3">
      <c r="A84"/>
      <c r="B84"/>
      <c r="C84"/>
    </row>
    <row r="85" spans="1:3" ht="20.100000000000001" customHeight="1" x14ac:dyDescent="0.3">
      <c r="A85"/>
      <c r="B85"/>
      <c r="C85"/>
    </row>
    <row r="86" spans="1:3" ht="20.100000000000001" customHeight="1" x14ac:dyDescent="0.3">
      <c r="A86"/>
      <c r="B86"/>
      <c r="C86"/>
    </row>
    <row r="87" spans="1:3" ht="20.100000000000001" customHeight="1" x14ac:dyDescent="0.3">
      <c r="A87"/>
      <c r="B87"/>
      <c r="C87"/>
    </row>
    <row r="88" spans="1:3" ht="20.100000000000001" customHeight="1" x14ac:dyDescent="0.3">
      <c r="A88"/>
      <c r="B88"/>
      <c r="C88"/>
    </row>
    <row r="89" spans="1:3" ht="20.100000000000001" customHeight="1" x14ac:dyDescent="0.3">
      <c r="A89"/>
      <c r="B89"/>
      <c r="C89"/>
    </row>
    <row r="90" spans="1:3" ht="20.100000000000001" customHeight="1" x14ac:dyDescent="0.3">
      <c r="A90"/>
      <c r="B90"/>
      <c r="C90"/>
    </row>
    <row r="91" spans="1:3" ht="20.100000000000001" customHeight="1" x14ac:dyDescent="0.3">
      <c r="A91"/>
      <c r="B91"/>
      <c r="C91"/>
    </row>
    <row r="92" spans="1:3" ht="20.100000000000001" customHeight="1" x14ac:dyDescent="0.3">
      <c r="A92"/>
      <c r="B92"/>
      <c r="C92"/>
    </row>
    <row r="93" spans="1:3" ht="20.100000000000001" customHeight="1" x14ac:dyDescent="0.3">
      <c r="A93"/>
      <c r="B93"/>
      <c r="C93"/>
    </row>
    <row r="94" spans="1:3" ht="20.100000000000001" customHeight="1" x14ac:dyDescent="0.3">
      <c r="A94"/>
      <c r="B94"/>
      <c r="C94"/>
    </row>
    <row r="95" spans="1:3" ht="20.100000000000001" customHeight="1" x14ac:dyDescent="0.3">
      <c r="A95"/>
      <c r="B95"/>
      <c r="C95"/>
    </row>
    <row r="96" spans="1:3" ht="20.100000000000001" customHeight="1" x14ac:dyDescent="0.3">
      <c r="A96"/>
      <c r="B96"/>
      <c r="C96"/>
    </row>
    <row r="97" spans="1:3" ht="20.100000000000001" customHeight="1" x14ac:dyDescent="0.3">
      <c r="A97"/>
      <c r="B97"/>
      <c r="C97"/>
    </row>
    <row r="98" spans="1:3" ht="20.100000000000001" customHeight="1" x14ac:dyDescent="0.3">
      <c r="A98"/>
      <c r="B98"/>
      <c r="C98"/>
    </row>
    <row r="99" spans="1:3" ht="20.100000000000001" customHeight="1" x14ac:dyDescent="0.3">
      <c r="A99"/>
      <c r="B99"/>
      <c r="C99"/>
    </row>
    <row r="100" spans="1:3" ht="20.100000000000001" customHeight="1" x14ac:dyDescent="0.3">
      <c r="A100"/>
      <c r="B100"/>
      <c r="C100"/>
    </row>
    <row r="101" spans="1:3" ht="20.100000000000001" customHeight="1" x14ac:dyDescent="0.3">
      <c r="A101"/>
      <c r="B101"/>
      <c r="C101"/>
    </row>
    <row r="102" spans="1:3" ht="20.100000000000001" customHeight="1" x14ac:dyDescent="0.3">
      <c r="A102"/>
      <c r="B102"/>
      <c r="C102"/>
    </row>
    <row r="103" spans="1:3" ht="20.100000000000001" customHeight="1" x14ac:dyDescent="0.3">
      <c r="A103"/>
      <c r="B103"/>
      <c r="C103"/>
    </row>
    <row r="104" spans="1:3" ht="20.100000000000001" customHeight="1" x14ac:dyDescent="0.3">
      <c r="A104"/>
      <c r="B104"/>
      <c r="C104"/>
    </row>
    <row r="105" spans="1:3" ht="20.100000000000001" customHeight="1" x14ac:dyDescent="0.3">
      <c r="A105"/>
      <c r="B105"/>
      <c r="C105"/>
    </row>
    <row r="106" spans="1:3" ht="20.100000000000001" customHeight="1" x14ac:dyDescent="0.3">
      <c r="A106"/>
      <c r="B106"/>
      <c r="C106"/>
    </row>
    <row r="107" spans="1:3" ht="20.100000000000001" customHeight="1" x14ac:dyDescent="0.3">
      <c r="A107"/>
      <c r="B107"/>
      <c r="C107"/>
    </row>
    <row r="108" spans="1:3" ht="20.100000000000001" customHeight="1" x14ac:dyDescent="0.3">
      <c r="A108"/>
      <c r="B108"/>
      <c r="C108"/>
    </row>
    <row r="109" spans="1:3" ht="20.100000000000001" customHeight="1" x14ac:dyDescent="0.3">
      <c r="A109"/>
      <c r="B109"/>
      <c r="C109"/>
    </row>
    <row r="110" spans="1:3" ht="20.100000000000001" customHeight="1" x14ac:dyDescent="0.3">
      <c r="A110"/>
      <c r="B110"/>
      <c r="C110"/>
    </row>
    <row r="111" spans="1:3" ht="20.100000000000001" customHeight="1" x14ac:dyDescent="0.3">
      <c r="A111"/>
      <c r="B111"/>
      <c r="C111"/>
    </row>
    <row r="112" spans="1:3" ht="20.100000000000001" customHeight="1" x14ac:dyDescent="0.3">
      <c r="A112"/>
      <c r="B112"/>
      <c r="C112"/>
    </row>
    <row r="113" spans="1:3" ht="20.100000000000001" customHeight="1" x14ac:dyDescent="0.3">
      <c r="A113"/>
      <c r="B113"/>
      <c r="C113"/>
    </row>
    <row r="114" spans="1:3" ht="20.100000000000001" customHeight="1" x14ac:dyDescent="0.3">
      <c r="A114"/>
      <c r="B114"/>
      <c r="C114"/>
    </row>
    <row r="115" spans="1:3" ht="20.100000000000001" customHeight="1" x14ac:dyDescent="0.3">
      <c r="A115"/>
      <c r="B115"/>
      <c r="C115"/>
    </row>
    <row r="116" spans="1:3" ht="20.100000000000001" customHeight="1" x14ac:dyDescent="0.3">
      <c r="A116"/>
      <c r="B116"/>
      <c r="C116"/>
    </row>
    <row r="117" spans="1:3" ht="20.100000000000001" customHeight="1" x14ac:dyDescent="0.3">
      <c r="A117"/>
      <c r="B117"/>
      <c r="C117"/>
    </row>
    <row r="118" spans="1:3" ht="20.100000000000001" customHeight="1" x14ac:dyDescent="0.3">
      <c r="A118"/>
      <c r="B118"/>
      <c r="C118"/>
    </row>
    <row r="119" spans="1:3" ht="20.100000000000001" customHeight="1" x14ac:dyDescent="0.3">
      <c r="A119"/>
      <c r="B119"/>
      <c r="C119"/>
    </row>
    <row r="120" spans="1:3" ht="20.100000000000001" customHeight="1" x14ac:dyDescent="0.3">
      <c r="A120"/>
      <c r="B120"/>
      <c r="C120"/>
    </row>
    <row r="121" spans="1:3" ht="20.100000000000001" customHeight="1" x14ac:dyDescent="0.3">
      <c r="A121"/>
      <c r="B121"/>
      <c r="C121"/>
    </row>
    <row r="122" spans="1:3" ht="20.100000000000001" customHeight="1" x14ac:dyDescent="0.3">
      <c r="A122"/>
      <c r="B122"/>
      <c r="C122"/>
    </row>
    <row r="123" spans="1:3" ht="20.100000000000001" customHeight="1" x14ac:dyDescent="0.3">
      <c r="A123"/>
      <c r="B123"/>
      <c r="C123"/>
    </row>
    <row r="124" spans="1:3" ht="20.100000000000001" customHeight="1" x14ac:dyDescent="0.3">
      <c r="A124"/>
      <c r="B124"/>
      <c r="C124"/>
    </row>
    <row r="125" spans="1:3" ht="20.100000000000001" customHeight="1" x14ac:dyDescent="0.3">
      <c r="A125"/>
      <c r="B125"/>
      <c r="C125"/>
    </row>
    <row r="126" spans="1:3" ht="20.100000000000001" customHeight="1" x14ac:dyDescent="0.3">
      <c r="A126"/>
      <c r="B126"/>
      <c r="C126"/>
    </row>
    <row r="127" spans="1:3" ht="20.100000000000001" customHeight="1" x14ac:dyDescent="0.3">
      <c r="A127"/>
      <c r="B127"/>
      <c r="C127"/>
    </row>
    <row r="128" spans="1:3" ht="20.100000000000001" customHeight="1" x14ac:dyDescent="0.3">
      <c r="A128"/>
      <c r="B128"/>
      <c r="C128"/>
    </row>
    <row r="129" spans="1:3" ht="20.100000000000001" customHeight="1" x14ac:dyDescent="0.3">
      <c r="A129"/>
      <c r="B129"/>
      <c r="C129"/>
    </row>
    <row r="130" spans="1:3" ht="20.100000000000001" customHeight="1" x14ac:dyDescent="0.3">
      <c r="A130"/>
      <c r="B130"/>
      <c r="C130"/>
    </row>
    <row r="131" spans="1:3" ht="20.100000000000001" customHeight="1" x14ac:dyDescent="0.3">
      <c r="A131"/>
      <c r="B131"/>
      <c r="C131"/>
    </row>
    <row r="132" spans="1:3" ht="20.100000000000001" customHeight="1" x14ac:dyDescent="0.3">
      <c r="A132"/>
      <c r="B132"/>
      <c r="C132"/>
    </row>
    <row r="133" spans="1:3" ht="20.100000000000001" customHeight="1" x14ac:dyDescent="0.3">
      <c r="A133"/>
      <c r="B133"/>
      <c r="C133"/>
    </row>
    <row r="134" spans="1:3" ht="20.100000000000001" customHeight="1" x14ac:dyDescent="0.3">
      <c r="A134"/>
      <c r="B134"/>
      <c r="C134"/>
    </row>
    <row r="135" spans="1:3" ht="20.100000000000001" customHeight="1" x14ac:dyDescent="0.3">
      <c r="A135"/>
      <c r="B135"/>
      <c r="C135"/>
    </row>
    <row r="136" spans="1:3" ht="20.100000000000001" customHeight="1" x14ac:dyDescent="0.3">
      <c r="A136"/>
      <c r="B136"/>
      <c r="C136"/>
    </row>
    <row r="137" spans="1:3" ht="20.100000000000001" customHeight="1" x14ac:dyDescent="0.3">
      <c r="A137"/>
      <c r="B137"/>
      <c r="C137"/>
    </row>
    <row r="138" spans="1:3" ht="20.100000000000001" customHeight="1" x14ac:dyDescent="0.3">
      <c r="A138"/>
      <c r="B138"/>
      <c r="C138"/>
    </row>
    <row r="139" spans="1:3" ht="20.100000000000001" customHeight="1" x14ac:dyDescent="0.3">
      <c r="A139"/>
      <c r="B139"/>
      <c r="C139"/>
    </row>
    <row r="140" spans="1:3" ht="20.100000000000001" customHeight="1" x14ac:dyDescent="0.3">
      <c r="A140"/>
      <c r="B140"/>
      <c r="C140"/>
    </row>
    <row r="141" spans="1:3" ht="20.100000000000001" customHeight="1" x14ac:dyDescent="0.3">
      <c r="A141"/>
      <c r="B141"/>
      <c r="C141"/>
    </row>
    <row r="142" spans="1:3" ht="20.100000000000001" customHeight="1" x14ac:dyDescent="0.3">
      <c r="A142"/>
      <c r="B142"/>
      <c r="C142"/>
    </row>
    <row r="143" spans="1:3" ht="20.100000000000001" customHeight="1" x14ac:dyDescent="0.3">
      <c r="A143"/>
      <c r="B143"/>
      <c r="C143"/>
    </row>
    <row r="144" spans="1:3" ht="20.100000000000001" customHeight="1" x14ac:dyDescent="0.3">
      <c r="A144"/>
      <c r="B144"/>
      <c r="C144"/>
    </row>
    <row r="145" spans="1:3" ht="20.100000000000001" customHeight="1" x14ac:dyDescent="0.3">
      <c r="A145"/>
      <c r="B145"/>
      <c r="C145"/>
    </row>
    <row r="146" spans="1:3" ht="20.100000000000001" customHeight="1" x14ac:dyDescent="0.3">
      <c r="A146"/>
      <c r="B146"/>
      <c r="C146"/>
    </row>
    <row r="147" spans="1:3" ht="20.100000000000001" customHeight="1" x14ac:dyDescent="0.3">
      <c r="A147"/>
      <c r="B147"/>
      <c r="C147"/>
    </row>
    <row r="148" spans="1:3" ht="20.100000000000001" customHeight="1" x14ac:dyDescent="0.3">
      <c r="A148"/>
      <c r="B148"/>
      <c r="C148"/>
    </row>
    <row r="149" spans="1:3" ht="20.100000000000001" customHeight="1" x14ac:dyDescent="0.3">
      <c r="A149"/>
      <c r="B149"/>
      <c r="C149"/>
    </row>
    <row r="150" spans="1:3" ht="20.100000000000001" customHeight="1" x14ac:dyDescent="0.3">
      <c r="A150"/>
      <c r="B150"/>
      <c r="C150"/>
    </row>
    <row r="151" spans="1:3" ht="20.100000000000001" customHeight="1" x14ac:dyDescent="0.3">
      <c r="A151"/>
      <c r="B151"/>
      <c r="C151"/>
    </row>
    <row r="152" spans="1:3" ht="20.100000000000001" customHeight="1" x14ac:dyDescent="0.3">
      <c r="A152"/>
      <c r="B152"/>
      <c r="C152"/>
    </row>
    <row r="153" spans="1:3" ht="20.100000000000001" customHeight="1" x14ac:dyDescent="0.3">
      <c r="A153"/>
      <c r="B153"/>
      <c r="C153"/>
    </row>
    <row r="154" spans="1:3" ht="20.100000000000001" customHeight="1" x14ac:dyDescent="0.3">
      <c r="A154"/>
      <c r="B154"/>
      <c r="C154"/>
    </row>
    <row r="155" spans="1:3" ht="20.100000000000001" customHeight="1" x14ac:dyDescent="0.3">
      <c r="A155"/>
      <c r="B155"/>
      <c r="C155"/>
    </row>
    <row r="156" spans="1:3" ht="20.100000000000001" customHeight="1" x14ac:dyDescent="0.3">
      <c r="A156"/>
      <c r="B156"/>
      <c r="C156"/>
    </row>
    <row r="157" spans="1:3" ht="20.100000000000001" customHeight="1" x14ac:dyDescent="0.3">
      <c r="A157"/>
      <c r="B157"/>
      <c r="C157"/>
    </row>
    <row r="158" spans="1:3" ht="20.100000000000001" customHeight="1" x14ac:dyDescent="0.3">
      <c r="A158"/>
      <c r="B158"/>
      <c r="C158"/>
    </row>
    <row r="159" spans="1:3" ht="20.100000000000001" customHeight="1" x14ac:dyDescent="0.3">
      <c r="A159"/>
      <c r="B159"/>
      <c r="C159"/>
    </row>
    <row r="160" spans="1:3" ht="20.100000000000001" customHeight="1" x14ac:dyDescent="0.3">
      <c r="A160"/>
      <c r="B160"/>
      <c r="C160"/>
    </row>
    <row r="161" spans="1:3" ht="20.100000000000001" customHeight="1" x14ac:dyDescent="0.3">
      <c r="A161"/>
      <c r="B161"/>
      <c r="C161"/>
    </row>
    <row r="162" spans="1:3" ht="20.100000000000001" customHeight="1" x14ac:dyDescent="0.3">
      <c r="A162"/>
      <c r="B162"/>
      <c r="C162"/>
    </row>
    <row r="163" spans="1:3" ht="20.100000000000001" customHeight="1" x14ac:dyDescent="0.3">
      <c r="A163"/>
      <c r="B163"/>
      <c r="C163"/>
    </row>
    <row r="164" spans="1:3" ht="20.100000000000001" customHeight="1" x14ac:dyDescent="0.3">
      <c r="A164"/>
      <c r="B164"/>
      <c r="C164"/>
    </row>
    <row r="165" spans="1:3" ht="20.100000000000001" customHeight="1" x14ac:dyDescent="0.3">
      <c r="A165"/>
      <c r="B165"/>
      <c r="C165"/>
    </row>
    <row r="166" spans="1:3" ht="20.100000000000001" customHeight="1" x14ac:dyDescent="0.3">
      <c r="A166"/>
      <c r="B166"/>
      <c r="C166"/>
    </row>
    <row r="167" spans="1:3" ht="20.100000000000001" customHeight="1" x14ac:dyDescent="0.3">
      <c r="A167"/>
      <c r="B167"/>
      <c r="C167"/>
    </row>
    <row r="168" spans="1:3" ht="20.100000000000001" customHeight="1" x14ac:dyDescent="0.3">
      <c r="A168"/>
      <c r="B168"/>
      <c r="C168"/>
    </row>
    <row r="169" spans="1:3" ht="20.100000000000001" customHeight="1" x14ac:dyDescent="0.3">
      <c r="A169"/>
      <c r="B169"/>
      <c r="C169"/>
    </row>
    <row r="170" spans="1:3" ht="20.100000000000001" customHeight="1" x14ac:dyDescent="0.3">
      <c r="A170"/>
      <c r="B170"/>
      <c r="C170"/>
    </row>
    <row r="171" spans="1:3" ht="20.100000000000001" customHeight="1" x14ac:dyDescent="0.3">
      <c r="A171"/>
      <c r="B171"/>
      <c r="C171"/>
    </row>
    <row r="172" spans="1:3" ht="20.100000000000001" customHeight="1" x14ac:dyDescent="0.3">
      <c r="A172"/>
      <c r="B172"/>
      <c r="C172"/>
    </row>
    <row r="173" spans="1:3" ht="20.100000000000001" customHeight="1" x14ac:dyDescent="0.3">
      <c r="A173"/>
      <c r="B173"/>
      <c r="C173"/>
    </row>
    <row r="174" spans="1:3" ht="20.100000000000001" customHeight="1" x14ac:dyDescent="0.3">
      <c r="A174"/>
      <c r="B174"/>
      <c r="C174"/>
    </row>
    <row r="175" spans="1:3" ht="20.100000000000001" customHeight="1" x14ac:dyDescent="0.3">
      <c r="A175"/>
      <c r="B175"/>
      <c r="C175"/>
    </row>
    <row r="176" spans="1:3" ht="20.100000000000001" customHeight="1" x14ac:dyDescent="0.3">
      <c r="A176"/>
      <c r="B176"/>
      <c r="C176"/>
    </row>
    <row r="177" spans="1:3" ht="20.100000000000001" customHeight="1" x14ac:dyDescent="0.3">
      <c r="A177"/>
      <c r="B177"/>
      <c r="C177"/>
    </row>
    <row r="178" spans="1:3" ht="20.100000000000001" customHeight="1" x14ac:dyDescent="0.3">
      <c r="A178"/>
      <c r="B178"/>
      <c r="C178"/>
    </row>
    <row r="179" spans="1:3" ht="20.100000000000001" customHeight="1" x14ac:dyDescent="0.3">
      <c r="A179"/>
      <c r="B179"/>
      <c r="C179"/>
    </row>
    <row r="180" spans="1:3" ht="20.100000000000001" customHeight="1" x14ac:dyDescent="0.3">
      <c r="A180"/>
      <c r="B180"/>
      <c r="C180"/>
    </row>
    <row r="181" spans="1:3" ht="20.100000000000001" customHeight="1" x14ac:dyDescent="0.3">
      <c r="A181"/>
      <c r="B181"/>
      <c r="C181"/>
    </row>
    <row r="182" spans="1:3" ht="20.100000000000001" customHeight="1" x14ac:dyDescent="0.3">
      <c r="A182"/>
      <c r="B182"/>
      <c r="C182"/>
    </row>
    <row r="183" spans="1:3" ht="20.100000000000001" customHeight="1" x14ac:dyDescent="0.3">
      <c r="A183"/>
      <c r="B183"/>
      <c r="C183"/>
    </row>
    <row r="184" spans="1:3" ht="20.100000000000001" customHeight="1" x14ac:dyDescent="0.3">
      <c r="A184"/>
      <c r="B184"/>
      <c r="C184"/>
    </row>
    <row r="185" spans="1:3" ht="20.100000000000001" customHeight="1" x14ac:dyDescent="0.3">
      <c r="A185"/>
      <c r="B185"/>
      <c r="C185"/>
    </row>
    <row r="186" spans="1:3" ht="20.100000000000001" customHeight="1" x14ac:dyDescent="0.3">
      <c r="A186"/>
      <c r="B186"/>
      <c r="C186"/>
    </row>
    <row r="187" spans="1:3" ht="20.100000000000001" customHeight="1" x14ac:dyDescent="0.3">
      <c r="A187"/>
      <c r="B187"/>
      <c r="C187"/>
    </row>
    <row r="188" spans="1:3" ht="20.100000000000001" customHeight="1" x14ac:dyDescent="0.3">
      <c r="A188"/>
      <c r="B188"/>
      <c r="C188"/>
    </row>
    <row r="189" spans="1:3" ht="20.100000000000001" customHeight="1" x14ac:dyDescent="0.3">
      <c r="A189"/>
      <c r="B189"/>
      <c r="C189"/>
    </row>
    <row r="190" spans="1:3" ht="20.100000000000001" customHeight="1" x14ac:dyDescent="0.3">
      <c r="A190"/>
      <c r="B190"/>
      <c r="C190"/>
    </row>
    <row r="191" spans="1:3" ht="20.100000000000001" customHeight="1" x14ac:dyDescent="0.3">
      <c r="A191"/>
      <c r="B191"/>
      <c r="C191"/>
    </row>
    <row r="192" spans="1:3" ht="20.100000000000001" customHeight="1" x14ac:dyDescent="0.3">
      <c r="A192"/>
      <c r="B192"/>
      <c r="C192"/>
    </row>
    <row r="193" spans="1:3" ht="20.100000000000001" customHeight="1" x14ac:dyDescent="0.3">
      <c r="A193"/>
      <c r="B193"/>
      <c r="C193"/>
    </row>
    <row r="194" spans="1:3" ht="20.100000000000001" customHeight="1" x14ac:dyDescent="0.3">
      <c r="A194"/>
      <c r="B194"/>
      <c r="C194"/>
    </row>
    <row r="195" spans="1:3" ht="20.100000000000001" customHeight="1" x14ac:dyDescent="0.3">
      <c r="A195"/>
      <c r="B195"/>
      <c r="C195"/>
    </row>
    <row r="196" spans="1:3" ht="20.100000000000001" customHeight="1" x14ac:dyDescent="0.3">
      <c r="A196"/>
      <c r="B196"/>
      <c r="C196"/>
    </row>
    <row r="197" spans="1:3" ht="20.100000000000001" customHeight="1" x14ac:dyDescent="0.3">
      <c r="A197"/>
      <c r="B197"/>
      <c r="C197"/>
    </row>
    <row r="198" spans="1:3" ht="20.100000000000001" customHeight="1" x14ac:dyDescent="0.3">
      <c r="A198"/>
      <c r="B198"/>
      <c r="C198"/>
    </row>
    <row r="199" spans="1:3" ht="20.100000000000001" customHeight="1" x14ac:dyDescent="0.3">
      <c r="A199"/>
      <c r="B199"/>
      <c r="C199"/>
    </row>
    <row r="200" spans="1:3" ht="20.100000000000001" customHeight="1" x14ac:dyDescent="0.3">
      <c r="A200"/>
      <c r="B200"/>
      <c r="C200"/>
    </row>
    <row r="201" spans="1:3" ht="20.100000000000001" customHeight="1" x14ac:dyDescent="0.3">
      <c r="A201"/>
      <c r="B201"/>
      <c r="C201"/>
    </row>
    <row r="202" spans="1:3" ht="20.100000000000001" customHeight="1" x14ac:dyDescent="0.3">
      <c r="A202"/>
      <c r="B202"/>
      <c r="C202"/>
    </row>
    <row r="203" spans="1:3" ht="20.100000000000001" customHeight="1" x14ac:dyDescent="0.3">
      <c r="A203"/>
      <c r="B203"/>
      <c r="C203"/>
    </row>
    <row r="204" spans="1:3" ht="20.100000000000001" customHeight="1" x14ac:dyDescent="0.3">
      <c r="A204"/>
      <c r="B204"/>
      <c r="C204"/>
    </row>
    <row r="205" spans="1:3" ht="20.100000000000001" customHeight="1" x14ac:dyDescent="0.3">
      <c r="A205"/>
      <c r="B205"/>
      <c r="C205"/>
    </row>
    <row r="206" spans="1:3" ht="20.100000000000001" customHeight="1" x14ac:dyDescent="0.3">
      <c r="A206"/>
      <c r="B206"/>
      <c r="C206"/>
    </row>
    <row r="207" spans="1:3" ht="20.100000000000001" customHeight="1" x14ac:dyDescent="0.3">
      <c r="A207"/>
      <c r="B207"/>
      <c r="C207"/>
    </row>
    <row r="208" spans="1:3" ht="20.100000000000001" customHeight="1" x14ac:dyDescent="0.3">
      <c r="A208"/>
      <c r="B208"/>
      <c r="C208"/>
    </row>
    <row r="209" spans="1:3" ht="20.100000000000001" customHeight="1" x14ac:dyDescent="0.3">
      <c r="A209"/>
      <c r="B209"/>
      <c r="C209"/>
    </row>
    <row r="210" spans="1:3" ht="20.100000000000001" customHeight="1" x14ac:dyDescent="0.3">
      <c r="A210"/>
      <c r="B210"/>
      <c r="C210"/>
    </row>
    <row r="211" spans="1:3" ht="20.100000000000001" customHeight="1" x14ac:dyDescent="0.3">
      <c r="A211"/>
      <c r="B211"/>
      <c r="C211"/>
    </row>
    <row r="212" spans="1:3" ht="20.100000000000001" customHeight="1" x14ac:dyDescent="0.3">
      <c r="A212"/>
      <c r="B212"/>
      <c r="C212"/>
    </row>
    <row r="213" spans="1:3" ht="20.100000000000001" customHeight="1" x14ac:dyDescent="0.3">
      <c r="A213"/>
      <c r="B213"/>
      <c r="C213"/>
    </row>
    <row r="214" spans="1:3" ht="20.100000000000001" customHeight="1" x14ac:dyDescent="0.3">
      <c r="A214"/>
      <c r="B214"/>
      <c r="C214"/>
    </row>
    <row r="215" spans="1:3" ht="20.100000000000001" customHeight="1" x14ac:dyDescent="0.3">
      <c r="A215"/>
      <c r="B215"/>
      <c r="C215"/>
    </row>
    <row r="216" spans="1:3" ht="20.100000000000001" customHeight="1" x14ac:dyDescent="0.3">
      <c r="A216"/>
      <c r="B216"/>
      <c r="C216"/>
    </row>
    <row r="217" spans="1:3" ht="20.100000000000001" customHeight="1" x14ac:dyDescent="0.3">
      <c r="A217"/>
      <c r="B217"/>
      <c r="C217"/>
    </row>
    <row r="218" spans="1:3" ht="20.100000000000001" customHeight="1" x14ac:dyDescent="0.3">
      <c r="A218"/>
      <c r="B218"/>
      <c r="C218"/>
    </row>
    <row r="219" spans="1:3" ht="20.100000000000001" customHeight="1" x14ac:dyDescent="0.3">
      <c r="A219"/>
      <c r="B219"/>
      <c r="C219"/>
    </row>
    <row r="220" spans="1:3" ht="20.100000000000001" customHeight="1" x14ac:dyDescent="0.3">
      <c r="A220"/>
      <c r="B220"/>
      <c r="C220"/>
    </row>
    <row r="221" spans="1:3" ht="20.100000000000001" customHeight="1" x14ac:dyDescent="0.3">
      <c r="A221"/>
      <c r="B221"/>
      <c r="C221"/>
    </row>
    <row r="222" spans="1:3" ht="20.100000000000001" customHeight="1" x14ac:dyDescent="0.3">
      <c r="A222"/>
      <c r="B222"/>
      <c r="C222"/>
    </row>
    <row r="223" spans="1:3" ht="20.100000000000001" customHeight="1" x14ac:dyDescent="0.3">
      <c r="A223"/>
      <c r="B223"/>
      <c r="C223"/>
    </row>
    <row r="224" spans="1:3" ht="20.100000000000001" customHeight="1" x14ac:dyDescent="0.3">
      <c r="A224"/>
      <c r="B224"/>
      <c r="C224"/>
    </row>
    <row r="225" spans="1:3" ht="20.100000000000001" customHeight="1" x14ac:dyDescent="0.3">
      <c r="A225"/>
      <c r="B225"/>
      <c r="C225"/>
    </row>
    <row r="226" spans="1:3" ht="20.100000000000001" customHeight="1" x14ac:dyDescent="0.3">
      <c r="A226"/>
      <c r="B226"/>
      <c r="C226"/>
    </row>
    <row r="227" spans="1:3" ht="20.100000000000001" customHeight="1" x14ac:dyDescent="0.3">
      <c r="A227"/>
      <c r="B227"/>
      <c r="C227"/>
    </row>
    <row r="228" spans="1:3" ht="20.100000000000001" customHeight="1" x14ac:dyDescent="0.3">
      <c r="A228"/>
      <c r="B228"/>
      <c r="C228"/>
    </row>
    <row r="229" spans="1:3" ht="20.100000000000001" customHeight="1" x14ac:dyDescent="0.3">
      <c r="A229"/>
      <c r="B229"/>
      <c r="C229"/>
    </row>
    <row r="230" spans="1:3" ht="20.100000000000001" customHeight="1" x14ac:dyDescent="0.3">
      <c r="A230"/>
      <c r="B230"/>
      <c r="C230"/>
    </row>
    <row r="231" spans="1:3" ht="20.100000000000001" customHeight="1" x14ac:dyDescent="0.3">
      <c r="A231"/>
      <c r="B231"/>
      <c r="C231"/>
    </row>
    <row r="232" spans="1:3" ht="20.100000000000001" customHeight="1" x14ac:dyDescent="0.3">
      <c r="A232"/>
      <c r="B232"/>
      <c r="C232"/>
    </row>
    <row r="233" spans="1:3" ht="20.100000000000001" customHeight="1" x14ac:dyDescent="0.3">
      <c r="A233"/>
      <c r="B233"/>
      <c r="C233"/>
    </row>
    <row r="234" spans="1:3" ht="20.100000000000001" customHeight="1" x14ac:dyDescent="0.3">
      <c r="A234"/>
      <c r="B234"/>
      <c r="C234"/>
    </row>
    <row r="235" spans="1:3" ht="20.100000000000001" customHeight="1" x14ac:dyDescent="0.3">
      <c r="A235"/>
      <c r="B235"/>
      <c r="C235"/>
    </row>
    <row r="236" spans="1:3" ht="20.100000000000001" customHeight="1" x14ac:dyDescent="0.3">
      <c r="A236"/>
      <c r="B236"/>
      <c r="C236"/>
    </row>
    <row r="237" spans="1:3" ht="20.100000000000001" customHeight="1" x14ac:dyDescent="0.3">
      <c r="A237"/>
      <c r="B237"/>
      <c r="C237"/>
    </row>
    <row r="238" spans="1:3" ht="20.100000000000001" customHeight="1" x14ac:dyDescent="0.3">
      <c r="A238"/>
      <c r="B238"/>
      <c r="C238"/>
    </row>
    <row r="239" spans="1:3" ht="20.100000000000001" customHeight="1" x14ac:dyDescent="0.3">
      <c r="A239"/>
      <c r="B239"/>
      <c r="C239"/>
    </row>
    <row r="240" spans="1:3" ht="20.100000000000001" customHeight="1" x14ac:dyDescent="0.3">
      <c r="A240"/>
      <c r="B240"/>
      <c r="C240"/>
    </row>
    <row r="241" spans="1:3" ht="20.100000000000001" customHeight="1" x14ac:dyDescent="0.3">
      <c r="A241"/>
      <c r="B241"/>
      <c r="C241"/>
    </row>
    <row r="242" spans="1:3" ht="20.100000000000001" customHeight="1" x14ac:dyDescent="0.3">
      <c r="A242"/>
      <c r="B242"/>
      <c r="C242"/>
    </row>
    <row r="243" spans="1:3" ht="20.100000000000001" customHeight="1" x14ac:dyDescent="0.3">
      <c r="A243"/>
      <c r="B243"/>
      <c r="C243"/>
    </row>
    <row r="244" spans="1:3" ht="20.100000000000001" customHeight="1" x14ac:dyDescent="0.3">
      <c r="A244"/>
      <c r="B244"/>
      <c r="C244"/>
    </row>
    <row r="245" spans="1:3" ht="20.100000000000001" customHeight="1" x14ac:dyDescent="0.3">
      <c r="A245"/>
      <c r="B245"/>
      <c r="C245"/>
    </row>
    <row r="246" spans="1:3" ht="20.100000000000001" customHeight="1" x14ac:dyDescent="0.3">
      <c r="A246"/>
      <c r="B246"/>
      <c r="C246"/>
    </row>
    <row r="247" spans="1:3" ht="20.100000000000001" customHeight="1" x14ac:dyDescent="0.3">
      <c r="A247"/>
      <c r="B247"/>
      <c r="C247"/>
    </row>
    <row r="248" spans="1:3" ht="20.100000000000001" customHeight="1" x14ac:dyDescent="0.3">
      <c r="A248"/>
      <c r="B248"/>
      <c r="C248"/>
    </row>
    <row r="249" spans="1:3" ht="20.100000000000001" customHeight="1" x14ac:dyDescent="0.3">
      <c r="A249"/>
      <c r="B249"/>
      <c r="C249"/>
    </row>
    <row r="250" spans="1:3" ht="20.100000000000001" customHeight="1" x14ac:dyDescent="0.3">
      <c r="A250"/>
      <c r="B250"/>
      <c r="C250"/>
    </row>
    <row r="251" spans="1:3" ht="20.100000000000001" customHeight="1" x14ac:dyDescent="0.3">
      <c r="A251"/>
      <c r="B251"/>
      <c r="C251"/>
    </row>
    <row r="252" spans="1:3" ht="20.100000000000001" customHeight="1" x14ac:dyDescent="0.3">
      <c r="A252"/>
      <c r="B252"/>
      <c r="C252"/>
    </row>
    <row r="253" spans="1:3" ht="20.100000000000001" customHeight="1" x14ac:dyDescent="0.3">
      <c r="A253"/>
      <c r="B253"/>
      <c r="C253"/>
    </row>
    <row r="254" spans="1:3" ht="20.100000000000001" customHeight="1" x14ac:dyDescent="0.3">
      <c r="A254"/>
      <c r="B254"/>
      <c r="C254"/>
    </row>
    <row r="255" spans="1:3" ht="20.100000000000001" customHeight="1" x14ac:dyDescent="0.3">
      <c r="A255"/>
      <c r="B255"/>
      <c r="C255"/>
    </row>
    <row r="256" spans="1:3" ht="20.100000000000001" customHeight="1" x14ac:dyDescent="0.3">
      <c r="A256"/>
      <c r="B256"/>
      <c r="C256"/>
    </row>
    <row r="257" spans="1:3" ht="20.100000000000001" customHeight="1" x14ac:dyDescent="0.3">
      <c r="A257"/>
      <c r="B257"/>
      <c r="C257"/>
    </row>
    <row r="258" spans="1:3" ht="20.100000000000001" customHeight="1" x14ac:dyDescent="0.3">
      <c r="A258"/>
      <c r="B258"/>
      <c r="C258"/>
    </row>
    <row r="259" spans="1:3" ht="20.100000000000001" customHeight="1" x14ac:dyDescent="0.3">
      <c r="A259"/>
      <c r="B259"/>
      <c r="C259"/>
    </row>
    <row r="260" spans="1:3" ht="20.100000000000001" customHeight="1" x14ac:dyDescent="0.3">
      <c r="A260"/>
      <c r="B260"/>
      <c r="C260"/>
    </row>
    <row r="261" spans="1:3" ht="20.100000000000001" customHeight="1" x14ac:dyDescent="0.3">
      <c r="A261"/>
      <c r="B261"/>
      <c r="C261"/>
    </row>
    <row r="262" spans="1:3" ht="20.100000000000001" customHeight="1" x14ac:dyDescent="0.3">
      <c r="A262"/>
      <c r="B262"/>
      <c r="C262"/>
    </row>
    <row r="263" spans="1:3" ht="20.100000000000001" customHeight="1" x14ac:dyDescent="0.3">
      <c r="A263"/>
      <c r="B263"/>
      <c r="C263"/>
    </row>
    <row r="264" spans="1:3" ht="20.100000000000001" customHeight="1" x14ac:dyDescent="0.3">
      <c r="A264"/>
      <c r="B264"/>
      <c r="C264"/>
    </row>
    <row r="265" spans="1:3" ht="20.100000000000001" customHeight="1" x14ac:dyDescent="0.3">
      <c r="A265"/>
      <c r="B265"/>
      <c r="C265"/>
    </row>
    <row r="266" spans="1:3" ht="20.100000000000001" customHeight="1" x14ac:dyDescent="0.3">
      <c r="A266"/>
      <c r="B266"/>
      <c r="C266"/>
    </row>
    <row r="267" spans="1:3" ht="20.100000000000001" customHeight="1" x14ac:dyDescent="0.3">
      <c r="A267"/>
      <c r="B267"/>
      <c r="C267"/>
    </row>
    <row r="268" spans="1:3" ht="20.100000000000001" customHeight="1" x14ac:dyDescent="0.3">
      <c r="A268"/>
      <c r="B268"/>
      <c r="C268"/>
    </row>
    <row r="269" spans="1:3" ht="20.100000000000001" customHeight="1" x14ac:dyDescent="0.3">
      <c r="A269"/>
      <c r="B269"/>
      <c r="C269"/>
    </row>
    <row r="270" spans="1:3" ht="20.100000000000001" customHeight="1" x14ac:dyDescent="0.3">
      <c r="A270"/>
      <c r="B270"/>
      <c r="C270"/>
    </row>
    <row r="271" spans="1:3" ht="20.100000000000001" customHeight="1" x14ac:dyDescent="0.3">
      <c r="A271"/>
      <c r="B271"/>
      <c r="C271"/>
    </row>
    <row r="272" spans="1:3" ht="20.100000000000001" customHeight="1" x14ac:dyDescent="0.3">
      <c r="A272"/>
      <c r="B272"/>
      <c r="C272"/>
    </row>
    <row r="273" spans="1:3" ht="20.100000000000001" customHeight="1" x14ac:dyDescent="0.3">
      <c r="A273"/>
      <c r="B273"/>
      <c r="C273"/>
    </row>
    <row r="274" spans="1:3" ht="20.100000000000001" customHeight="1" x14ac:dyDescent="0.3">
      <c r="A274"/>
      <c r="B274"/>
      <c r="C274"/>
    </row>
    <row r="275" spans="1:3" ht="20.100000000000001" customHeight="1" x14ac:dyDescent="0.3">
      <c r="A275"/>
      <c r="B275"/>
      <c r="C275"/>
    </row>
    <row r="276" spans="1:3" ht="20.100000000000001" customHeight="1" x14ac:dyDescent="0.3">
      <c r="A276"/>
      <c r="B276"/>
      <c r="C276"/>
    </row>
    <row r="277" spans="1:3" ht="20.100000000000001" customHeight="1" x14ac:dyDescent="0.3">
      <c r="A277"/>
      <c r="B277"/>
      <c r="C277"/>
    </row>
    <row r="278" spans="1:3" ht="20.100000000000001" customHeight="1" x14ac:dyDescent="0.3">
      <c r="A278"/>
      <c r="B278"/>
      <c r="C278"/>
    </row>
    <row r="279" spans="1:3" ht="20.100000000000001" customHeight="1" x14ac:dyDescent="0.3">
      <c r="A279"/>
      <c r="B279"/>
      <c r="C279"/>
    </row>
    <row r="280" spans="1:3" ht="20.100000000000001" customHeight="1" x14ac:dyDescent="0.3">
      <c r="A280"/>
      <c r="B280"/>
      <c r="C280"/>
    </row>
    <row r="281" spans="1:3" ht="20.100000000000001" customHeight="1" x14ac:dyDescent="0.3">
      <c r="A281"/>
      <c r="B281"/>
      <c r="C281"/>
    </row>
    <row r="282" spans="1:3" ht="20.100000000000001" customHeight="1" x14ac:dyDescent="0.3">
      <c r="A282"/>
      <c r="B282"/>
      <c r="C282"/>
    </row>
    <row r="283" spans="1:3" ht="20.100000000000001" customHeight="1" x14ac:dyDescent="0.3">
      <c r="A283"/>
      <c r="B283"/>
      <c r="C283"/>
    </row>
    <row r="284" spans="1:3" ht="20.100000000000001" customHeight="1" x14ac:dyDescent="0.3">
      <c r="A284"/>
      <c r="B284"/>
      <c r="C284"/>
    </row>
    <row r="285" spans="1:3" ht="20.100000000000001" customHeight="1" x14ac:dyDescent="0.3">
      <c r="A285"/>
      <c r="B285"/>
      <c r="C285"/>
    </row>
    <row r="286" spans="1:3" ht="20.100000000000001" customHeight="1" x14ac:dyDescent="0.3">
      <c r="A286"/>
      <c r="B286"/>
      <c r="C286"/>
    </row>
    <row r="287" spans="1:3" ht="20.100000000000001" customHeight="1" x14ac:dyDescent="0.3">
      <c r="A287"/>
      <c r="B287"/>
      <c r="C287"/>
    </row>
    <row r="288" spans="1:3" ht="20.100000000000001" customHeight="1" x14ac:dyDescent="0.3">
      <c r="A288"/>
      <c r="B288"/>
      <c r="C288"/>
    </row>
    <row r="289" spans="1:3" ht="20.100000000000001" customHeight="1" x14ac:dyDescent="0.3">
      <c r="A289"/>
      <c r="B289"/>
      <c r="C289"/>
    </row>
    <row r="290" spans="1:3" ht="20.100000000000001" customHeight="1" x14ac:dyDescent="0.3">
      <c r="A290"/>
      <c r="B290"/>
      <c r="C290"/>
    </row>
    <row r="291" spans="1:3" ht="20.100000000000001" customHeight="1" x14ac:dyDescent="0.3">
      <c r="A291"/>
      <c r="B291"/>
      <c r="C291"/>
    </row>
    <row r="292" spans="1:3" ht="20.100000000000001" customHeight="1" x14ac:dyDescent="0.3">
      <c r="A292"/>
      <c r="B292"/>
      <c r="C292"/>
    </row>
    <row r="293" spans="1:3" ht="20.100000000000001" customHeight="1" x14ac:dyDescent="0.3">
      <c r="A293"/>
      <c r="B293"/>
      <c r="C293"/>
    </row>
    <row r="294" spans="1:3" ht="20.100000000000001" customHeight="1" x14ac:dyDescent="0.3">
      <c r="A294"/>
      <c r="B294"/>
      <c r="C294"/>
    </row>
    <row r="295" spans="1:3" ht="20.100000000000001" customHeight="1" x14ac:dyDescent="0.3">
      <c r="A295"/>
      <c r="B295"/>
      <c r="C295"/>
    </row>
    <row r="296" spans="1:3" ht="20.100000000000001" customHeight="1" x14ac:dyDescent="0.3">
      <c r="A296"/>
      <c r="B296"/>
      <c r="C296"/>
    </row>
    <row r="297" spans="1:3" ht="20.100000000000001" customHeight="1" x14ac:dyDescent="0.3">
      <c r="A297"/>
      <c r="B297"/>
      <c r="C297"/>
    </row>
    <row r="298" spans="1:3" ht="20.100000000000001" customHeight="1" x14ac:dyDescent="0.3">
      <c r="A298"/>
      <c r="B298"/>
      <c r="C298"/>
    </row>
    <row r="299" spans="1:3" ht="20.100000000000001" customHeight="1" x14ac:dyDescent="0.3">
      <c r="A299"/>
      <c r="B299"/>
      <c r="C299"/>
    </row>
    <row r="300" spans="1:3" ht="20.100000000000001" customHeight="1" x14ac:dyDescent="0.3">
      <c r="A300"/>
      <c r="B300"/>
      <c r="C300"/>
    </row>
    <row r="301" spans="1:3" ht="20.100000000000001" customHeight="1" x14ac:dyDescent="0.3">
      <c r="A301"/>
      <c r="B301"/>
      <c r="C301"/>
    </row>
    <row r="302" spans="1:3" ht="20.100000000000001" customHeight="1" x14ac:dyDescent="0.3">
      <c r="A302"/>
      <c r="B302"/>
      <c r="C302"/>
    </row>
    <row r="303" spans="1:3" ht="20.100000000000001" customHeight="1" x14ac:dyDescent="0.3">
      <c r="A303"/>
      <c r="B303"/>
      <c r="C303"/>
    </row>
    <row r="304" spans="1:3" ht="20.100000000000001" customHeight="1" x14ac:dyDescent="0.3">
      <c r="A304"/>
      <c r="B304"/>
      <c r="C304"/>
    </row>
    <row r="305" spans="1:3" ht="20.100000000000001" customHeight="1" x14ac:dyDescent="0.3">
      <c r="A305"/>
      <c r="B305"/>
      <c r="C305"/>
    </row>
    <row r="306" spans="1:3" ht="20.100000000000001" customHeight="1" x14ac:dyDescent="0.3">
      <c r="A306"/>
      <c r="B306"/>
      <c r="C306"/>
    </row>
    <row r="307" spans="1:3" ht="20.100000000000001" customHeight="1" x14ac:dyDescent="0.3">
      <c r="A307"/>
      <c r="B307"/>
      <c r="C307"/>
    </row>
    <row r="308" spans="1:3" ht="20.100000000000001" customHeight="1" x14ac:dyDescent="0.3">
      <c r="A308"/>
      <c r="B308"/>
      <c r="C308"/>
    </row>
    <row r="309" spans="1:3" ht="20.100000000000001" customHeight="1" x14ac:dyDescent="0.3">
      <c r="A309"/>
      <c r="B309"/>
      <c r="C309"/>
    </row>
    <row r="310" spans="1:3" ht="20.100000000000001" customHeight="1" x14ac:dyDescent="0.3">
      <c r="A310"/>
      <c r="B310"/>
      <c r="C310"/>
    </row>
    <row r="311" spans="1:3" ht="20.100000000000001" customHeight="1" x14ac:dyDescent="0.3">
      <c r="A311"/>
      <c r="B311"/>
      <c r="C311"/>
    </row>
    <row r="312" spans="1:3" ht="20.100000000000001" customHeight="1" x14ac:dyDescent="0.3">
      <c r="A312"/>
      <c r="B312"/>
      <c r="C312"/>
    </row>
    <row r="313" spans="1:3" ht="20.100000000000001" customHeight="1" x14ac:dyDescent="0.3">
      <c r="A313"/>
      <c r="B313"/>
      <c r="C313"/>
    </row>
    <row r="314" spans="1:3" ht="20.100000000000001" customHeight="1" x14ac:dyDescent="0.3">
      <c r="A314"/>
      <c r="B314"/>
      <c r="C314"/>
    </row>
    <row r="315" spans="1:3" ht="20.100000000000001" customHeight="1" x14ac:dyDescent="0.3">
      <c r="A315"/>
      <c r="B315"/>
      <c r="C315"/>
    </row>
    <row r="316" spans="1:3" ht="20.100000000000001" customHeight="1" x14ac:dyDescent="0.3">
      <c r="A316"/>
      <c r="B316"/>
      <c r="C316"/>
    </row>
    <row r="317" spans="1:3" ht="20.100000000000001" customHeight="1" x14ac:dyDescent="0.3">
      <c r="A317"/>
      <c r="B317"/>
      <c r="C317"/>
    </row>
    <row r="318" spans="1:3" ht="20.100000000000001" customHeight="1" x14ac:dyDescent="0.3">
      <c r="A318"/>
      <c r="B318"/>
      <c r="C318"/>
    </row>
    <row r="319" spans="1:3" ht="20.100000000000001" customHeight="1" x14ac:dyDescent="0.3">
      <c r="A319"/>
      <c r="B319"/>
      <c r="C319"/>
    </row>
    <row r="320" spans="1:3" ht="20.100000000000001" customHeight="1" x14ac:dyDescent="0.3">
      <c r="A320"/>
      <c r="B320"/>
      <c r="C320"/>
    </row>
    <row r="321" spans="1:3" ht="20.100000000000001" customHeight="1" x14ac:dyDescent="0.3">
      <c r="A321"/>
      <c r="B321"/>
      <c r="C321"/>
    </row>
    <row r="322" spans="1:3" ht="20.100000000000001" customHeight="1" x14ac:dyDescent="0.3">
      <c r="A322"/>
      <c r="B322"/>
      <c r="C322"/>
    </row>
    <row r="323" spans="1:3" ht="20.100000000000001" customHeight="1" x14ac:dyDescent="0.3">
      <c r="A323"/>
      <c r="B323"/>
      <c r="C323"/>
    </row>
    <row r="324" spans="1:3" ht="20.100000000000001" customHeight="1" x14ac:dyDescent="0.3">
      <c r="A324"/>
      <c r="B324"/>
      <c r="C324"/>
    </row>
    <row r="325" spans="1:3" ht="20.100000000000001" customHeight="1" x14ac:dyDescent="0.3">
      <c r="A325"/>
      <c r="B325"/>
      <c r="C325"/>
    </row>
    <row r="326" spans="1:3" ht="20.100000000000001" customHeight="1" x14ac:dyDescent="0.3">
      <c r="A326"/>
      <c r="B326"/>
      <c r="C326"/>
    </row>
    <row r="327" spans="1:3" ht="20.100000000000001" customHeight="1" x14ac:dyDescent="0.3">
      <c r="A327"/>
      <c r="B327"/>
      <c r="C327"/>
    </row>
    <row r="328" spans="1:3" ht="20.100000000000001" customHeight="1" x14ac:dyDescent="0.3">
      <c r="A328"/>
      <c r="B328"/>
      <c r="C328"/>
    </row>
    <row r="329" spans="1:3" ht="20.100000000000001" customHeight="1" x14ac:dyDescent="0.3">
      <c r="A329"/>
      <c r="B329"/>
      <c r="C329"/>
    </row>
    <row r="330" spans="1:3" ht="20.100000000000001" customHeight="1" x14ac:dyDescent="0.3">
      <c r="A330"/>
      <c r="B330"/>
      <c r="C330"/>
    </row>
    <row r="331" spans="1:3" ht="20.100000000000001" customHeight="1" x14ac:dyDescent="0.3">
      <c r="A331"/>
      <c r="B331"/>
      <c r="C331"/>
    </row>
    <row r="332" spans="1:3" ht="20.100000000000001" customHeight="1" x14ac:dyDescent="0.3">
      <c r="A332"/>
      <c r="B332"/>
      <c r="C332"/>
    </row>
    <row r="333" spans="1:3" ht="20.100000000000001" customHeight="1" x14ac:dyDescent="0.3">
      <c r="A333"/>
      <c r="B333"/>
      <c r="C333"/>
    </row>
    <row r="334" spans="1:3" ht="20.100000000000001" customHeight="1" x14ac:dyDescent="0.3">
      <c r="A334"/>
      <c r="B334"/>
      <c r="C334"/>
    </row>
    <row r="335" spans="1:3" ht="20.100000000000001" customHeight="1" x14ac:dyDescent="0.3">
      <c r="A335"/>
      <c r="B335"/>
      <c r="C335"/>
    </row>
    <row r="336" spans="1:3" ht="20.100000000000001" customHeight="1" x14ac:dyDescent="0.3">
      <c r="A336"/>
      <c r="B336"/>
      <c r="C336"/>
    </row>
    <row r="337" spans="1:3" ht="20.100000000000001" customHeight="1" x14ac:dyDescent="0.3">
      <c r="A337"/>
      <c r="B337"/>
      <c r="C337"/>
    </row>
    <row r="338" spans="1:3" ht="20.100000000000001" customHeight="1" x14ac:dyDescent="0.3">
      <c r="A338"/>
      <c r="B338"/>
      <c r="C338"/>
    </row>
    <row r="339" spans="1:3" ht="20.100000000000001" customHeight="1" x14ac:dyDescent="0.3">
      <c r="A339"/>
      <c r="B339"/>
      <c r="C339"/>
    </row>
    <row r="340" spans="1:3" ht="20.100000000000001" customHeight="1" x14ac:dyDescent="0.3">
      <c r="A340"/>
      <c r="B340"/>
      <c r="C340"/>
    </row>
    <row r="341" spans="1:3" ht="20.100000000000001" customHeight="1" x14ac:dyDescent="0.3">
      <c r="A341"/>
      <c r="B341"/>
      <c r="C341"/>
    </row>
    <row r="342" spans="1:3" ht="20.100000000000001" customHeight="1" x14ac:dyDescent="0.3">
      <c r="A342"/>
      <c r="B342"/>
      <c r="C342"/>
    </row>
    <row r="343" spans="1:3" ht="20.100000000000001" customHeight="1" x14ac:dyDescent="0.3">
      <c r="A343"/>
      <c r="B343"/>
      <c r="C343"/>
    </row>
    <row r="344" spans="1:3" ht="20.100000000000001" customHeight="1" x14ac:dyDescent="0.3">
      <c r="A344"/>
      <c r="B344"/>
      <c r="C344"/>
    </row>
    <row r="345" spans="1:3" ht="20.100000000000001" customHeight="1" x14ac:dyDescent="0.3">
      <c r="A345"/>
      <c r="B345"/>
      <c r="C345"/>
    </row>
    <row r="346" spans="1:3" ht="20.100000000000001" customHeight="1" x14ac:dyDescent="0.3">
      <c r="A346"/>
      <c r="B346"/>
      <c r="C346"/>
    </row>
    <row r="347" spans="1:3" ht="20.100000000000001" customHeight="1" x14ac:dyDescent="0.3">
      <c r="A347"/>
      <c r="B347"/>
      <c r="C347"/>
    </row>
    <row r="348" spans="1:3" ht="20.100000000000001" customHeight="1" x14ac:dyDescent="0.3">
      <c r="A348"/>
      <c r="B348"/>
      <c r="C348"/>
    </row>
    <row r="349" spans="1:3" ht="20.100000000000001" customHeight="1" x14ac:dyDescent="0.3">
      <c r="A349"/>
      <c r="B349"/>
      <c r="C349"/>
    </row>
    <row r="350" spans="1:3" ht="20.100000000000001" customHeight="1" x14ac:dyDescent="0.3">
      <c r="A350"/>
      <c r="B350"/>
      <c r="C350"/>
    </row>
    <row r="351" spans="1:3" ht="20.100000000000001" customHeight="1" x14ac:dyDescent="0.3">
      <c r="A351"/>
      <c r="B351"/>
      <c r="C351"/>
    </row>
    <row r="352" spans="1:3" ht="20.100000000000001" customHeight="1" x14ac:dyDescent="0.3">
      <c r="A352"/>
      <c r="B352"/>
      <c r="C352"/>
    </row>
    <row r="353" spans="1:3" ht="20.100000000000001" customHeight="1" x14ac:dyDescent="0.3">
      <c r="A353"/>
      <c r="B353"/>
      <c r="C353"/>
    </row>
    <row r="354" spans="1:3" ht="20.100000000000001" customHeight="1" x14ac:dyDescent="0.3">
      <c r="A354"/>
      <c r="B354"/>
      <c r="C354"/>
    </row>
    <row r="355" spans="1:3" ht="20.100000000000001" customHeight="1" x14ac:dyDescent="0.3">
      <c r="A355"/>
      <c r="B355"/>
      <c r="C355"/>
    </row>
    <row r="356" spans="1:3" ht="20.100000000000001" customHeight="1" x14ac:dyDescent="0.3">
      <c r="A356"/>
      <c r="B356"/>
      <c r="C356"/>
    </row>
    <row r="357" spans="1:3" ht="20.100000000000001" customHeight="1" x14ac:dyDescent="0.3">
      <c r="A357"/>
      <c r="B357"/>
      <c r="C357"/>
    </row>
    <row r="358" spans="1:3" ht="20.100000000000001" customHeight="1" x14ac:dyDescent="0.3">
      <c r="A358"/>
      <c r="B358"/>
      <c r="C358"/>
    </row>
    <row r="359" spans="1:3" ht="20.100000000000001" customHeight="1" x14ac:dyDescent="0.3">
      <c r="A359"/>
      <c r="B359"/>
      <c r="C359"/>
    </row>
    <row r="360" spans="1:3" ht="20.100000000000001" customHeight="1" x14ac:dyDescent="0.3">
      <c r="A360"/>
      <c r="B360"/>
      <c r="C360"/>
    </row>
    <row r="361" spans="1:3" ht="20.100000000000001" customHeight="1" x14ac:dyDescent="0.3">
      <c r="A361"/>
      <c r="B361"/>
      <c r="C361"/>
    </row>
    <row r="362" spans="1:3" ht="20.100000000000001" customHeight="1" x14ac:dyDescent="0.3">
      <c r="A362"/>
      <c r="B362"/>
      <c r="C362"/>
    </row>
    <row r="363" spans="1:3" ht="20.100000000000001" customHeight="1" x14ac:dyDescent="0.3">
      <c r="A363"/>
      <c r="B363"/>
      <c r="C363"/>
    </row>
    <row r="364" spans="1:3" ht="20.100000000000001" customHeight="1" x14ac:dyDescent="0.3">
      <c r="A364"/>
      <c r="B364"/>
      <c r="C364"/>
    </row>
    <row r="365" spans="1:3" ht="20.100000000000001" customHeight="1" x14ac:dyDescent="0.3">
      <c r="A365"/>
      <c r="B365"/>
      <c r="C365"/>
    </row>
    <row r="366" spans="1:3" ht="20.100000000000001" customHeight="1" x14ac:dyDescent="0.3">
      <c r="A366"/>
      <c r="B366"/>
      <c r="C366"/>
    </row>
    <row r="367" spans="1:3" ht="20.100000000000001" customHeight="1" x14ac:dyDescent="0.3">
      <c r="A367"/>
      <c r="B367"/>
      <c r="C367"/>
    </row>
    <row r="368" spans="1:3" ht="20.100000000000001" customHeight="1" x14ac:dyDescent="0.3">
      <c r="A368"/>
      <c r="B368"/>
      <c r="C368"/>
    </row>
    <row r="369" spans="1:3" ht="20.100000000000001" customHeight="1" x14ac:dyDescent="0.3">
      <c r="A369"/>
      <c r="B369"/>
      <c r="C369"/>
    </row>
    <row r="370" spans="1:3" ht="20.100000000000001" customHeight="1" x14ac:dyDescent="0.3">
      <c r="A370"/>
      <c r="B370"/>
      <c r="C370"/>
    </row>
    <row r="371" spans="1:3" ht="20.100000000000001" customHeight="1" x14ac:dyDescent="0.3">
      <c r="A371"/>
      <c r="B371"/>
      <c r="C371"/>
    </row>
    <row r="372" spans="1:3" ht="20.100000000000001" customHeight="1" x14ac:dyDescent="0.3">
      <c r="A372"/>
      <c r="B372"/>
      <c r="C372"/>
    </row>
    <row r="373" spans="1:3" ht="20.100000000000001" customHeight="1" x14ac:dyDescent="0.3">
      <c r="A373"/>
      <c r="B373"/>
      <c r="C373"/>
    </row>
    <row r="374" spans="1:3" ht="20.100000000000001" customHeight="1" x14ac:dyDescent="0.3">
      <c r="A374"/>
      <c r="B374"/>
      <c r="C374"/>
    </row>
    <row r="375" spans="1:3" ht="20.100000000000001" customHeight="1" x14ac:dyDescent="0.3">
      <c r="A375"/>
      <c r="B375"/>
      <c r="C375"/>
    </row>
    <row r="376" spans="1:3" ht="20.100000000000001" customHeight="1" x14ac:dyDescent="0.3">
      <c r="A376"/>
      <c r="B376"/>
      <c r="C376"/>
    </row>
    <row r="377" spans="1:3" ht="20.100000000000001" customHeight="1" x14ac:dyDescent="0.3">
      <c r="A377"/>
      <c r="B377"/>
      <c r="C377"/>
    </row>
    <row r="378" spans="1:3" ht="20.100000000000001" customHeight="1" x14ac:dyDescent="0.3">
      <c r="A378"/>
      <c r="B378"/>
      <c r="C378"/>
    </row>
    <row r="379" spans="1:3" ht="20.100000000000001" customHeight="1" x14ac:dyDescent="0.3">
      <c r="A379"/>
      <c r="B379"/>
      <c r="C379"/>
    </row>
    <row r="380" spans="1:3" ht="20.100000000000001" customHeight="1" x14ac:dyDescent="0.3">
      <c r="A380"/>
      <c r="B380"/>
      <c r="C380"/>
    </row>
    <row r="381" spans="1:3" ht="20.100000000000001" customHeight="1" x14ac:dyDescent="0.3">
      <c r="A381"/>
      <c r="B381"/>
      <c r="C381"/>
    </row>
    <row r="382" spans="1:3" ht="20.100000000000001" customHeight="1" x14ac:dyDescent="0.3">
      <c r="A382"/>
      <c r="B382"/>
      <c r="C382"/>
    </row>
    <row r="383" spans="1:3" ht="20.100000000000001" customHeight="1" x14ac:dyDescent="0.3">
      <c r="A383"/>
      <c r="B383"/>
      <c r="C383"/>
    </row>
    <row r="384" spans="1:3" ht="20.100000000000001" customHeight="1" x14ac:dyDescent="0.3">
      <c r="A384"/>
      <c r="B384"/>
      <c r="C384"/>
    </row>
    <row r="385" spans="1:3" ht="20.100000000000001" customHeight="1" x14ac:dyDescent="0.3">
      <c r="A385"/>
      <c r="B385"/>
      <c r="C385"/>
    </row>
    <row r="386" spans="1:3" ht="20.100000000000001" customHeight="1" x14ac:dyDescent="0.3">
      <c r="A386"/>
      <c r="B386"/>
      <c r="C386"/>
    </row>
    <row r="387" spans="1:3" ht="20.100000000000001" customHeight="1" x14ac:dyDescent="0.3">
      <c r="A387"/>
      <c r="B387"/>
      <c r="C387"/>
    </row>
    <row r="388" spans="1:3" ht="20.100000000000001" customHeight="1" x14ac:dyDescent="0.3">
      <c r="A388"/>
      <c r="B388"/>
      <c r="C388"/>
    </row>
    <row r="389" spans="1:3" ht="20.100000000000001" customHeight="1" x14ac:dyDescent="0.3">
      <c r="A389"/>
      <c r="B389"/>
      <c r="C389"/>
    </row>
    <row r="390" spans="1:3" ht="20.100000000000001" customHeight="1" x14ac:dyDescent="0.3">
      <c r="A390"/>
      <c r="B390"/>
      <c r="C390"/>
    </row>
    <row r="391" spans="1:3" ht="20.100000000000001" customHeight="1" x14ac:dyDescent="0.3">
      <c r="A391"/>
      <c r="B391"/>
      <c r="C391"/>
    </row>
    <row r="392" spans="1:3" ht="20.100000000000001" customHeight="1" x14ac:dyDescent="0.3">
      <c r="A392"/>
      <c r="B392"/>
      <c r="C392"/>
    </row>
    <row r="393" spans="1:3" ht="20.100000000000001" customHeight="1" x14ac:dyDescent="0.3">
      <c r="A393"/>
      <c r="B393"/>
      <c r="C393"/>
    </row>
    <row r="394" spans="1:3" ht="20.100000000000001" customHeight="1" x14ac:dyDescent="0.3">
      <c r="A394"/>
      <c r="B394"/>
      <c r="C394"/>
    </row>
    <row r="395" spans="1:3" ht="20.100000000000001" customHeight="1" x14ac:dyDescent="0.3">
      <c r="A395"/>
      <c r="B395"/>
      <c r="C395"/>
    </row>
    <row r="396" spans="1:3" ht="20.100000000000001" customHeight="1" x14ac:dyDescent="0.3">
      <c r="A396"/>
      <c r="B396"/>
      <c r="C396"/>
    </row>
    <row r="397" spans="1:3" ht="20.100000000000001" customHeight="1" x14ac:dyDescent="0.3">
      <c r="A397"/>
      <c r="B397"/>
      <c r="C397"/>
    </row>
    <row r="398" spans="1:3" ht="20.100000000000001" customHeight="1" x14ac:dyDescent="0.3">
      <c r="A398"/>
      <c r="B398"/>
      <c r="C398"/>
    </row>
    <row r="399" spans="1:3" ht="20.100000000000001" customHeight="1" x14ac:dyDescent="0.3">
      <c r="A399"/>
      <c r="B399"/>
      <c r="C399"/>
    </row>
    <row r="400" spans="1:3" ht="20.100000000000001" customHeight="1" x14ac:dyDescent="0.3">
      <c r="A400"/>
      <c r="B400"/>
      <c r="C400"/>
    </row>
    <row r="401" spans="1:3" ht="20.100000000000001" customHeight="1" x14ac:dyDescent="0.3">
      <c r="A401"/>
      <c r="B401"/>
      <c r="C401"/>
    </row>
    <row r="402" spans="1:3" ht="20.100000000000001" customHeight="1" x14ac:dyDescent="0.3">
      <c r="A402"/>
      <c r="B402"/>
      <c r="C402"/>
    </row>
    <row r="403" spans="1:3" ht="20.100000000000001" customHeight="1" x14ac:dyDescent="0.3">
      <c r="A403"/>
      <c r="B403"/>
      <c r="C403"/>
    </row>
    <row r="404" spans="1:3" ht="20.100000000000001" customHeight="1" x14ac:dyDescent="0.3">
      <c r="A404"/>
      <c r="B404"/>
      <c r="C404"/>
    </row>
    <row r="405" spans="1:3" ht="20.100000000000001" customHeight="1" x14ac:dyDescent="0.3">
      <c r="A405"/>
      <c r="B405"/>
      <c r="C405"/>
    </row>
    <row r="406" spans="1:3" ht="20.100000000000001" customHeight="1" x14ac:dyDescent="0.3">
      <c r="A406"/>
      <c r="B406"/>
      <c r="C406"/>
    </row>
    <row r="407" spans="1:3" ht="20.100000000000001" customHeight="1" x14ac:dyDescent="0.3">
      <c r="A407"/>
      <c r="B407"/>
      <c r="C407"/>
    </row>
    <row r="408" spans="1:3" ht="20.100000000000001" customHeight="1" x14ac:dyDescent="0.3">
      <c r="A408"/>
      <c r="B408"/>
      <c r="C408"/>
    </row>
    <row r="409" spans="1:3" ht="20.100000000000001" customHeight="1" x14ac:dyDescent="0.3">
      <c r="A409"/>
      <c r="B409"/>
      <c r="C409"/>
    </row>
    <row r="410" spans="1:3" ht="20.100000000000001" customHeight="1" x14ac:dyDescent="0.3">
      <c r="A410"/>
      <c r="B410"/>
      <c r="C410"/>
    </row>
    <row r="411" spans="1:3" ht="20.100000000000001" customHeight="1" x14ac:dyDescent="0.3">
      <c r="A411"/>
      <c r="B411"/>
      <c r="C411"/>
    </row>
    <row r="412" spans="1:3" ht="20.100000000000001" customHeight="1" x14ac:dyDescent="0.3">
      <c r="A412"/>
      <c r="B412"/>
      <c r="C412"/>
    </row>
    <row r="413" spans="1:3" ht="20.100000000000001" customHeight="1" x14ac:dyDescent="0.3">
      <c r="A413"/>
      <c r="B413"/>
      <c r="C413"/>
    </row>
    <row r="414" spans="1:3" ht="20.100000000000001" customHeight="1" x14ac:dyDescent="0.3">
      <c r="A414"/>
      <c r="B414"/>
      <c r="C414"/>
    </row>
    <row r="415" spans="1:3" ht="20.100000000000001" customHeight="1" x14ac:dyDescent="0.3">
      <c r="A415"/>
      <c r="B415"/>
      <c r="C415"/>
    </row>
    <row r="416" spans="1:3" ht="20.100000000000001" customHeight="1" x14ac:dyDescent="0.3">
      <c r="A416"/>
      <c r="B416"/>
      <c r="C416"/>
    </row>
    <row r="417" spans="1:3" ht="20.100000000000001" customHeight="1" x14ac:dyDescent="0.3">
      <c r="A417"/>
      <c r="B417"/>
      <c r="C417"/>
    </row>
    <row r="418" spans="1:3" ht="20.100000000000001" customHeight="1" x14ac:dyDescent="0.3">
      <c r="A418"/>
      <c r="B418"/>
      <c r="C418"/>
    </row>
    <row r="419" spans="1:3" ht="20.100000000000001" customHeight="1" x14ac:dyDescent="0.3">
      <c r="A419"/>
      <c r="B419"/>
      <c r="C419"/>
    </row>
    <row r="420" spans="1:3" ht="20.100000000000001" customHeight="1" x14ac:dyDescent="0.3">
      <c r="A420"/>
      <c r="B420"/>
      <c r="C420"/>
    </row>
    <row r="421" spans="1:3" ht="20.100000000000001" customHeight="1" x14ac:dyDescent="0.3">
      <c r="A421"/>
      <c r="B421"/>
      <c r="C421"/>
    </row>
    <row r="422" spans="1:3" ht="20.100000000000001" customHeight="1" x14ac:dyDescent="0.3">
      <c r="A422"/>
      <c r="B422"/>
      <c r="C422"/>
    </row>
    <row r="423" spans="1:3" ht="20.100000000000001" customHeight="1" x14ac:dyDescent="0.3">
      <c r="A423"/>
      <c r="B423"/>
      <c r="C423"/>
    </row>
    <row r="424" spans="1:3" ht="20.100000000000001" customHeight="1" x14ac:dyDescent="0.3">
      <c r="A424"/>
      <c r="B424"/>
      <c r="C424"/>
    </row>
    <row r="425" spans="1:3" ht="20.100000000000001" customHeight="1" x14ac:dyDescent="0.3">
      <c r="A425"/>
      <c r="B425"/>
      <c r="C425"/>
    </row>
    <row r="426" spans="1:3" ht="20.100000000000001" customHeight="1" x14ac:dyDescent="0.3">
      <c r="A426"/>
      <c r="B426"/>
      <c r="C426"/>
    </row>
    <row r="427" spans="1:3" ht="20.100000000000001" customHeight="1" x14ac:dyDescent="0.3">
      <c r="A427"/>
      <c r="B427"/>
      <c r="C427"/>
    </row>
    <row r="428" spans="1:3" ht="20.100000000000001" customHeight="1" x14ac:dyDescent="0.3">
      <c r="A428"/>
      <c r="B428"/>
      <c r="C428"/>
    </row>
    <row r="429" spans="1:3" ht="20.100000000000001" customHeight="1" x14ac:dyDescent="0.3">
      <c r="A429"/>
      <c r="B429"/>
      <c r="C429"/>
    </row>
    <row r="430" spans="1:3" ht="20.100000000000001" customHeight="1" x14ac:dyDescent="0.3">
      <c r="A430"/>
      <c r="B430"/>
      <c r="C430"/>
    </row>
    <row r="431" spans="1:3" ht="20.100000000000001" customHeight="1" x14ac:dyDescent="0.3">
      <c r="A431"/>
      <c r="B431"/>
      <c r="C431"/>
    </row>
    <row r="432" spans="1:3" ht="20.100000000000001" customHeight="1" x14ac:dyDescent="0.3">
      <c r="A432"/>
      <c r="B432"/>
      <c r="C432"/>
    </row>
    <row r="433" spans="1:3" ht="20.100000000000001" customHeight="1" x14ac:dyDescent="0.3">
      <c r="A433"/>
      <c r="B433"/>
      <c r="C433"/>
    </row>
    <row r="434" spans="1:3" ht="20.100000000000001" customHeight="1" x14ac:dyDescent="0.3">
      <c r="A434"/>
      <c r="B434"/>
      <c r="C434"/>
    </row>
    <row r="435" spans="1:3" ht="20.100000000000001" customHeight="1" x14ac:dyDescent="0.3">
      <c r="A435"/>
      <c r="B435"/>
      <c r="C435"/>
    </row>
    <row r="436" spans="1:3" ht="20.100000000000001" customHeight="1" x14ac:dyDescent="0.3">
      <c r="A436"/>
      <c r="B436"/>
      <c r="C436"/>
    </row>
    <row r="437" spans="1:3" ht="20.100000000000001" customHeight="1" x14ac:dyDescent="0.3">
      <c r="A437"/>
      <c r="B437"/>
      <c r="C437"/>
    </row>
    <row r="438" spans="1:3" ht="20.100000000000001" customHeight="1" x14ac:dyDescent="0.3">
      <c r="A438"/>
      <c r="B438"/>
      <c r="C438"/>
    </row>
    <row r="439" spans="1:3" ht="20.100000000000001" customHeight="1" x14ac:dyDescent="0.3">
      <c r="A439"/>
      <c r="B439"/>
      <c r="C439"/>
    </row>
    <row r="440" spans="1:3" ht="20.100000000000001" customHeight="1" x14ac:dyDescent="0.3">
      <c r="A440"/>
      <c r="B440"/>
      <c r="C440"/>
    </row>
    <row r="441" spans="1:3" ht="20.100000000000001" customHeight="1" x14ac:dyDescent="0.3">
      <c r="A441"/>
      <c r="B441"/>
      <c r="C441"/>
    </row>
    <row r="442" spans="1:3" ht="20.100000000000001" customHeight="1" x14ac:dyDescent="0.3">
      <c r="A442"/>
      <c r="B442"/>
      <c r="C442"/>
    </row>
    <row r="443" spans="1:3" ht="20.100000000000001" customHeight="1" x14ac:dyDescent="0.3">
      <c r="A443"/>
      <c r="B443"/>
      <c r="C443"/>
    </row>
    <row r="444" spans="1:3" ht="20.100000000000001" customHeight="1" x14ac:dyDescent="0.3">
      <c r="A444"/>
      <c r="B444"/>
      <c r="C444"/>
    </row>
    <row r="445" spans="1:3" ht="20.100000000000001" customHeight="1" x14ac:dyDescent="0.3">
      <c r="A445"/>
      <c r="B445"/>
      <c r="C445"/>
    </row>
    <row r="446" spans="1:3" ht="20.100000000000001" customHeight="1" x14ac:dyDescent="0.3">
      <c r="A446"/>
      <c r="B446"/>
      <c r="C446"/>
    </row>
    <row r="447" spans="1:3" ht="20.100000000000001" customHeight="1" x14ac:dyDescent="0.3">
      <c r="A447"/>
      <c r="B447"/>
      <c r="C447"/>
    </row>
    <row r="448" spans="1:3" ht="20.100000000000001" customHeight="1" x14ac:dyDescent="0.3">
      <c r="A448"/>
      <c r="B448"/>
      <c r="C448"/>
    </row>
    <row r="449" spans="1:3" ht="20.100000000000001" customHeight="1" x14ac:dyDescent="0.3">
      <c r="A449"/>
      <c r="B449"/>
      <c r="C449"/>
    </row>
    <row r="450" spans="1:3" ht="20.100000000000001" customHeight="1" x14ac:dyDescent="0.3">
      <c r="A450"/>
      <c r="B450"/>
      <c r="C450"/>
    </row>
    <row r="451" spans="1:3" ht="20.100000000000001" customHeight="1" x14ac:dyDescent="0.3">
      <c r="A451"/>
      <c r="B451"/>
      <c r="C451"/>
    </row>
    <row r="452" spans="1:3" ht="20.100000000000001" customHeight="1" x14ac:dyDescent="0.3">
      <c r="A452"/>
      <c r="B452"/>
      <c r="C452"/>
    </row>
    <row r="453" spans="1:3" ht="20.100000000000001" customHeight="1" x14ac:dyDescent="0.3">
      <c r="A453"/>
      <c r="B453"/>
      <c r="C453"/>
    </row>
    <row r="454" spans="1:3" ht="20.100000000000001" customHeight="1" x14ac:dyDescent="0.3">
      <c r="A454"/>
      <c r="B454"/>
      <c r="C454"/>
    </row>
    <row r="455" spans="1:3" ht="20.100000000000001" customHeight="1" x14ac:dyDescent="0.3">
      <c r="A455"/>
      <c r="B455"/>
      <c r="C455"/>
    </row>
  </sheetData>
  <mergeCells count="6">
    <mergeCell ref="B4:B6"/>
    <mergeCell ref="F30:I30"/>
    <mergeCell ref="F28:I28"/>
    <mergeCell ref="F32:I33"/>
    <mergeCell ref="B36:B37"/>
    <mergeCell ref="F18:Q1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89"/>
  <sheetViews>
    <sheetView zoomScale="77" workbookViewId="0">
      <selection activeCell="E10" sqref="E10:L25"/>
    </sheetView>
  </sheetViews>
  <sheetFormatPr defaultRowHeight="15.6" x14ac:dyDescent="0.25"/>
  <cols>
    <col min="1" max="1" width="1.44140625" customWidth="1"/>
    <col min="2" max="2" width="12.44140625" customWidth="1"/>
    <col min="3" max="3" width="1.44140625" customWidth="1"/>
    <col min="4" max="4" width="2.33203125" customWidth="1"/>
    <col min="5" max="5" width="1.44140625" style="455" customWidth="1"/>
    <col min="6" max="6" width="3.6640625" style="455" customWidth="1"/>
    <col min="7" max="7" width="8.5546875" style="455" customWidth="1"/>
    <col min="8" max="8" width="8.109375" style="455" customWidth="1"/>
    <col min="9" max="9" width="75.88671875" style="455" customWidth="1"/>
    <col min="10" max="10" width="4.5546875" style="455" customWidth="1"/>
    <col min="11" max="11" width="10.6640625" style="455" customWidth="1"/>
    <col min="12" max="12" width="5" style="455" customWidth="1"/>
    <col min="13" max="13" width="10.88671875" style="457" customWidth="1"/>
    <col min="14" max="14" width="14.109375" customWidth="1"/>
  </cols>
  <sheetData>
    <row r="1" spans="1:14" x14ac:dyDescent="0.25">
      <c r="A1" s="862"/>
      <c r="B1" s="863" t="str">
        <f>Title!B1</f>
        <v>Sept 2012</v>
      </c>
      <c r="C1" s="864"/>
      <c r="E1" s="469"/>
      <c r="F1" s="469"/>
      <c r="G1" s="469"/>
      <c r="H1" s="469"/>
      <c r="I1" s="469"/>
      <c r="J1" s="469"/>
      <c r="K1" s="469"/>
      <c r="L1" s="469"/>
      <c r="M1"/>
    </row>
    <row r="2" spans="1:14" ht="18" customHeight="1" thickBot="1" x14ac:dyDescent="0.3">
      <c r="A2" s="618"/>
      <c r="B2" s="886"/>
      <c r="C2" s="53"/>
      <c r="E2" s="1622" t="s">
        <v>414</v>
      </c>
      <c r="F2" s="1622"/>
      <c r="G2" s="1622"/>
      <c r="H2" s="1622"/>
      <c r="I2" s="1622"/>
      <c r="J2" s="1622"/>
      <c r="K2" s="1622"/>
      <c r="L2" s="1622"/>
      <c r="M2"/>
    </row>
    <row r="3" spans="1:14" ht="18" customHeight="1" thickBot="1" x14ac:dyDescent="0.3">
      <c r="A3" s="618"/>
      <c r="B3" s="372" t="str">
        <f>Title!B3</f>
        <v>Interim</v>
      </c>
      <c r="C3" s="53"/>
      <c r="E3" s="477"/>
      <c r="F3" s="879"/>
      <c r="G3" s="879"/>
      <c r="H3" s="879"/>
      <c r="I3" s="879"/>
      <c r="J3" s="879"/>
      <c r="K3" s="879"/>
      <c r="L3" s="879"/>
      <c r="M3"/>
    </row>
    <row r="4" spans="1:14" ht="16.5" customHeight="1" x14ac:dyDescent="0.25">
      <c r="A4" s="618"/>
      <c r="B4" s="1285" t="str">
        <f>Title!B4</f>
        <v>R0</v>
      </c>
      <c r="C4" s="53"/>
      <c r="E4" s="1623" t="s">
        <v>427</v>
      </c>
      <c r="F4" s="1623"/>
      <c r="G4" s="1623"/>
      <c r="H4" s="1623"/>
      <c r="I4" s="1623"/>
      <c r="J4" s="1623"/>
      <c r="K4" s="1623"/>
      <c r="L4" s="1623"/>
      <c r="M4"/>
    </row>
    <row r="5" spans="1:14" x14ac:dyDescent="0.25">
      <c r="A5" s="618"/>
      <c r="B5" s="1286"/>
      <c r="C5" s="53"/>
      <c r="E5" s="907"/>
      <c r="F5" s="908" t="s">
        <v>6</v>
      </c>
      <c r="G5" s="887" t="s">
        <v>16</v>
      </c>
      <c r="H5" s="909"/>
      <c r="I5" s="910"/>
      <c r="J5" s="911"/>
      <c r="K5" s="911"/>
      <c r="L5" s="911"/>
      <c r="M5"/>
    </row>
    <row r="6" spans="1:14" ht="21.6" thickBot="1" x14ac:dyDescent="0.3">
      <c r="A6" s="618"/>
      <c r="B6" s="1287"/>
      <c r="C6" s="53"/>
      <c r="E6" s="912"/>
      <c r="F6" s="912"/>
      <c r="G6" s="912"/>
      <c r="H6" s="912"/>
      <c r="I6" s="912"/>
      <c r="J6" s="912"/>
      <c r="K6" s="913"/>
      <c r="L6" s="912"/>
      <c r="M6"/>
    </row>
    <row r="7" spans="1:14" ht="18" thickBot="1" x14ac:dyDescent="0.3">
      <c r="A7" s="618"/>
      <c r="B7" s="54"/>
      <c r="C7" s="547"/>
      <c r="E7" s="1605" t="s">
        <v>656</v>
      </c>
      <c r="F7" s="1606"/>
      <c r="G7" s="1606"/>
      <c r="H7" s="1606"/>
      <c r="I7" s="1606"/>
      <c r="J7" s="1606"/>
      <c r="K7" s="1606"/>
      <c r="L7" s="1606"/>
      <c r="M7"/>
    </row>
    <row r="8" spans="1:14" ht="17.399999999999999" x14ac:dyDescent="0.25">
      <c r="A8" s="618"/>
      <c r="B8" s="1065" t="s">
        <v>113</v>
      </c>
      <c r="C8" s="501"/>
      <c r="E8" s="885"/>
      <c r="F8" s="883"/>
      <c r="G8" s="895"/>
      <c r="H8" s="895"/>
      <c r="I8" s="895"/>
      <c r="J8" s="895"/>
      <c r="K8" s="895"/>
      <c r="L8" s="895"/>
      <c r="M8"/>
    </row>
    <row r="9" spans="1:14" x14ac:dyDescent="0.25">
      <c r="A9" s="618"/>
      <c r="B9" s="685" t="s">
        <v>142</v>
      </c>
      <c r="C9" s="501"/>
      <c r="E9" s="914"/>
      <c r="F9" s="914"/>
      <c r="G9" s="905">
        <v>1</v>
      </c>
      <c r="H9" s="896" t="s">
        <v>0</v>
      </c>
      <c r="I9" s="893" t="s">
        <v>657</v>
      </c>
      <c r="J9" s="893" t="s">
        <v>185</v>
      </c>
      <c r="K9" s="893" t="s">
        <v>1</v>
      </c>
      <c r="L9" s="924">
        <v>1</v>
      </c>
      <c r="M9"/>
      <c r="N9" s="624"/>
    </row>
    <row r="10" spans="1:14" x14ac:dyDescent="0.25">
      <c r="A10" s="618"/>
      <c r="B10" s="686"/>
      <c r="C10" s="687"/>
      <c r="E10" s="920"/>
      <c r="F10" s="920"/>
      <c r="G10" s="881"/>
      <c r="H10" s="881"/>
      <c r="I10" s="921"/>
      <c r="J10" s="916"/>
      <c r="K10" s="916"/>
      <c r="L10" s="916"/>
      <c r="M10"/>
      <c r="N10" s="624"/>
    </row>
    <row r="11" spans="1:14" x14ac:dyDescent="0.25">
      <c r="A11" s="618"/>
      <c r="B11" s="688" t="s">
        <v>418</v>
      </c>
      <c r="C11" s="501"/>
      <c r="E11" s="897"/>
      <c r="F11" s="898"/>
      <c r="G11" s="899" t="s">
        <v>7</v>
      </c>
      <c r="H11" s="899"/>
      <c r="I11" s="892" t="s">
        <v>336</v>
      </c>
      <c r="J11" s="918"/>
      <c r="K11" s="918"/>
      <c r="L11" s="918"/>
      <c r="M11"/>
      <c r="N11" s="624"/>
    </row>
    <row r="12" spans="1:14" x14ac:dyDescent="0.25">
      <c r="A12" s="52"/>
      <c r="B12" s="689" t="s">
        <v>419</v>
      </c>
      <c r="C12" s="53"/>
      <c r="E12" s="922"/>
      <c r="F12" s="923"/>
      <c r="G12" s="884"/>
      <c r="H12" s="884"/>
      <c r="I12" s="884" t="s">
        <v>337</v>
      </c>
      <c r="J12" s="916"/>
      <c r="K12" s="916"/>
      <c r="L12" s="916"/>
      <c r="M12"/>
    </row>
    <row r="13" spans="1:14" x14ac:dyDescent="0.25">
      <c r="A13" s="618"/>
      <c r="B13" s="690" t="s">
        <v>168</v>
      </c>
      <c r="C13" s="501"/>
      <c r="E13" s="897"/>
      <c r="F13" s="900"/>
      <c r="G13" s="891"/>
      <c r="H13" s="891"/>
      <c r="I13" s="892"/>
      <c r="J13" s="918"/>
      <c r="K13" s="918"/>
      <c r="L13" s="918"/>
      <c r="M13"/>
    </row>
    <row r="14" spans="1:14" x14ac:dyDescent="0.25">
      <c r="A14" s="52"/>
      <c r="B14" s="691" t="s">
        <v>270</v>
      </c>
      <c r="C14" s="501"/>
      <c r="E14" s="888"/>
      <c r="F14" s="888"/>
      <c r="G14" s="889"/>
      <c r="H14" s="889"/>
      <c r="I14" s="884" t="s">
        <v>320</v>
      </c>
      <c r="J14" s="916"/>
      <c r="K14" s="916"/>
      <c r="L14" s="916"/>
      <c r="M14"/>
    </row>
    <row r="15" spans="1:14" x14ac:dyDescent="0.25">
      <c r="A15" s="52"/>
      <c r="B15" s="502" t="s">
        <v>297</v>
      </c>
      <c r="C15" s="501"/>
      <c r="E15" s="890"/>
      <c r="F15" s="890"/>
      <c r="G15" s="891"/>
      <c r="H15" s="891"/>
      <c r="I15" s="892" t="s">
        <v>321</v>
      </c>
      <c r="J15" s="918"/>
      <c r="K15" s="918"/>
      <c r="L15" s="918"/>
      <c r="M15"/>
    </row>
    <row r="16" spans="1:14" ht="17.399999999999999" x14ac:dyDescent="0.25">
      <c r="A16" s="52"/>
      <c r="B16" s="503" t="s">
        <v>363</v>
      </c>
      <c r="C16" s="504"/>
      <c r="E16" s="916"/>
      <c r="F16" s="916"/>
      <c r="G16" s="917"/>
      <c r="H16" s="916"/>
      <c r="I16" s="916"/>
      <c r="J16" s="916"/>
      <c r="K16" s="916"/>
      <c r="L16" s="916"/>
      <c r="M16"/>
    </row>
    <row r="17" spans="1:13" ht="13.2" x14ac:dyDescent="0.25">
      <c r="A17" s="52"/>
      <c r="B17" s="54"/>
      <c r="C17" s="463"/>
      <c r="E17" s="926"/>
      <c r="F17" s="926"/>
      <c r="G17" s="926"/>
      <c r="H17" s="926"/>
      <c r="I17" s="926"/>
      <c r="J17" s="926"/>
      <c r="K17" s="926"/>
      <c r="L17" s="926"/>
      <c r="M17"/>
    </row>
    <row r="18" spans="1:13" ht="13.2" x14ac:dyDescent="0.25">
      <c r="A18" s="52"/>
      <c r="B18" s="54"/>
      <c r="C18" s="53"/>
      <c r="E18" s="926"/>
      <c r="F18" s="926"/>
      <c r="G18" s="926"/>
      <c r="H18" s="926"/>
      <c r="I18" s="926"/>
      <c r="J18" s="926"/>
      <c r="K18" s="926"/>
      <c r="L18" s="926"/>
      <c r="M18"/>
    </row>
    <row r="19" spans="1:13" x14ac:dyDescent="0.25">
      <c r="A19" s="618"/>
      <c r="B19" s="1018" t="s">
        <v>420</v>
      </c>
      <c r="C19" s="501"/>
      <c r="E19" s="926"/>
      <c r="F19" s="926"/>
      <c r="G19" s="926"/>
      <c r="H19" s="926"/>
      <c r="I19" s="926"/>
      <c r="J19" s="926"/>
      <c r="K19" s="926"/>
      <c r="L19" s="926"/>
      <c r="M19"/>
    </row>
    <row r="20" spans="1:13" x14ac:dyDescent="0.25">
      <c r="A20" s="52"/>
      <c r="B20" s="689" t="s">
        <v>421</v>
      </c>
      <c r="C20" s="53"/>
      <c r="E20"/>
      <c r="F20"/>
      <c r="G20"/>
      <c r="H20"/>
      <c r="I20"/>
      <c r="J20"/>
      <c r="K20"/>
      <c r="L20"/>
      <c r="M20"/>
    </row>
    <row r="21" spans="1:13" x14ac:dyDescent="0.25">
      <c r="A21" s="618"/>
      <c r="B21" s="1066" t="s">
        <v>498</v>
      </c>
      <c r="C21" s="501"/>
      <c r="E21"/>
      <c r="F21"/>
      <c r="G21"/>
      <c r="H21"/>
      <c r="I21"/>
      <c r="J21"/>
      <c r="K21"/>
      <c r="L21"/>
      <c r="M21"/>
    </row>
    <row r="22" spans="1:13" x14ac:dyDescent="0.3">
      <c r="A22" s="52"/>
      <c r="B22" s="1019" t="s">
        <v>312</v>
      </c>
      <c r="C22" s="501"/>
      <c r="E22"/>
      <c r="F22"/>
      <c r="G22"/>
      <c r="H22"/>
      <c r="I22"/>
      <c r="J22"/>
      <c r="K22"/>
      <c r="L22"/>
      <c r="M22"/>
    </row>
    <row r="23" spans="1:13" x14ac:dyDescent="0.3">
      <c r="A23" s="52"/>
      <c r="B23" s="1067" t="s">
        <v>311</v>
      </c>
      <c r="C23" s="501"/>
      <c r="E23"/>
      <c r="F23"/>
      <c r="G23"/>
      <c r="H23"/>
      <c r="I23"/>
      <c r="J23"/>
      <c r="K23"/>
      <c r="L23"/>
      <c r="M23"/>
    </row>
    <row r="24" spans="1:13" x14ac:dyDescent="0.3">
      <c r="A24" s="52"/>
      <c r="B24" s="1020" t="s">
        <v>364</v>
      </c>
      <c r="C24" s="501"/>
      <c r="E24"/>
      <c r="F24"/>
      <c r="G24"/>
      <c r="H24"/>
      <c r="I24"/>
      <c r="J24"/>
      <c r="K24"/>
      <c r="L24"/>
      <c r="M24"/>
    </row>
    <row r="25" spans="1:13" x14ac:dyDescent="0.25">
      <c r="A25" s="52"/>
      <c r="B25" s="1068" t="s">
        <v>29</v>
      </c>
      <c r="C25" s="501"/>
      <c r="E25"/>
      <c r="F25"/>
      <c r="G25"/>
      <c r="H25"/>
      <c r="I25"/>
      <c r="J25"/>
      <c r="K25"/>
      <c r="L25"/>
      <c r="M25"/>
    </row>
    <row r="26" spans="1:13" x14ac:dyDescent="0.25">
      <c r="A26" s="52"/>
      <c r="B26" s="1069" t="s">
        <v>23</v>
      </c>
      <c r="C26" s="501"/>
      <c r="E26"/>
      <c r="F26"/>
      <c r="G26"/>
      <c r="H26"/>
      <c r="I26"/>
      <c r="J26"/>
      <c r="K26"/>
      <c r="L26"/>
      <c r="M26"/>
    </row>
    <row r="27" spans="1:13" x14ac:dyDescent="0.25">
      <c r="A27" s="52"/>
      <c r="B27" s="1070" t="s">
        <v>500</v>
      </c>
      <c r="C27" s="501"/>
      <c r="E27"/>
      <c r="F27"/>
      <c r="G27"/>
      <c r="H27"/>
      <c r="I27"/>
      <c r="J27"/>
      <c r="K27"/>
      <c r="L27"/>
      <c r="M27"/>
    </row>
    <row r="28" spans="1:13" x14ac:dyDescent="0.25">
      <c r="A28" s="52"/>
      <c r="B28" s="54"/>
      <c r="C28" s="501"/>
      <c r="E28"/>
      <c r="F28"/>
      <c r="G28"/>
      <c r="H28"/>
      <c r="I28"/>
      <c r="J28"/>
      <c r="K28"/>
      <c r="L28"/>
      <c r="M28"/>
    </row>
    <row r="29" spans="1:13" ht="13.2" x14ac:dyDescent="0.25">
      <c r="A29" s="52"/>
      <c r="B29" s="54"/>
      <c r="C29" s="53"/>
      <c r="E29"/>
      <c r="F29"/>
      <c r="G29"/>
      <c r="H29"/>
      <c r="I29"/>
      <c r="J29"/>
      <c r="K29"/>
      <c r="L29"/>
      <c r="M29"/>
    </row>
    <row r="30" spans="1:13" x14ac:dyDescent="0.25">
      <c r="A30" s="52"/>
      <c r="B30" s="688" t="s">
        <v>422</v>
      </c>
      <c r="C30" s="53"/>
      <c r="E30" s="880"/>
      <c r="F30" s="880"/>
      <c r="G30" s="880"/>
      <c r="H30" s="880"/>
      <c r="I30" s="880"/>
      <c r="J30" s="880"/>
      <c r="K30" s="880"/>
      <c r="L30" s="880"/>
      <c r="M30"/>
    </row>
    <row r="31" spans="1:13" x14ac:dyDescent="0.25">
      <c r="A31" s="52"/>
      <c r="B31" s="689" t="s">
        <v>423</v>
      </c>
      <c r="C31" s="53"/>
      <c r="E31" s="880"/>
      <c r="F31" s="880"/>
      <c r="G31" s="880"/>
      <c r="H31" s="880"/>
      <c r="I31" s="880"/>
      <c r="J31" s="880"/>
      <c r="K31" s="880"/>
      <c r="L31" s="880"/>
      <c r="M31"/>
    </row>
    <row r="32" spans="1:13" x14ac:dyDescent="0.25">
      <c r="A32" s="52"/>
      <c r="B32" s="1073" t="s">
        <v>484</v>
      </c>
      <c r="C32" s="53"/>
      <c r="E32" s="880"/>
      <c r="F32" s="880"/>
      <c r="G32" s="880"/>
      <c r="H32" s="880"/>
      <c r="I32" s="880"/>
      <c r="J32" s="880"/>
      <c r="K32" s="880"/>
      <c r="L32" s="880"/>
      <c r="M32"/>
    </row>
    <row r="33" spans="1:13" x14ac:dyDescent="0.25">
      <c r="A33" s="618"/>
      <c r="B33" s="1074" t="s">
        <v>499</v>
      </c>
      <c r="C33" s="501"/>
      <c r="E33" s="777"/>
      <c r="F33" s="781"/>
      <c r="G33" s="781"/>
      <c r="H33" s="670"/>
      <c r="I33" s="670"/>
      <c r="J33" s="670"/>
      <c r="K33" s="777"/>
      <c r="L33" s="419"/>
      <c r="M33"/>
    </row>
    <row r="34" spans="1:13" ht="17.399999999999999" x14ac:dyDescent="0.25">
      <c r="A34" s="52"/>
      <c r="B34" s="54"/>
      <c r="C34" s="53"/>
      <c r="E34" s="671"/>
      <c r="F34" s="671"/>
      <c r="G34" s="672"/>
      <c r="H34" s="671"/>
      <c r="I34" s="671"/>
      <c r="J34" s="671"/>
      <c r="K34" s="671"/>
      <c r="L34" s="671"/>
      <c r="M34"/>
    </row>
    <row r="35" spans="1:13" ht="17.399999999999999" x14ac:dyDescent="0.25">
      <c r="A35" s="52"/>
      <c r="B35" s="54"/>
      <c r="C35" s="501"/>
      <c r="E35" s="671"/>
      <c r="F35" s="671"/>
      <c r="G35" s="672"/>
      <c r="H35" s="671"/>
      <c r="I35" s="671"/>
      <c r="J35" s="671"/>
      <c r="K35" s="671"/>
      <c r="L35" s="671"/>
      <c r="M35"/>
    </row>
    <row r="36" spans="1:13" ht="15.75" customHeight="1" x14ac:dyDescent="0.25">
      <c r="A36" s="52"/>
      <c r="B36" s="1290" t="s">
        <v>450</v>
      </c>
      <c r="C36" s="501"/>
      <c r="E36" s="671"/>
      <c r="F36" s="671"/>
      <c r="G36" s="672"/>
      <c r="H36" s="671"/>
      <c r="I36" s="671"/>
      <c r="J36" s="671"/>
      <c r="K36" s="671"/>
      <c r="L36" s="671"/>
      <c r="M36"/>
    </row>
    <row r="37" spans="1:13" ht="12.75" customHeight="1" x14ac:dyDescent="0.25">
      <c r="A37" s="54"/>
      <c r="B37" s="1291"/>
      <c r="C37" s="54"/>
      <c r="E37" s="638"/>
      <c r="F37" s="638"/>
      <c r="G37" s="638"/>
      <c r="H37" s="638"/>
      <c r="I37" s="638"/>
      <c r="J37" s="638"/>
      <c r="K37" s="638"/>
      <c r="L37" s="638"/>
      <c r="M37"/>
    </row>
    <row r="38" spans="1:13" ht="12.75" customHeight="1" x14ac:dyDescent="0.25">
      <c r="A38" s="54"/>
      <c r="B38" s="865" t="s">
        <v>446</v>
      </c>
      <c r="C38" s="54"/>
      <c r="E38" s="638"/>
      <c r="F38" s="638"/>
      <c r="G38" s="638"/>
      <c r="H38" s="638"/>
      <c r="I38" s="638"/>
      <c r="J38" s="638"/>
      <c r="K38" s="638"/>
      <c r="L38" s="638"/>
      <c r="M38"/>
    </row>
    <row r="39" spans="1:13" ht="12.75" customHeight="1" x14ac:dyDescent="0.25">
      <c r="A39" s="54"/>
      <c r="B39" s="1077" t="s">
        <v>379</v>
      </c>
      <c r="C39" s="54"/>
      <c r="E39" s="638"/>
      <c r="F39" s="638"/>
      <c r="G39" s="638"/>
      <c r="H39" s="638"/>
      <c r="I39" s="638"/>
      <c r="J39" s="638"/>
      <c r="K39" s="638"/>
      <c r="L39" s="638"/>
      <c r="M39"/>
    </row>
    <row r="40" spans="1:13" ht="13.8" thickBot="1" x14ac:dyDescent="0.3">
      <c r="A40" s="54"/>
      <c r="B40" s="54"/>
      <c r="C40" s="54"/>
      <c r="E40" s="638"/>
      <c r="F40" s="638"/>
      <c r="G40" s="638"/>
      <c r="H40" s="638"/>
      <c r="I40" s="638"/>
      <c r="J40" s="638"/>
      <c r="K40" s="638"/>
      <c r="L40" s="638"/>
      <c r="M40"/>
    </row>
    <row r="41" spans="1:13" ht="13.8" x14ac:dyDescent="0.25">
      <c r="A41" s="52"/>
      <c r="B41" s="603" t="s">
        <v>317</v>
      </c>
      <c r="C41" s="53"/>
      <c r="E41" s="638"/>
      <c r="F41" s="638"/>
      <c r="G41" s="638"/>
      <c r="H41" s="638"/>
      <c r="I41" s="638"/>
      <c r="J41" s="638"/>
      <c r="K41" s="638"/>
      <c r="L41" s="638"/>
      <c r="M41"/>
    </row>
    <row r="42" spans="1:13" ht="13.8" x14ac:dyDescent="0.25">
      <c r="A42" s="52"/>
      <c r="B42" s="604" t="s">
        <v>277</v>
      </c>
      <c r="C42" s="53"/>
      <c r="E42" s="638"/>
      <c r="F42" s="638"/>
      <c r="G42" s="638"/>
      <c r="H42" s="638"/>
      <c r="I42" s="638"/>
      <c r="J42" s="638"/>
      <c r="K42" s="638"/>
      <c r="L42" s="638"/>
      <c r="M42"/>
    </row>
    <row r="43" spans="1:13" ht="13.8" x14ac:dyDescent="0.25">
      <c r="A43" s="52"/>
      <c r="B43" s="506" t="s">
        <v>262</v>
      </c>
      <c r="C43" s="505"/>
      <c r="E43" s="638"/>
      <c r="F43" s="638"/>
      <c r="G43" s="638"/>
      <c r="H43" s="638"/>
      <c r="I43" s="638"/>
      <c r="J43" s="638"/>
      <c r="K43" s="638"/>
      <c r="L43" s="638"/>
      <c r="M43"/>
    </row>
    <row r="44" spans="1:13" ht="13.8" x14ac:dyDescent="0.25">
      <c r="A44" s="52"/>
      <c r="B44" s="507" t="s">
        <v>114</v>
      </c>
      <c r="C44" s="505"/>
      <c r="E44" s="638"/>
      <c r="F44" s="638"/>
      <c r="G44" s="638"/>
      <c r="H44" s="638"/>
      <c r="I44" s="638"/>
      <c r="J44" s="638"/>
      <c r="K44" s="638"/>
      <c r="L44" s="638"/>
      <c r="M44"/>
    </row>
    <row r="45" spans="1:13" ht="13.8" x14ac:dyDescent="0.25">
      <c r="A45" s="52"/>
      <c r="B45" s="508" t="s">
        <v>115</v>
      </c>
      <c r="C45" s="505"/>
      <c r="E45"/>
      <c r="F45"/>
      <c r="G45"/>
      <c r="H45"/>
      <c r="I45"/>
      <c r="J45"/>
      <c r="K45"/>
      <c r="L45"/>
      <c r="M45"/>
    </row>
    <row r="46" spans="1:13" x14ac:dyDescent="0.25">
      <c r="A46" s="52"/>
      <c r="B46" s="1075" t="s">
        <v>112</v>
      </c>
      <c r="C46" s="505"/>
      <c r="E46"/>
      <c r="F46"/>
      <c r="G46"/>
      <c r="H46"/>
      <c r="I46"/>
      <c r="J46"/>
      <c r="K46"/>
      <c r="L46"/>
      <c r="M46" s="880"/>
    </row>
    <row r="47" spans="1:13" ht="13.8" x14ac:dyDescent="0.25">
      <c r="A47" s="52"/>
      <c r="B47" s="509" t="s">
        <v>273</v>
      </c>
      <c r="C47" s="505"/>
      <c r="E47"/>
      <c r="F47"/>
      <c r="G47"/>
      <c r="H47"/>
      <c r="I47"/>
      <c r="J47"/>
      <c r="K47"/>
      <c r="L47"/>
      <c r="M47" s="880"/>
    </row>
    <row r="48" spans="1:13" ht="13.8" x14ac:dyDescent="0.25">
      <c r="A48" s="52"/>
      <c r="B48" s="509" t="s">
        <v>274</v>
      </c>
      <c r="C48" s="505"/>
      <c r="E48"/>
      <c r="F48"/>
      <c r="G48"/>
      <c r="H48"/>
      <c r="I48"/>
      <c r="J48"/>
      <c r="K48"/>
      <c r="L48"/>
      <c r="M48" s="880"/>
    </row>
    <row r="49" spans="1:3" x14ac:dyDescent="0.25">
      <c r="A49" s="52"/>
      <c r="B49" s="509" t="s">
        <v>146</v>
      </c>
      <c r="C49" s="505"/>
    </row>
    <row r="50" spans="1:3" x14ac:dyDescent="0.25">
      <c r="A50" s="52"/>
      <c r="B50" s="509" t="s">
        <v>279</v>
      </c>
      <c r="C50" s="505"/>
    </row>
    <row r="51" spans="1:3" x14ac:dyDescent="0.25">
      <c r="A51" s="52"/>
      <c r="B51" s="509" t="s">
        <v>275</v>
      </c>
      <c r="C51" s="505"/>
    </row>
    <row r="52" spans="1:3" x14ac:dyDescent="0.25">
      <c r="A52" s="52"/>
      <c r="B52" s="509" t="s">
        <v>145</v>
      </c>
      <c r="C52" s="505"/>
    </row>
    <row r="53" spans="1:3" x14ac:dyDescent="0.25">
      <c r="A53" s="52"/>
      <c r="B53" s="509" t="s">
        <v>276</v>
      </c>
      <c r="C53" s="505"/>
    </row>
    <row r="54" spans="1:3" x14ac:dyDescent="0.25">
      <c r="A54" s="52"/>
      <c r="B54" s="692" t="s">
        <v>116</v>
      </c>
      <c r="C54" s="505"/>
    </row>
    <row r="55" spans="1:3" x14ac:dyDescent="0.25">
      <c r="A55" s="52"/>
      <c r="B55" s="54"/>
      <c r="C55" s="505"/>
    </row>
    <row r="56" spans="1:3" x14ac:dyDescent="0.25">
      <c r="A56" s="52"/>
      <c r="B56" s="54"/>
      <c r="C56" s="505"/>
    </row>
    <row r="57" spans="1:3" x14ac:dyDescent="0.25">
      <c r="A57" s="52"/>
      <c r="B57" s="54"/>
      <c r="C57" s="53"/>
    </row>
    <row r="58" spans="1:3" x14ac:dyDescent="0.25">
      <c r="A58" s="862"/>
      <c r="B58" s="863" t="str">
        <f>B1</f>
        <v>Sept 2012</v>
      </c>
      <c r="C58" s="864"/>
    </row>
    <row r="59" spans="1:3" x14ac:dyDescent="0.25">
      <c r="A59" s="1044"/>
      <c r="B59" s="1044"/>
      <c r="C59" s="1044"/>
    </row>
    <row r="60" spans="1:3" x14ac:dyDescent="0.25">
      <c r="A60" s="1044"/>
      <c r="B60" s="1044"/>
      <c r="C60" s="1044"/>
    </row>
    <row r="61" spans="1:3" x14ac:dyDescent="0.25">
      <c r="A61" s="1044"/>
      <c r="B61" s="1044"/>
      <c r="C61" s="1044"/>
    </row>
    <row r="62" spans="1:3" x14ac:dyDescent="0.25">
      <c r="A62" s="1044"/>
      <c r="B62" s="1044"/>
      <c r="C62" s="1044"/>
    </row>
    <row r="63" spans="1:3" x14ac:dyDescent="0.25">
      <c r="A63" s="1044"/>
      <c r="B63" s="1044"/>
      <c r="C63" s="1044"/>
    </row>
    <row r="64" spans="1:3" x14ac:dyDescent="0.25">
      <c r="A64" s="1044"/>
      <c r="B64" s="1044"/>
      <c r="C64" s="1044"/>
    </row>
    <row r="65" spans="1:3" x14ac:dyDescent="0.25">
      <c r="A65" s="1044"/>
      <c r="B65" s="1044"/>
      <c r="C65" s="1044"/>
    </row>
    <row r="66" spans="1:3" x14ac:dyDescent="0.25">
      <c r="A66" s="1044"/>
      <c r="B66" s="1044"/>
      <c r="C66" s="1044"/>
    </row>
    <row r="67" spans="1:3" x14ac:dyDescent="0.25">
      <c r="A67" s="1044"/>
      <c r="B67" s="1044"/>
      <c r="C67" s="1044"/>
    </row>
    <row r="68" spans="1:3" x14ac:dyDescent="0.25">
      <c r="A68" s="1044"/>
      <c r="B68" s="1044"/>
      <c r="C68" s="1044"/>
    </row>
    <row r="69" spans="1:3" x14ac:dyDescent="0.25">
      <c r="A69" s="1044"/>
      <c r="B69" s="1044"/>
      <c r="C69" s="1044"/>
    </row>
    <row r="70" spans="1:3" x14ac:dyDescent="0.25">
      <c r="A70" s="1044"/>
      <c r="B70" s="1044"/>
      <c r="C70" s="1044"/>
    </row>
    <row r="71" spans="1:3" x14ac:dyDescent="0.25">
      <c r="A71" s="855"/>
      <c r="B71" s="855"/>
      <c r="C71" s="855"/>
    </row>
    <row r="72" spans="1:3" x14ac:dyDescent="0.25">
      <c r="A72" s="855"/>
      <c r="B72" s="855"/>
      <c r="C72" s="855"/>
    </row>
    <row r="73" spans="1:3" x14ac:dyDescent="0.25">
      <c r="A73" s="855"/>
      <c r="B73" s="855"/>
      <c r="C73" s="855"/>
    </row>
    <row r="74" spans="1:3" x14ac:dyDescent="0.25">
      <c r="A74" s="855"/>
      <c r="B74" s="855"/>
      <c r="C74" s="855"/>
    </row>
    <row r="75" spans="1:3" x14ac:dyDescent="0.25">
      <c r="A75" s="855"/>
      <c r="B75" s="855"/>
      <c r="C75" s="855"/>
    </row>
    <row r="76" spans="1:3" x14ac:dyDescent="0.25">
      <c r="A76" s="855"/>
      <c r="B76" s="855"/>
      <c r="C76" s="855"/>
    </row>
    <row r="77" spans="1:3" x14ac:dyDescent="0.25">
      <c r="A77" s="684"/>
      <c r="B77" s="684"/>
      <c r="C77" s="684"/>
    </row>
    <row r="78" spans="1:3" x14ac:dyDescent="0.25">
      <c r="A78" s="684"/>
      <c r="B78" s="684"/>
      <c r="C78" s="684"/>
    </row>
    <row r="79" spans="1:3" x14ac:dyDescent="0.25">
      <c r="A79" s="684"/>
      <c r="B79" s="684"/>
      <c r="C79" s="684"/>
    </row>
    <row r="80" spans="1:3" x14ac:dyDescent="0.25">
      <c r="A80" s="684"/>
      <c r="B80" s="684"/>
      <c r="C80" s="684"/>
    </row>
    <row r="81" spans="1:3" x14ac:dyDescent="0.25">
      <c r="A81" s="684"/>
      <c r="B81" s="684"/>
      <c r="C81" s="684"/>
    </row>
    <row r="82" spans="1:3" x14ac:dyDescent="0.25">
      <c r="A82" s="684"/>
      <c r="B82" s="684"/>
      <c r="C82" s="684"/>
    </row>
    <row r="83" spans="1:3" x14ac:dyDescent="0.25">
      <c r="A83" s="684"/>
      <c r="B83" s="684"/>
      <c r="C83" s="684"/>
    </row>
    <row r="84" spans="1:3" x14ac:dyDescent="0.25">
      <c r="A84" s="684"/>
      <c r="B84" s="684"/>
      <c r="C84" s="684"/>
    </row>
    <row r="85" spans="1:3" x14ac:dyDescent="0.25">
      <c r="A85" s="684"/>
      <c r="B85" s="684"/>
      <c r="C85" s="684"/>
    </row>
    <row r="86" spans="1:3" x14ac:dyDescent="0.25">
      <c r="A86" s="684"/>
      <c r="B86" s="684"/>
      <c r="C86" s="684"/>
    </row>
    <row r="87" spans="1:3" x14ac:dyDescent="0.25">
      <c r="A87" s="684"/>
      <c r="B87" s="684"/>
      <c r="C87" s="684"/>
    </row>
    <row r="88" spans="1:3" x14ac:dyDescent="0.25">
      <c r="A88" s="684"/>
      <c r="B88" s="684"/>
      <c r="C88" s="684"/>
    </row>
    <row r="89" spans="1:3" x14ac:dyDescent="0.25">
      <c r="A89" s="684"/>
      <c r="B89" s="684"/>
      <c r="C89" s="684"/>
    </row>
  </sheetData>
  <mergeCells count="5">
    <mergeCell ref="E2:L2"/>
    <mergeCell ref="E4:L4"/>
    <mergeCell ref="E7:L7"/>
    <mergeCell ref="B4:B6"/>
    <mergeCell ref="B36:B37"/>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1" header="0.5" footer="0.5"/>
  <pageSetup scale="70" orientation="portrait" r:id="rId11"/>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89"/>
  <sheetViews>
    <sheetView zoomScale="75" zoomScaleNormal="75" workbookViewId="0">
      <selection activeCell="E25" sqref="E25:M26"/>
    </sheetView>
  </sheetViews>
  <sheetFormatPr defaultRowHeight="13.2" x14ac:dyDescent="0.25"/>
  <cols>
    <col min="1" max="1" width="1.44140625" customWidth="1"/>
    <col min="2" max="2" width="12.44140625" customWidth="1"/>
    <col min="3" max="3" width="1.44140625" customWidth="1"/>
    <col min="4" max="4" width="4.109375" customWidth="1"/>
    <col min="5" max="6" width="3.44140625" customWidth="1"/>
    <col min="7" max="7" width="5.5546875" customWidth="1"/>
    <col min="9" max="9" width="75.109375" customWidth="1"/>
    <col min="10" max="10" width="3.109375" customWidth="1"/>
    <col min="11" max="11" width="7.88671875" customWidth="1"/>
    <col min="12" max="12" width="6.88671875" customWidth="1"/>
    <col min="14" max="14" width="8.5546875" customWidth="1"/>
  </cols>
  <sheetData>
    <row r="1" spans="1:13" ht="15.6" x14ac:dyDescent="0.25">
      <c r="A1" s="862"/>
      <c r="B1" s="863" t="str">
        <f>Title!B1</f>
        <v>Sept 2012</v>
      </c>
      <c r="C1" s="864"/>
      <c r="E1" s="472"/>
      <c r="F1" s="472"/>
      <c r="G1" s="472"/>
      <c r="H1" s="472"/>
      <c r="I1" s="472"/>
      <c r="J1" s="472"/>
      <c r="K1" s="472"/>
      <c r="L1" s="472"/>
      <c r="M1" s="473"/>
    </row>
    <row r="2" spans="1:13" ht="18" thickBot="1" x14ac:dyDescent="0.3">
      <c r="A2" s="618"/>
      <c r="B2" s="886"/>
      <c r="C2" s="53"/>
      <c r="E2" s="474"/>
      <c r="F2" s="1626" t="s">
        <v>415</v>
      </c>
      <c r="G2" s="1626"/>
      <c r="H2" s="1626"/>
      <c r="I2" s="1626"/>
      <c r="J2" s="1626"/>
      <c r="K2" s="1626"/>
      <c r="L2" s="1626"/>
      <c r="M2" s="1626"/>
    </row>
    <row r="3" spans="1:13" ht="18" thickBot="1" x14ac:dyDescent="0.3">
      <c r="A3" s="618"/>
      <c r="B3" s="372" t="str">
        <f>Title!B3</f>
        <v>Interim</v>
      </c>
      <c r="C3" s="53"/>
      <c r="E3" s="1232"/>
      <c r="F3" s="1627"/>
      <c r="G3" s="1627"/>
      <c r="H3" s="1627"/>
      <c r="I3" s="1627"/>
      <c r="J3" s="1627"/>
      <c r="K3" s="1627"/>
      <c r="L3" s="1627"/>
      <c r="M3" s="1627"/>
    </row>
    <row r="4" spans="1:13" ht="15.75" customHeight="1" x14ac:dyDescent="0.25">
      <c r="A4" s="618"/>
      <c r="B4" s="1285" t="str">
        <f>Title!B4</f>
        <v>R0</v>
      </c>
      <c r="C4" s="53"/>
      <c r="E4" s="1233"/>
      <c r="F4" s="1628" t="s">
        <v>79</v>
      </c>
      <c r="G4" s="1628"/>
      <c r="H4" s="1628"/>
      <c r="I4" s="1628"/>
      <c r="J4" s="1628"/>
      <c r="K4" s="1628"/>
      <c r="L4" s="1628"/>
      <c r="M4" s="1628"/>
    </row>
    <row r="5" spans="1:13" ht="15.6" x14ac:dyDescent="0.25">
      <c r="A5" s="618"/>
      <c r="B5" s="1286"/>
      <c r="C5" s="53"/>
      <c r="E5" s="940"/>
      <c r="F5" s="933"/>
      <c r="G5" s="975" t="s">
        <v>56</v>
      </c>
      <c r="H5" s="936"/>
      <c r="I5" s="937"/>
      <c r="J5" s="937"/>
      <c r="K5" s="937"/>
      <c r="L5" s="937"/>
      <c r="M5" s="939"/>
    </row>
    <row r="6" spans="1:13" ht="16.2" thickBot="1" x14ac:dyDescent="0.3">
      <c r="A6" s="618"/>
      <c r="B6" s="1287"/>
      <c r="C6" s="53"/>
      <c r="E6" s="940"/>
      <c r="F6" s="933"/>
      <c r="G6" s="975" t="s">
        <v>653</v>
      </c>
      <c r="H6" s="937"/>
      <c r="I6" s="937"/>
      <c r="J6" s="937"/>
      <c r="K6" s="937"/>
      <c r="L6" s="937"/>
      <c r="M6" s="939"/>
    </row>
    <row r="7" spans="1:13" ht="13.5" customHeight="1" thickBot="1" x14ac:dyDescent="0.3">
      <c r="A7" s="618"/>
      <c r="B7" s="54"/>
      <c r="C7" s="547"/>
      <c r="E7" s="1624" t="s">
        <v>654</v>
      </c>
      <c r="F7" s="1624"/>
      <c r="G7" s="1624"/>
      <c r="H7" s="1624"/>
      <c r="I7" s="1624"/>
      <c r="J7" s="1624"/>
      <c r="K7" s="1624"/>
      <c r="L7" s="1624"/>
      <c r="M7" s="1624"/>
    </row>
    <row r="8" spans="1:13" ht="15.75" customHeight="1" x14ac:dyDescent="0.25">
      <c r="A8" s="618"/>
      <c r="B8" s="1065" t="s">
        <v>113</v>
      </c>
      <c r="C8" s="501"/>
      <c r="E8" s="1625"/>
      <c r="F8" s="1625"/>
      <c r="G8" s="1625"/>
      <c r="H8" s="1625"/>
      <c r="I8" s="1625"/>
      <c r="J8" s="1625"/>
      <c r="K8" s="1625"/>
      <c r="L8" s="1625"/>
      <c r="M8" s="1625"/>
    </row>
    <row r="9" spans="1:13" ht="15.75" customHeight="1" x14ac:dyDescent="0.25">
      <c r="A9" s="618"/>
      <c r="B9" s="685" t="s">
        <v>142</v>
      </c>
      <c r="C9" s="501"/>
      <c r="E9" s="934"/>
      <c r="F9" s="934"/>
      <c r="G9" s="942">
        <v>6</v>
      </c>
      <c r="H9" s="941" t="s">
        <v>0</v>
      </c>
      <c r="I9" s="942" t="s">
        <v>57</v>
      </c>
      <c r="J9" s="942" t="s">
        <v>185</v>
      </c>
      <c r="K9" s="942" t="s">
        <v>1</v>
      </c>
      <c r="L9" s="943">
        <v>1</v>
      </c>
      <c r="M9" s="944">
        <v>0.66666666666666663</v>
      </c>
    </row>
    <row r="10" spans="1:13" ht="15.6" x14ac:dyDescent="0.25">
      <c r="A10" s="618"/>
      <c r="B10" s="686"/>
      <c r="C10" s="687"/>
      <c r="E10" s="935"/>
      <c r="F10" s="935"/>
      <c r="G10" s="954">
        <f>G9+1</f>
        <v>7</v>
      </c>
      <c r="H10" s="945" t="s">
        <v>0</v>
      </c>
      <c r="I10" s="945" t="s">
        <v>323</v>
      </c>
      <c r="J10" s="946" t="s">
        <v>185</v>
      </c>
      <c r="K10" s="946" t="s">
        <v>1</v>
      </c>
      <c r="L10" s="947">
        <v>1</v>
      </c>
      <c r="M10" s="976">
        <f t="shared" ref="M10:M17" si="0">M9+TIME(0,L9,0)</f>
        <v>0.66736111111111107</v>
      </c>
    </row>
    <row r="11" spans="1:13" ht="15.6" x14ac:dyDescent="0.25">
      <c r="A11" s="618"/>
      <c r="B11" s="688" t="s">
        <v>418</v>
      </c>
      <c r="C11" s="501"/>
      <c r="E11" s="938"/>
      <c r="F11" s="938"/>
      <c r="G11" s="959">
        <v>3</v>
      </c>
      <c r="H11" s="949" t="s">
        <v>2</v>
      </c>
      <c r="I11" s="950" t="s">
        <v>80</v>
      </c>
      <c r="J11" s="951" t="s">
        <v>185</v>
      </c>
      <c r="K11" s="942" t="s">
        <v>4</v>
      </c>
      <c r="L11" s="952">
        <v>3</v>
      </c>
      <c r="M11" s="953">
        <f t="shared" si="0"/>
        <v>0.66805555555555551</v>
      </c>
    </row>
    <row r="12" spans="1:13" ht="15.6" x14ac:dyDescent="0.25">
      <c r="A12" s="52"/>
      <c r="B12" s="689" t="s">
        <v>419</v>
      </c>
      <c r="C12" s="53"/>
      <c r="E12" s="935"/>
      <c r="F12" s="935"/>
      <c r="G12" s="954">
        <v>4</v>
      </c>
      <c r="H12" s="945" t="s">
        <v>0</v>
      </c>
      <c r="I12" s="955" t="s">
        <v>325</v>
      </c>
      <c r="J12" s="946" t="s">
        <v>185</v>
      </c>
      <c r="K12" s="946" t="s">
        <v>1</v>
      </c>
      <c r="L12" s="947">
        <v>3</v>
      </c>
      <c r="M12" s="948">
        <f t="shared" si="0"/>
        <v>0.67013888888888884</v>
      </c>
    </row>
    <row r="13" spans="1:13" ht="15.6" x14ac:dyDescent="0.25">
      <c r="A13" s="618"/>
      <c r="B13" s="690" t="s">
        <v>168</v>
      </c>
      <c r="C13" s="501"/>
      <c r="E13" s="938"/>
      <c r="F13" s="938"/>
      <c r="G13" s="959">
        <v>4.0999999999999996</v>
      </c>
      <c r="H13" s="949" t="s">
        <v>0</v>
      </c>
      <c r="I13" s="956" t="s">
        <v>428</v>
      </c>
      <c r="J13" s="951" t="s">
        <v>185</v>
      </c>
      <c r="K13" s="942" t="s">
        <v>1</v>
      </c>
      <c r="L13" s="952">
        <v>2</v>
      </c>
      <c r="M13" s="953">
        <f t="shared" si="0"/>
        <v>0.67222222222222217</v>
      </c>
    </row>
    <row r="14" spans="1:13" ht="15.6" x14ac:dyDescent="0.25">
      <c r="A14" s="52"/>
      <c r="B14" s="691" t="s">
        <v>270</v>
      </c>
      <c r="C14" s="501"/>
      <c r="E14" s="935"/>
      <c r="F14" s="935"/>
      <c r="G14" s="957">
        <v>5</v>
      </c>
      <c r="H14" s="946" t="s">
        <v>42</v>
      </c>
      <c r="I14" s="946" t="s">
        <v>456</v>
      </c>
      <c r="J14" s="946" t="s">
        <v>185</v>
      </c>
      <c r="K14" s="946" t="s">
        <v>1</v>
      </c>
      <c r="L14" s="947">
        <v>40</v>
      </c>
      <c r="M14" s="948">
        <f t="shared" si="0"/>
        <v>0.67361111111111105</v>
      </c>
    </row>
    <row r="15" spans="1:13" ht="15.6" x14ac:dyDescent="0.25">
      <c r="A15" s="52"/>
      <c r="B15" s="502" t="s">
        <v>297</v>
      </c>
      <c r="C15" s="501"/>
      <c r="E15" s="938"/>
      <c r="F15" s="938"/>
      <c r="G15" s="958">
        <v>6</v>
      </c>
      <c r="H15" s="951" t="s">
        <v>53</v>
      </c>
      <c r="I15" s="950" t="s">
        <v>10</v>
      </c>
      <c r="J15" s="951" t="s">
        <v>185</v>
      </c>
      <c r="K15" s="951" t="s">
        <v>4</v>
      </c>
      <c r="L15" s="952">
        <v>30</v>
      </c>
      <c r="M15" s="953">
        <f t="shared" si="0"/>
        <v>0.70138888888888884</v>
      </c>
    </row>
    <row r="16" spans="1:13" ht="15.6" x14ac:dyDescent="0.25">
      <c r="A16" s="52"/>
      <c r="B16" s="503" t="s">
        <v>363</v>
      </c>
      <c r="C16" s="504"/>
      <c r="E16" s="935"/>
      <c r="F16" s="935"/>
      <c r="G16" s="957">
        <v>7</v>
      </c>
      <c r="H16" s="946" t="s">
        <v>2</v>
      </c>
      <c r="I16" s="955" t="s">
        <v>81</v>
      </c>
      <c r="J16" s="946" t="s">
        <v>185</v>
      </c>
      <c r="K16" s="946" t="s">
        <v>4</v>
      </c>
      <c r="L16" s="947">
        <v>40</v>
      </c>
      <c r="M16" s="948">
        <f t="shared" si="0"/>
        <v>0.72222222222222221</v>
      </c>
    </row>
    <row r="17" spans="1:14" ht="12.75" customHeight="1" x14ac:dyDescent="0.25">
      <c r="A17" s="52"/>
      <c r="B17" s="54"/>
      <c r="C17" s="463"/>
      <c r="E17" s="938"/>
      <c r="F17" s="938"/>
      <c r="G17" s="958">
        <v>8</v>
      </c>
      <c r="H17" s="959" t="s">
        <v>62</v>
      </c>
      <c r="I17" s="951" t="s">
        <v>188</v>
      </c>
      <c r="J17" s="951"/>
      <c r="K17" s="951"/>
      <c r="L17" s="952"/>
      <c r="M17" s="953">
        <f t="shared" si="0"/>
        <v>0.75</v>
      </c>
    </row>
    <row r="18" spans="1:14" ht="15.75" customHeight="1" x14ac:dyDescent="0.25">
      <c r="A18" s="52"/>
      <c r="B18" s="54"/>
      <c r="C18" s="53"/>
      <c r="E18" s="935"/>
      <c r="F18" s="935"/>
      <c r="G18" s="957"/>
      <c r="H18" s="946"/>
      <c r="I18" s="946"/>
      <c r="J18" s="946"/>
      <c r="K18" s="946"/>
      <c r="L18" s="947"/>
      <c r="M18" s="948"/>
    </row>
    <row r="19" spans="1:14" ht="15.6" x14ac:dyDescent="0.25">
      <c r="A19" s="618"/>
      <c r="B19" s="1018" t="s">
        <v>420</v>
      </c>
      <c r="C19" s="501"/>
      <c r="E19" s="960"/>
      <c r="F19" s="961"/>
      <c r="G19" s="962" t="s">
        <v>7</v>
      </c>
      <c r="H19" s="962"/>
      <c r="I19" s="963" t="s">
        <v>336</v>
      </c>
      <c r="J19" s="964"/>
      <c r="K19" s="964"/>
      <c r="L19" s="964"/>
      <c r="M19" s="965"/>
    </row>
    <row r="20" spans="1:14" ht="15.6" x14ac:dyDescent="0.25">
      <c r="A20" s="52"/>
      <c r="B20" s="689" t="s">
        <v>421</v>
      </c>
      <c r="C20" s="53"/>
      <c r="E20" s="966"/>
      <c r="F20" s="967"/>
      <c r="G20" s="968"/>
      <c r="H20" s="968"/>
      <c r="I20" s="968" t="s">
        <v>337</v>
      </c>
      <c r="J20" s="969"/>
      <c r="K20" s="969"/>
      <c r="L20" s="969"/>
      <c r="M20" s="970"/>
    </row>
    <row r="21" spans="1:14" ht="15.6" x14ac:dyDescent="0.25">
      <c r="A21" s="618"/>
      <c r="B21" s="1066" t="s">
        <v>498</v>
      </c>
      <c r="C21" s="501"/>
      <c r="E21" s="960"/>
      <c r="F21" s="971"/>
      <c r="G21" s="972"/>
      <c r="H21" s="972"/>
      <c r="I21" s="963"/>
      <c r="J21" s="964"/>
      <c r="K21" s="964"/>
      <c r="L21" s="964"/>
      <c r="M21" s="965"/>
    </row>
    <row r="22" spans="1:14" ht="15.6" x14ac:dyDescent="0.3">
      <c r="A22" s="52"/>
      <c r="B22" s="1019" t="s">
        <v>312</v>
      </c>
      <c r="C22" s="501"/>
      <c r="E22" s="470"/>
      <c r="F22" s="470"/>
      <c r="G22" s="973"/>
      <c r="H22" s="973"/>
      <c r="I22" s="968" t="s">
        <v>320</v>
      </c>
      <c r="J22" s="969"/>
      <c r="K22" s="969"/>
      <c r="L22" s="969"/>
      <c r="M22" s="970"/>
    </row>
    <row r="23" spans="1:14" ht="15.6" x14ac:dyDescent="0.3">
      <c r="A23" s="52"/>
      <c r="B23" s="1067" t="s">
        <v>311</v>
      </c>
      <c r="C23" s="501"/>
      <c r="E23" s="471"/>
      <c r="F23" s="471"/>
      <c r="G23" s="972"/>
      <c r="H23" s="972"/>
      <c r="I23" s="963" t="s">
        <v>321</v>
      </c>
      <c r="J23" s="964"/>
      <c r="K23" s="964"/>
      <c r="L23" s="964"/>
      <c r="M23" s="965"/>
    </row>
    <row r="24" spans="1:14" ht="17.399999999999999" x14ac:dyDescent="0.3">
      <c r="A24" s="52"/>
      <c r="B24" s="1020" t="s">
        <v>364</v>
      </c>
      <c r="C24" s="501"/>
      <c r="E24" s="969"/>
      <c r="F24" s="969"/>
      <c r="G24" s="974"/>
      <c r="H24" s="969"/>
      <c r="I24" s="969"/>
      <c r="J24" s="969"/>
      <c r="K24" s="969"/>
      <c r="L24" s="969"/>
      <c r="M24" s="970"/>
    </row>
    <row r="25" spans="1:14" ht="15.6" x14ac:dyDescent="0.25">
      <c r="A25" s="52"/>
      <c r="B25" s="1068" t="s">
        <v>29</v>
      </c>
      <c r="C25" s="501"/>
      <c r="E25" s="1629"/>
      <c r="F25" s="1629"/>
      <c r="G25" s="1629"/>
      <c r="H25" s="1629"/>
      <c r="I25" s="1629"/>
      <c r="J25" s="1629"/>
      <c r="K25" s="1629"/>
      <c r="L25" s="1629"/>
      <c r="M25" s="1629"/>
    </row>
    <row r="26" spans="1:14" ht="12.75" customHeight="1" x14ac:dyDescent="0.25">
      <c r="A26" s="52"/>
      <c r="B26" s="1069" t="s">
        <v>23</v>
      </c>
      <c r="C26" s="501"/>
      <c r="E26" s="1629"/>
      <c r="F26" s="1629"/>
      <c r="G26" s="1629"/>
      <c r="H26" s="1629"/>
      <c r="I26" s="1629"/>
      <c r="J26" s="1629"/>
      <c r="K26" s="1629"/>
      <c r="L26" s="1629"/>
      <c r="M26" s="1629"/>
    </row>
    <row r="27" spans="1:14" ht="15.6" x14ac:dyDescent="0.25">
      <c r="A27" s="52"/>
      <c r="B27" s="1070" t="s">
        <v>500</v>
      </c>
      <c r="C27" s="501"/>
      <c r="E27" s="855"/>
      <c r="F27" s="855"/>
      <c r="G27" s="855"/>
      <c r="H27" s="855"/>
      <c r="I27" s="855"/>
      <c r="J27" s="855"/>
      <c r="K27" s="855"/>
      <c r="L27" s="855"/>
      <c r="M27" s="855"/>
      <c r="N27" s="855"/>
    </row>
    <row r="28" spans="1:14" ht="15.6" x14ac:dyDescent="0.25">
      <c r="A28" s="52"/>
      <c r="B28" s="54"/>
      <c r="C28" s="501"/>
      <c r="E28" s="855"/>
      <c r="F28" s="855"/>
      <c r="G28" s="855"/>
      <c r="H28" s="855"/>
      <c r="I28" s="855"/>
      <c r="J28" s="855"/>
      <c r="K28" s="855"/>
      <c r="L28" s="855"/>
      <c r="M28" s="855"/>
      <c r="N28" s="855"/>
    </row>
    <row r="29" spans="1:14" x14ac:dyDescent="0.25">
      <c r="A29" s="52"/>
      <c r="B29" s="54"/>
      <c r="C29" s="53"/>
      <c r="E29" s="855"/>
      <c r="F29" s="855"/>
      <c r="G29" s="855"/>
      <c r="H29" s="855"/>
      <c r="I29" s="855"/>
      <c r="J29" s="855"/>
      <c r="K29" s="855"/>
      <c r="L29" s="855"/>
      <c r="M29" s="855"/>
      <c r="N29" s="855"/>
    </row>
    <row r="30" spans="1:14" ht="15.6" x14ac:dyDescent="0.25">
      <c r="A30" s="52"/>
      <c r="B30" s="688" t="s">
        <v>422</v>
      </c>
      <c r="C30" s="53"/>
      <c r="E30" s="855"/>
      <c r="F30" s="855"/>
      <c r="G30" s="855"/>
      <c r="H30" s="855"/>
      <c r="I30" s="855"/>
      <c r="J30" s="855"/>
      <c r="K30" s="855"/>
      <c r="L30" s="855"/>
      <c r="M30" s="855"/>
      <c r="N30" s="855"/>
    </row>
    <row r="31" spans="1:14" ht="15.6" x14ac:dyDescent="0.25">
      <c r="A31" s="52"/>
      <c r="B31" s="689" t="s">
        <v>423</v>
      </c>
      <c r="C31" s="53"/>
      <c r="E31" s="855"/>
      <c r="F31" s="855"/>
      <c r="G31" s="855"/>
      <c r="H31" s="855"/>
      <c r="I31" s="855"/>
      <c r="J31" s="855"/>
      <c r="K31" s="855"/>
      <c r="L31" s="855"/>
      <c r="M31" s="855"/>
      <c r="N31" s="855"/>
    </row>
    <row r="32" spans="1:14" ht="15.6" x14ac:dyDescent="0.25">
      <c r="A32" s="52"/>
      <c r="B32" s="1073" t="s">
        <v>484</v>
      </c>
      <c r="C32" s="53"/>
      <c r="E32" s="855"/>
      <c r="F32" s="855"/>
      <c r="G32" s="855"/>
      <c r="H32" s="855"/>
      <c r="I32" s="855"/>
      <c r="J32" s="855"/>
      <c r="K32" s="855"/>
      <c r="L32" s="855"/>
      <c r="M32" s="855"/>
      <c r="N32" s="855"/>
    </row>
    <row r="33" spans="1:14" ht="15.6" x14ac:dyDescent="0.25">
      <c r="A33" s="618"/>
      <c r="B33" s="1074" t="s">
        <v>499</v>
      </c>
      <c r="C33" s="501"/>
      <c r="E33" s="855"/>
      <c r="F33" s="855"/>
      <c r="G33" s="855"/>
      <c r="H33" s="855"/>
      <c r="I33" s="855"/>
      <c r="J33" s="855"/>
      <c r="K33" s="855"/>
      <c r="L33" s="855"/>
      <c r="M33" s="855"/>
      <c r="N33" s="855"/>
    </row>
    <row r="34" spans="1:14" x14ac:dyDescent="0.25">
      <c r="A34" s="52"/>
      <c r="B34" s="54"/>
      <c r="C34" s="53"/>
      <c r="E34" s="855"/>
      <c r="F34" s="855"/>
      <c r="G34" s="855"/>
      <c r="H34" s="855"/>
      <c r="I34" s="855"/>
      <c r="J34" s="855"/>
      <c r="K34" s="855"/>
      <c r="L34" s="855"/>
      <c r="M34" s="855"/>
      <c r="N34" s="855"/>
    </row>
    <row r="35" spans="1:14" ht="15.6" x14ac:dyDescent="0.25">
      <c r="A35" s="52"/>
      <c r="B35" s="54"/>
      <c r="C35" s="501"/>
      <c r="E35" s="855"/>
      <c r="F35" s="855"/>
      <c r="G35" s="855"/>
      <c r="H35" s="855"/>
      <c r="I35" s="855"/>
      <c r="J35" s="855"/>
      <c r="K35" s="855"/>
      <c r="L35" s="855"/>
      <c r="M35" s="855"/>
      <c r="N35" s="855"/>
    </row>
    <row r="36" spans="1:14" ht="14.25" customHeight="1" x14ac:dyDescent="0.25">
      <c r="A36" s="52"/>
      <c r="B36" s="1290" t="s">
        <v>450</v>
      </c>
      <c r="C36" s="501"/>
      <c r="E36" s="855"/>
      <c r="F36" s="855"/>
      <c r="G36" s="855"/>
      <c r="H36" s="855"/>
      <c r="I36" s="855"/>
      <c r="J36" s="855"/>
      <c r="K36" s="855"/>
      <c r="L36" s="855"/>
      <c r="M36" s="855"/>
      <c r="N36" s="855"/>
    </row>
    <row r="37" spans="1:14" ht="12.75" customHeight="1" x14ac:dyDescent="0.25">
      <c r="A37" s="54"/>
      <c r="B37" s="1291"/>
      <c r="C37" s="54"/>
      <c r="E37" s="855"/>
      <c r="F37" s="855"/>
      <c r="G37" s="855"/>
      <c r="H37" s="855"/>
      <c r="I37" s="855"/>
      <c r="J37" s="855"/>
      <c r="K37" s="855"/>
      <c r="L37" s="855"/>
      <c r="M37" s="855"/>
      <c r="N37" s="855"/>
    </row>
    <row r="38" spans="1:14" ht="12.75" customHeight="1" x14ac:dyDescent="0.25">
      <c r="A38" s="54"/>
      <c r="B38" s="865" t="s">
        <v>446</v>
      </c>
      <c r="C38" s="54"/>
      <c r="E38" s="855"/>
      <c r="F38" s="855"/>
      <c r="G38" s="855"/>
      <c r="H38" s="855"/>
      <c r="I38" s="855"/>
      <c r="J38" s="855"/>
      <c r="K38" s="855"/>
      <c r="L38" s="855"/>
      <c r="M38" s="855"/>
      <c r="N38" s="855"/>
    </row>
    <row r="39" spans="1:14" ht="21" customHeight="1" x14ac:dyDescent="0.25">
      <c r="A39" s="54"/>
      <c r="B39" s="1077" t="s">
        <v>379</v>
      </c>
      <c r="C39" s="54"/>
      <c r="E39" s="855"/>
      <c r="F39" s="855"/>
      <c r="G39" s="855"/>
      <c r="H39" s="855"/>
      <c r="I39" s="855"/>
      <c r="J39" s="855"/>
      <c r="K39" s="855"/>
      <c r="L39" s="855"/>
      <c r="M39" s="855"/>
      <c r="N39" s="855"/>
    </row>
    <row r="40" spans="1:14" ht="13.8" thickBot="1" x14ac:dyDescent="0.3">
      <c r="A40" s="54"/>
      <c r="B40" s="54"/>
      <c r="C40" s="54"/>
      <c r="E40" s="855"/>
      <c r="F40" s="855"/>
      <c r="G40" s="855"/>
      <c r="H40" s="855"/>
      <c r="I40" s="855"/>
      <c r="J40" s="855"/>
      <c r="K40" s="855"/>
      <c r="L40" s="855"/>
      <c r="M40" s="855"/>
      <c r="N40" s="855"/>
    </row>
    <row r="41" spans="1:14" ht="13.8" x14ac:dyDescent="0.25">
      <c r="A41" s="52"/>
      <c r="B41" s="603" t="s">
        <v>317</v>
      </c>
      <c r="C41" s="53"/>
    </row>
    <row r="42" spans="1:14" ht="13.8" x14ac:dyDescent="0.25">
      <c r="A42" s="52"/>
      <c r="B42" s="604" t="s">
        <v>277</v>
      </c>
      <c r="C42" s="53"/>
    </row>
    <row r="43" spans="1:14" ht="13.8" x14ac:dyDescent="0.25">
      <c r="A43" s="52"/>
      <c r="B43" s="506" t="s">
        <v>262</v>
      </c>
      <c r="C43" s="505"/>
    </row>
    <row r="44" spans="1:14" ht="13.8" x14ac:dyDescent="0.25">
      <c r="A44" s="52"/>
      <c r="B44" s="507" t="s">
        <v>114</v>
      </c>
      <c r="C44" s="505"/>
    </row>
    <row r="45" spans="1:14" ht="13.8" x14ac:dyDescent="0.25">
      <c r="A45" s="52"/>
      <c r="B45" s="508" t="s">
        <v>115</v>
      </c>
      <c r="C45" s="505"/>
    </row>
    <row r="46" spans="1:14" ht="15.6" x14ac:dyDescent="0.25">
      <c r="A46" s="52"/>
      <c r="B46" s="1075" t="s">
        <v>112</v>
      </c>
      <c r="C46" s="505"/>
    </row>
    <row r="47" spans="1:14" ht="13.8" x14ac:dyDescent="0.25">
      <c r="A47" s="52"/>
      <c r="B47" s="509" t="s">
        <v>273</v>
      </c>
      <c r="C47" s="505"/>
    </row>
    <row r="48" spans="1:14" ht="13.8" x14ac:dyDescent="0.25">
      <c r="A48" s="52"/>
      <c r="B48" s="509" t="s">
        <v>274</v>
      </c>
      <c r="C48" s="505"/>
    </row>
    <row r="49" spans="1:3" ht="13.8" x14ac:dyDescent="0.25">
      <c r="A49" s="52"/>
      <c r="B49" s="509" t="s">
        <v>146</v>
      </c>
      <c r="C49" s="505"/>
    </row>
    <row r="50" spans="1:3" ht="13.8" x14ac:dyDescent="0.25">
      <c r="A50" s="52"/>
      <c r="B50" s="509" t="s">
        <v>279</v>
      </c>
      <c r="C50" s="505"/>
    </row>
    <row r="51" spans="1:3" ht="13.8" x14ac:dyDescent="0.25">
      <c r="A51" s="52"/>
      <c r="B51" s="509" t="s">
        <v>275</v>
      </c>
      <c r="C51" s="505"/>
    </row>
    <row r="52" spans="1:3" ht="13.8" x14ac:dyDescent="0.25">
      <c r="A52" s="52"/>
      <c r="B52" s="509" t="s">
        <v>145</v>
      </c>
      <c r="C52" s="505"/>
    </row>
    <row r="53" spans="1:3" ht="13.8" x14ac:dyDescent="0.25">
      <c r="A53" s="52"/>
      <c r="B53" s="509" t="s">
        <v>276</v>
      </c>
      <c r="C53" s="505"/>
    </row>
    <row r="54" spans="1:3" ht="13.8" x14ac:dyDescent="0.25">
      <c r="A54" s="52"/>
      <c r="B54" s="692" t="s">
        <v>116</v>
      </c>
      <c r="C54" s="505"/>
    </row>
    <row r="55" spans="1:3" ht="13.8" x14ac:dyDescent="0.25">
      <c r="A55" s="52"/>
      <c r="B55" s="54"/>
      <c r="C55" s="505"/>
    </row>
    <row r="56" spans="1:3" ht="13.8" x14ac:dyDescent="0.25">
      <c r="A56" s="52"/>
      <c r="B56" s="54"/>
      <c r="C56" s="505"/>
    </row>
    <row r="57" spans="1:3" x14ac:dyDescent="0.25">
      <c r="A57" s="52"/>
      <c r="B57" s="54"/>
      <c r="C57" s="53"/>
    </row>
    <row r="58" spans="1:3" ht="15.6" x14ac:dyDescent="0.25">
      <c r="A58" s="862"/>
      <c r="B58" s="863" t="str">
        <f>B1</f>
        <v>Sept 2012</v>
      </c>
      <c r="C58" s="864"/>
    </row>
    <row r="59" spans="1:3" x14ac:dyDescent="0.25">
      <c r="A59" s="1044"/>
      <c r="B59" s="1044"/>
      <c r="C59" s="1044"/>
    </row>
    <row r="60" spans="1:3" x14ac:dyDescent="0.25">
      <c r="A60" s="1044"/>
      <c r="B60" s="1044"/>
      <c r="C60" s="1044"/>
    </row>
    <row r="61" spans="1:3" x14ac:dyDescent="0.25">
      <c r="A61" s="1044"/>
      <c r="B61" s="1044"/>
      <c r="C61" s="1044"/>
    </row>
    <row r="62" spans="1:3" x14ac:dyDescent="0.25">
      <c r="A62" s="1044"/>
      <c r="B62" s="1044"/>
      <c r="C62" s="1044"/>
    </row>
    <row r="63" spans="1:3" x14ac:dyDescent="0.25">
      <c r="A63" s="1044"/>
      <c r="B63" s="1044"/>
      <c r="C63" s="1044"/>
    </row>
    <row r="64" spans="1:3" x14ac:dyDescent="0.25">
      <c r="A64" s="1044"/>
      <c r="B64" s="1044"/>
      <c r="C64" s="1044"/>
    </row>
    <row r="65" spans="1:3" x14ac:dyDescent="0.25">
      <c r="A65" s="1044"/>
      <c r="B65" s="1044"/>
      <c r="C65" s="1044"/>
    </row>
    <row r="66" spans="1:3" x14ac:dyDescent="0.25">
      <c r="A66" s="1044"/>
      <c r="B66" s="1044"/>
      <c r="C66" s="1044"/>
    </row>
    <row r="67" spans="1:3" x14ac:dyDescent="0.25">
      <c r="A67" s="1044"/>
      <c r="B67" s="1044"/>
      <c r="C67" s="1044"/>
    </row>
    <row r="68" spans="1:3" x14ac:dyDescent="0.25">
      <c r="A68" s="1044"/>
      <c r="B68" s="1044"/>
      <c r="C68" s="1044"/>
    </row>
    <row r="69" spans="1:3" x14ac:dyDescent="0.25">
      <c r="A69" s="1044"/>
      <c r="B69" s="1044"/>
      <c r="C69" s="1044"/>
    </row>
    <row r="70" spans="1:3" x14ac:dyDescent="0.25">
      <c r="A70" s="1044"/>
      <c r="B70" s="1044"/>
      <c r="C70" s="1044"/>
    </row>
    <row r="71" spans="1:3" x14ac:dyDescent="0.25">
      <c r="A71" s="855"/>
      <c r="B71" s="855"/>
      <c r="C71" s="855"/>
    </row>
    <row r="72" spans="1:3" x14ac:dyDescent="0.25">
      <c r="A72" s="855"/>
      <c r="B72" s="855"/>
      <c r="C72" s="855"/>
    </row>
    <row r="73" spans="1:3" x14ac:dyDescent="0.25">
      <c r="A73" s="855"/>
      <c r="B73" s="855"/>
      <c r="C73" s="855"/>
    </row>
    <row r="74" spans="1:3" x14ac:dyDescent="0.25">
      <c r="A74" s="855"/>
      <c r="B74" s="855"/>
      <c r="C74" s="855"/>
    </row>
    <row r="75" spans="1:3" x14ac:dyDescent="0.25">
      <c r="A75" s="855"/>
      <c r="B75" s="855"/>
      <c r="C75" s="855"/>
    </row>
    <row r="76" spans="1:3" x14ac:dyDescent="0.25">
      <c r="A76" s="855"/>
      <c r="B76" s="855"/>
      <c r="C76" s="855"/>
    </row>
    <row r="77" spans="1:3" x14ac:dyDescent="0.25">
      <c r="A77" s="684"/>
      <c r="B77" s="684"/>
      <c r="C77" s="684"/>
    </row>
    <row r="78" spans="1:3" x14ac:dyDescent="0.25">
      <c r="A78" s="684"/>
      <c r="B78" s="684"/>
      <c r="C78" s="684"/>
    </row>
    <row r="79" spans="1:3" x14ac:dyDescent="0.25">
      <c r="A79" s="684"/>
      <c r="B79" s="684"/>
      <c r="C79" s="684"/>
    </row>
    <row r="80" spans="1:3" x14ac:dyDescent="0.25">
      <c r="A80" s="684"/>
      <c r="B80" s="684"/>
      <c r="C80" s="684"/>
    </row>
    <row r="81" spans="1:3" x14ac:dyDescent="0.25">
      <c r="A81" s="684"/>
      <c r="B81" s="684"/>
      <c r="C81" s="684"/>
    </row>
    <row r="82" spans="1:3" x14ac:dyDescent="0.25">
      <c r="A82" s="684"/>
      <c r="B82" s="684"/>
      <c r="C82" s="684"/>
    </row>
    <row r="83" spans="1:3" x14ac:dyDescent="0.25">
      <c r="A83" s="684"/>
      <c r="B83" s="684"/>
      <c r="C83" s="684"/>
    </row>
    <row r="84" spans="1:3" x14ac:dyDescent="0.25">
      <c r="A84" s="684"/>
      <c r="B84" s="684"/>
      <c r="C84" s="684"/>
    </row>
    <row r="85" spans="1:3" x14ac:dyDescent="0.25">
      <c r="A85" s="684"/>
      <c r="B85" s="684"/>
      <c r="C85" s="684"/>
    </row>
    <row r="86" spans="1:3" x14ac:dyDescent="0.25">
      <c r="A86" s="684"/>
      <c r="B86" s="684"/>
      <c r="C86" s="684"/>
    </row>
    <row r="87" spans="1:3" x14ac:dyDescent="0.25">
      <c r="A87" s="684"/>
      <c r="B87" s="684"/>
      <c r="C87" s="684"/>
    </row>
    <row r="88" spans="1:3" x14ac:dyDescent="0.25">
      <c r="A88" s="684"/>
      <c r="B88" s="684"/>
      <c r="C88" s="684"/>
    </row>
    <row r="89" spans="1:3" x14ac:dyDescent="0.25">
      <c r="A89" s="684"/>
      <c r="B89" s="684"/>
      <c r="C89" s="684"/>
    </row>
  </sheetData>
  <mergeCells count="7">
    <mergeCell ref="B36:B37"/>
    <mergeCell ref="E7:M8"/>
    <mergeCell ref="F2:M2"/>
    <mergeCell ref="B4:B6"/>
    <mergeCell ref="F3:M3"/>
    <mergeCell ref="F4:M4"/>
    <mergeCell ref="E25:M2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r:id="rId1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91"/>
  <sheetViews>
    <sheetView zoomScale="75" zoomScaleNormal="75" workbookViewId="0">
      <selection activeCell="E7" sqref="E7:M7"/>
    </sheetView>
  </sheetViews>
  <sheetFormatPr defaultRowHeight="15.6" x14ac:dyDescent="0.25"/>
  <cols>
    <col min="1" max="1" width="1.44140625" customWidth="1"/>
    <col min="2" max="2" width="12.44140625" customWidth="1"/>
    <col min="3" max="3" width="1.44140625" customWidth="1"/>
    <col min="5" max="5" width="1.44140625" style="455" customWidth="1"/>
    <col min="6" max="6" width="3.6640625" style="455" customWidth="1"/>
    <col min="7" max="7" width="5.5546875" style="455" customWidth="1"/>
    <col min="8" max="8" width="8.109375" style="455" customWidth="1"/>
    <col min="9" max="9" width="75.88671875" style="455" customWidth="1"/>
    <col min="10" max="10" width="4.5546875" style="455" customWidth="1"/>
    <col min="11" max="11" width="10.6640625" style="455" customWidth="1"/>
    <col min="12" max="12" width="5" style="455" customWidth="1"/>
    <col min="13" max="13" width="10.88671875" style="457" customWidth="1"/>
  </cols>
  <sheetData>
    <row r="1" spans="1:13" x14ac:dyDescent="0.25">
      <c r="A1" s="862"/>
      <c r="B1" s="863" t="str">
        <f>Title!B1</f>
        <v>Sept 2012</v>
      </c>
      <c r="C1" s="864"/>
      <c r="E1" s="496"/>
      <c r="F1" s="496"/>
      <c r="G1" s="496"/>
      <c r="H1" s="496"/>
      <c r="I1" s="496"/>
      <c r="J1" s="496"/>
      <c r="K1" s="496"/>
      <c r="L1" s="496"/>
      <c r="M1" s="497"/>
    </row>
    <row r="2" spans="1:13" ht="18" thickBot="1" x14ac:dyDescent="0.3">
      <c r="A2" s="618"/>
      <c r="B2" s="886"/>
      <c r="C2" s="53"/>
      <c r="E2" s="498"/>
      <c r="F2" s="1630" t="s">
        <v>492</v>
      </c>
      <c r="G2" s="1630"/>
      <c r="H2" s="1630"/>
      <c r="I2" s="1630"/>
      <c r="J2" s="1630"/>
      <c r="K2" s="1630"/>
      <c r="L2" s="1630"/>
      <c r="M2" s="1630"/>
    </row>
    <row r="3" spans="1:13" ht="18" thickBot="1" x14ac:dyDescent="0.3">
      <c r="A3" s="618"/>
      <c r="B3" s="372" t="str">
        <f>Title!B3</f>
        <v>Interim</v>
      </c>
      <c r="C3" s="53"/>
      <c r="E3" s="499"/>
      <c r="F3" s="1631" t="s">
        <v>447</v>
      </c>
      <c r="G3" s="1631"/>
      <c r="H3" s="1631"/>
      <c r="I3" s="1631"/>
      <c r="J3" s="1631"/>
      <c r="K3" s="1631"/>
      <c r="L3" s="1631"/>
      <c r="M3" s="1631"/>
    </row>
    <row r="4" spans="1:13" x14ac:dyDescent="0.25">
      <c r="A4" s="618"/>
      <c r="B4" s="1285" t="str">
        <f>Title!B4</f>
        <v>R0</v>
      </c>
      <c r="C4" s="53"/>
      <c r="E4" s="500"/>
      <c r="F4" s="1632" t="s">
        <v>448</v>
      </c>
      <c r="G4" s="1632"/>
      <c r="H4" s="1632"/>
      <c r="I4" s="1632"/>
      <c r="J4" s="1632"/>
      <c r="K4" s="1632"/>
      <c r="L4" s="1632"/>
      <c r="M4" s="1632"/>
    </row>
    <row r="5" spans="1:13" x14ac:dyDescent="0.25">
      <c r="A5" s="618"/>
      <c r="B5" s="1286"/>
      <c r="C5" s="53"/>
      <c r="E5" s="678"/>
      <c r="F5" s="679" t="s">
        <v>186</v>
      </c>
      <c r="G5" s="861" t="s">
        <v>449</v>
      </c>
      <c r="H5" s="680"/>
      <c r="I5" s="681"/>
      <c r="J5" s="682"/>
      <c r="K5" s="682"/>
      <c r="L5" s="682"/>
      <c r="M5" s="682"/>
    </row>
    <row r="6" spans="1:13" s="855" customFormat="1" ht="16.2" thickBot="1" x14ac:dyDescent="0.3">
      <c r="A6" s="618"/>
      <c r="B6" s="1287"/>
      <c r="C6" s="53"/>
      <c r="E6" s="678"/>
      <c r="F6" s="679"/>
      <c r="G6" s="861"/>
      <c r="H6" s="680"/>
      <c r="I6" s="681"/>
      <c r="J6" s="682"/>
      <c r="K6" s="682"/>
      <c r="L6" s="682"/>
      <c r="M6" s="682"/>
    </row>
    <row r="7" spans="1:13" s="855" customFormat="1" ht="21.6" thickBot="1" x14ac:dyDescent="0.3">
      <c r="A7" s="618"/>
      <c r="B7" s="54"/>
      <c r="C7" s="547"/>
      <c r="E7" s="422"/>
      <c r="F7" s="422"/>
      <c r="G7" s="422"/>
      <c r="H7" s="422"/>
      <c r="I7" s="422"/>
      <c r="J7" s="422"/>
      <c r="K7" s="423"/>
      <c r="L7" s="422"/>
      <c r="M7" s="424"/>
    </row>
    <row r="8" spans="1:13" ht="17.399999999999999" x14ac:dyDescent="0.25">
      <c r="A8" s="618"/>
      <c r="B8" s="1065" t="s">
        <v>113</v>
      </c>
      <c r="C8" s="501"/>
      <c r="E8" s="1605" t="s">
        <v>658</v>
      </c>
      <c r="F8" s="1606"/>
      <c r="G8" s="1606"/>
      <c r="H8" s="1606"/>
      <c r="I8" s="1606"/>
      <c r="J8" s="1606"/>
      <c r="K8" s="1606"/>
      <c r="L8" s="510"/>
      <c r="M8" s="510"/>
    </row>
    <row r="9" spans="1:13" ht="17.399999999999999" x14ac:dyDescent="0.25">
      <c r="A9" s="618"/>
      <c r="B9" s="685" t="s">
        <v>142</v>
      </c>
      <c r="C9" s="501"/>
      <c r="E9" s="98"/>
      <c r="F9" s="21"/>
      <c r="G9" s="392"/>
      <c r="H9" s="392"/>
      <c r="I9" s="392"/>
      <c r="J9" s="392"/>
      <c r="K9" s="392"/>
      <c r="L9" s="392"/>
      <c r="M9" s="393"/>
    </row>
    <row r="10" spans="1:13" ht="17.399999999999999" x14ac:dyDescent="0.25">
      <c r="A10" s="618"/>
      <c r="B10" s="686"/>
      <c r="C10" s="687"/>
      <c r="G10" s="456"/>
      <c r="I10" s="455" t="s">
        <v>659</v>
      </c>
    </row>
    <row r="11" spans="1:13" ht="17.399999999999999" x14ac:dyDescent="0.25">
      <c r="A11" s="618"/>
      <c r="B11" s="688" t="s">
        <v>418</v>
      </c>
      <c r="C11" s="501"/>
      <c r="G11" s="456"/>
    </row>
    <row r="12" spans="1:13" x14ac:dyDescent="0.25">
      <c r="A12" s="52"/>
      <c r="B12" s="689" t="s">
        <v>419</v>
      </c>
      <c r="C12" s="53"/>
      <c r="F12" s="430"/>
      <c r="G12" s="402"/>
      <c r="H12" s="402"/>
      <c r="I12" s="402" t="s">
        <v>334</v>
      </c>
      <c r="J12" s="425"/>
      <c r="K12" s="425"/>
      <c r="L12" s="425"/>
      <c r="M12" s="427"/>
    </row>
    <row r="13" spans="1:13" x14ac:dyDescent="0.25">
      <c r="A13" s="618"/>
      <c r="B13" s="690" t="s">
        <v>168</v>
      </c>
      <c r="C13" s="501"/>
      <c r="F13" s="431"/>
      <c r="G13" s="19"/>
      <c r="H13" s="19"/>
      <c r="I13" s="394" t="s">
        <v>335</v>
      </c>
      <c r="J13" s="428"/>
      <c r="K13" s="428"/>
      <c r="L13" s="428"/>
      <c r="M13" s="429"/>
    </row>
    <row r="14" spans="1:13" x14ac:dyDescent="0.25">
      <c r="A14" s="52"/>
      <c r="B14" s="691" t="s">
        <v>270</v>
      </c>
      <c r="C14" s="501"/>
      <c r="F14" s="432"/>
      <c r="G14" s="2"/>
      <c r="H14" s="2"/>
      <c r="I14" s="433"/>
      <c r="J14" s="425"/>
      <c r="K14" s="425"/>
      <c r="L14" s="425"/>
      <c r="M14" s="427"/>
    </row>
    <row r="15" spans="1:13" x14ac:dyDescent="0.25">
      <c r="A15" s="52"/>
      <c r="B15" s="502" t="s">
        <v>297</v>
      </c>
      <c r="C15" s="501"/>
      <c r="F15" s="395"/>
      <c r="G15" s="396" t="s">
        <v>184</v>
      </c>
      <c r="H15" s="396"/>
      <c r="I15" s="383" t="s">
        <v>336</v>
      </c>
      <c r="J15" s="428"/>
      <c r="K15" s="428"/>
      <c r="L15" s="428"/>
      <c r="M15" s="429"/>
    </row>
    <row r="16" spans="1:13" x14ac:dyDescent="0.25">
      <c r="A16" s="52"/>
      <c r="B16" s="503" t="s">
        <v>363</v>
      </c>
      <c r="C16" s="504"/>
      <c r="F16" s="434"/>
      <c r="G16" s="24"/>
      <c r="H16" s="24"/>
      <c r="I16" s="24" t="s">
        <v>337</v>
      </c>
      <c r="J16" s="425"/>
      <c r="K16" s="425"/>
      <c r="L16" s="425"/>
      <c r="M16" s="427"/>
    </row>
    <row r="17" spans="1:17" x14ac:dyDescent="0.25">
      <c r="A17" s="52"/>
      <c r="B17" s="54"/>
      <c r="C17" s="463"/>
      <c r="F17" s="397"/>
      <c r="G17" s="382"/>
      <c r="H17" s="383"/>
      <c r="I17" s="383"/>
      <c r="J17" s="428"/>
      <c r="K17" s="428"/>
      <c r="L17" s="428"/>
      <c r="M17" s="429"/>
    </row>
    <row r="18" spans="1:17" x14ac:dyDescent="0.25">
      <c r="A18" s="52"/>
      <c r="B18" s="54"/>
      <c r="C18" s="53"/>
      <c r="F18" s="379"/>
      <c r="G18" s="380"/>
      <c r="H18" s="24"/>
      <c r="I18" s="24" t="s">
        <v>320</v>
      </c>
      <c r="J18" s="425"/>
      <c r="K18" s="425"/>
      <c r="L18" s="425"/>
      <c r="M18" s="427"/>
    </row>
    <row r="19" spans="1:17" x14ac:dyDescent="0.25">
      <c r="A19" s="618"/>
      <c r="B19" s="1018" t="s">
        <v>420</v>
      </c>
      <c r="C19" s="501"/>
      <c r="F19" s="381"/>
      <c r="G19" s="382"/>
      <c r="H19" s="383"/>
      <c r="I19" s="383" t="s">
        <v>321</v>
      </c>
      <c r="J19" s="428"/>
      <c r="K19" s="428"/>
      <c r="L19" s="428"/>
      <c r="M19" s="429"/>
    </row>
    <row r="20" spans="1:17" ht="17.399999999999999" x14ac:dyDescent="0.25">
      <c r="A20" s="52"/>
      <c r="B20" s="689" t="s">
        <v>421</v>
      </c>
      <c r="C20" s="53"/>
      <c r="F20" s="425"/>
      <c r="G20" s="426"/>
      <c r="H20" s="425"/>
      <c r="I20" s="425"/>
      <c r="J20" s="425"/>
      <c r="K20" s="425"/>
      <c r="L20" s="425"/>
      <c r="M20" s="427"/>
      <c r="Q20" s="677"/>
    </row>
    <row r="21" spans="1:17" x14ac:dyDescent="0.25">
      <c r="A21" s="618"/>
      <c r="B21" s="1066" t="s">
        <v>498</v>
      </c>
      <c r="C21" s="501"/>
      <c r="F21" s="435"/>
      <c r="G21" s="436"/>
      <c r="H21" s="437"/>
      <c r="I21" s="438"/>
      <c r="J21" s="437"/>
      <c r="K21" s="437"/>
      <c r="L21" s="439"/>
      <c r="M21" s="440"/>
    </row>
    <row r="22" spans="1:17" ht="17.399999999999999" x14ac:dyDescent="0.3">
      <c r="A22" s="52"/>
      <c r="B22" s="1019" t="s">
        <v>312</v>
      </c>
      <c r="C22" s="501"/>
      <c r="F22" s="510"/>
      <c r="G22" s="511"/>
      <c r="H22" s="511"/>
      <c r="I22" s="511"/>
      <c r="J22" s="511"/>
      <c r="K22" s="511"/>
      <c r="L22" s="511"/>
      <c r="M22" s="511"/>
    </row>
    <row r="23" spans="1:17" x14ac:dyDescent="0.3">
      <c r="A23" s="52"/>
      <c r="B23" s="1067" t="s">
        <v>311</v>
      </c>
      <c r="C23" s="501"/>
      <c r="F23"/>
      <c r="G23"/>
      <c r="H23" s="606"/>
      <c r="I23"/>
      <c r="J23"/>
      <c r="K23"/>
      <c r="L23"/>
      <c r="M23"/>
    </row>
    <row r="24" spans="1:17" x14ac:dyDescent="0.3">
      <c r="A24" s="52"/>
      <c r="B24" s="1020" t="s">
        <v>364</v>
      </c>
      <c r="C24" s="501"/>
    </row>
    <row r="25" spans="1:17" x14ac:dyDescent="0.25">
      <c r="A25" s="52"/>
      <c r="B25" s="1068" t="s">
        <v>29</v>
      </c>
      <c r="C25" s="501"/>
    </row>
    <row r="26" spans="1:17" x14ac:dyDescent="0.25">
      <c r="A26" s="52"/>
      <c r="B26" s="1069" t="s">
        <v>23</v>
      </c>
      <c r="C26" s="501"/>
    </row>
    <row r="27" spans="1:17" x14ac:dyDescent="0.25">
      <c r="A27" s="52"/>
      <c r="B27" s="1070" t="s">
        <v>500</v>
      </c>
      <c r="C27" s="501"/>
    </row>
    <row r="28" spans="1:17" x14ac:dyDescent="0.25">
      <c r="A28" s="52"/>
      <c r="B28" s="54"/>
      <c r="C28" s="501"/>
    </row>
    <row r="29" spans="1:17" x14ac:dyDescent="0.25">
      <c r="A29" s="52"/>
      <c r="B29" s="54"/>
      <c r="C29" s="53"/>
    </row>
    <row r="30" spans="1:17" x14ac:dyDescent="0.25">
      <c r="A30" s="52"/>
      <c r="B30" s="688" t="s">
        <v>422</v>
      </c>
      <c r="C30" s="53"/>
    </row>
    <row r="31" spans="1:17" x14ac:dyDescent="0.25">
      <c r="A31" s="52"/>
      <c r="B31" s="689" t="s">
        <v>423</v>
      </c>
      <c r="C31" s="53"/>
    </row>
    <row r="32" spans="1:17" x14ac:dyDescent="0.25">
      <c r="A32" s="52"/>
      <c r="B32" s="1073" t="s">
        <v>484</v>
      </c>
      <c r="C32" s="53"/>
    </row>
    <row r="33" spans="1:3" x14ac:dyDescent="0.25">
      <c r="A33" s="618"/>
      <c r="B33" s="1074" t="s">
        <v>499</v>
      </c>
      <c r="C33" s="501"/>
    </row>
    <row r="34" spans="1:3" x14ac:dyDescent="0.25">
      <c r="A34" s="52"/>
      <c r="B34" s="54"/>
      <c r="C34" s="53"/>
    </row>
    <row r="35" spans="1:3" x14ac:dyDescent="0.25">
      <c r="A35" s="52"/>
      <c r="B35" s="54"/>
      <c r="C35" s="501"/>
    </row>
    <row r="36" spans="1:3" x14ac:dyDescent="0.25">
      <c r="A36" s="52"/>
      <c r="B36" s="1290" t="s">
        <v>450</v>
      </c>
      <c r="C36" s="501"/>
    </row>
    <row r="37" spans="1:3" x14ac:dyDescent="0.25">
      <c r="A37" s="54"/>
      <c r="B37" s="1291"/>
      <c r="C37" s="54"/>
    </row>
    <row r="38" spans="1:3" ht="17.399999999999999" x14ac:dyDescent="0.25">
      <c r="A38" s="54"/>
      <c r="B38" s="865" t="s">
        <v>446</v>
      </c>
      <c r="C38" s="54"/>
    </row>
    <row r="39" spans="1:3" x14ac:dyDescent="0.25">
      <c r="A39" s="54"/>
      <c r="B39" s="1077" t="s">
        <v>379</v>
      </c>
      <c r="C39" s="54"/>
    </row>
    <row r="40" spans="1:3" ht="16.2" thickBot="1" x14ac:dyDescent="0.3">
      <c r="A40" s="54"/>
      <c r="B40" s="54"/>
      <c r="C40" s="54"/>
    </row>
    <row r="41" spans="1:3" x14ac:dyDescent="0.25">
      <c r="A41" s="52"/>
      <c r="B41" s="603" t="s">
        <v>317</v>
      </c>
      <c r="C41" s="53"/>
    </row>
    <row r="42" spans="1:3" x14ac:dyDescent="0.25">
      <c r="A42" s="52"/>
      <c r="B42" s="604" t="s">
        <v>277</v>
      </c>
      <c r="C42" s="53"/>
    </row>
    <row r="43" spans="1:3" x14ac:dyDescent="0.25">
      <c r="A43" s="52"/>
      <c r="B43" s="506" t="s">
        <v>262</v>
      </c>
      <c r="C43" s="505"/>
    </row>
    <row r="44" spans="1:3" x14ac:dyDescent="0.25">
      <c r="A44" s="52"/>
      <c r="B44" s="507" t="s">
        <v>114</v>
      </c>
      <c r="C44" s="505"/>
    </row>
    <row r="45" spans="1:3" x14ac:dyDescent="0.25">
      <c r="A45" s="52"/>
      <c r="B45" s="508" t="s">
        <v>115</v>
      </c>
      <c r="C45" s="505"/>
    </row>
    <row r="46" spans="1:3" x14ac:dyDescent="0.25">
      <c r="A46" s="52"/>
      <c r="B46" s="1075" t="s">
        <v>112</v>
      </c>
      <c r="C46" s="505"/>
    </row>
    <row r="47" spans="1:3" x14ac:dyDescent="0.25">
      <c r="A47" s="52"/>
      <c r="B47" s="509" t="s">
        <v>273</v>
      </c>
      <c r="C47" s="505"/>
    </row>
    <row r="48" spans="1:3" x14ac:dyDescent="0.25">
      <c r="A48" s="52"/>
      <c r="B48" s="509" t="s">
        <v>274</v>
      </c>
      <c r="C48" s="505"/>
    </row>
    <row r="49" spans="1:3" x14ac:dyDescent="0.25">
      <c r="A49" s="52"/>
      <c r="B49" s="509" t="s">
        <v>146</v>
      </c>
      <c r="C49" s="505"/>
    </row>
    <row r="50" spans="1:3" x14ac:dyDescent="0.25">
      <c r="A50" s="52"/>
      <c r="B50" s="509" t="s">
        <v>279</v>
      </c>
      <c r="C50" s="505"/>
    </row>
    <row r="51" spans="1:3" x14ac:dyDescent="0.25">
      <c r="A51" s="52"/>
      <c r="B51" s="509" t="s">
        <v>275</v>
      </c>
      <c r="C51" s="505"/>
    </row>
    <row r="52" spans="1:3" x14ac:dyDescent="0.25">
      <c r="A52" s="52"/>
      <c r="B52" s="509" t="s">
        <v>145</v>
      </c>
      <c r="C52" s="505"/>
    </row>
    <row r="53" spans="1:3" x14ac:dyDescent="0.25">
      <c r="A53" s="52"/>
      <c r="B53" s="509" t="s">
        <v>276</v>
      </c>
      <c r="C53" s="505"/>
    </row>
    <row r="54" spans="1:3" x14ac:dyDescent="0.25">
      <c r="A54" s="52"/>
      <c r="B54" s="692" t="s">
        <v>116</v>
      </c>
      <c r="C54" s="505"/>
    </row>
    <row r="55" spans="1:3" x14ac:dyDescent="0.25">
      <c r="A55" s="52"/>
      <c r="B55" s="54"/>
      <c r="C55" s="505"/>
    </row>
    <row r="56" spans="1:3" x14ac:dyDescent="0.25">
      <c r="A56" s="52"/>
      <c r="B56" s="54"/>
      <c r="C56" s="505"/>
    </row>
    <row r="57" spans="1:3" x14ac:dyDescent="0.25">
      <c r="A57" s="52"/>
      <c r="B57" s="54"/>
      <c r="C57" s="53"/>
    </row>
    <row r="58" spans="1:3" x14ac:dyDescent="0.25">
      <c r="A58" s="862"/>
      <c r="B58" s="863" t="str">
        <f>B1</f>
        <v>Sept 2012</v>
      </c>
      <c r="C58" s="864"/>
    </row>
    <row r="59" spans="1:3" x14ac:dyDescent="0.25">
      <c r="A59" s="1044"/>
      <c r="B59" s="1044"/>
      <c r="C59" s="1044"/>
    </row>
    <row r="60" spans="1:3" x14ac:dyDescent="0.25">
      <c r="A60" s="1044"/>
      <c r="B60" s="1044"/>
      <c r="C60" s="1044"/>
    </row>
    <row r="61" spans="1:3" x14ac:dyDescent="0.25">
      <c r="A61" s="1044"/>
      <c r="B61" s="1044"/>
      <c r="C61" s="1044"/>
    </row>
    <row r="62" spans="1:3" x14ac:dyDescent="0.25">
      <c r="A62" s="1044"/>
      <c r="B62" s="1044"/>
      <c r="C62" s="1044"/>
    </row>
    <row r="63" spans="1:3" x14ac:dyDescent="0.25">
      <c r="A63" s="1044"/>
      <c r="B63" s="1044"/>
      <c r="C63" s="1044"/>
    </row>
    <row r="64" spans="1:3" x14ac:dyDescent="0.25">
      <c r="A64" s="1044"/>
      <c r="B64" s="1044"/>
      <c r="C64" s="1044"/>
    </row>
    <row r="65" spans="1:3" x14ac:dyDescent="0.25">
      <c r="A65" s="1044"/>
      <c r="B65" s="1044"/>
      <c r="C65" s="1044"/>
    </row>
    <row r="66" spans="1:3" x14ac:dyDescent="0.25">
      <c r="A66" s="1044"/>
      <c r="B66" s="1044"/>
      <c r="C66" s="1044"/>
    </row>
    <row r="67" spans="1:3" x14ac:dyDescent="0.25">
      <c r="A67" s="1044"/>
      <c r="B67" s="1044"/>
      <c r="C67" s="1044"/>
    </row>
    <row r="68" spans="1:3" x14ac:dyDescent="0.25">
      <c r="A68" s="1044"/>
      <c r="B68" s="1044"/>
      <c r="C68" s="1044"/>
    </row>
    <row r="69" spans="1:3" x14ac:dyDescent="0.25">
      <c r="A69" s="1044"/>
      <c r="B69" s="1044"/>
      <c r="C69" s="1044"/>
    </row>
    <row r="70" spans="1:3" x14ac:dyDescent="0.25">
      <c r="A70" s="1044"/>
      <c r="B70" s="1044"/>
      <c r="C70" s="1044"/>
    </row>
    <row r="71" spans="1:3" x14ac:dyDescent="0.25">
      <c r="A71" s="855"/>
      <c r="B71" s="855"/>
      <c r="C71" s="855"/>
    </row>
    <row r="72" spans="1:3" x14ac:dyDescent="0.25">
      <c r="A72" s="855"/>
      <c r="B72" s="855"/>
      <c r="C72" s="855"/>
    </row>
    <row r="73" spans="1:3" x14ac:dyDescent="0.25">
      <c r="A73" s="855"/>
      <c r="B73" s="855"/>
      <c r="C73" s="855"/>
    </row>
    <row r="74" spans="1:3" x14ac:dyDescent="0.25">
      <c r="A74" s="855"/>
      <c r="B74" s="855"/>
      <c r="C74" s="855"/>
    </row>
    <row r="75" spans="1:3" x14ac:dyDescent="0.25">
      <c r="A75" s="855"/>
      <c r="B75" s="855"/>
      <c r="C75" s="855"/>
    </row>
    <row r="76" spans="1:3" x14ac:dyDescent="0.25">
      <c r="A76" s="855"/>
      <c r="B76" s="855"/>
      <c r="C76" s="855"/>
    </row>
    <row r="77" spans="1:3" x14ac:dyDescent="0.25">
      <c r="A77" s="684"/>
      <c r="B77" s="684"/>
      <c r="C77" s="684"/>
    </row>
    <row r="78" spans="1:3" x14ac:dyDescent="0.25">
      <c r="A78" s="684"/>
      <c r="B78" s="684"/>
      <c r="C78" s="684"/>
    </row>
    <row r="79" spans="1:3" x14ac:dyDescent="0.25">
      <c r="A79" s="684"/>
      <c r="B79" s="684"/>
      <c r="C79" s="684"/>
    </row>
    <row r="80" spans="1:3" x14ac:dyDescent="0.25">
      <c r="A80" s="684"/>
      <c r="B80" s="684"/>
      <c r="C80" s="684"/>
    </row>
    <row r="81" spans="1:3" x14ac:dyDescent="0.25">
      <c r="A81" s="684"/>
      <c r="B81" s="684"/>
      <c r="C81" s="684"/>
    </row>
    <row r="82" spans="1:3" x14ac:dyDescent="0.25">
      <c r="A82" s="684"/>
      <c r="B82" s="684"/>
      <c r="C82" s="684"/>
    </row>
    <row r="83" spans="1:3" x14ac:dyDescent="0.25">
      <c r="A83" s="684"/>
      <c r="B83" s="684"/>
      <c r="C83" s="684"/>
    </row>
    <row r="84" spans="1:3" x14ac:dyDescent="0.25">
      <c r="A84" s="684"/>
      <c r="B84" s="684"/>
      <c r="C84" s="684"/>
    </row>
    <row r="85" spans="1:3" x14ac:dyDescent="0.25">
      <c r="A85" s="684"/>
      <c r="B85" s="684"/>
      <c r="C85" s="684"/>
    </row>
    <row r="86" spans="1:3" x14ac:dyDescent="0.25">
      <c r="A86" s="684"/>
      <c r="B86" s="684"/>
      <c r="C86" s="684"/>
    </row>
    <row r="87" spans="1:3" x14ac:dyDescent="0.25">
      <c r="A87" s="684"/>
      <c r="B87" s="684"/>
      <c r="C87" s="684"/>
    </row>
    <row r="88" spans="1:3" x14ac:dyDescent="0.25">
      <c r="A88" s="684"/>
      <c r="B88" s="684"/>
      <c r="C88" s="684"/>
    </row>
    <row r="89" spans="1:3" x14ac:dyDescent="0.25">
      <c r="A89" s="684"/>
      <c r="B89" s="684"/>
      <c r="C89" s="684"/>
    </row>
    <row r="90" spans="1:3" x14ac:dyDescent="0.25">
      <c r="A90" s="684"/>
      <c r="B90" s="684"/>
      <c r="C90" s="684"/>
    </row>
    <row r="91" spans="1:3" x14ac:dyDescent="0.25">
      <c r="A91" s="684"/>
      <c r="B91" s="684"/>
      <c r="C91" s="684"/>
    </row>
  </sheetData>
  <mergeCells count="6">
    <mergeCell ref="B36:B37"/>
    <mergeCell ref="E8:K8"/>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r:id="rId11"/>
  <headerFooter alignWithMargins="0">
    <oddFooter>&amp;L&amp;A&amp;C&amp;P  of &amp;N&amp;R&amp;D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zoomScaleNormal="100" workbookViewId="0">
      <selection activeCell="E1" sqref="E1:M58"/>
    </sheetView>
  </sheetViews>
  <sheetFormatPr defaultColWidth="9.109375" defaultRowHeight="13.2" x14ac:dyDescent="0.25"/>
  <cols>
    <col min="1" max="1" width="1.44140625" style="1042" customWidth="1"/>
    <col min="2" max="2" width="13.5546875" style="1042" customWidth="1"/>
    <col min="3" max="3" width="1.44140625" style="1042" customWidth="1"/>
    <col min="4" max="4" width="4.44140625" style="1042" customWidth="1"/>
    <col min="5" max="5" width="2.5546875" style="1042" customWidth="1"/>
    <col min="6" max="6" width="3.5546875" style="1042" customWidth="1"/>
    <col min="7" max="7" width="4.88671875" style="1042" customWidth="1"/>
    <col min="8" max="8" width="6.5546875" style="1042" customWidth="1"/>
    <col min="9" max="9" width="64.33203125" style="1042" customWidth="1"/>
    <col min="10" max="10" width="4.33203125" style="1042" customWidth="1"/>
    <col min="11" max="11" width="14" style="1042" customWidth="1"/>
    <col min="12" max="12" width="5" style="1042" customWidth="1"/>
    <col min="13" max="13" width="14.33203125" style="1042" customWidth="1"/>
    <col min="14" max="16384" width="9.109375" style="1042"/>
  </cols>
  <sheetData>
    <row r="1" spans="1:13" ht="15.6" x14ac:dyDescent="0.25">
      <c r="A1" s="862"/>
      <c r="B1" s="863" t="str">
        <f>Title!B1</f>
        <v>Sept 2012</v>
      </c>
      <c r="C1" s="864"/>
      <c r="E1" s="1117"/>
      <c r="F1" s="1117"/>
      <c r="G1" s="1117"/>
      <c r="H1" s="1118"/>
      <c r="I1" s="1119"/>
      <c r="J1" s="1119"/>
      <c r="K1" s="1119"/>
      <c r="L1" s="1120"/>
      <c r="M1" s="1121"/>
    </row>
    <row r="2" spans="1:13" ht="18" thickBot="1" x14ac:dyDescent="0.3">
      <c r="A2" s="618"/>
      <c r="B2" s="886"/>
      <c r="C2" s="53"/>
      <c r="E2" s="1120"/>
      <c r="F2" s="1634" t="s">
        <v>717</v>
      </c>
      <c r="G2" s="1634"/>
      <c r="H2" s="1634"/>
      <c r="I2" s="1634"/>
      <c r="J2" s="1634"/>
      <c r="K2" s="1634"/>
      <c r="L2" s="1634"/>
      <c r="M2" s="1634"/>
    </row>
    <row r="3" spans="1:13" ht="18.75" customHeight="1" thickBot="1" x14ac:dyDescent="0.3">
      <c r="A3" s="618"/>
      <c r="B3" s="372" t="str">
        <f>Title!B3</f>
        <v>Interim</v>
      </c>
      <c r="C3" s="53"/>
      <c r="E3" s="386"/>
      <c r="F3" s="1635" t="s">
        <v>718</v>
      </c>
      <c r="G3" s="1611"/>
      <c r="H3" s="1611"/>
      <c r="I3" s="1611"/>
      <c r="J3" s="1611"/>
      <c r="K3" s="1611"/>
      <c r="L3" s="1611"/>
      <c r="M3" s="1611"/>
    </row>
    <row r="4" spans="1:13" ht="15.6" x14ac:dyDescent="0.3">
      <c r="A4" s="618"/>
      <c r="B4" s="1285" t="str">
        <f>Title!B4</f>
        <v>R0</v>
      </c>
      <c r="C4" s="53"/>
      <c r="E4" s="1122"/>
      <c r="F4" s="1636" t="s">
        <v>664</v>
      </c>
      <c r="G4" s="1636"/>
      <c r="H4" s="1636"/>
      <c r="I4" s="1636"/>
      <c r="J4" s="1636"/>
      <c r="K4" s="1636"/>
      <c r="L4" s="1636"/>
      <c r="M4" s="1636"/>
    </row>
    <row r="5" spans="1:13" ht="15.6" x14ac:dyDescent="0.3">
      <c r="A5" s="618"/>
      <c r="B5" s="1286"/>
      <c r="C5" s="53"/>
      <c r="E5" s="1122"/>
      <c r="F5" s="1636" t="s">
        <v>539</v>
      </c>
      <c r="G5" s="1636"/>
      <c r="H5" s="1636"/>
      <c r="I5" s="1636"/>
      <c r="J5" s="1636"/>
      <c r="K5" s="1636"/>
      <c r="L5" s="1636"/>
      <c r="M5" s="1636"/>
    </row>
    <row r="6" spans="1:13" ht="16.2" thickBot="1" x14ac:dyDescent="0.35">
      <c r="A6" s="618"/>
      <c r="B6" s="1287"/>
      <c r="C6" s="53"/>
      <c r="E6" s="1122"/>
      <c r="F6" s="1636" t="s">
        <v>540</v>
      </c>
      <c r="G6" s="1636"/>
      <c r="H6" s="1636"/>
      <c r="I6" s="1636"/>
      <c r="J6" s="1636"/>
      <c r="K6" s="1636"/>
      <c r="L6" s="1636"/>
      <c r="M6" s="1636"/>
    </row>
    <row r="7" spans="1:13" ht="16.2" thickBot="1" x14ac:dyDescent="0.35">
      <c r="A7" s="618"/>
      <c r="B7" s="54"/>
      <c r="C7" s="547"/>
      <c r="E7" s="1122"/>
      <c r="F7" s="1636" t="s">
        <v>541</v>
      </c>
      <c r="G7" s="1636"/>
      <c r="H7" s="1636"/>
      <c r="I7" s="1636"/>
      <c r="J7" s="1636"/>
      <c r="K7" s="1636"/>
      <c r="L7" s="1636"/>
      <c r="M7" s="1636"/>
    </row>
    <row r="8" spans="1:13" ht="17.399999999999999" x14ac:dyDescent="0.3">
      <c r="A8" s="618"/>
      <c r="B8" s="1065" t="s">
        <v>113</v>
      </c>
      <c r="C8" s="501"/>
      <c r="E8" s="1123"/>
      <c r="F8" s="1124" t="s">
        <v>6</v>
      </c>
      <c r="G8" s="1125" t="str">
        <f ca="1">CONCATENATE("Number of sessions: ",COUNTIF(F13:M184,"*MC AGENDA*"))</f>
        <v>Number of sessions: 3</v>
      </c>
      <c r="H8" s="1126"/>
      <c r="I8" s="1127"/>
      <c r="J8" s="1128"/>
      <c r="K8" s="1128"/>
      <c r="L8" s="1128"/>
      <c r="M8" s="1128"/>
    </row>
    <row r="9" spans="1:13" ht="15.6" x14ac:dyDescent="0.3">
      <c r="A9" s="618"/>
      <c r="B9" s="685" t="s">
        <v>142</v>
      </c>
      <c r="C9" s="501"/>
      <c r="E9" s="1123"/>
      <c r="F9" s="1124" t="s">
        <v>6</v>
      </c>
      <c r="G9" s="1129" t="s">
        <v>542</v>
      </c>
      <c r="H9" s="1126"/>
      <c r="I9" s="1127"/>
      <c r="J9" s="1128"/>
      <c r="K9" s="1128"/>
      <c r="L9" s="1128"/>
      <c r="M9" s="1128"/>
    </row>
    <row r="10" spans="1:13" ht="15.6" x14ac:dyDescent="0.3">
      <c r="A10" s="618"/>
      <c r="B10" s="686"/>
      <c r="C10" s="687"/>
      <c r="E10" s="1123"/>
      <c r="F10" s="1124" t="s">
        <v>6</v>
      </c>
      <c r="G10" s="1129" t="s">
        <v>543</v>
      </c>
      <c r="H10" s="1126"/>
      <c r="I10" s="1127"/>
      <c r="J10" s="1128"/>
      <c r="K10" s="1128"/>
      <c r="L10" s="1128"/>
      <c r="M10" s="1128"/>
    </row>
    <row r="11" spans="1:13" ht="15.6" x14ac:dyDescent="0.3">
      <c r="A11" s="618"/>
      <c r="B11" s="688" t="s">
        <v>418</v>
      </c>
      <c r="C11" s="501"/>
      <c r="E11" s="1130"/>
      <c r="F11" s="1124" t="s">
        <v>6</v>
      </c>
      <c r="G11" s="1129" t="s">
        <v>544</v>
      </c>
      <c r="H11" s="1126"/>
      <c r="I11" s="1127"/>
      <c r="J11" s="1128"/>
      <c r="K11" s="1127"/>
      <c r="L11" s="1127"/>
      <c r="M11" s="1127"/>
    </row>
    <row r="12" spans="1:13" ht="15.6" x14ac:dyDescent="0.3">
      <c r="A12" s="52"/>
      <c r="B12" s="689" t="s">
        <v>419</v>
      </c>
      <c r="C12" s="53"/>
      <c r="E12" s="1130"/>
      <c r="F12" s="1124" t="s">
        <v>6</v>
      </c>
      <c r="G12" s="1129" t="s">
        <v>545</v>
      </c>
      <c r="H12" s="1126"/>
      <c r="I12" s="1127"/>
      <c r="J12" s="1128"/>
      <c r="K12" s="1127"/>
      <c r="L12" s="1127"/>
      <c r="M12" s="1127"/>
    </row>
    <row r="13" spans="1:13" ht="15.6" x14ac:dyDescent="0.3">
      <c r="A13" s="618"/>
      <c r="B13" s="690" t="s">
        <v>168</v>
      </c>
      <c r="C13" s="501"/>
      <c r="E13" s="1131"/>
      <c r="F13" s="1132"/>
      <c r="G13" s="1133"/>
      <c r="H13" s="1134"/>
      <c r="I13" s="1132"/>
      <c r="J13" s="1132"/>
      <c r="K13" s="1132"/>
      <c r="L13" s="1132"/>
      <c r="M13" s="1132"/>
    </row>
    <row r="14" spans="1:13" ht="17.399999999999999" x14ac:dyDescent="0.25">
      <c r="A14" s="52"/>
      <c r="B14" s="691" t="s">
        <v>270</v>
      </c>
      <c r="C14" s="501"/>
      <c r="E14" s="1258"/>
      <c r="F14" s="1633" t="s">
        <v>719</v>
      </c>
      <c r="G14" s="1633"/>
      <c r="H14" s="1633"/>
      <c r="I14" s="1633"/>
      <c r="J14" s="1633"/>
      <c r="K14" s="1633"/>
      <c r="L14" s="1633"/>
      <c r="M14" s="1633"/>
    </row>
    <row r="15" spans="1:13" ht="15.6" x14ac:dyDescent="0.25">
      <c r="A15" s="52"/>
      <c r="B15" s="502" t="s">
        <v>297</v>
      </c>
      <c r="C15" s="501"/>
      <c r="E15" s="1259"/>
      <c r="F15" s="1259"/>
      <c r="G15" s="1260"/>
      <c r="H15" s="1260"/>
      <c r="I15" s="1259"/>
      <c r="J15" s="1259"/>
      <c r="K15" s="1261"/>
      <c r="L15" s="1135"/>
      <c r="M15" s="1262"/>
    </row>
    <row r="16" spans="1:13" ht="15.6" x14ac:dyDescent="0.25">
      <c r="A16" s="52"/>
      <c r="B16" s="503" t="s">
        <v>363</v>
      </c>
      <c r="C16" s="504"/>
      <c r="E16" s="1136"/>
      <c r="F16" s="1137"/>
      <c r="G16" s="1138">
        <v>1</v>
      </c>
      <c r="H16" s="1138" t="s">
        <v>42</v>
      </c>
      <c r="I16" s="1137" t="s">
        <v>119</v>
      </c>
      <c r="J16" s="1137" t="s">
        <v>185</v>
      </c>
      <c r="K16" s="1137" t="s">
        <v>1</v>
      </c>
      <c r="L16" s="1139">
        <v>1</v>
      </c>
      <c r="M16" s="1140">
        <f>TIME(MID(F14,SEARCH(":",F14)-2,2),MID(F14,SEARCH(":",F14)+1,2),0)</f>
        <v>0.5625</v>
      </c>
    </row>
    <row r="17" spans="1:13" ht="15.6" x14ac:dyDescent="0.25">
      <c r="A17" s="52"/>
      <c r="B17" s="54"/>
      <c r="C17" s="463"/>
      <c r="E17" s="1141"/>
      <c r="F17" s="1263"/>
      <c r="G17" s="1142">
        <f t="shared" ref="G17:G24" si="0">G16+1</f>
        <v>2</v>
      </c>
      <c r="H17" s="1142" t="s">
        <v>42</v>
      </c>
      <c r="I17" s="1143" t="s">
        <v>326</v>
      </c>
      <c r="J17" s="1143" t="s">
        <v>185</v>
      </c>
      <c r="K17" s="1143" t="s">
        <v>1</v>
      </c>
      <c r="L17" s="1144">
        <v>9</v>
      </c>
      <c r="M17" s="1145">
        <f t="shared" ref="M17:M24" si="1">M16+TIME(0,L16,0)</f>
        <v>0.56319444444444444</v>
      </c>
    </row>
    <row r="18" spans="1:13" ht="15.6" x14ac:dyDescent="0.25">
      <c r="A18" s="52"/>
      <c r="B18" s="54"/>
      <c r="C18" s="53"/>
      <c r="E18" s="1136"/>
      <c r="F18" s="1264"/>
      <c r="G18" s="1138">
        <f t="shared" si="0"/>
        <v>3</v>
      </c>
      <c r="H18" s="1138" t="s">
        <v>2</v>
      </c>
      <c r="I18" s="1137" t="s">
        <v>546</v>
      </c>
      <c r="J18" s="1137" t="s">
        <v>185</v>
      </c>
      <c r="K18" s="1137" t="s">
        <v>1</v>
      </c>
      <c r="L18" s="1139">
        <v>10</v>
      </c>
      <c r="M18" s="1140">
        <f t="shared" si="1"/>
        <v>0.56944444444444442</v>
      </c>
    </row>
    <row r="19" spans="1:13" ht="15.6" x14ac:dyDescent="0.25">
      <c r="A19" s="618"/>
      <c r="B19" s="1018" t="s">
        <v>420</v>
      </c>
      <c r="C19" s="501"/>
      <c r="E19" s="1141"/>
      <c r="F19" s="1143"/>
      <c r="G19" s="1142">
        <f t="shared" si="0"/>
        <v>4</v>
      </c>
      <c r="H19" s="1142" t="s">
        <v>2</v>
      </c>
      <c r="I19" s="1143" t="s">
        <v>665</v>
      </c>
      <c r="J19" s="1143" t="s">
        <v>185</v>
      </c>
      <c r="K19" s="1143" t="s">
        <v>4</v>
      </c>
      <c r="L19" s="1144">
        <v>30</v>
      </c>
      <c r="M19" s="1145">
        <f t="shared" si="1"/>
        <v>0.57638888888888884</v>
      </c>
    </row>
    <row r="20" spans="1:13" ht="15.6" x14ac:dyDescent="0.25">
      <c r="A20" s="52"/>
      <c r="B20" s="689" t="s">
        <v>421</v>
      </c>
      <c r="C20" s="53"/>
      <c r="E20" s="1136"/>
      <c r="F20" s="1264"/>
      <c r="G20" s="1138">
        <f t="shared" si="0"/>
        <v>5</v>
      </c>
      <c r="H20" s="1138" t="s">
        <v>2</v>
      </c>
      <c r="I20" s="1137" t="s">
        <v>547</v>
      </c>
      <c r="J20" s="1137" t="s">
        <v>185</v>
      </c>
      <c r="K20" s="1137" t="s">
        <v>4</v>
      </c>
      <c r="L20" s="1139">
        <v>20</v>
      </c>
      <c r="M20" s="1140">
        <f t="shared" si="1"/>
        <v>0.59722222222222221</v>
      </c>
    </row>
    <row r="21" spans="1:13" ht="15.6" x14ac:dyDescent="0.25">
      <c r="A21" s="618"/>
      <c r="B21" s="1066" t="s">
        <v>498</v>
      </c>
      <c r="C21" s="501"/>
      <c r="E21" s="1141"/>
      <c r="F21" s="1143"/>
      <c r="G21" s="1142">
        <f t="shared" si="0"/>
        <v>6</v>
      </c>
      <c r="H21" s="1142" t="s">
        <v>42</v>
      </c>
      <c r="I21" s="1143" t="s">
        <v>548</v>
      </c>
      <c r="J21" s="1143" t="s">
        <v>185</v>
      </c>
      <c r="K21" s="1143" t="s">
        <v>1</v>
      </c>
      <c r="L21" s="1144">
        <v>20</v>
      </c>
      <c r="M21" s="1145">
        <f t="shared" si="1"/>
        <v>0.61111111111111105</v>
      </c>
    </row>
    <row r="22" spans="1:13" ht="15.6" x14ac:dyDescent="0.3">
      <c r="A22" s="52"/>
      <c r="B22" s="1019" t="s">
        <v>312</v>
      </c>
      <c r="C22" s="501"/>
      <c r="E22" s="1146"/>
      <c r="F22" s="1137"/>
      <c r="G22" s="1138">
        <f t="shared" si="0"/>
        <v>7</v>
      </c>
      <c r="H22" s="1138" t="s">
        <v>53</v>
      </c>
      <c r="I22" s="1137" t="s">
        <v>549</v>
      </c>
      <c r="J22" s="651" t="s">
        <v>185</v>
      </c>
      <c r="K22" s="1137" t="s">
        <v>509</v>
      </c>
      <c r="L22" s="1147">
        <v>10</v>
      </c>
      <c r="M22" s="1140">
        <f t="shared" si="1"/>
        <v>0.62499999999999989</v>
      </c>
    </row>
    <row r="23" spans="1:13" ht="15.6" x14ac:dyDescent="0.3">
      <c r="A23" s="52"/>
      <c r="B23" s="1067" t="s">
        <v>311</v>
      </c>
      <c r="C23" s="501"/>
      <c r="E23" s="1148"/>
      <c r="F23" s="1143"/>
      <c r="G23" s="1142">
        <f t="shared" si="0"/>
        <v>8</v>
      </c>
      <c r="H23" s="1142" t="s">
        <v>53</v>
      </c>
      <c r="I23" s="1143" t="s">
        <v>550</v>
      </c>
      <c r="J23" s="1143" t="s">
        <v>185</v>
      </c>
      <c r="K23" s="1143" t="s">
        <v>4</v>
      </c>
      <c r="L23" s="1149">
        <v>20</v>
      </c>
      <c r="M23" s="1145">
        <f t="shared" si="1"/>
        <v>0.63194444444444431</v>
      </c>
    </row>
    <row r="24" spans="1:13" ht="15.6" x14ac:dyDescent="0.3">
      <c r="A24" s="52"/>
      <c r="B24" s="1020" t="s">
        <v>364</v>
      </c>
      <c r="C24" s="501"/>
      <c r="E24" s="1146"/>
      <c r="F24" s="1137"/>
      <c r="G24" s="1138">
        <f t="shared" si="0"/>
        <v>9</v>
      </c>
      <c r="H24" s="1138" t="s">
        <v>2</v>
      </c>
      <c r="I24" s="1137" t="s">
        <v>331</v>
      </c>
      <c r="J24" s="651"/>
      <c r="K24" s="1137"/>
      <c r="L24" s="1147"/>
      <c r="M24" s="1150">
        <f t="shared" si="1"/>
        <v>0.64583333333333315</v>
      </c>
    </row>
    <row r="25" spans="1:13" ht="15.6" x14ac:dyDescent="0.25">
      <c r="A25" s="52"/>
      <c r="B25" s="1068" t="s">
        <v>29</v>
      </c>
      <c r="C25" s="501"/>
      <c r="E25" s="888"/>
      <c r="F25" s="1151"/>
      <c r="G25" s="1152"/>
      <c r="H25" s="1153"/>
      <c r="I25" s="1154"/>
      <c r="J25" s="1152"/>
      <c r="K25" s="1152"/>
      <c r="L25" s="1149"/>
      <c r="M25" s="1155"/>
    </row>
    <row r="26" spans="1:13" ht="15.6" x14ac:dyDescent="0.3">
      <c r="A26" s="52"/>
      <c r="B26" s="1069" t="s">
        <v>23</v>
      </c>
      <c r="C26" s="501"/>
      <c r="E26" s="1131"/>
      <c r="F26" s="1132"/>
      <c r="G26" s="1133"/>
      <c r="H26" s="1134"/>
      <c r="I26" s="1132"/>
      <c r="J26" s="1132"/>
      <c r="K26" s="1132"/>
      <c r="L26" s="1132"/>
      <c r="M26" s="1132"/>
    </row>
    <row r="27" spans="1:13" ht="15.6" x14ac:dyDescent="0.3">
      <c r="A27" s="52"/>
      <c r="B27" s="1070" t="s">
        <v>500</v>
      </c>
      <c r="C27" s="501"/>
      <c r="E27" s="1131"/>
      <c r="F27" s="1132"/>
      <c r="G27" s="1133"/>
      <c r="H27" s="1134"/>
      <c r="I27" s="1132"/>
      <c r="J27" s="1132"/>
      <c r="K27" s="1132"/>
      <c r="L27" s="1132"/>
      <c r="M27" s="1132"/>
    </row>
    <row r="28" spans="1:13" ht="17.399999999999999" x14ac:dyDescent="0.25">
      <c r="A28" s="52"/>
      <c r="B28" s="54"/>
      <c r="C28" s="501"/>
      <c r="E28" s="1258"/>
      <c r="F28" s="1633" t="s">
        <v>720</v>
      </c>
      <c r="G28" s="1633"/>
      <c r="H28" s="1633"/>
      <c r="I28" s="1633"/>
      <c r="J28" s="1633"/>
      <c r="K28" s="1633"/>
      <c r="L28" s="1633"/>
      <c r="M28" s="1633"/>
    </row>
    <row r="29" spans="1:13" x14ac:dyDescent="0.25">
      <c r="A29" s="52"/>
      <c r="B29" s="54"/>
      <c r="C29" s="53"/>
      <c r="E29" s="1259"/>
      <c r="F29" s="1259"/>
      <c r="G29" s="1260"/>
      <c r="H29" s="1260"/>
      <c r="I29" s="1259"/>
      <c r="J29" s="1259"/>
      <c r="K29" s="1261"/>
      <c r="L29" s="1135"/>
      <c r="M29" s="1262"/>
    </row>
    <row r="30" spans="1:13" ht="15.6" x14ac:dyDescent="0.25">
      <c r="A30" s="52"/>
      <c r="B30" s="688" t="s">
        <v>422</v>
      </c>
      <c r="C30" s="53"/>
      <c r="E30" s="1136"/>
      <c r="F30" s="1137"/>
      <c r="G30" s="1138">
        <f ca="1">MAX(G9:INDIRECT(ADDRESS(ROW()-1,1)))+1</f>
        <v>10</v>
      </c>
      <c r="H30" s="1138" t="s">
        <v>42</v>
      </c>
      <c r="I30" s="1137" t="s">
        <v>119</v>
      </c>
      <c r="J30" s="1137" t="s">
        <v>185</v>
      </c>
      <c r="K30" s="1137" t="s">
        <v>1</v>
      </c>
      <c r="L30" s="1139">
        <v>5</v>
      </c>
      <c r="M30" s="1140">
        <f>TIME(MID(F28,SEARCH(":",F28)-2,2),MID(F28,SEARCH(":",F28)+1,2),0)</f>
        <v>0.5625</v>
      </c>
    </row>
    <row r="31" spans="1:13" ht="15.6" x14ac:dyDescent="0.25">
      <c r="A31" s="52"/>
      <c r="B31" s="689" t="s">
        <v>423</v>
      </c>
      <c r="C31" s="53"/>
      <c r="E31" s="1141"/>
      <c r="F31" s="1263"/>
      <c r="G31" s="1142">
        <f ca="1">G30+1</f>
        <v>11</v>
      </c>
      <c r="H31" s="1142" t="s">
        <v>53</v>
      </c>
      <c r="I31" s="1143" t="s">
        <v>550</v>
      </c>
      <c r="J31" s="1143" t="s">
        <v>185</v>
      </c>
      <c r="K31" s="1143" t="s">
        <v>4</v>
      </c>
      <c r="L31" s="1144">
        <v>75</v>
      </c>
      <c r="M31" s="1145">
        <f>M30+TIME(0,L30,0)</f>
        <v>0.56597222222222221</v>
      </c>
    </row>
    <row r="32" spans="1:13" ht="15.6" x14ac:dyDescent="0.25">
      <c r="A32" s="52"/>
      <c r="B32" s="1073" t="s">
        <v>484</v>
      </c>
      <c r="C32" s="53"/>
      <c r="E32" s="1136"/>
      <c r="F32" s="1264"/>
      <c r="G32" s="1138">
        <f ca="1">G31+1</f>
        <v>12</v>
      </c>
      <c r="H32" s="1138" t="s">
        <v>53</v>
      </c>
      <c r="I32" s="1137" t="s">
        <v>551</v>
      </c>
      <c r="J32" s="1137" t="s">
        <v>185</v>
      </c>
      <c r="K32" s="1137" t="s">
        <v>4</v>
      </c>
      <c r="L32" s="1139">
        <v>40</v>
      </c>
      <c r="M32" s="1140">
        <f>M31+TIME(0,L31,0)</f>
        <v>0.61805555555555558</v>
      </c>
    </row>
    <row r="33" spans="1:13" ht="15.6" x14ac:dyDescent="0.25">
      <c r="A33" s="618"/>
      <c r="B33" s="1074" t="s">
        <v>499</v>
      </c>
      <c r="C33" s="501"/>
      <c r="E33" s="1141"/>
      <c r="F33" s="1143"/>
      <c r="G33" s="1142">
        <f ca="1">G32+1</f>
        <v>13</v>
      </c>
      <c r="H33" s="1142" t="s">
        <v>2</v>
      </c>
      <c r="I33" s="1143" t="s">
        <v>331</v>
      </c>
      <c r="J33" s="1143"/>
      <c r="K33" s="1143"/>
      <c r="L33" s="1144"/>
      <c r="M33" s="1145">
        <f>M32+TIME(0,L32,0)</f>
        <v>0.64583333333333337</v>
      </c>
    </row>
    <row r="34" spans="1:13" ht="15.6" x14ac:dyDescent="0.25">
      <c r="A34" s="52"/>
      <c r="B34" s="54"/>
      <c r="C34" s="53"/>
      <c r="E34" s="786"/>
      <c r="F34" s="1156"/>
      <c r="G34" s="1157"/>
      <c r="H34" s="1158"/>
      <c r="I34" s="1159"/>
      <c r="J34" s="1157"/>
      <c r="K34" s="1157"/>
      <c r="L34" s="1147"/>
      <c r="M34" s="1150"/>
    </row>
    <row r="35" spans="1:13" ht="15.6" x14ac:dyDescent="0.3">
      <c r="A35" s="52"/>
      <c r="B35" s="54"/>
      <c r="C35" s="501"/>
      <c r="E35" s="1131"/>
      <c r="F35" s="1132"/>
      <c r="G35" s="1133"/>
      <c r="H35" s="1134"/>
      <c r="I35" s="1132"/>
      <c r="J35" s="1132"/>
      <c r="K35" s="1132"/>
      <c r="L35" s="1132"/>
      <c r="M35" s="1132"/>
    </row>
    <row r="36" spans="1:13" ht="17.399999999999999" x14ac:dyDescent="0.25">
      <c r="A36" s="52"/>
      <c r="B36" s="1290" t="s">
        <v>450</v>
      </c>
      <c r="C36" s="501"/>
      <c r="E36" s="1258"/>
      <c r="F36" s="1633" t="s">
        <v>721</v>
      </c>
      <c r="G36" s="1633"/>
      <c r="H36" s="1633"/>
      <c r="I36" s="1633"/>
      <c r="J36" s="1633"/>
      <c r="K36" s="1633"/>
      <c r="L36" s="1633"/>
      <c r="M36" s="1633"/>
    </row>
    <row r="37" spans="1:13" x14ac:dyDescent="0.25">
      <c r="A37" s="54"/>
      <c r="B37" s="1291"/>
      <c r="C37" s="54"/>
      <c r="E37" s="1259"/>
      <c r="F37" s="1259"/>
      <c r="G37" s="1260"/>
      <c r="H37" s="1260"/>
      <c r="I37" s="1259"/>
      <c r="J37" s="1259"/>
      <c r="K37" s="1261"/>
      <c r="L37" s="1135"/>
      <c r="M37" s="1262"/>
    </row>
    <row r="38" spans="1:13" ht="17.399999999999999" x14ac:dyDescent="0.25">
      <c r="A38" s="54"/>
      <c r="B38" s="865" t="s">
        <v>446</v>
      </c>
      <c r="C38" s="54"/>
      <c r="E38" s="1136"/>
      <c r="F38" s="1137"/>
      <c r="G38" s="1160">
        <f ca="1">G33+1</f>
        <v>14</v>
      </c>
      <c r="H38" s="1138" t="s">
        <v>42</v>
      </c>
      <c r="I38" s="1137" t="s">
        <v>119</v>
      </c>
      <c r="J38" s="1137" t="s">
        <v>185</v>
      </c>
      <c r="K38" s="1137" t="s">
        <v>1</v>
      </c>
      <c r="L38" s="1139">
        <v>5</v>
      </c>
      <c r="M38" s="1140">
        <f>TIME(MID(F36,SEARCH(":",F36)-2,2),MID(F36,SEARCH(":",F36)+1,2),0)</f>
        <v>0.5625</v>
      </c>
    </row>
    <row r="39" spans="1:13" ht="15.6" x14ac:dyDescent="0.25">
      <c r="A39" s="54"/>
      <c r="B39" s="1077" t="s">
        <v>379</v>
      </c>
      <c r="C39" s="54"/>
      <c r="E39" s="1141"/>
      <c r="F39" s="1263"/>
      <c r="G39" s="1142">
        <f t="shared" ref="G39:G44" ca="1" si="2">G38+1</f>
        <v>15</v>
      </c>
      <c r="H39" s="1142" t="s">
        <v>53</v>
      </c>
      <c r="I39" s="1143" t="s">
        <v>550</v>
      </c>
      <c r="J39" s="1143" t="s">
        <v>185</v>
      </c>
      <c r="K39" s="1143" t="s">
        <v>4</v>
      </c>
      <c r="L39" s="1144">
        <v>30</v>
      </c>
      <c r="M39" s="1145">
        <f t="shared" ref="M39:M44" si="3">M38+TIME(0,L38,0)</f>
        <v>0.56597222222222221</v>
      </c>
    </row>
    <row r="40" spans="1:13" ht="16.2" thickBot="1" x14ac:dyDescent="0.3">
      <c r="A40" s="54"/>
      <c r="B40" s="54"/>
      <c r="C40" s="54"/>
      <c r="E40" s="1136"/>
      <c r="F40" s="1264"/>
      <c r="G40" s="1138">
        <f t="shared" ca="1" si="2"/>
        <v>16</v>
      </c>
      <c r="H40" s="1138" t="s">
        <v>53</v>
      </c>
      <c r="I40" s="1137" t="s">
        <v>551</v>
      </c>
      <c r="J40" s="1137" t="s">
        <v>185</v>
      </c>
      <c r="K40" s="1137" t="s">
        <v>4</v>
      </c>
      <c r="L40" s="1139">
        <v>30</v>
      </c>
      <c r="M40" s="1140">
        <f t="shared" si="3"/>
        <v>0.58680555555555558</v>
      </c>
    </row>
    <row r="41" spans="1:13" ht="15.6" x14ac:dyDescent="0.25">
      <c r="A41" s="52"/>
      <c r="B41" s="603" t="s">
        <v>317</v>
      </c>
      <c r="C41" s="53"/>
      <c r="E41" s="1141"/>
      <c r="F41" s="1143"/>
      <c r="G41" s="1161">
        <f t="shared" ca="1" si="2"/>
        <v>17</v>
      </c>
      <c r="H41" s="1142" t="s">
        <v>53</v>
      </c>
      <c r="I41" s="1143" t="s">
        <v>552</v>
      </c>
      <c r="J41" s="1143" t="s">
        <v>185</v>
      </c>
      <c r="K41" s="1143" t="s">
        <v>666</v>
      </c>
      <c r="L41" s="1144">
        <v>40</v>
      </c>
      <c r="M41" s="1162">
        <f t="shared" si="3"/>
        <v>0.60763888888888895</v>
      </c>
    </row>
    <row r="42" spans="1:13" ht="15.6" x14ac:dyDescent="0.25">
      <c r="A42" s="52"/>
      <c r="B42" s="604" t="s">
        <v>277</v>
      </c>
      <c r="C42" s="53"/>
      <c r="E42" s="1136"/>
      <c r="F42" s="1264"/>
      <c r="G42" s="1138">
        <f t="shared" ca="1" si="2"/>
        <v>18</v>
      </c>
      <c r="H42" s="1138" t="s">
        <v>53</v>
      </c>
      <c r="I42" s="1137" t="s">
        <v>553</v>
      </c>
      <c r="J42" s="1137" t="s">
        <v>185</v>
      </c>
      <c r="K42" s="1137" t="s">
        <v>1</v>
      </c>
      <c r="L42" s="1139">
        <v>10</v>
      </c>
      <c r="M42" s="1140">
        <f t="shared" si="3"/>
        <v>0.63541666666666674</v>
      </c>
    </row>
    <row r="43" spans="1:13" ht="15.6" x14ac:dyDescent="0.25">
      <c r="A43" s="52"/>
      <c r="B43" s="506" t="s">
        <v>262</v>
      </c>
      <c r="C43" s="505"/>
      <c r="E43" s="888"/>
      <c r="F43" s="1143"/>
      <c r="G43" s="1161">
        <f t="shared" ca="1" si="2"/>
        <v>19</v>
      </c>
      <c r="H43" s="1142" t="s">
        <v>332</v>
      </c>
      <c r="I43" s="1163" t="s">
        <v>554</v>
      </c>
      <c r="J43" s="1143" t="s">
        <v>185</v>
      </c>
      <c r="K43" s="1143" t="s">
        <v>1</v>
      </c>
      <c r="L43" s="1144">
        <v>5</v>
      </c>
      <c r="M43" s="1162">
        <f t="shared" si="3"/>
        <v>0.64236111111111116</v>
      </c>
    </row>
    <row r="44" spans="1:13" ht="15.6" x14ac:dyDescent="0.25">
      <c r="A44" s="52"/>
      <c r="B44" s="507" t="s">
        <v>114</v>
      </c>
      <c r="C44" s="505"/>
      <c r="E44" s="786"/>
      <c r="F44" s="1137"/>
      <c r="G44" s="1138">
        <f t="shared" ca="1" si="2"/>
        <v>20</v>
      </c>
      <c r="H44" s="1138" t="s">
        <v>2</v>
      </c>
      <c r="I44" s="1137" t="s">
        <v>188</v>
      </c>
      <c r="J44" s="651" t="s">
        <v>185</v>
      </c>
      <c r="K44" s="1137" t="s">
        <v>4</v>
      </c>
      <c r="L44" s="1147"/>
      <c r="M44" s="1140">
        <f t="shared" si="3"/>
        <v>0.64583333333333337</v>
      </c>
    </row>
    <row r="45" spans="1:13" ht="13.8" x14ac:dyDescent="0.25">
      <c r="A45" s="52"/>
      <c r="B45" s="508" t="s">
        <v>115</v>
      </c>
      <c r="C45" s="505"/>
      <c r="E45" s="1259"/>
      <c r="F45" s="1151"/>
      <c r="G45" s="1152"/>
      <c r="H45" s="1153"/>
      <c r="I45" s="1154"/>
      <c r="J45" s="1152"/>
      <c r="K45" s="1152"/>
      <c r="L45" s="1149"/>
      <c r="M45" s="1155"/>
    </row>
    <row r="46" spans="1:13" ht="15.6" x14ac:dyDescent="0.25">
      <c r="A46" s="52"/>
      <c r="B46" s="1075" t="s">
        <v>112</v>
      </c>
      <c r="C46" s="505"/>
      <c r="E46" s="1136"/>
      <c r="F46" s="1156"/>
      <c r="G46" s="1157"/>
      <c r="H46" s="1158"/>
      <c r="I46" s="1159" t="s">
        <v>333</v>
      </c>
      <c r="J46" s="1157"/>
      <c r="K46" s="1157"/>
      <c r="L46" s="1147"/>
      <c r="M46" s="1150"/>
    </row>
    <row r="47" spans="1:13" ht="15.6" x14ac:dyDescent="0.25">
      <c r="A47" s="52"/>
      <c r="B47" s="509" t="s">
        <v>273</v>
      </c>
      <c r="C47" s="505"/>
      <c r="E47" s="1141"/>
      <c r="F47" s="1265"/>
      <c r="G47" s="1266"/>
      <c r="H47" s="1266"/>
      <c r="I47" s="1164"/>
      <c r="J47" s="1164"/>
      <c r="K47" s="1265"/>
      <c r="L47" s="1165"/>
      <c r="M47" s="1267"/>
    </row>
    <row r="48" spans="1:13" ht="15.6" x14ac:dyDescent="0.25">
      <c r="A48" s="52"/>
      <c r="B48" s="509" t="s">
        <v>274</v>
      </c>
      <c r="C48" s="505"/>
      <c r="E48" s="1136"/>
      <c r="F48" s="1268"/>
      <c r="G48" s="1269"/>
      <c r="H48" s="1269"/>
      <c r="I48" s="1166" t="s">
        <v>334</v>
      </c>
      <c r="J48" s="1166"/>
      <c r="K48" s="1268"/>
      <c r="L48" s="1167"/>
      <c r="M48" s="1270"/>
    </row>
    <row r="49" spans="1:13" ht="15.6" x14ac:dyDescent="0.25">
      <c r="A49" s="52"/>
      <c r="B49" s="509" t="s">
        <v>146</v>
      </c>
      <c r="C49" s="505"/>
      <c r="E49" s="888"/>
      <c r="F49" s="1168"/>
      <c r="G49" s="1169"/>
      <c r="H49" s="1169"/>
      <c r="I49" s="1169" t="s">
        <v>335</v>
      </c>
      <c r="J49" s="1170"/>
      <c r="K49" s="1170"/>
      <c r="L49" s="1170"/>
      <c r="M49" s="1171"/>
    </row>
    <row r="50" spans="1:13" ht="15.6" x14ac:dyDescent="0.25">
      <c r="A50" s="52"/>
      <c r="B50" s="509" t="s">
        <v>279</v>
      </c>
      <c r="C50" s="505"/>
      <c r="E50" s="1136"/>
      <c r="F50" s="919"/>
      <c r="G50" s="1172"/>
      <c r="H50" s="1172"/>
      <c r="I50" s="1173"/>
      <c r="J50" s="1174"/>
      <c r="K50" s="1174"/>
      <c r="L50" s="1174"/>
      <c r="M50" s="1175"/>
    </row>
    <row r="51" spans="1:13" ht="15.6" x14ac:dyDescent="0.25">
      <c r="A51" s="52"/>
      <c r="B51" s="509" t="s">
        <v>275</v>
      </c>
      <c r="C51" s="505"/>
      <c r="E51" s="1141"/>
      <c r="F51" s="920"/>
      <c r="G51" s="1176"/>
      <c r="H51" s="1176"/>
      <c r="I51" s="1177" t="s">
        <v>336</v>
      </c>
      <c r="J51" s="1178"/>
      <c r="K51" s="1178"/>
      <c r="L51" s="1178"/>
      <c r="M51" s="1179"/>
    </row>
    <row r="52" spans="1:13" ht="15.6" x14ac:dyDescent="0.25">
      <c r="A52" s="52"/>
      <c r="B52" s="509" t="s">
        <v>145</v>
      </c>
      <c r="C52" s="505"/>
      <c r="E52" s="1136"/>
      <c r="F52" s="1180"/>
      <c r="G52" s="1181" t="s">
        <v>7</v>
      </c>
      <c r="H52" s="1181"/>
      <c r="I52" s="1182" t="s">
        <v>337</v>
      </c>
      <c r="J52" s="1181"/>
      <c r="K52" s="1181"/>
      <c r="L52" s="1183"/>
      <c r="M52" s="1184"/>
    </row>
    <row r="53" spans="1:13" ht="15.6" x14ac:dyDescent="0.25">
      <c r="A53" s="52"/>
      <c r="B53" s="509" t="s">
        <v>276</v>
      </c>
      <c r="C53" s="505"/>
      <c r="E53" s="888"/>
      <c r="F53" s="1185"/>
      <c r="G53" s="1186"/>
      <c r="H53" s="1186"/>
      <c r="I53" s="1186"/>
      <c r="J53" s="1176"/>
      <c r="K53" s="1177"/>
      <c r="L53" s="1187"/>
      <c r="M53" s="1188"/>
    </row>
    <row r="54" spans="1:13" ht="15.6" x14ac:dyDescent="0.25">
      <c r="A54" s="52"/>
      <c r="B54" s="692" t="s">
        <v>116</v>
      </c>
      <c r="C54" s="505"/>
      <c r="E54" s="786"/>
      <c r="F54" s="1189"/>
      <c r="G54" s="1271"/>
      <c r="H54" s="1271"/>
      <c r="I54" s="1182" t="s">
        <v>320</v>
      </c>
      <c r="J54" s="1181"/>
      <c r="K54" s="1182"/>
      <c r="L54" s="1190"/>
      <c r="M54" s="1184"/>
    </row>
    <row r="55" spans="1:13" ht="15.6" x14ac:dyDescent="0.25">
      <c r="A55" s="52"/>
      <c r="B55" s="54"/>
      <c r="C55" s="505"/>
      <c r="E55" s="784"/>
      <c r="F55" s="784"/>
      <c r="G55" s="1272"/>
      <c r="H55" s="1272"/>
      <c r="I55" s="1191" t="s">
        <v>321</v>
      </c>
      <c r="J55" s="1191"/>
      <c r="K55" s="1191"/>
      <c r="L55" s="784"/>
      <c r="M55" s="652"/>
    </row>
    <row r="56" spans="1:13" ht="15.6" x14ac:dyDescent="0.25">
      <c r="A56" s="52"/>
      <c r="B56" s="54"/>
      <c r="C56" s="505"/>
      <c r="E56" s="1136"/>
      <c r="F56" s="890"/>
      <c r="G56" s="1271"/>
      <c r="H56" s="1271"/>
      <c r="I56" s="1182"/>
      <c r="J56" s="1271"/>
      <c r="K56" s="1182"/>
      <c r="L56" s="890"/>
      <c r="M56" s="1192"/>
    </row>
    <row r="57" spans="1:13" ht="15.6" x14ac:dyDescent="0.3">
      <c r="A57" s="52"/>
      <c r="B57" s="54"/>
      <c r="C57" s="53"/>
      <c r="E57" s="1131"/>
      <c r="F57" s="1132"/>
      <c r="G57" s="1133"/>
      <c r="H57" s="1134"/>
      <c r="I57" s="1132"/>
      <c r="J57" s="1132"/>
      <c r="K57" s="1132"/>
      <c r="L57" s="1132"/>
      <c r="M57" s="1132"/>
    </row>
    <row r="58" spans="1:13" ht="17.399999999999999" x14ac:dyDescent="0.25">
      <c r="A58" s="862"/>
      <c r="B58" s="863" t="str">
        <f>B1</f>
        <v>Sept 2012</v>
      </c>
      <c r="C58" s="864"/>
      <c r="E58" s="1258"/>
      <c r="F58" s="1633"/>
      <c r="G58" s="1633"/>
      <c r="H58" s="1633"/>
      <c r="I58" s="1633"/>
      <c r="J58" s="1633"/>
      <c r="K58" s="1633"/>
      <c r="L58" s="1633"/>
      <c r="M58" s="1633"/>
    </row>
    <row r="59" spans="1:13" x14ac:dyDescent="0.25">
      <c r="A59" s="1044"/>
      <c r="B59" s="1044"/>
      <c r="C59" s="1044"/>
      <c r="E59" s="1109"/>
      <c r="F59" s="1109"/>
      <c r="G59" s="1109"/>
      <c r="H59" s="1109"/>
      <c r="I59" s="1109"/>
      <c r="J59" s="1109"/>
      <c r="K59" s="1109"/>
      <c r="L59" s="1109"/>
      <c r="M59" s="1109"/>
    </row>
    <row r="60" spans="1:13" x14ac:dyDescent="0.25">
      <c r="A60" s="1044"/>
      <c r="B60" s="1044"/>
      <c r="C60" s="1044"/>
      <c r="E60" s="1109"/>
      <c r="F60" s="1109"/>
      <c r="G60" s="1109"/>
      <c r="H60" s="1109"/>
      <c r="I60" s="1109"/>
      <c r="J60" s="1109"/>
      <c r="K60" s="1109"/>
      <c r="L60" s="1109"/>
      <c r="M60" s="1109"/>
    </row>
    <row r="61" spans="1:13" x14ac:dyDescent="0.25">
      <c r="A61" s="1044"/>
      <c r="B61" s="1044"/>
      <c r="C61" s="1044"/>
      <c r="E61" s="1109"/>
      <c r="F61" s="1109"/>
      <c r="G61" s="1109"/>
      <c r="H61" s="1109"/>
      <c r="I61" s="1109"/>
      <c r="J61" s="1109"/>
      <c r="K61" s="1109"/>
      <c r="L61" s="1109"/>
      <c r="M61" s="1109"/>
    </row>
    <row r="62" spans="1:13" x14ac:dyDescent="0.25">
      <c r="A62" s="1044"/>
      <c r="B62" s="1044"/>
      <c r="C62" s="1044"/>
      <c r="E62" s="1109"/>
      <c r="F62" s="1109"/>
      <c r="G62" s="1109"/>
      <c r="H62" s="1109"/>
      <c r="I62" s="1109"/>
      <c r="J62" s="1109"/>
      <c r="K62" s="1109"/>
      <c r="L62" s="1109"/>
      <c r="M62" s="1109"/>
    </row>
    <row r="63" spans="1:13" x14ac:dyDescent="0.25">
      <c r="A63" s="1044"/>
      <c r="B63" s="1044"/>
      <c r="C63" s="1044"/>
      <c r="E63" s="1109"/>
      <c r="F63" s="1109"/>
      <c r="G63" s="1109"/>
      <c r="H63" s="1109"/>
      <c r="I63" s="1109"/>
      <c r="J63" s="1109"/>
      <c r="K63" s="1109"/>
      <c r="L63" s="1109"/>
      <c r="M63" s="1109"/>
    </row>
    <row r="64" spans="1:13" x14ac:dyDescent="0.25">
      <c r="A64" s="1044"/>
      <c r="B64" s="1044"/>
      <c r="C64" s="1044"/>
      <c r="E64" s="1109"/>
      <c r="F64" s="1109"/>
      <c r="G64" s="1109"/>
      <c r="H64" s="1109"/>
      <c r="I64" s="1109"/>
      <c r="J64" s="1109"/>
      <c r="K64" s="1109"/>
      <c r="L64" s="1109"/>
      <c r="M64" s="1109"/>
    </row>
    <row r="65" spans="1:13" x14ac:dyDescent="0.25">
      <c r="A65" s="1044"/>
      <c r="B65" s="1044"/>
      <c r="C65" s="1044"/>
      <c r="E65" s="1109"/>
      <c r="F65" s="1109"/>
      <c r="G65" s="1109"/>
      <c r="H65" s="1109"/>
      <c r="I65" s="1109"/>
      <c r="J65" s="1109"/>
      <c r="K65" s="1109"/>
      <c r="L65" s="1109"/>
      <c r="M65" s="1109"/>
    </row>
    <row r="66" spans="1:13" x14ac:dyDescent="0.25">
      <c r="A66" s="1044"/>
      <c r="B66" s="1044"/>
      <c r="C66" s="1044"/>
      <c r="E66" s="1109"/>
      <c r="F66" s="1109"/>
      <c r="G66" s="1109"/>
      <c r="H66" s="1109"/>
      <c r="I66" s="1109"/>
      <c r="J66" s="1109"/>
      <c r="K66" s="1109"/>
      <c r="L66" s="1109"/>
      <c r="M66" s="1109"/>
    </row>
    <row r="67" spans="1:13" x14ac:dyDescent="0.25">
      <c r="A67" s="1044"/>
      <c r="B67" s="1044"/>
      <c r="C67" s="1044"/>
      <c r="E67" s="1109"/>
      <c r="F67" s="1109"/>
      <c r="G67" s="1109"/>
      <c r="H67" s="1109"/>
      <c r="I67" s="1109"/>
      <c r="J67" s="1109"/>
      <c r="K67" s="1109"/>
      <c r="L67" s="1109"/>
      <c r="M67" s="1109"/>
    </row>
    <row r="68" spans="1:13" x14ac:dyDescent="0.25">
      <c r="A68" s="1044"/>
      <c r="B68" s="1044"/>
      <c r="C68" s="1044"/>
      <c r="E68" s="1109"/>
      <c r="F68" s="1109"/>
      <c r="G68" s="1109"/>
      <c r="H68" s="1109"/>
      <c r="I68" s="1109"/>
      <c r="J68" s="1109"/>
      <c r="K68" s="1109"/>
      <c r="L68" s="1109"/>
      <c r="M68" s="1109"/>
    </row>
    <row r="69" spans="1:13" x14ac:dyDescent="0.25">
      <c r="A69" s="1044"/>
      <c r="B69" s="1044"/>
      <c r="C69" s="1044"/>
      <c r="E69" s="1109"/>
      <c r="F69" s="1109"/>
      <c r="G69" s="1109"/>
      <c r="H69" s="1109"/>
      <c r="I69" s="1109"/>
      <c r="J69" s="1109"/>
      <c r="K69" s="1109"/>
      <c r="L69" s="1109"/>
      <c r="M69" s="1109"/>
    </row>
    <row r="70" spans="1:13" x14ac:dyDescent="0.25">
      <c r="A70" s="1044"/>
      <c r="B70" s="1044"/>
      <c r="C70" s="1044"/>
      <c r="E70" s="1109"/>
      <c r="F70" s="1109"/>
      <c r="G70" s="1109"/>
      <c r="H70" s="1109"/>
      <c r="I70" s="1109"/>
      <c r="J70" s="1109"/>
      <c r="K70" s="1109"/>
      <c r="L70" s="1109"/>
      <c r="M70" s="1109"/>
    </row>
    <row r="71" spans="1:13" x14ac:dyDescent="0.25">
      <c r="E71" s="1109"/>
      <c r="F71" s="1109"/>
      <c r="G71" s="1109"/>
      <c r="H71" s="1109"/>
      <c r="I71" s="1109"/>
      <c r="J71" s="1109"/>
      <c r="K71" s="1109"/>
      <c r="L71" s="1109"/>
      <c r="M71" s="1109"/>
    </row>
    <row r="72" spans="1:13" x14ac:dyDescent="0.25">
      <c r="E72" s="1109"/>
      <c r="F72" s="1109"/>
      <c r="G72" s="1109"/>
      <c r="H72" s="1109"/>
      <c r="I72" s="1109"/>
      <c r="J72" s="1109"/>
      <c r="K72" s="1109"/>
      <c r="L72" s="1109"/>
      <c r="M72" s="1109"/>
    </row>
    <row r="73" spans="1:13" x14ac:dyDescent="0.25">
      <c r="E73" s="1109"/>
      <c r="F73" s="1109"/>
      <c r="G73" s="1109"/>
      <c r="H73" s="1109"/>
      <c r="I73" s="1109"/>
      <c r="J73" s="1109"/>
      <c r="K73" s="1109"/>
      <c r="L73" s="1109"/>
      <c r="M73" s="1109"/>
    </row>
    <row r="74" spans="1:13" x14ac:dyDescent="0.25">
      <c r="E74" s="1109"/>
      <c r="F74" s="1109"/>
      <c r="G74" s="1109"/>
      <c r="H74" s="1109"/>
      <c r="I74" s="1109"/>
      <c r="J74" s="1109"/>
      <c r="K74" s="1109"/>
      <c r="L74" s="1109"/>
      <c r="M74" s="1109"/>
    </row>
    <row r="75" spans="1:13" x14ac:dyDescent="0.25">
      <c r="E75" s="1109"/>
      <c r="F75" s="1109"/>
      <c r="G75" s="1109"/>
      <c r="H75" s="1109"/>
      <c r="I75" s="1109"/>
      <c r="J75" s="1109"/>
      <c r="K75" s="1109"/>
      <c r="L75" s="1109"/>
      <c r="M75" s="1109"/>
    </row>
    <row r="76" spans="1:13" x14ac:dyDescent="0.25">
      <c r="E76" s="1109"/>
      <c r="F76" s="1109"/>
      <c r="G76" s="1109"/>
      <c r="H76" s="1109"/>
      <c r="I76" s="1109"/>
      <c r="J76" s="1109"/>
      <c r="K76" s="1109"/>
      <c r="L76" s="1109"/>
      <c r="M76" s="1109"/>
    </row>
    <row r="77" spans="1:13" x14ac:dyDescent="0.25">
      <c r="E77" s="1109"/>
      <c r="F77" s="1109"/>
      <c r="G77" s="1109"/>
      <c r="H77" s="1109"/>
      <c r="I77" s="1109"/>
      <c r="J77" s="1109"/>
      <c r="K77" s="1109"/>
      <c r="L77" s="1109"/>
      <c r="M77" s="1109"/>
    </row>
    <row r="78" spans="1:13" x14ac:dyDescent="0.25">
      <c r="E78" s="1109"/>
      <c r="F78" s="1109"/>
      <c r="G78" s="1109"/>
      <c r="H78" s="1109"/>
      <c r="I78" s="1109"/>
      <c r="J78" s="1109"/>
      <c r="K78" s="1109"/>
      <c r="L78" s="1109"/>
      <c r="M78" s="1109"/>
    </row>
    <row r="79" spans="1:13" x14ac:dyDescent="0.25">
      <c r="E79" s="1109"/>
      <c r="F79" s="1109"/>
      <c r="G79" s="1109"/>
      <c r="H79" s="1109"/>
      <c r="I79" s="1109"/>
      <c r="J79" s="1109"/>
      <c r="K79" s="1109"/>
      <c r="L79" s="1109"/>
      <c r="M79" s="1109"/>
    </row>
    <row r="80" spans="1:13" x14ac:dyDescent="0.25">
      <c r="E80" s="1109"/>
      <c r="F80" s="1109"/>
      <c r="G80" s="1109"/>
      <c r="H80" s="1109"/>
      <c r="I80" s="1109"/>
      <c r="J80" s="1109"/>
      <c r="K80" s="1109"/>
      <c r="L80" s="1109"/>
      <c r="M80" s="1109"/>
    </row>
    <row r="81" spans="5:13" x14ac:dyDescent="0.25">
      <c r="E81" s="1109"/>
      <c r="F81" s="1109"/>
      <c r="G81" s="1109"/>
      <c r="H81" s="1109"/>
      <c r="I81" s="1109"/>
      <c r="J81" s="1109"/>
      <c r="K81" s="1109"/>
      <c r="L81" s="1109"/>
      <c r="M81" s="1109"/>
    </row>
    <row r="82" spans="5:13" x14ac:dyDescent="0.25">
      <c r="E82" s="1109"/>
      <c r="F82" s="1109"/>
      <c r="G82" s="1109"/>
      <c r="H82" s="1109"/>
      <c r="I82" s="1109"/>
      <c r="J82" s="1109"/>
      <c r="K82" s="1109"/>
      <c r="L82" s="1109"/>
      <c r="M82" s="1109"/>
    </row>
    <row r="83" spans="5:13" x14ac:dyDescent="0.25">
      <c r="E83" s="1109"/>
      <c r="F83" s="1109"/>
      <c r="G83" s="1109"/>
      <c r="H83" s="1109"/>
      <c r="I83" s="1109"/>
      <c r="J83" s="1109"/>
      <c r="K83" s="1109"/>
      <c r="L83" s="1109"/>
      <c r="M83" s="1109"/>
    </row>
    <row r="84" spans="5:13" x14ac:dyDescent="0.25">
      <c r="E84" s="1109"/>
      <c r="F84" s="1109"/>
      <c r="G84" s="1109"/>
      <c r="H84" s="1109"/>
      <c r="I84" s="1109"/>
      <c r="J84" s="1109"/>
      <c r="K84" s="1109"/>
      <c r="L84" s="1109"/>
      <c r="M84" s="1109"/>
    </row>
    <row r="85" spans="5:13" x14ac:dyDescent="0.25">
      <c r="E85" s="1109"/>
      <c r="F85" s="1109"/>
      <c r="G85" s="1109"/>
      <c r="H85" s="1109"/>
      <c r="I85" s="1109"/>
      <c r="J85" s="1109"/>
      <c r="K85" s="1109"/>
      <c r="L85" s="1109"/>
      <c r="M85" s="1109"/>
    </row>
    <row r="86" spans="5:13" x14ac:dyDescent="0.25">
      <c r="E86" s="1109"/>
      <c r="F86" s="1109"/>
      <c r="G86" s="1109"/>
      <c r="H86" s="1109"/>
      <c r="I86" s="1109"/>
      <c r="J86" s="1109"/>
      <c r="K86" s="1109"/>
      <c r="L86" s="1109"/>
      <c r="M86" s="1109"/>
    </row>
    <row r="87" spans="5:13" x14ac:dyDescent="0.25">
      <c r="E87" s="1109"/>
      <c r="F87" s="1109"/>
      <c r="G87" s="1109"/>
      <c r="H87" s="1109"/>
      <c r="I87" s="1109"/>
      <c r="J87" s="1109"/>
      <c r="K87" s="1109"/>
      <c r="L87" s="1109"/>
      <c r="M87" s="1109"/>
    </row>
    <row r="88" spans="5:13" x14ac:dyDescent="0.25">
      <c r="E88" s="1109"/>
      <c r="F88" s="1109"/>
      <c r="G88" s="1109"/>
      <c r="H88" s="1109"/>
      <c r="I88" s="1109"/>
      <c r="J88" s="1109"/>
      <c r="K88" s="1109"/>
      <c r="L88" s="1109"/>
      <c r="M88" s="1109"/>
    </row>
    <row r="89" spans="5:13" x14ac:dyDescent="0.25">
      <c r="E89" s="1109"/>
      <c r="F89" s="1109"/>
      <c r="G89" s="1109"/>
      <c r="H89" s="1109"/>
      <c r="I89" s="1109"/>
      <c r="J89" s="1109"/>
      <c r="K89" s="1109"/>
      <c r="L89" s="1109"/>
      <c r="M89" s="1109"/>
    </row>
    <row r="90" spans="5:13" x14ac:dyDescent="0.25">
      <c r="E90" s="1109"/>
      <c r="F90" s="1109"/>
      <c r="G90" s="1109"/>
      <c r="H90" s="1109"/>
      <c r="I90" s="1109"/>
      <c r="J90" s="1109"/>
      <c r="K90" s="1109"/>
      <c r="L90" s="1109"/>
      <c r="M90" s="1109"/>
    </row>
    <row r="91" spans="5:13" x14ac:dyDescent="0.25">
      <c r="E91" s="1109"/>
      <c r="F91" s="1109"/>
      <c r="G91" s="1109"/>
      <c r="H91" s="1109"/>
      <c r="I91" s="1109"/>
      <c r="J91" s="1109"/>
      <c r="K91" s="1109"/>
      <c r="L91" s="1109"/>
      <c r="M91" s="1109"/>
    </row>
    <row r="92" spans="5:13" x14ac:dyDescent="0.25">
      <c r="E92" s="1109"/>
      <c r="F92" s="1109"/>
      <c r="G92" s="1109"/>
      <c r="H92" s="1109"/>
      <c r="I92" s="1109"/>
      <c r="J92" s="1109"/>
      <c r="K92" s="1109"/>
      <c r="L92" s="1109"/>
      <c r="M92" s="1109"/>
    </row>
    <row r="93" spans="5:13" x14ac:dyDescent="0.25">
      <c r="E93" s="1109"/>
      <c r="F93" s="1109"/>
      <c r="G93" s="1109"/>
      <c r="H93" s="1109"/>
      <c r="I93" s="1109"/>
      <c r="J93" s="1109"/>
      <c r="K93" s="1109"/>
      <c r="L93" s="1109"/>
      <c r="M93" s="1109"/>
    </row>
    <row r="94" spans="5:13" x14ac:dyDescent="0.25">
      <c r="E94" s="1109"/>
      <c r="F94" s="1109"/>
      <c r="G94" s="1109"/>
      <c r="H94" s="1109"/>
      <c r="I94" s="1109"/>
      <c r="J94" s="1109"/>
      <c r="K94" s="1109"/>
      <c r="L94" s="1109"/>
      <c r="M94" s="1109"/>
    </row>
    <row r="95" spans="5:13" x14ac:dyDescent="0.25">
      <c r="E95" s="1109"/>
      <c r="F95" s="1109"/>
      <c r="G95" s="1109"/>
      <c r="H95" s="1109"/>
      <c r="I95" s="1109"/>
      <c r="J95" s="1109"/>
      <c r="K95" s="1109"/>
      <c r="L95" s="1109"/>
      <c r="M95" s="1109"/>
    </row>
    <row r="96" spans="5:13" x14ac:dyDescent="0.25">
      <c r="E96" s="1109"/>
      <c r="F96" s="1109"/>
      <c r="G96" s="1109"/>
      <c r="H96" s="1109"/>
      <c r="I96" s="1109"/>
      <c r="J96" s="1109"/>
      <c r="K96" s="1109"/>
      <c r="L96" s="1109"/>
      <c r="M96" s="1109"/>
    </row>
    <row r="97" spans="5:13" x14ac:dyDescent="0.25">
      <c r="E97" s="1109"/>
      <c r="F97" s="1109"/>
      <c r="G97" s="1109"/>
      <c r="H97" s="1109"/>
      <c r="I97" s="1109"/>
      <c r="J97" s="1109"/>
      <c r="K97" s="1109"/>
      <c r="L97" s="1109"/>
      <c r="M97" s="1109"/>
    </row>
    <row r="98" spans="5:13" x14ac:dyDescent="0.25">
      <c r="E98" s="1109"/>
      <c r="F98" s="1109"/>
      <c r="G98" s="1109"/>
      <c r="H98" s="1109"/>
      <c r="I98" s="1109"/>
      <c r="J98" s="1109"/>
      <c r="K98" s="1109"/>
      <c r="L98" s="1109"/>
      <c r="M98" s="1109"/>
    </row>
    <row r="99" spans="5:13" x14ac:dyDescent="0.25">
      <c r="E99" s="1109"/>
      <c r="F99" s="1109"/>
      <c r="G99" s="1109"/>
      <c r="H99" s="1109"/>
      <c r="I99" s="1109"/>
      <c r="J99" s="1109"/>
      <c r="K99" s="1109"/>
      <c r="L99" s="1109"/>
      <c r="M99" s="1109"/>
    </row>
    <row r="100" spans="5:13" x14ac:dyDescent="0.25">
      <c r="E100" s="1109"/>
      <c r="F100" s="1109"/>
      <c r="G100" s="1109"/>
      <c r="H100" s="1109"/>
      <c r="I100" s="1109"/>
      <c r="J100" s="1109"/>
      <c r="K100" s="1109"/>
      <c r="L100" s="1109"/>
      <c r="M100" s="1109"/>
    </row>
  </sheetData>
  <mergeCells count="12">
    <mergeCell ref="F58:M58"/>
    <mergeCell ref="B36:B37"/>
    <mergeCell ref="B4:B6"/>
    <mergeCell ref="F2:M2"/>
    <mergeCell ref="F3:M3"/>
    <mergeCell ref="F4:M4"/>
    <mergeCell ref="F5:M5"/>
    <mergeCell ref="F6:M6"/>
    <mergeCell ref="F7:M7"/>
    <mergeCell ref="F14:M14"/>
    <mergeCell ref="F28:M28"/>
    <mergeCell ref="F36:M36"/>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89"/>
  <sheetViews>
    <sheetView zoomScaleNormal="100" workbookViewId="0">
      <selection activeCell="E1" sqref="E1:M52"/>
    </sheetView>
  </sheetViews>
  <sheetFormatPr defaultRowHeight="15.6" x14ac:dyDescent="0.3"/>
  <cols>
    <col min="1" max="1" width="1.44140625" customWidth="1"/>
    <col min="2" max="2" width="12.44140625" customWidth="1"/>
    <col min="3" max="3" width="1.44140625" customWidth="1"/>
    <col min="4" max="4" width="2.109375" customWidth="1"/>
    <col min="5" max="5" width="1.44140625" style="443" customWidth="1"/>
    <col min="6" max="6" width="3.6640625" style="443" customWidth="1"/>
    <col min="7" max="7" width="6" style="443" customWidth="1"/>
    <col min="8" max="8" width="2.44140625" style="443" customWidth="1"/>
    <col min="9" max="9" width="94.6640625" style="443" customWidth="1"/>
    <col min="10" max="10" width="3.109375" style="443" customWidth="1"/>
    <col min="11" max="11" width="18.44140625" style="443" customWidth="1"/>
    <col min="12" max="12" width="12.88671875" style="443" customWidth="1"/>
    <col min="13" max="13" width="12.5546875" style="443" customWidth="1"/>
  </cols>
  <sheetData>
    <row r="1" spans="1:13" x14ac:dyDescent="0.25">
      <c r="A1" s="862"/>
      <c r="B1" s="863" t="str">
        <f>Title!B1</f>
        <v>Sept 2012</v>
      </c>
      <c r="C1" s="864"/>
      <c r="E1" s="525"/>
      <c r="F1" s="525"/>
      <c r="G1" s="525"/>
      <c r="H1" s="525"/>
      <c r="I1" s="525"/>
      <c r="J1" s="525"/>
      <c r="K1" s="525"/>
      <c r="L1" s="525"/>
      <c r="M1" s="526"/>
    </row>
    <row r="2" spans="1:13" ht="18" thickBot="1" x14ac:dyDescent="0.3">
      <c r="A2" s="618"/>
      <c r="B2" s="886"/>
      <c r="C2" s="53"/>
      <c r="E2" s="527"/>
      <c r="F2" s="1638" t="s">
        <v>349</v>
      </c>
      <c r="G2" s="1638"/>
      <c r="H2" s="1638"/>
      <c r="I2" s="1638"/>
      <c r="J2" s="1638"/>
      <c r="K2" s="1638"/>
      <c r="L2" s="1638"/>
      <c r="M2" s="1638"/>
    </row>
    <row r="3" spans="1:13" ht="18" thickBot="1" x14ac:dyDescent="0.3">
      <c r="A3" s="618"/>
      <c r="B3" s="372" t="str">
        <f>Title!B3</f>
        <v>Interim</v>
      </c>
      <c r="C3" s="53"/>
      <c r="E3" s="528"/>
      <c r="F3" s="1639" t="s">
        <v>77</v>
      </c>
      <c r="G3" s="1639"/>
      <c r="H3" s="1639"/>
      <c r="I3" s="1639"/>
      <c r="J3" s="1639"/>
      <c r="K3" s="1639"/>
      <c r="L3" s="1639"/>
      <c r="M3" s="1639"/>
    </row>
    <row r="4" spans="1:13" x14ac:dyDescent="0.3">
      <c r="A4" s="618"/>
      <c r="B4" s="1285" t="str">
        <f>Title!B4</f>
        <v>R0</v>
      </c>
      <c r="C4" s="53"/>
      <c r="E4" s="1239"/>
      <c r="F4" s="1640" t="s">
        <v>350</v>
      </c>
      <c r="G4" s="1640"/>
      <c r="H4" s="1640"/>
      <c r="I4" s="1640"/>
      <c r="J4" s="1640"/>
      <c r="K4" s="1640"/>
      <c r="L4" s="1640"/>
      <c r="M4" s="1640"/>
    </row>
    <row r="5" spans="1:13" x14ac:dyDescent="0.3">
      <c r="A5" s="618"/>
      <c r="B5" s="1286"/>
      <c r="C5" s="53"/>
      <c r="E5" s="495"/>
      <c r="F5" s="378" t="s">
        <v>6</v>
      </c>
      <c r="G5" s="931" t="s">
        <v>677</v>
      </c>
      <c r="H5" s="931"/>
      <c r="I5" s="931"/>
      <c r="J5" s="931"/>
      <c r="K5" s="931"/>
      <c r="L5" s="931"/>
      <c r="M5" s="931"/>
    </row>
    <row r="6" spans="1:13" ht="16.2" thickBot="1" x14ac:dyDescent="0.35">
      <c r="A6" s="618"/>
      <c r="B6" s="1287"/>
      <c r="C6" s="53"/>
      <c r="E6" s="495"/>
      <c r="F6" s="378" t="s">
        <v>6</v>
      </c>
      <c r="G6" s="1240" t="s">
        <v>457</v>
      </c>
      <c r="H6" s="1241"/>
      <c r="I6" s="1241"/>
      <c r="J6" s="931"/>
      <c r="K6" s="931"/>
      <c r="L6" s="931"/>
      <c r="M6" s="931"/>
    </row>
    <row r="7" spans="1:13" ht="16.2" thickBot="1" x14ac:dyDescent="0.35">
      <c r="A7" s="618"/>
      <c r="B7" s="54"/>
      <c r="C7" s="547"/>
      <c r="E7" s="495"/>
      <c r="F7" s="378" t="s">
        <v>6</v>
      </c>
      <c r="G7" s="931" t="s">
        <v>458</v>
      </c>
      <c r="H7" s="931"/>
      <c r="I7" s="931"/>
      <c r="J7" s="931"/>
      <c r="K7" s="931"/>
      <c r="L7" s="931"/>
      <c r="M7" s="931"/>
    </row>
    <row r="8" spans="1:13" ht="17.399999999999999" x14ac:dyDescent="0.3">
      <c r="A8" s="618"/>
      <c r="B8" s="1065" t="s">
        <v>113</v>
      </c>
      <c r="C8" s="501"/>
      <c r="E8" s="495"/>
      <c r="F8" s="378" t="s">
        <v>6</v>
      </c>
      <c r="G8" s="931" t="s">
        <v>60</v>
      </c>
      <c r="H8" s="931"/>
      <c r="I8" s="931"/>
      <c r="J8" s="931"/>
      <c r="K8" s="931"/>
      <c r="L8" s="931"/>
      <c r="M8" s="931"/>
    </row>
    <row r="9" spans="1:13" x14ac:dyDescent="0.3">
      <c r="A9" s="618"/>
      <c r="B9" s="685" t="s">
        <v>142</v>
      </c>
      <c r="C9" s="501"/>
      <c r="E9" s="495"/>
      <c r="F9" s="378" t="s">
        <v>6</v>
      </c>
      <c r="G9" s="931"/>
      <c r="H9" s="931"/>
      <c r="I9" s="931"/>
      <c r="J9" s="931"/>
      <c r="K9" s="931"/>
      <c r="L9" s="931"/>
      <c r="M9" s="931"/>
    </row>
    <row r="10" spans="1:13" ht="21" x14ac:dyDescent="0.25">
      <c r="A10" s="618"/>
      <c r="B10" s="686"/>
      <c r="C10" s="687"/>
      <c r="E10" s="653"/>
      <c r="F10" s="653"/>
      <c r="G10" s="653"/>
      <c r="H10" s="653"/>
      <c r="I10" s="653"/>
      <c r="J10" s="653"/>
      <c r="K10" s="930"/>
      <c r="L10" s="653"/>
      <c r="M10" s="653"/>
    </row>
    <row r="11" spans="1:13" ht="17.399999999999999" x14ac:dyDescent="0.25">
      <c r="A11" s="618"/>
      <c r="B11" s="688" t="s">
        <v>418</v>
      </c>
      <c r="C11" s="501"/>
      <c r="E11" s="878"/>
      <c r="F11" s="1637" t="s">
        <v>678</v>
      </c>
      <c r="G11" s="1637"/>
      <c r="H11" s="1637"/>
      <c r="I11" s="1637"/>
      <c r="J11" s="1637"/>
      <c r="K11" s="1637"/>
      <c r="L11" s="1637"/>
      <c r="M11" s="1637"/>
    </row>
    <row r="12" spans="1:13" x14ac:dyDescent="0.25">
      <c r="A12" s="52"/>
      <c r="B12" s="689" t="s">
        <v>419</v>
      </c>
      <c r="C12" s="53"/>
      <c r="E12" s="617"/>
      <c r="F12" s="442"/>
      <c r="G12" s="152">
        <v>1</v>
      </c>
      <c r="H12" s="403"/>
      <c r="I12" s="403" t="s">
        <v>460</v>
      </c>
      <c r="J12" s="622" t="s">
        <v>185</v>
      </c>
      <c r="K12" s="9" t="s">
        <v>78</v>
      </c>
      <c r="L12" s="623">
        <v>0</v>
      </c>
      <c r="M12" s="624">
        <f>TIME(10+0,30,0)</f>
        <v>0.4375</v>
      </c>
    </row>
    <row r="13" spans="1:13" ht="26.4" x14ac:dyDescent="0.25">
      <c r="A13" s="618"/>
      <c r="B13" s="690" t="s">
        <v>168</v>
      </c>
      <c r="C13" s="501"/>
      <c r="E13" s="660"/>
      <c r="F13" s="1242"/>
      <c r="G13" s="881">
        <f>G12+1</f>
        <v>2</v>
      </c>
      <c r="H13" s="881"/>
      <c r="I13" s="929" t="s">
        <v>461</v>
      </c>
      <c r="J13" s="655" t="s">
        <v>185</v>
      </c>
      <c r="K13" s="881" t="s">
        <v>78</v>
      </c>
      <c r="L13" s="656">
        <v>15</v>
      </c>
      <c r="M13" s="657">
        <f>M12+TIME(0,L12,0)</f>
        <v>0.4375</v>
      </c>
    </row>
    <row r="14" spans="1:13" x14ac:dyDescent="0.25">
      <c r="A14" s="52"/>
      <c r="B14" s="691" t="s">
        <v>270</v>
      </c>
      <c r="C14" s="501"/>
      <c r="E14" s="617"/>
      <c r="F14" s="1243"/>
      <c r="G14" s="9">
        <f>G13+1</f>
        <v>3</v>
      </c>
      <c r="H14" s="9"/>
      <c r="I14" s="1244" t="s">
        <v>679</v>
      </c>
      <c r="J14" s="622" t="s">
        <v>185</v>
      </c>
      <c r="K14" s="9" t="s">
        <v>78</v>
      </c>
      <c r="L14" s="623">
        <v>10</v>
      </c>
      <c r="M14" s="624">
        <f>M13+TIME(0,L13,0)</f>
        <v>0.44791666666666669</v>
      </c>
    </row>
    <row r="15" spans="1:13" x14ac:dyDescent="0.25">
      <c r="A15" s="52"/>
      <c r="B15" s="502" t="s">
        <v>297</v>
      </c>
      <c r="C15" s="501"/>
      <c r="E15" s="822"/>
      <c r="F15" s="1245"/>
      <c r="G15" s="747">
        <v>4</v>
      </c>
      <c r="H15" s="747"/>
      <c r="I15" s="1246" t="s">
        <v>396</v>
      </c>
      <c r="J15" s="716" t="s">
        <v>6</v>
      </c>
      <c r="K15" s="747" t="s">
        <v>78</v>
      </c>
      <c r="L15" s="717">
        <v>10</v>
      </c>
      <c r="M15" s="792">
        <f>M14+TIME(0,L14,0)</f>
        <v>0.4548611111111111</v>
      </c>
    </row>
    <row r="16" spans="1:13" x14ac:dyDescent="0.25">
      <c r="A16" s="52"/>
      <c r="B16" s="503" t="s">
        <v>363</v>
      </c>
      <c r="C16" s="504"/>
      <c r="E16" s="821"/>
      <c r="F16" s="793"/>
      <c r="G16" s="794">
        <v>5</v>
      </c>
      <c r="H16" s="795"/>
      <c r="I16" s="795" t="s">
        <v>397</v>
      </c>
      <c r="J16" s="796" t="s">
        <v>185</v>
      </c>
      <c r="K16" s="794" t="s">
        <v>4</v>
      </c>
      <c r="L16" s="797">
        <v>85</v>
      </c>
      <c r="M16" s="798">
        <f>M15+TIME(0,L15,0)</f>
        <v>0.46180555555555552</v>
      </c>
    </row>
    <row r="17" spans="1:13" x14ac:dyDescent="0.25">
      <c r="A17" s="52"/>
      <c r="B17" s="54"/>
      <c r="C17" s="463"/>
      <c r="E17" s="822"/>
      <c r="F17" s="745"/>
      <c r="G17" s="747">
        <v>6</v>
      </c>
      <c r="H17" s="746"/>
      <c r="I17" s="746" t="s">
        <v>13</v>
      </c>
      <c r="J17" s="716" t="s">
        <v>6</v>
      </c>
      <c r="K17" s="747" t="s">
        <v>78</v>
      </c>
      <c r="L17" s="717">
        <v>0</v>
      </c>
      <c r="M17" s="792">
        <f>M16+TIME(0,L16,0)</f>
        <v>0.52083333333333326</v>
      </c>
    </row>
    <row r="18" spans="1:13" x14ac:dyDescent="0.25">
      <c r="A18" s="52"/>
      <c r="B18" s="54"/>
      <c r="C18" s="53"/>
      <c r="E18" s="818"/>
      <c r="F18" s="928"/>
      <c r="G18" s="927"/>
      <c r="H18" s="932"/>
      <c r="I18" s="932"/>
      <c r="J18" s="977"/>
      <c r="K18" s="927"/>
      <c r="L18" s="978"/>
      <c r="M18" s="979"/>
    </row>
    <row r="19" spans="1:13" ht="17.399999999999999" x14ac:dyDescent="0.25">
      <c r="A19" s="618"/>
      <c r="B19" s="1018" t="s">
        <v>420</v>
      </c>
      <c r="C19" s="501"/>
      <c r="E19" s="818"/>
      <c r="F19" s="1637" t="s">
        <v>680</v>
      </c>
      <c r="G19" s="1637"/>
      <c r="H19" s="1637"/>
      <c r="I19" s="1637"/>
      <c r="J19" s="1637"/>
      <c r="K19" s="1637"/>
      <c r="L19" s="1637"/>
      <c r="M19" s="1637"/>
    </row>
    <row r="20" spans="1:13" x14ac:dyDescent="0.25">
      <c r="A20" s="52"/>
      <c r="B20" s="689" t="s">
        <v>421</v>
      </c>
      <c r="C20" s="53"/>
      <c r="E20" s="821"/>
      <c r="F20" s="793"/>
      <c r="G20" s="794">
        <v>7</v>
      </c>
      <c r="H20" s="795"/>
      <c r="I20" s="795" t="s">
        <v>119</v>
      </c>
      <c r="J20" s="796" t="s">
        <v>6</v>
      </c>
      <c r="K20" s="794" t="s">
        <v>78</v>
      </c>
      <c r="L20" s="797">
        <v>0</v>
      </c>
      <c r="M20" s="798">
        <f>TIME(1+12,30,0)</f>
        <v>0.5625</v>
      </c>
    </row>
    <row r="21" spans="1:13" x14ac:dyDescent="0.25">
      <c r="A21" s="618"/>
      <c r="B21" s="1066" t="s">
        <v>498</v>
      </c>
      <c r="C21" s="501"/>
      <c r="E21" s="822"/>
      <c r="F21" s="745"/>
      <c r="G21" s="747">
        <v>8</v>
      </c>
      <c r="H21" s="746"/>
      <c r="I21" s="746" t="s">
        <v>550</v>
      </c>
      <c r="J21" s="716" t="s">
        <v>6</v>
      </c>
      <c r="K21" s="747" t="s">
        <v>4</v>
      </c>
      <c r="L21" s="717">
        <v>120</v>
      </c>
      <c r="M21" s="792">
        <f>M20+TIME(0,L20,0)</f>
        <v>0.5625</v>
      </c>
    </row>
    <row r="22" spans="1:13" x14ac:dyDescent="0.3">
      <c r="A22" s="52"/>
      <c r="B22" s="1019" t="s">
        <v>312</v>
      </c>
      <c r="C22" s="501"/>
      <c r="E22" s="821"/>
      <c r="F22" s="793"/>
      <c r="G22" s="794">
        <v>9</v>
      </c>
      <c r="H22" s="795"/>
      <c r="I22" s="795" t="s">
        <v>331</v>
      </c>
      <c r="J22" s="796" t="s">
        <v>6</v>
      </c>
      <c r="K22" s="794" t="s">
        <v>78</v>
      </c>
      <c r="L22" s="797">
        <v>0</v>
      </c>
      <c r="M22" s="798">
        <f>M21+TIME(0,L21,0)</f>
        <v>0.64583333333333337</v>
      </c>
    </row>
    <row r="23" spans="1:13" x14ac:dyDescent="0.3">
      <c r="A23" s="52"/>
      <c r="B23" s="1067" t="s">
        <v>311</v>
      </c>
      <c r="C23" s="501"/>
      <c r="E23" s="818"/>
      <c r="F23" s="928"/>
      <c r="G23" s="927"/>
      <c r="H23" s="932"/>
      <c r="I23" s="932"/>
      <c r="J23" s="977"/>
      <c r="K23" s="927"/>
      <c r="L23" s="978"/>
      <c r="M23" s="979"/>
    </row>
    <row r="24" spans="1:13" ht="17.399999999999999" x14ac:dyDescent="0.3">
      <c r="A24" s="52"/>
      <c r="B24" s="1020" t="s">
        <v>364</v>
      </c>
      <c r="C24" s="501"/>
      <c r="E24" s="818"/>
      <c r="F24" s="1637" t="s">
        <v>681</v>
      </c>
      <c r="G24" s="1637"/>
      <c r="H24" s="1637"/>
      <c r="I24" s="1637"/>
      <c r="J24" s="1637"/>
      <c r="K24" s="1637"/>
      <c r="L24" s="1637"/>
      <c r="M24" s="1637"/>
    </row>
    <row r="25" spans="1:13" x14ac:dyDescent="0.25">
      <c r="A25" s="52"/>
      <c r="B25" s="1068" t="s">
        <v>29</v>
      </c>
      <c r="C25" s="501"/>
      <c r="E25" s="821"/>
      <c r="F25" s="793"/>
      <c r="G25" s="794">
        <v>10</v>
      </c>
      <c r="H25" s="795"/>
      <c r="I25" s="795" t="s">
        <v>119</v>
      </c>
      <c r="J25" s="796"/>
      <c r="K25" s="794" t="s">
        <v>14</v>
      </c>
      <c r="L25" s="797">
        <v>0</v>
      </c>
      <c r="M25" s="798">
        <f>TIME(4+12,0,0)</f>
        <v>0.66666666666666663</v>
      </c>
    </row>
    <row r="26" spans="1:13" x14ac:dyDescent="0.25">
      <c r="A26" s="52"/>
      <c r="B26" s="1069" t="s">
        <v>23</v>
      </c>
      <c r="C26" s="501"/>
      <c r="E26" s="822"/>
      <c r="F26" s="745"/>
      <c r="G26" s="747">
        <v>11</v>
      </c>
      <c r="H26" s="746"/>
      <c r="I26" s="746" t="s">
        <v>459</v>
      </c>
      <c r="J26" s="716"/>
      <c r="K26" s="747" t="s">
        <v>14</v>
      </c>
      <c r="L26" s="717">
        <v>15</v>
      </c>
      <c r="M26" s="792">
        <f>M25+TIME(0,L25,0)</f>
        <v>0.66666666666666663</v>
      </c>
    </row>
    <row r="27" spans="1:13" x14ac:dyDescent="0.25">
      <c r="A27" s="52"/>
      <c r="B27" s="1070" t="s">
        <v>500</v>
      </c>
      <c r="C27" s="501"/>
      <c r="E27" s="821"/>
      <c r="F27" s="793"/>
      <c r="G27" s="794">
        <v>12</v>
      </c>
      <c r="H27" s="795"/>
      <c r="I27" s="795" t="s">
        <v>429</v>
      </c>
      <c r="J27" s="796"/>
      <c r="K27" s="794" t="s">
        <v>4</v>
      </c>
      <c r="L27" s="797">
        <v>105</v>
      </c>
      <c r="M27" s="798">
        <f>M26+TIME(0,L26,0)</f>
        <v>0.67708333333333326</v>
      </c>
    </row>
    <row r="28" spans="1:13" x14ac:dyDescent="0.25">
      <c r="A28" s="52"/>
      <c r="B28" s="54"/>
      <c r="C28" s="501"/>
      <c r="E28" s="822"/>
      <c r="F28" s="745"/>
      <c r="G28" s="747">
        <v>13</v>
      </c>
      <c r="H28" s="746"/>
      <c r="I28" s="746" t="s">
        <v>331</v>
      </c>
      <c r="J28" s="716"/>
      <c r="K28" s="747" t="s">
        <v>14</v>
      </c>
      <c r="L28" s="717">
        <v>0</v>
      </c>
      <c r="M28" s="792">
        <f>M27+TIME(0,L27,0)</f>
        <v>0.74999999999999989</v>
      </c>
    </row>
    <row r="29" spans="1:13" x14ac:dyDescent="0.25">
      <c r="A29" s="52"/>
      <c r="B29" s="54"/>
      <c r="C29" s="53"/>
      <c r="E29" s="821"/>
      <c r="F29" s="793"/>
      <c r="G29" s="794"/>
      <c r="H29" s="795"/>
      <c r="I29" s="795"/>
      <c r="J29" s="796"/>
      <c r="K29" s="794"/>
      <c r="L29" s="797"/>
      <c r="M29" s="798"/>
    </row>
    <row r="30" spans="1:13" x14ac:dyDescent="0.25">
      <c r="A30" s="52"/>
      <c r="B30" s="688" t="s">
        <v>422</v>
      </c>
      <c r="C30" s="53"/>
      <c r="E30" s="818"/>
      <c r="F30" s="928"/>
      <c r="G30" s="927"/>
      <c r="H30" s="932"/>
      <c r="I30" s="932"/>
      <c r="J30" s="977"/>
      <c r="K30" s="927"/>
      <c r="L30" s="978"/>
      <c r="M30" s="979"/>
    </row>
    <row r="31" spans="1:13" ht="17.399999999999999" x14ac:dyDescent="0.25">
      <c r="A31" s="52"/>
      <c r="B31" s="689" t="s">
        <v>423</v>
      </c>
      <c r="C31" s="53"/>
      <c r="E31" s="878"/>
      <c r="F31" s="1637" t="s">
        <v>682</v>
      </c>
      <c r="G31" s="1637"/>
      <c r="H31" s="1637"/>
      <c r="I31" s="1637"/>
      <c r="J31" s="1637"/>
      <c r="K31" s="1637"/>
      <c r="L31" s="1637"/>
      <c r="M31" s="1637"/>
    </row>
    <row r="32" spans="1:13" x14ac:dyDescent="0.25">
      <c r="A32" s="52"/>
      <c r="B32" s="1073" t="s">
        <v>484</v>
      </c>
      <c r="C32" s="53"/>
      <c r="E32" s="821"/>
      <c r="F32" s="793"/>
      <c r="G32" s="794">
        <v>14</v>
      </c>
      <c r="H32" s="795"/>
      <c r="I32" s="795" t="s">
        <v>119</v>
      </c>
      <c r="J32" s="796" t="s">
        <v>6</v>
      </c>
      <c r="K32" s="794" t="s">
        <v>14</v>
      </c>
      <c r="L32" s="797">
        <v>0</v>
      </c>
      <c r="M32" s="798">
        <f>TIME(8+0,0,0)</f>
        <v>0.33333333333333331</v>
      </c>
    </row>
    <row r="33" spans="1:13" x14ac:dyDescent="0.25">
      <c r="A33" s="618"/>
      <c r="B33" s="1074" t="s">
        <v>499</v>
      </c>
      <c r="C33" s="501"/>
      <c r="E33" s="980"/>
      <c r="F33" s="981"/>
      <c r="G33" s="868">
        <v>15</v>
      </c>
      <c r="H33" s="869"/>
      <c r="I33" s="869" t="s">
        <v>462</v>
      </c>
      <c r="J33" s="874" t="s">
        <v>6</v>
      </c>
      <c r="K33" s="868" t="s">
        <v>14</v>
      </c>
      <c r="L33" s="982">
        <v>0</v>
      </c>
      <c r="M33" s="983">
        <f>M32+TIME(0,L32,0)</f>
        <v>0.33333333333333331</v>
      </c>
    </row>
    <row r="34" spans="1:13" x14ac:dyDescent="0.25">
      <c r="A34" s="52"/>
      <c r="B34" s="54"/>
      <c r="C34" s="53"/>
      <c r="E34" s="821"/>
      <c r="F34" s="793"/>
      <c r="G34" s="794">
        <v>16</v>
      </c>
      <c r="H34" s="795"/>
      <c r="I34" s="795" t="s">
        <v>429</v>
      </c>
      <c r="J34" s="796" t="s">
        <v>6</v>
      </c>
      <c r="K34" s="794" t="s">
        <v>4</v>
      </c>
      <c r="L34" s="797">
        <v>120</v>
      </c>
      <c r="M34" s="798">
        <f>M33+TIME(0,L33,0)</f>
        <v>0.33333333333333331</v>
      </c>
    </row>
    <row r="35" spans="1:13" x14ac:dyDescent="0.25">
      <c r="A35" s="52"/>
      <c r="B35" s="54"/>
      <c r="C35" s="501"/>
      <c r="E35" s="980"/>
      <c r="F35" s="981"/>
      <c r="G35" s="868">
        <v>17</v>
      </c>
      <c r="H35" s="869"/>
      <c r="I35" s="869" t="s">
        <v>331</v>
      </c>
      <c r="J35" s="874" t="s">
        <v>6</v>
      </c>
      <c r="K35" s="868" t="s">
        <v>14</v>
      </c>
      <c r="L35" s="982">
        <v>0</v>
      </c>
      <c r="M35" s="983">
        <f>M34+TIME(0,L34,0)</f>
        <v>0.41666666666666663</v>
      </c>
    </row>
    <row r="36" spans="1:13" ht="21" x14ac:dyDescent="0.25">
      <c r="A36" s="52"/>
      <c r="B36" s="1290" t="s">
        <v>450</v>
      </c>
      <c r="C36" s="501"/>
      <c r="E36" s="818"/>
      <c r="F36" s="749"/>
      <c r="G36" s="749"/>
      <c r="H36" s="749"/>
      <c r="I36" s="749"/>
      <c r="J36" s="749"/>
      <c r="K36" s="748"/>
      <c r="L36" s="749"/>
      <c r="M36" s="749"/>
    </row>
    <row r="37" spans="1:13" ht="17.399999999999999" x14ac:dyDescent="0.25">
      <c r="A37" s="54"/>
      <c r="B37" s="1291"/>
      <c r="C37" s="54"/>
      <c r="E37" s="818"/>
      <c r="F37" s="1637" t="s">
        <v>683</v>
      </c>
      <c r="G37" s="1637"/>
      <c r="H37" s="1637"/>
      <c r="I37" s="1637"/>
      <c r="J37" s="1637"/>
      <c r="K37" s="1637"/>
      <c r="L37" s="1637"/>
      <c r="M37" s="1637"/>
    </row>
    <row r="38" spans="1:13" ht="17.399999999999999" x14ac:dyDescent="0.25">
      <c r="A38" s="54"/>
      <c r="B38" s="865" t="s">
        <v>446</v>
      </c>
      <c r="C38" s="54"/>
      <c r="E38" s="617"/>
      <c r="F38" s="442"/>
      <c r="G38" s="152">
        <v>18</v>
      </c>
      <c r="H38" s="403"/>
      <c r="I38" s="403" t="s">
        <v>119</v>
      </c>
      <c r="J38" s="622" t="s">
        <v>185</v>
      </c>
      <c r="K38" s="9" t="s">
        <v>14</v>
      </c>
      <c r="L38" s="623">
        <v>0</v>
      </c>
      <c r="M38" s="624">
        <f>TIME(10+0,30,0)</f>
        <v>0.4375</v>
      </c>
    </row>
    <row r="39" spans="1:13" ht="21" x14ac:dyDescent="0.25">
      <c r="A39" s="54"/>
      <c r="B39" s="1077" t="s">
        <v>379</v>
      </c>
      <c r="C39" s="54"/>
      <c r="E39" s="819"/>
      <c r="F39" s="745"/>
      <c r="G39" s="747">
        <v>19</v>
      </c>
      <c r="H39" s="746"/>
      <c r="I39" s="746" t="s">
        <v>463</v>
      </c>
      <c r="J39" s="716" t="s">
        <v>6</v>
      </c>
      <c r="K39" s="747" t="s">
        <v>14</v>
      </c>
      <c r="L39" s="717">
        <v>0</v>
      </c>
      <c r="M39" s="792">
        <f>M38+TIME(0,L38,0)</f>
        <v>0.4375</v>
      </c>
    </row>
    <row r="40" spans="1:13" ht="18" thickBot="1" x14ac:dyDescent="0.3">
      <c r="A40" s="54"/>
      <c r="B40" s="54"/>
      <c r="C40" s="54"/>
      <c r="E40" s="820"/>
      <c r="F40" s="793"/>
      <c r="G40" s="794">
        <v>20</v>
      </c>
      <c r="H40" s="795"/>
      <c r="I40" s="795" t="s">
        <v>429</v>
      </c>
      <c r="J40" s="796" t="s">
        <v>6</v>
      </c>
      <c r="K40" s="794" t="s">
        <v>4</v>
      </c>
      <c r="L40" s="797">
        <v>120</v>
      </c>
      <c r="M40" s="798">
        <f>M39+TIME(0,L39,0)</f>
        <v>0.4375</v>
      </c>
    </row>
    <row r="41" spans="1:13" x14ac:dyDescent="0.25">
      <c r="A41" s="52"/>
      <c r="B41" s="603" t="s">
        <v>317</v>
      </c>
      <c r="C41" s="53"/>
      <c r="E41" s="660"/>
      <c r="F41" s="1247"/>
      <c r="G41" s="881">
        <v>21</v>
      </c>
      <c r="H41" s="881"/>
      <c r="I41" s="625" t="s">
        <v>13</v>
      </c>
      <c r="J41" s="626" t="s">
        <v>6</v>
      </c>
      <c r="K41" s="881" t="s">
        <v>14</v>
      </c>
      <c r="L41" s="656">
        <v>0</v>
      </c>
      <c r="M41" s="657">
        <f>M40+TIME(0,L40,0)</f>
        <v>0.52083333333333337</v>
      </c>
    </row>
    <row r="42" spans="1:13" ht="21" x14ac:dyDescent="0.25">
      <c r="A42" s="52"/>
      <c r="B42" s="604" t="s">
        <v>277</v>
      </c>
      <c r="C42" s="53"/>
      <c r="E42" s="818"/>
      <c r="F42" s="749"/>
      <c r="G42" s="749"/>
      <c r="H42" s="749"/>
      <c r="I42" s="749"/>
      <c r="J42" s="749"/>
      <c r="K42" s="748"/>
      <c r="L42" s="749"/>
      <c r="M42" s="749"/>
    </row>
    <row r="43" spans="1:13" ht="17.399999999999999" x14ac:dyDescent="0.25">
      <c r="A43" s="52"/>
      <c r="B43" s="506" t="s">
        <v>262</v>
      </c>
      <c r="C43" s="505"/>
      <c r="E43" s="818"/>
      <c r="F43" s="1637" t="s">
        <v>684</v>
      </c>
      <c r="G43" s="1637"/>
      <c r="H43" s="1637"/>
      <c r="I43" s="1637"/>
      <c r="J43" s="1637"/>
      <c r="K43" s="1637"/>
      <c r="L43" s="1637"/>
      <c r="M43" s="1637"/>
    </row>
    <row r="44" spans="1:13" x14ac:dyDescent="0.25">
      <c r="A44" s="52"/>
      <c r="B44" s="507" t="s">
        <v>114</v>
      </c>
      <c r="C44" s="505"/>
      <c r="E44" s="821"/>
      <c r="F44" s="793"/>
      <c r="G44" s="799">
        <v>22</v>
      </c>
      <c r="H44" s="795"/>
      <c r="I44" s="795" t="s">
        <v>119</v>
      </c>
      <c r="J44" s="796" t="s">
        <v>185</v>
      </c>
      <c r="K44" s="794" t="s">
        <v>78</v>
      </c>
      <c r="L44" s="797">
        <v>0</v>
      </c>
      <c r="M44" s="798">
        <f>TIME(4+12,0,0)</f>
        <v>0.66666666666666663</v>
      </c>
    </row>
    <row r="45" spans="1:13" x14ac:dyDescent="0.25">
      <c r="A45" s="52"/>
      <c r="B45" s="508" t="s">
        <v>115</v>
      </c>
      <c r="C45" s="505"/>
      <c r="E45" s="822"/>
      <c r="F45" s="745"/>
      <c r="G45" s="800">
        <v>23</v>
      </c>
      <c r="H45" s="745"/>
      <c r="I45" s="746" t="s">
        <v>685</v>
      </c>
      <c r="J45" s="801" t="s">
        <v>6</v>
      </c>
      <c r="K45" s="745" t="s">
        <v>4</v>
      </c>
      <c r="L45" s="717">
        <v>0</v>
      </c>
      <c r="M45" s="792">
        <f>M44+TIME(0,L44,0)</f>
        <v>0.66666666666666663</v>
      </c>
    </row>
    <row r="46" spans="1:13" x14ac:dyDescent="0.25">
      <c r="A46" s="52"/>
      <c r="B46" s="1075" t="s">
        <v>112</v>
      </c>
      <c r="C46" s="505"/>
      <c r="E46" s="821"/>
      <c r="F46" s="793"/>
      <c r="G46" s="794">
        <v>24</v>
      </c>
      <c r="H46" s="795"/>
      <c r="I46" s="795" t="s">
        <v>399</v>
      </c>
      <c r="J46" s="796" t="s">
        <v>6</v>
      </c>
      <c r="K46" s="794" t="s">
        <v>4</v>
      </c>
      <c r="L46" s="797">
        <v>60</v>
      </c>
      <c r="M46" s="798">
        <f>M45+TIME(0,L45,0)</f>
        <v>0.66666666666666663</v>
      </c>
    </row>
    <row r="47" spans="1:13" x14ac:dyDescent="0.25">
      <c r="A47" s="52"/>
      <c r="B47" s="509" t="s">
        <v>273</v>
      </c>
      <c r="C47" s="505"/>
      <c r="E47" s="822"/>
      <c r="F47" s="745"/>
      <c r="G47" s="747">
        <v>25</v>
      </c>
      <c r="H47" s="746"/>
      <c r="I47" s="746" t="s">
        <v>60</v>
      </c>
      <c r="J47" s="716" t="s">
        <v>6</v>
      </c>
      <c r="K47" s="747" t="s">
        <v>4</v>
      </c>
      <c r="L47" s="717">
        <v>60</v>
      </c>
      <c r="M47" s="792">
        <f>M46+TIME(0, L47, 0)</f>
        <v>0.70833333333333326</v>
      </c>
    </row>
    <row r="48" spans="1:13" x14ac:dyDescent="0.25">
      <c r="A48" s="52"/>
      <c r="B48" s="509" t="s">
        <v>274</v>
      </c>
      <c r="C48" s="505"/>
      <c r="E48" s="823"/>
      <c r="F48" s="802"/>
      <c r="G48" s="803">
        <v>26</v>
      </c>
      <c r="H48" s="804"/>
      <c r="I48" s="804" t="s">
        <v>331</v>
      </c>
      <c r="J48" s="805" t="s">
        <v>6</v>
      </c>
      <c r="K48" s="803" t="s">
        <v>78</v>
      </c>
      <c r="L48" s="806">
        <v>0</v>
      </c>
      <c r="M48" s="807">
        <f>M47+TIME(0,L46,0)</f>
        <v>0.74999999999999989</v>
      </c>
    </row>
    <row r="49" spans="1:13" ht="21" x14ac:dyDescent="0.25">
      <c r="A49" s="52"/>
      <c r="B49" s="509" t="s">
        <v>146</v>
      </c>
      <c r="C49" s="505"/>
      <c r="E49" s="818"/>
      <c r="F49" s="749"/>
      <c r="G49" s="749"/>
      <c r="H49" s="749"/>
      <c r="I49" s="749"/>
      <c r="J49" s="749"/>
      <c r="K49" s="748"/>
      <c r="L49" s="749"/>
      <c r="M49" s="749"/>
    </row>
    <row r="50" spans="1:13" ht="17.399999999999999" x14ac:dyDescent="0.25">
      <c r="A50" s="52"/>
      <c r="B50" s="509" t="s">
        <v>279</v>
      </c>
      <c r="C50" s="505"/>
      <c r="E50" s="818"/>
      <c r="F50" s="1641" t="s">
        <v>686</v>
      </c>
      <c r="G50" s="1641"/>
      <c r="H50" s="1641"/>
      <c r="I50" s="1641"/>
      <c r="J50" s="1641"/>
      <c r="K50" s="1641"/>
      <c r="L50" s="1641"/>
      <c r="M50" s="1641"/>
    </row>
    <row r="51" spans="1:13" ht="21" x14ac:dyDescent="0.25">
      <c r="A51" s="52"/>
      <c r="B51" s="509" t="s">
        <v>275</v>
      </c>
      <c r="C51" s="505"/>
      <c r="E51" s="824"/>
      <c r="F51" s="793"/>
      <c r="G51" s="799">
        <v>27</v>
      </c>
      <c r="H51" s="795"/>
      <c r="I51" s="795" t="s">
        <v>119</v>
      </c>
      <c r="J51" s="796" t="s">
        <v>185</v>
      </c>
      <c r="K51" s="794" t="s">
        <v>14</v>
      </c>
      <c r="L51" s="797">
        <v>0</v>
      </c>
      <c r="M51" s="798">
        <f>TIME(8+0,0,0)</f>
        <v>0.33333333333333331</v>
      </c>
    </row>
    <row r="52" spans="1:13" ht="17.399999999999999" x14ac:dyDescent="0.25">
      <c r="A52" s="52"/>
      <c r="B52" s="509" t="s">
        <v>145</v>
      </c>
      <c r="C52" s="505"/>
      <c r="E52" s="825"/>
      <c r="F52" s="745"/>
      <c r="G52" s="800">
        <v>28</v>
      </c>
      <c r="H52" s="745"/>
      <c r="I52" s="746" t="s">
        <v>61</v>
      </c>
      <c r="J52" s="801" t="s">
        <v>6</v>
      </c>
      <c r="K52" s="745" t="s">
        <v>4</v>
      </c>
      <c r="L52" s="717">
        <v>0</v>
      </c>
      <c r="M52" s="792">
        <f>M51+TIME(0,L51,0)</f>
        <v>0.33333333333333331</v>
      </c>
    </row>
    <row r="53" spans="1:13" x14ac:dyDescent="0.25">
      <c r="A53" s="52"/>
      <c r="B53" s="509" t="s">
        <v>276</v>
      </c>
      <c r="C53" s="505"/>
      <c r="E53" s="821"/>
      <c r="F53" s="793"/>
      <c r="G53" s="794">
        <v>29</v>
      </c>
      <c r="H53" s="795"/>
      <c r="I53" s="795" t="s">
        <v>429</v>
      </c>
      <c r="J53" s="796" t="s">
        <v>6</v>
      </c>
      <c r="K53" s="794" t="s">
        <v>4</v>
      </c>
      <c r="L53" s="797">
        <v>120</v>
      </c>
      <c r="M53" s="798">
        <f>M52+TIME(0,L52,0)</f>
        <v>0.33333333333333331</v>
      </c>
    </row>
    <row r="54" spans="1:13" x14ac:dyDescent="0.25">
      <c r="A54" s="52"/>
      <c r="B54" s="692" t="s">
        <v>116</v>
      </c>
      <c r="C54" s="505"/>
      <c r="E54" s="822"/>
      <c r="F54" s="745"/>
      <c r="G54" s="747">
        <v>30</v>
      </c>
      <c r="H54" s="746"/>
      <c r="I54" s="746" t="s">
        <v>331</v>
      </c>
      <c r="J54" s="716" t="s">
        <v>6</v>
      </c>
      <c r="K54" s="747" t="s">
        <v>14</v>
      </c>
      <c r="L54" s="717">
        <v>0</v>
      </c>
      <c r="M54" s="792">
        <f>M52+TIME(0,L53,0)</f>
        <v>0.41666666666666663</v>
      </c>
    </row>
    <row r="55" spans="1:13" ht="21" x14ac:dyDescent="0.25">
      <c r="A55" s="52"/>
      <c r="B55" s="54"/>
      <c r="C55" s="505"/>
      <c r="E55" s="818"/>
      <c r="F55" s="749"/>
      <c r="G55" s="749"/>
      <c r="H55" s="749"/>
      <c r="I55" s="749"/>
      <c r="J55" s="749"/>
      <c r="K55" s="748"/>
      <c r="L55" s="749"/>
      <c r="M55" s="749"/>
    </row>
    <row r="56" spans="1:13" ht="17.399999999999999" x14ac:dyDescent="0.25">
      <c r="A56" s="52"/>
      <c r="B56" s="54"/>
      <c r="C56" s="505"/>
      <c r="E56" s="818"/>
      <c r="F56" s="1641" t="s">
        <v>687</v>
      </c>
      <c r="G56" s="1641"/>
      <c r="H56" s="1641"/>
      <c r="I56" s="1641"/>
      <c r="J56" s="1641"/>
      <c r="K56" s="1641"/>
      <c r="L56" s="1641"/>
      <c r="M56" s="1641"/>
    </row>
    <row r="57" spans="1:13" ht="21" x14ac:dyDescent="0.25">
      <c r="A57" s="52"/>
      <c r="B57" s="54"/>
      <c r="C57" s="53"/>
      <c r="E57" s="824"/>
      <c r="F57" s="793"/>
      <c r="G57" s="799">
        <v>31</v>
      </c>
      <c r="H57" s="795"/>
      <c r="I57" s="795" t="s">
        <v>119</v>
      </c>
      <c r="J57" s="796" t="s">
        <v>185</v>
      </c>
      <c r="K57" s="794" t="s">
        <v>14</v>
      </c>
      <c r="L57" s="797">
        <v>0</v>
      </c>
      <c r="M57" s="798">
        <f>TIME(4+12,0,0)</f>
        <v>0.66666666666666663</v>
      </c>
    </row>
    <row r="58" spans="1:13" ht="21" x14ac:dyDescent="0.25">
      <c r="A58" s="862"/>
      <c r="B58" s="863" t="str">
        <f>B1</f>
        <v>Sept 2012</v>
      </c>
      <c r="C58" s="864"/>
      <c r="E58" s="1248"/>
      <c r="F58" s="1249"/>
      <c r="G58" s="1250">
        <v>32</v>
      </c>
      <c r="H58" s="1251"/>
      <c r="I58" s="1251" t="s">
        <v>688</v>
      </c>
      <c r="J58" s="1252" t="s">
        <v>6</v>
      </c>
      <c r="K58" s="1253" t="s">
        <v>4</v>
      </c>
      <c r="L58" s="1254">
        <v>0</v>
      </c>
      <c r="M58" s="1255">
        <f>M57+TIME(0, L57, )</f>
        <v>0.66666666666666663</v>
      </c>
    </row>
    <row r="59" spans="1:13" ht="17.399999999999999" x14ac:dyDescent="0.25">
      <c r="A59" s="1044"/>
      <c r="B59" s="1044"/>
      <c r="C59" s="1044"/>
      <c r="E59" s="825"/>
      <c r="F59" s="745"/>
      <c r="G59" s="800">
        <v>33</v>
      </c>
      <c r="H59" s="745"/>
      <c r="I59" s="746" t="s">
        <v>689</v>
      </c>
      <c r="J59" s="801" t="s">
        <v>6</v>
      </c>
      <c r="K59" s="745" t="s">
        <v>4</v>
      </c>
      <c r="L59" s="717">
        <v>120</v>
      </c>
      <c r="M59" s="792">
        <f>M58+TIME(0,L58,0)</f>
        <v>0.66666666666666663</v>
      </c>
    </row>
    <row r="60" spans="1:13" x14ac:dyDescent="0.25">
      <c r="A60" s="1044"/>
      <c r="B60" s="1044"/>
      <c r="C60" s="1044"/>
      <c r="E60" s="822"/>
      <c r="F60" s="745"/>
      <c r="G60" s="747">
        <v>34</v>
      </c>
      <c r="H60" s="746"/>
      <c r="I60" s="746" t="s">
        <v>331</v>
      </c>
      <c r="J60" s="716" t="s">
        <v>6</v>
      </c>
      <c r="K60" s="747" t="s">
        <v>690</v>
      </c>
      <c r="L60" s="717">
        <v>0</v>
      </c>
      <c r="M60" s="792">
        <f>M59+TIME(0, L59,0)</f>
        <v>0.75</v>
      </c>
    </row>
    <row r="61" spans="1:13" ht="21" x14ac:dyDescent="0.25">
      <c r="A61" s="1044"/>
      <c r="B61" s="1044"/>
      <c r="C61" s="1044"/>
      <c r="E61" s="818"/>
      <c r="F61" s="749"/>
      <c r="G61" s="749"/>
      <c r="H61" s="749"/>
      <c r="I61" s="749"/>
      <c r="J61" s="749"/>
      <c r="K61" s="748"/>
      <c r="L61" s="749"/>
      <c r="M61" s="749"/>
    </row>
    <row r="62" spans="1:13" ht="17.399999999999999" x14ac:dyDescent="0.25">
      <c r="A62" s="1044"/>
      <c r="B62" s="1044"/>
      <c r="C62" s="1044"/>
      <c r="E62" s="818"/>
      <c r="F62" s="1641" t="s">
        <v>691</v>
      </c>
      <c r="G62" s="1641"/>
      <c r="H62" s="1641"/>
      <c r="I62" s="1641"/>
      <c r="J62" s="1641"/>
      <c r="K62" s="1641"/>
      <c r="L62" s="1641"/>
      <c r="M62" s="1641"/>
    </row>
    <row r="63" spans="1:13" ht="21" x14ac:dyDescent="0.25">
      <c r="A63" s="1044"/>
      <c r="B63" s="1044"/>
      <c r="C63" s="1044"/>
      <c r="E63" s="824"/>
      <c r="F63" s="793"/>
      <c r="G63" s="799">
        <v>35</v>
      </c>
      <c r="H63" s="795"/>
      <c r="I63" s="795" t="s">
        <v>119</v>
      </c>
      <c r="J63" s="796" t="s">
        <v>185</v>
      </c>
      <c r="K63" s="794" t="s">
        <v>14</v>
      </c>
      <c r="L63" s="797">
        <v>0</v>
      </c>
      <c r="M63" s="798">
        <f>TIME(8+0,0,0)</f>
        <v>0.33333333333333331</v>
      </c>
    </row>
    <row r="64" spans="1:13" ht="17.399999999999999" x14ac:dyDescent="0.25">
      <c r="A64" s="1044"/>
      <c r="B64" s="1044"/>
      <c r="C64" s="1044"/>
      <c r="E64" s="825"/>
      <c r="F64" s="745"/>
      <c r="G64" s="800">
        <v>36</v>
      </c>
      <c r="H64" s="745"/>
      <c r="I64" s="746" t="s">
        <v>430</v>
      </c>
      <c r="J64" s="801" t="s">
        <v>6</v>
      </c>
      <c r="K64" s="745" t="s">
        <v>4</v>
      </c>
      <c r="L64" s="717">
        <v>0</v>
      </c>
      <c r="M64" s="792">
        <f>M63+TIME(0,L63,0)</f>
        <v>0.33333333333333331</v>
      </c>
    </row>
    <row r="65" spans="1:13" x14ac:dyDescent="0.3">
      <c r="A65" s="1044"/>
      <c r="B65" s="1044"/>
      <c r="C65" s="1044"/>
      <c r="E65" s="826"/>
      <c r="F65" s="808"/>
      <c r="G65" s="809">
        <v>37</v>
      </c>
      <c r="H65" s="808"/>
      <c r="I65" s="808" t="s">
        <v>429</v>
      </c>
      <c r="J65" s="810" t="s">
        <v>6</v>
      </c>
      <c r="K65" s="808" t="s">
        <v>4</v>
      </c>
      <c r="L65" s="808">
        <v>120</v>
      </c>
      <c r="M65" s="798">
        <f>M64+TIME(0,L64, 0)</f>
        <v>0.33333333333333331</v>
      </c>
    </row>
    <row r="66" spans="1:13" x14ac:dyDescent="0.3">
      <c r="A66" s="1044"/>
      <c r="B66" s="1044"/>
      <c r="C66" s="1044"/>
      <c r="E66" s="827"/>
      <c r="F66" s="745"/>
      <c r="G66" s="747">
        <v>38</v>
      </c>
      <c r="H66" s="746"/>
      <c r="I66" s="746" t="s">
        <v>13</v>
      </c>
      <c r="J66" s="716" t="s">
        <v>6</v>
      </c>
      <c r="K66" s="747" t="s">
        <v>14</v>
      </c>
      <c r="L66" s="717">
        <v>0</v>
      </c>
      <c r="M66" s="792">
        <f>M65+TIME(0,L65,0)</f>
        <v>0.41666666666666663</v>
      </c>
    </row>
    <row r="67" spans="1:13" ht="21" x14ac:dyDescent="0.3">
      <c r="A67" s="1044"/>
      <c r="B67" s="1044"/>
      <c r="C67" s="1044"/>
      <c r="E67" s="817"/>
      <c r="F67" s="749"/>
      <c r="G67" s="749"/>
      <c r="H67" s="749"/>
      <c r="I67" s="749"/>
      <c r="J67" s="749"/>
      <c r="K67" s="748"/>
      <c r="L67" s="749"/>
      <c r="M67" s="749"/>
    </row>
    <row r="68" spans="1:13" ht="17.399999999999999" x14ac:dyDescent="0.3">
      <c r="A68" s="1044"/>
      <c r="B68" s="1044"/>
      <c r="C68" s="1044"/>
      <c r="E68" s="817"/>
      <c r="F68" s="1641" t="s">
        <v>692</v>
      </c>
      <c r="G68" s="1641"/>
      <c r="H68" s="1641"/>
      <c r="I68" s="1641"/>
      <c r="J68" s="1641"/>
      <c r="K68" s="1641"/>
      <c r="L68" s="1641"/>
      <c r="M68" s="1641"/>
    </row>
    <row r="69" spans="1:13" ht="21" x14ac:dyDescent="0.25">
      <c r="A69" s="1044"/>
      <c r="B69" s="1044"/>
      <c r="C69" s="1044"/>
      <c r="E69" s="824"/>
      <c r="F69" s="793"/>
      <c r="G69" s="799">
        <v>39</v>
      </c>
      <c r="H69" s="795"/>
      <c r="I69" s="795" t="s">
        <v>119</v>
      </c>
      <c r="J69" s="796" t="s">
        <v>185</v>
      </c>
      <c r="K69" s="794" t="s">
        <v>14</v>
      </c>
      <c r="L69" s="797">
        <v>0</v>
      </c>
      <c r="M69" s="798">
        <f>TIME(10+0,30,0)</f>
        <v>0.4375</v>
      </c>
    </row>
    <row r="70" spans="1:13" ht="17.399999999999999" x14ac:dyDescent="0.25">
      <c r="A70" s="1044"/>
      <c r="B70" s="1044"/>
      <c r="C70" s="1044"/>
      <c r="E70" s="825"/>
      <c r="F70" s="745"/>
      <c r="G70" s="800">
        <v>40</v>
      </c>
      <c r="H70" s="745"/>
      <c r="I70" s="746" t="s">
        <v>61</v>
      </c>
      <c r="J70" s="801" t="s">
        <v>6</v>
      </c>
      <c r="K70" s="745" t="s">
        <v>4</v>
      </c>
      <c r="L70" s="717">
        <v>0</v>
      </c>
      <c r="M70" s="792">
        <f>M69+TIME(0,L69,0)</f>
        <v>0.4375</v>
      </c>
    </row>
    <row r="71" spans="1:13" x14ac:dyDescent="0.25">
      <c r="A71" s="855"/>
      <c r="B71" s="855"/>
      <c r="C71" s="855"/>
      <c r="E71" s="821"/>
      <c r="F71" s="793"/>
      <c r="G71" s="794">
        <v>41</v>
      </c>
      <c r="H71" s="795"/>
      <c r="I71" s="795" t="s">
        <v>429</v>
      </c>
      <c r="J71" s="796" t="s">
        <v>6</v>
      </c>
      <c r="K71" s="794" t="s">
        <v>4</v>
      </c>
      <c r="L71" s="797">
        <v>120</v>
      </c>
      <c r="M71" s="798">
        <f>M70+TIME(0,L70,0)</f>
        <v>0.4375</v>
      </c>
    </row>
    <row r="72" spans="1:13" x14ac:dyDescent="0.25">
      <c r="A72" s="855"/>
      <c r="B72" s="855"/>
      <c r="C72" s="855"/>
      <c r="E72" s="822"/>
      <c r="F72" s="745"/>
      <c r="G72" s="747">
        <v>42</v>
      </c>
      <c r="H72" s="746"/>
      <c r="I72" s="746" t="s">
        <v>331</v>
      </c>
      <c r="J72" s="716" t="s">
        <v>6</v>
      </c>
      <c r="K72" s="747" t="s">
        <v>14</v>
      </c>
      <c r="L72" s="717">
        <v>0</v>
      </c>
      <c r="M72" s="792">
        <f>M70+TIME(0,L71,0)</f>
        <v>0.52083333333333337</v>
      </c>
    </row>
    <row r="73" spans="1:13" ht="21" x14ac:dyDescent="0.3">
      <c r="A73" s="855"/>
      <c r="B73" s="855"/>
      <c r="C73" s="855"/>
      <c r="E73" s="817"/>
      <c r="F73" s="749"/>
      <c r="G73" s="749"/>
      <c r="H73" s="749"/>
      <c r="I73" s="749"/>
      <c r="J73" s="749"/>
      <c r="K73" s="748"/>
      <c r="L73" s="749"/>
      <c r="M73" s="749"/>
    </row>
    <row r="74" spans="1:13" ht="17.399999999999999" x14ac:dyDescent="0.3">
      <c r="A74" s="855"/>
      <c r="B74" s="855"/>
      <c r="C74" s="855"/>
      <c r="E74" s="817"/>
      <c r="F74" s="1641" t="s">
        <v>693</v>
      </c>
      <c r="G74" s="1641"/>
      <c r="H74" s="1641"/>
      <c r="I74" s="1641"/>
      <c r="J74" s="1641"/>
      <c r="K74" s="1641"/>
      <c r="L74" s="1641"/>
      <c r="M74" s="1641"/>
    </row>
    <row r="75" spans="1:13" ht="21" x14ac:dyDescent="0.25">
      <c r="A75" s="855"/>
      <c r="B75" s="855"/>
      <c r="C75" s="855"/>
      <c r="E75" s="824"/>
      <c r="F75" s="793"/>
      <c r="G75" s="799">
        <v>43</v>
      </c>
      <c r="H75" s="795"/>
      <c r="I75" s="795" t="s">
        <v>119</v>
      </c>
      <c r="J75" s="796" t="s">
        <v>185</v>
      </c>
      <c r="K75" s="794" t="s">
        <v>78</v>
      </c>
      <c r="L75" s="797">
        <v>0</v>
      </c>
      <c r="M75" s="798">
        <f>TIME(4+12,0,0)</f>
        <v>0.66666666666666663</v>
      </c>
    </row>
    <row r="76" spans="1:13" ht="17.399999999999999" x14ac:dyDescent="0.25">
      <c r="A76" s="855"/>
      <c r="B76" s="855"/>
      <c r="C76" s="855"/>
      <c r="E76" s="825"/>
      <c r="F76" s="745"/>
      <c r="G76" s="800">
        <v>44</v>
      </c>
      <c r="H76" s="745"/>
      <c r="I76" s="746" t="s">
        <v>398</v>
      </c>
      <c r="J76" s="801" t="s">
        <v>6</v>
      </c>
      <c r="K76" s="745" t="s">
        <v>78</v>
      </c>
      <c r="L76" s="717">
        <v>5</v>
      </c>
      <c r="M76" s="792">
        <f>M75+TIME(0,L75,0)</f>
        <v>0.66666666666666663</v>
      </c>
    </row>
    <row r="77" spans="1:13" x14ac:dyDescent="0.25">
      <c r="A77" s="684"/>
      <c r="B77" s="684"/>
      <c r="C77" s="684"/>
      <c r="E77" s="821"/>
      <c r="F77" s="793"/>
      <c r="G77" s="794">
        <v>45</v>
      </c>
      <c r="H77" s="795"/>
      <c r="I77" s="795" t="s">
        <v>399</v>
      </c>
      <c r="J77" s="796" t="s">
        <v>6</v>
      </c>
      <c r="K77" s="794" t="s">
        <v>4</v>
      </c>
      <c r="L77" s="797">
        <v>10</v>
      </c>
      <c r="M77" s="798">
        <f>M76+TIME(0,L76,0)</f>
        <v>0.67013888888888884</v>
      </c>
    </row>
    <row r="78" spans="1:13" x14ac:dyDescent="0.25">
      <c r="A78" s="684"/>
      <c r="B78" s="684"/>
      <c r="C78" s="684"/>
      <c r="E78" s="822"/>
      <c r="F78" s="745"/>
      <c r="G78" s="747">
        <v>46</v>
      </c>
      <c r="H78" s="746"/>
      <c r="I78" s="746" t="s">
        <v>60</v>
      </c>
      <c r="J78" s="716" t="s">
        <v>6</v>
      </c>
      <c r="K78" s="747" t="s">
        <v>4</v>
      </c>
      <c r="L78" s="717">
        <v>75</v>
      </c>
      <c r="M78" s="792">
        <f>M77+TIME(0,L77,0)</f>
        <v>0.67708333333333326</v>
      </c>
    </row>
    <row r="79" spans="1:13" x14ac:dyDescent="0.3">
      <c r="A79" s="684"/>
      <c r="B79" s="684"/>
      <c r="C79" s="684"/>
      <c r="E79" s="828"/>
      <c r="F79" s="811"/>
      <c r="G79" s="812">
        <v>47</v>
      </c>
      <c r="H79" s="811"/>
      <c r="I79" s="811" t="s">
        <v>396</v>
      </c>
      <c r="J79" s="813" t="s">
        <v>6</v>
      </c>
      <c r="K79" s="811" t="s">
        <v>78</v>
      </c>
      <c r="L79" s="811">
        <v>15</v>
      </c>
      <c r="M79" s="807">
        <f>M78+TIME(0, L78,0)</f>
        <v>0.72916666666666663</v>
      </c>
    </row>
    <row r="80" spans="1:13" x14ac:dyDescent="0.3">
      <c r="A80" s="684"/>
      <c r="B80" s="684"/>
      <c r="C80" s="684"/>
      <c r="E80" s="827"/>
      <c r="F80" s="814"/>
      <c r="G80" s="815">
        <v>48</v>
      </c>
      <c r="H80" s="814"/>
      <c r="I80" s="814" t="s">
        <v>400</v>
      </c>
      <c r="J80" s="816" t="s">
        <v>6</v>
      </c>
      <c r="K80" s="814" t="s">
        <v>4</v>
      </c>
      <c r="L80" s="814">
        <v>15</v>
      </c>
      <c r="M80" s="792">
        <f>M79+TIME(0, L79,0)</f>
        <v>0.73958333333333326</v>
      </c>
    </row>
    <row r="81" spans="1:13" x14ac:dyDescent="0.3">
      <c r="A81" s="684"/>
      <c r="B81" s="684"/>
      <c r="C81" s="684"/>
      <c r="E81" s="826"/>
      <c r="F81" s="793"/>
      <c r="G81" s="794">
        <v>49</v>
      </c>
      <c r="H81" s="795"/>
      <c r="I81" s="795" t="s">
        <v>188</v>
      </c>
      <c r="J81" s="796" t="s">
        <v>6</v>
      </c>
      <c r="K81" s="794" t="s">
        <v>78</v>
      </c>
      <c r="L81" s="797">
        <v>0</v>
      </c>
      <c r="M81" s="798">
        <f>M80+TIME(0,L80,0)</f>
        <v>0.74999999999999989</v>
      </c>
    </row>
    <row r="82" spans="1:13" x14ac:dyDescent="0.3">
      <c r="A82" s="684"/>
      <c r="B82" s="684"/>
      <c r="C82" s="684"/>
      <c r="E82" s="817"/>
      <c r="F82" s="817"/>
      <c r="G82" s="817"/>
      <c r="H82" s="817"/>
      <c r="I82" s="817"/>
      <c r="J82" s="817"/>
      <c r="K82" s="817"/>
      <c r="L82" s="817"/>
      <c r="M82" s="817"/>
    </row>
    <row r="83" spans="1:13" x14ac:dyDescent="0.3">
      <c r="A83" s="684"/>
      <c r="B83" s="684"/>
      <c r="C83" s="684"/>
      <c r="E83" s="817"/>
      <c r="F83" s="817"/>
      <c r="G83" s="817"/>
      <c r="H83" s="817"/>
      <c r="I83" s="817"/>
      <c r="J83" s="817"/>
      <c r="K83" s="817"/>
      <c r="L83" s="817"/>
      <c r="M83" s="817"/>
    </row>
    <row r="84" spans="1:13" x14ac:dyDescent="0.3">
      <c r="A84" s="684"/>
      <c r="B84" s="684"/>
      <c r="C84" s="684"/>
    </row>
    <row r="85" spans="1:13" x14ac:dyDescent="0.3">
      <c r="A85" s="684"/>
      <c r="B85" s="684"/>
      <c r="C85" s="684"/>
    </row>
    <row r="86" spans="1:13" x14ac:dyDescent="0.3">
      <c r="A86" s="684"/>
      <c r="B86" s="684"/>
      <c r="C86" s="684"/>
    </row>
    <row r="87" spans="1:13" x14ac:dyDescent="0.3">
      <c r="A87" s="684"/>
      <c r="B87" s="684"/>
      <c r="C87" s="684"/>
    </row>
    <row r="88" spans="1:13" x14ac:dyDescent="0.3">
      <c r="A88" s="684"/>
      <c r="B88" s="684"/>
      <c r="C88" s="684"/>
    </row>
    <row r="89" spans="1:13" x14ac:dyDescent="0.3">
      <c r="A89" s="684"/>
      <c r="B89" s="684"/>
      <c r="C89" s="684"/>
    </row>
  </sheetData>
  <mergeCells count="16">
    <mergeCell ref="F50:M50"/>
    <mergeCell ref="F56:M56"/>
    <mergeCell ref="F62:M62"/>
    <mergeCell ref="F68:M68"/>
    <mergeCell ref="F74:M74"/>
    <mergeCell ref="F2:M2"/>
    <mergeCell ref="F3:M3"/>
    <mergeCell ref="F4:M4"/>
    <mergeCell ref="F11:M11"/>
    <mergeCell ref="F19:M19"/>
    <mergeCell ref="F24:M24"/>
    <mergeCell ref="F31:M31"/>
    <mergeCell ref="F37:M37"/>
    <mergeCell ref="F43:M43"/>
    <mergeCell ref="B4:B6"/>
    <mergeCell ref="B36:B37"/>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65" orientation="portrait" horizontalDpi="1200" verticalDpi="1200" r:id="rId1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89"/>
  <sheetViews>
    <sheetView topLeftCell="A4" zoomScaleNormal="100" workbookViewId="0">
      <selection activeCell="I12" sqref="I12"/>
    </sheetView>
  </sheetViews>
  <sheetFormatPr defaultRowHeight="13.2" x14ac:dyDescent="0.25"/>
  <cols>
    <col min="1" max="1" width="1.44140625" customWidth="1"/>
    <col min="2" max="2" width="12.44140625" customWidth="1"/>
    <col min="3" max="3" width="1.44140625" customWidth="1"/>
    <col min="4" max="4" width="1" customWidth="1"/>
    <col min="5" max="5" width="1.44140625" customWidth="1"/>
    <col min="6" max="6" width="3.6640625" customWidth="1"/>
    <col min="7" max="7" width="8.44140625" customWidth="1"/>
    <col min="8" max="8" width="6.44140625" customWidth="1"/>
    <col min="9" max="9" width="75.6640625" customWidth="1"/>
    <col min="10" max="10" width="3.44140625" customWidth="1"/>
    <col min="11" max="11" width="24.33203125" customWidth="1"/>
    <col min="12" max="12" width="5.6640625" customWidth="1"/>
    <col min="13" max="13" width="11.44140625" customWidth="1"/>
  </cols>
  <sheetData>
    <row r="1" spans="1:13" ht="15.6" x14ac:dyDescent="0.25">
      <c r="A1" s="862"/>
      <c r="B1" s="863" t="str">
        <f>Title!B1</f>
        <v>Sept 2012</v>
      </c>
      <c r="C1" s="864"/>
      <c r="E1" s="564"/>
      <c r="F1" s="564"/>
      <c r="G1" s="564"/>
      <c r="H1" s="564"/>
      <c r="I1" s="564"/>
      <c r="J1" s="564"/>
      <c r="K1" s="564"/>
      <c r="L1" s="564"/>
      <c r="M1" s="565"/>
    </row>
    <row r="2" spans="1:13" ht="18" thickBot="1" x14ac:dyDescent="0.3">
      <c r="A2" s="618"/>
      <c r="B2" s="886"/>
      <c r="C2" s="53"/>
      <c r="E2" s="566"/>
      <c r="F2" s="1642" t="s">
        <v>347</v>
      </c>
      <c r="G2" s="1642"/>
      <c r="H2" s="1642"/>
      <c r="I2" s="1642"/>
      <c r="J2" s="1642"/>
      <c r="K2" s="1642"/>
      <c r="L2" s="1642"/>
      <c r="M2" s="1642"/>
    </row>
    <row r="3" spans="1:13" ht="18" thickBot="1" x14ac:dyDescent="0.3">
      <c r="A3" s="618"/>
      <c r="B3" s="372" t="str">
        <f>Title!B3</f>
        <v>Interim</v>
      </c>
      <c r="C3" s="53"/>
      <c r="E3" s="386"/>
      <c r="F3" s="1611" t="s">
        <v>348</v>
      </c>
      <c r="G3" s="1611"/>
      <c r="H3" s="1611"/>
      <c r="I3" s="1611"/>
      <c r="J3" s="1611"/>
      <c r="K3" s="1611"/>
      <c r="L3" s="1611"/>
      <c r="M3" s="1611"/>
    </row>
    <row r="4" spans="1:13" ht="15.6" x14ac:dyDescent="0.25">
      <c r="A4" s="618"/>
      <c r="B4" s="1285" t="str">
        <f>Title!B4</f>
        <v>R0</v>
      </c>
      <c r="C4" s="53"/>
      <c r="E4" s="387"/>
      <c r="F4" s="1612" t="s">
        <v>655</v>
      </c>
      <c r="G4" s="1612"/>
      <c r="H4" s="1612"/>
      <c r="I4" s="1612"/>
      <c r="J4" s="1612"/>
      <c r="K4" s="1612"/>
      <c r="L4" s="1612"/>
      <c r="M4" s="1612"/>
    </row>
    <row r="5" spans="1:13" ht="15.6" x14ac:dyDescent="0.25">
      <c r="A5" s="618"/>
      <c r="B5" s="1286"/>
      <c r="C5" s="53"/>
      <c r="E5" s="406"/>
      <c r="F5" s="752" t="s">
        <v>6</v>
      </c>
      <c r="G5" s="407" t="s">
        <v>708</v>
      </c>
      <c r="H5" s="723"/>
      <c r="I5" s="724"/>
      <c r="J5" s="724"/>
      <c r="K5" s="724"/>
      <c r="L5" s="724"/>
      <c r="M5" s="390"/>
    </row>
    <row r="6" spans="1:13" ht="16.2" thickBot="1" x14ac:dyDescent="0.3">
      <c r="A6" s="618"/>
      <c r="B6" s="1287"/>
      <c r="C6" s="53"/>
      <c r="E6" s="406"/>
      <c r="F6" s="752" t="s">
        <v>6</v>
      </c>
      <c r="G6" s="407" t="s">
        <v>709</v>
      </c>
      <c r="H6" s="723"/>
      <c r="I6" s="724"/>
      <c r="J6" s="724"/>
      <c r="K6" s="724"/>
      <c r="L6" s="724"/>
      <c r="M6" s="390"/>
    </row>
    <row r="7" spans="1:13" ht="16.2" thickBot="1" x14ac:dyDescent="0.3">
      <c r="A7" s="618"/>
      <c r="B7" s="54"/>
      <c r="C7" s="547"/>
      <c r="E7" s="401"/>
      <c r="F7" s="401"/>
      <c r="G7" s="408"/>
      <c r="H7" s="409"/>
      <c r="I7" s="410"/>
      <c r="J7" s="409"/>
      <c r="K7" s="409"/>
      <c r="L7" s="411"/>
      <c r="M7" s="412"/>
    </row>
    <row r="8" spans="1:13" ht="18" customHeight="1" x14ac:dyDescent="0.25">
      <c r="A8" s="618"/>
      <c r="B8" s="1065" t="s">
        <v>113</v>
      </c>
      <c r="C8" s="501"/>
      <c r="E8" s="751"/>
      <c r="F8" s="751"/>
      <c r="G8" s="751"/>
      <c r="H8" s="751"/>
      <c r="I8" s="751"/>
      <c r="J8" s="751"/>
      <c r="K8" s="751"/>
      <c r="L8" s="751"/>
      <c r="M8" s="398"/>
    </row>
    <row r="9" spans="1:13" ht="15.6" x14ac:dyDescent="0.25">
      <c r="A9" s="618"/>
      <c r="B9" s="685" t="s">
        <v>142</v>
      </c>
      <c r="C9" s="501"/>
      <c r="E9" s="850"/>
      <c r="F9" s="850"/>
      <c r="G9" s="850"/>
      <c r="H9" s="850"/>
      <c r="I9" s="850"/>
      <c r="J9" s="850"/>
      <c r="K9" s="850"/>
      <c r="L9" s="850"/>
      <c r="M9" s="850"/>
    </row>
    <row r="10" spans="1:13" x14ac:dyDescent="0.25">
      <c r="A10" s="618"/>
      <c r="B10" s="686"/>
      <c r="C10" s="687"/>
      <c r="E10" s="850"/>
      <c r="F10" s="850"/>
      <c r="G10" s="850"/>
      <c r="H10" s="850"/>
      <c r="I10" s="850"/>
      <c r="J10" s="850"/>
      <c r="K10" s="850"/>
      <c r="L10" s="850"/>
      <c r="M10" s="850"/>
    </row>
    <row r="11" spans="1:13" ht="15.6" x14ac:dyDescent="0.25">
      <c r="A11" s="618"/>
      <c r="B11" s="688" t="s">
        <v>418</v>
      </c>
      <c r="C11" s="501"/>
      <c r="E11" s="850"/>
      <c r="F11" s="850"/>
      <c r="G11" s="850"/>
      <c r="H11" s="850"/>
      <c r="I11" s="850"/>
      <c r="J11" s="850"/>
      <c r="K11" s="850"/>
      <c r="L11" s="850"/>
      <c r="M11" s="850"/>
    </row>
    <row r="12" spans="1:13" ht="15.6" x14ac:dyDescent="0.25">
      <c r="A12" s="52"/>
      <c r="B12" s="689" t="s">
        <v>419</v>
      </c>
      <c r="C12" s="53"/>
      <c r="E12" s="850"/>
      <c r="F12" s="850"/>
      <c r="G12" s="850"/>
      <c r="H12" s="850"/>
      <c r="I12" s="850"/>
      <c r="J12" s="850"/>
      <c r="K12" s="850"/>
      <c r="L12" s="850"/>
      <c r="M12" s="850"/>
    </row>
    <row r="13" spans="1:13" ht="15.6" x14ac:dyDescent="0.25">
      <c r="A13" s="618"/>
      <c r="B13" s="690" t="s">
        <v>168</v>
      </c>
      <c r="C13" s="501"/>
      <c r="E13" s="850"/>
      <c r="F13" s="850"/>
      <c r="G13" s="850"/>
      <c r="H13" s="850"/>
      <c r="I13" s="850"/>
      <c r="J13" s="850"/>
      <c r="K13" s="850"/>
      <c r="L13" s="850"/>
      <c r="M13" s="850"/>
    </row>
    <row r="14" spans="1:13" ht="15.6" x14ac:dyDescent="0.25">
      <c r="A14" s="52"/>
      <c r="B14" s="691" t="s">
        <v>270</v>
      </c>
      <c r="C14" s="501"/>
      <c r="E14" s="850"/>
      <c r="F14" s="850"/>
      <c r="G14" s="850"/>
      <c r="H14" s="850"/>
      <c r="I14" s="850"/>
      <c r="J14" s="850"/>
      <c r="K14" s="850"/>
      <c r="L14" s="850"/>
      <c r="M14" s="850"/>
    </row>
    <row r="15" spans="1:13" ht="15.6" x14ac:dyDescent="0.25">
      <c r="A15" s="52"/>
      <c r="B15" s="502" t="s">
        <v>297</v>
      </c>
      <c r="C15" s="501"/>
      <c r="E15" s="850"/>
      <c r="F15" s="850"/>
      <c r="G15" s="850"/>
      <c r="H15" s="850"/>
      <c r="I15" s="850"/>
      <c r="J15" s="850"/>
      <c r="K15" s="850"/>
      <c r="L15" s="850"/>
      <c r="M15" s="850"/>
    </row>
    <row r="16" spans="1:13" ht="15.6" x14ac:dyDescent="0.25">
      <c r="A16" s="52"/>
      <c r="B16" s="503" t="s">
        <v>363</v>
      </c>
      <c r="C16" s="504"/>
      <c r="E16" s="850"/>
      <c r="F16" s="850"/>
      <c r="G16" s="850"/>
      <c r="H16" s="850"/>
      <c r="I16" s="850"/>
      <c r="J16" s="850"/>
      <c r="K16" s="850"/>
      <c r="L16" s="850"/>
      <c r="M16" s="850"/>
    </row>
    <row r="17" spans="1:13" x14ac:dyDescent="0.25">
      <c r="A17" s="52"/>
      <c r="B17" s="54"/>
      <c r="C17" s="463"/>
      <c r="E17" s="850"/>
      <c r="F17" s="850"/>
      <c r="G17" s="850"/>
      <c r="H17" s="850"/>
      <c r="I17" s="850"/>
      <c r="J17" s="850"/>
      <c r="K17" s="850"/>
      <c r="L17" s="850"/>
      <c r="M17" s="850"/>
    </row>
    <row r="18" spans="1:13" x14ac:dyDescent="0.25">
      <c r="A18" s="52"/>
      <c r="B18" s="54"/>
      <c r="C18" s="53"/>
      <c r="E18" s="850"/>
      <c r="F18" s="850"/>
      <c r="G18" s="850"/>
      <c r="H18" s="850"/>
      <c r="I18" s="850"/>
      <c r="J18" s="850"/>
      <c r="K18" s="850"/>
      <c r="L18" s="850"/>
      <c r="M18" s="850"/>
    </row>
    <row r="19" spans="1:13" ht="15.6" x14ac:dyDescent="0.25">
      <c r="A19" s="618"/>
      <c r="B19" s="1018" t="s">
        <v>420</v>
      </c>
      <c r="C19" s="501"/>
      <c r="E19" s="850"/>
      <c r="F19" s="850"/>
      <c r="G19" s="850"/>
      <c r="H19" s="850"/>
      <c r="I19" s="850"/>
      <c r="J19" s="850"/>
      <c r="K19" s="850"/>
      <c r="L19" s="850"/>
      <c r="M19" s="850"/>
    </row>
    <row r="20" spans="1:13" ht="15.6" x14ac:dyDescent="0.25">
      <c r="A20" s="52"/>
      <c r="B20" s="689" t="s">
        <v>421</v>
      </c>
      <c r="C20" s="53"/>
      <c r="E20" s="850"/>
      <c r="F20" s="850"/>
      <c r="G20" s="850"/>
      <c r="H20" s="850"/>
      <c r="I20" s="850"/>
      <c r="J20" s="850"/>
      <c r="K20" s="850"/>
      <c r="L20" s="850"/>
      <c r="M20" s="850"/>
    </row>
    <row r="21" spans="1:13" ht="15.6" x14ac:dyDescent="0.25">
      <c r="A21" s="618"/>
      <c r="B21" s="1066" t="s">
        <v>498</v>
      </c>
      <c r="C21" s="501"/>
      <c r="E21" s="850"/>
      <c r="F21" s="850"/>
      <c r="G21" s="850"/>
      <c r="H21" s="850"/>
      <c r="I21" s="850"/>
      <c r="J21" s="850"/>
      <c r="K21" s="850"/>
      <c r="L21" s="850"/>
      <c r="M21" s="850"/>
    </row>
    <row r="22" spans="1:13" ht="15.6" x14ac:dyDescent="0.3">
      <c r="A22" s="52"/>
      <c r="B22" s="1019" t="s">
        <v>312</v>
      </c>
      <c r="C22" s="501"/>
      <c r="E22" s="850"/>
      <c r="F22" s="850"/>
      <c r="G22" s="850"/>
      <c r="H22" s="850"/>
      <c r="I22" s="850"/>
      <c r="J22" s="850"/>
      <c r="K22" s="850"/>
      <c r="L22" s="850"/>
      <c r="M22" s="850"/>
    </row>
    <row r="23" spans="1:13" ht="15.6" x14ac:dyDescent="0.3">
      <c r="A23" s="52"/>
      <c r="B23" s="1067" t="s">
        <v>311</v>
      </c>
      <c r="C23" s="501"/>
      <c r="E23" s="850"/>
      <c r="F23" s="850"/>
      <c r="G23" s="850"/>
      <c r="H23" s="850"/>
      <c r="I23" s="850"/>
      <c r="J23" s="850"/>
      <c r="K23" s="850"/>
      <c r="L23" s="850"/>
      <c r="M23" s="850"/>
    </row>
    <row r="24" spans="1:13" ht="15.6" x14ac:dyDescent="0.3">
      <c r="A24" s="52"/>
      <c r="B24" s="1020" t="s">
        <v>364</v>
      </c>
      <c r="C24" s="501"/>
      <c r="E24" s="850"/>
      <c r="F24" s="850"/>
      <c r="G24" s="850"/>
      <c r="H24" s="850"/>
      <c r="I24" s="850"/>
      <c r="J24" s="850"/>
      <c r="K24" s="850"/>
      <c r="L24" s="850"/>
      <c r="M24" s="850"/>
    </row>
    <row r="25" spans="1:13" ht="15.6" x14ac:dyDescent="0.25">
      <c r="A25" s="52"/>
      <c r="B25" s="1068" t="s">
        <v>29</v>
      </c>
      <c r="C25" s="501"/>
      <c r="E25" s="850"/>
      <c r="F25" s="850"/>
      <c r="G25" s="850"/>
      <c r="H25" s="850"/>
      <c r="I25" s="850"/>
      <c r="J25" s="850"/>
      <c r="K25" s="850"/>
      <c r="L25" s="850"/>
      <c r="M25" s="850"/>
    </row>
    <row r="26" spans="1:13" ht="15.6" x14ac:dyDescent="0.25">
      <c r="A26" s="52"/>
      <c r="B26" s="1069" t="s">
        <v>23</v>
      </c>
      <c r="C26" s="501"/>
      <c r="E26" s="850"/>
      <c r="F26" s="850"/>
      <c r="G26" s="850"/>
      <c r="H26" s="850"/>
      <c r="I26" s="850"/>
      <c r="J26" s="850"/>
      <c r="K26" s="850"/>
      <c r="L26" s="850"/>
      <c r="M26" s="850"/>
    </row>
    <row r="27" spans="1:13" ht="15.6" x14ac:dyDescent="0.25">
      <c r="A27" s="52"/>
      <c r="B27" s="1070" t="s">
        <v>500</v>
      </c>
      <c r="C27" s="501"/>
      <c r="E27" s="850"/>
      <c r="F27" s="850"/>
      <c r="G27" s="850"/>
      <c r="H27" s="850"/>
      <c r="I27" s="850"/>
      <c r="J27" s="850"/>
      <c r="K27" s="850"/>
      <c r="L27" s="850"/>
      <c r="M27" s="850"/>
    </row>
    <row r="28" spans="1:13" ht="15.6" x14ac:dyDescent="0.25">
      <c r="A28" s="52"/>
      <c r="B28" s="54"/>
      <c r="C28" s="501"/>
      <c r="E28" s="850"/>
      <c r="F28" s="850"/>
      <c r="G28" s="850"/>
      <c r="H28" s="850"/>
      <c r="I28" s="850"/>
      <c r="J28" s="850"/>
      <c r="K28" s="850"/>
      <c r="L28" s="850"/>
      <c r="M28" s="850"/>
    </row>
    <row r="29" spans="1:13" x14ac:dyDescent="0.25">
      <c r="A29" s="52"/>
      <c r="B29" s="54"/>
      <c r="C29" s="53"/>
      <c r="E29" s="850"/>
      <c r="F29" s="850"/>
      <c r="G29" s="850"/>
      <c r="H29" s="850"/>
      <c r="I29" s="850"/>
      <c r="J29" s="850"/>
      <c r="K29" s="850"/>
      <c r="L29" s="850"/>
      <c r="M29" s="850"/>
    </row>
    <row r="30" spans="1:13" ht="15.6" x14ac:dyDescent="0.25">
      <c r="A30" s="52"/>
      <c r="B30" s="688" t="s">
        <v>422</v>
      </c>
      <c r="C30" s="53"/>
      <c r="E30" s="850"/>
      <c r="F30" s="850"/>
      <c r="G30" s="850"/>
      <c r="H30" s="850"/>
      <c r="I30" s="850"/>
      <c r="J30" s="850"/>
      <c r="K30" s="850"/>
      <c r="L30" s="850"/>
      <c r="M30" s="850"/>
    </row>
    <row r="31" spans="1:13" ht="15.6" x14ac:dyDescent="0.25">
      <c r="A31" s="52"/>
      <c r="B31" s="689" t="s">
        <v>423</v>
      </c>
      <c r="C31" s="53"/>
      <c r="E31" s="850"/>
      <c r="F31" s="850"/>
      <c r="G31" s="850"/>
      <c r="H31" s="850"/>
      <c r="I31" s="850"/>
      <c r="J31" s="850"/>
      <c r="K31" s="850"/>
      <c r="L31" s="850"/>
      <c r="M31" s="850"/>
    </row>
    <row r="32" spans="1:13" ht="15.6" x14ac:dyDescent="0.25">
      <c r="A32" s="52"/>
      <c r="B32" s="1073" t="s">
        <v>484</v>
      </c>
      <c r="C32" s="53"/>
      <c r="E32" s="850"/>
      <c r="F32" s="850"/>
      <c r="G32" s="850"/>
      <c r="H32" s="850"/>
      <c r="I32" s="850"/>
      <c r="J32" s="850"/>
      <c r="K32" s="850"/>
      <c r="L32" s="850"/>
      <c r="M32" s="850"/>
    </row>
    <row r="33" spans="1:13" ht="15.6" x14ac:dyDescent="0.25">
      <c r="A33" s="618"/>
      <c r="B33" s="1074" t="s">
        <v>499</v>
      </c>
      <c r="C33" s="501"/>
      <c r="E33" s="850"/>
      <c r="F33" s="850"/>
      <c r="G33" s="850"/>
      <c r="H33" s="850"/>
      <c r="I33" s="850"/>
      <c r="J33" s="850"/>
      <c r="K33" s="850"/>
      <c r="L33" s="850"/>
      <c r="M33" s="850"/>
    </row>
    <row r="34" spans="1:13" x14ac:dyDescent="0.25">
      <c r="A34" s="52"/>
      <c r="B34" s="54"/>
      <c r="C34" s="53"/>
      <c r="E34" s="850"/>
      <c r="F34" s="850"/>
      <c r="G34" s="850"/>
      <c r="H34" s="850"/>
      <c r="I34" s="850"/>
      <c r="J34" s="850"/>
      <c r="K34" s="850"/>
      <c r="L34" s="850"/>
      <c r="M34" s="850"/>
    </row>
    <row r="35" spans="1:13" ht="15.6" x14ac:dyDescent="0.25">
      <c r="A35" s="52"/>
      <c r="B35" s="54"/>
      <c r="C35" s="501"/>
      <c r="E35" s="850"/>
      <c r="F35" s="850"/>
      <c r="G35" s="850"/>
      <c r="H35" s="850"/>
      <c r="I35" s="850"/>
      <c r="J35" s="850"/>
      <c r="K35" s="850"/>
      <c r="L35" s="850"/>
      <c r="M35" s="850"/>
    </row>
    <row r="36" spans="1:13" ht="15.6" x14ac:dyDescent="0.25">
      <c r="A36" s="52"/>
      <c r="B36" s="1290" t="s">
        <v>450</v>
      </c>
      <c r="C36" s="501"/>
      <c r="E36" s="850"/>
      <c r="F36" s="850"/>
      <c r="G36" s="850"/>
      <c r="H36" s="850"/>
      <c r="I36" s="850"/>
      <c r="J36" s="850"/>
      <c r="K36" s="850"/>
      <c r="L36" s="850"/>
      <c r="M36" s="850"/>
    </row>
    <row r="37" spans="1:13" x14ac:dyDescent="0.25">
      <c r="A37" s="54"/>
      <c r="B37" s="1291"/>
      <c r="C37" s="54"/>
      <c r="E37" s="850"/>
      <c r="F37" s="850"/>
      <c r="G37" s="850"/>
      <c r="H37" s="850"/>
      <c r="I37" s="850"/>
      <c r="J37" s="850"/>
      <c r="K37" s="850"/>
      <c r="L37" s="850"/>
      <c r="M37" s="850"/>
    </row>
    <row r="38" spans="1:13" ht="17.399999999999999" x14ac:dyDescent="0.25">
      <c r="A38" s="54"/>
      <c r="B38" s="865" t="s">
        <v>446</v>
      </c>
      <c r="C38" s="54"/>
      <c r="E38" s="850"/>
      <c r="F38" s="850"/>
      <c r="G38" s="850"/>
      <c r="H38" s="850"/>
      <c r="I38" s="850"/>
      <c r="J38" s="850"/>
      <c r="K38" s="850"/>
      <c r="L38" s="850"/>
      <c r="M38" s="850"/>
    </row>
    <row r="39" spans="1:13" ht="15.6" x14ac:dyDescent="0.25">
      <c r="A39" s="54"/>
      <c r="B39" s="1077" t="s">
        <v>379</v>
      </c>
      <c r="C39" s="54"/>
      <c r="E39" s="850"/>
      <c r="F39" s="850"/>
      <c r="G39" s="850"/>
      <c r="H39" s="850"/>
      <c r="I39" s="850"/>
      <c r="J39" s="850"/>
      <c r="K39" s="850"/>
      <c r="L39" s="850"/>
      <c r="M39" s="850"/>
    </row>
    <row r="40" spans="1:13" ht="13.8" thickBot="1" x14ac:dyDescent="0.3">
      <c r="A40" s="54"/>
      <c r="B40" s="54"/>
      <c r="C40" s="54"/>
      <c r="E40" s="850"/>
      <c r="F40" s="850"/>
      <c r="G40" s="850"/>
      <c r="H40" s="850"/>
      <c r="I40" s="850"/>
      <c r="J40" s="850"/>
      <c r="K40" s="850"/>
      <c r="L40" s="850"/>
      <c r="M40" s="850"/>
    </row>
    <row r="41" spans="1:13" ht="13.8" x14ac:dyDescent="0.25">
      <c r="A41" s="52"/>
      <c r="B41" s="603" t="s">
        <v>317</v>
      </c>
      <c r="C41" s="53"/>
      <c r="E41" s="850"/>
      <c r="F41" s="850"/>
      <c r="G41" s="850"/>
      <c r="H41" s="850"/>
      <c r="I41" s="850"/>
      <c r="J41" s="850"/>
      <c r="K41" s="850"/>
      <c r="L41" s="850"/>
      <c r="M41" s="850"/>
    </row>
    <row r="42" spans="1:13" ht="13.8" x14ac:dyDescent="0.25">
      <c r="A42" s="52"/>
      <c r="B42" s="604" t="s">
        <v>277</v>
      </c>
      <c r="C42" s="53"/>
      <c r="E42" s="850"/>
      <c r="F42" s="850"/>
      <c r="G42" s="850"/>
      <c r="H42" s="850"/>
      <c r="I42" s="850"/>
      <c r="J42" s="850"/>
      <c r="K42" s="850"/>
      <c r="L42" s="850"/>
      <c r="M42" s="850"/>
    </row>
    <row r="43" spans="1:13" ht="13.8" x14ac:dyDescent="0.25">
      <c r="A43" s="52"/>
      <c r="B43" s="506" t="s">
        <v>262</v>
      </c>
      <c r="C43" s="505"/>
      <c r="E43" s="850"/>
      <c r="F43" s="850"/>
      <c r="G43" s="850"/>
      <c r="H43" s="850"/>
      <c r="I43" s="850"/>
      <c r="J43" s="850"/>
      <c r="K43" s="850"/>
      <c r="L43" s="850"/>
      <c r="M43" s="850"/>
    </row>
    <row r="44" spans="1:13" ht="13.8" x14ac:dyDescent="0.25">
      <c r="A44" s="52"/>
      <c r="B44" s="507" t="s">
        <v>114</v>
      </c>
      <c r="C44" s="505"/>
      <c r="E44" s="850"/>
      <c r="F44" s="850"/>
      <c r="G44" s="850"/>
      <c r="H44" s="850"/>
      <c r="I44" s="850"/>
      <c r="J44" s="850"/>
      <c r="K44" s="850"/>
      <c r="L44" s="850"/>
      <c r="M44" s="850"/>
    </row>
    <row r="45" spans="1:13" ht="13.8" x14ac:dyDescent="0.25">
      <c r="A45" s="52"/>
      <c r="B45" s="508" t="s">
        <v>115</v>
      </c>
      <c r="C45" s="505"/>
      <c r="E45" s="850"/>
      <c r="F45" s="850"/>
      <c r="G45" s="850"/>
      <c r="H45" s="850"/>
      <c r="I45" s="850"/>
      <c r="J45" s="850"/>
      <c r="K45" s="850"/>
      <c r="L45" s="850"/>
      <c r="M45" s="850"/>
    </row>
    <row r="46" spans="1:13" ht="15.6" x14ac:dyDescent="0.25">
      <c r="A46" s="52"/>
      <c r="B46" s="1075" t="s">
        <v>112</v>
      </c>
      <c r="C46" s="505"/>
      <c r="E46" s="850"/>
      <c r="F46" s="850"/>
      <c r="G46" s="850"/>
      <c r="H46" s="850"/>
      <c r="I46" s="850"/>
      <c r="J46" s="850"/>
      <c r="K46" s="850"/>
      <c r="L46" s="850"/>
      <c r="M46" s="850"/>
    </row>
    <row r="47" spans="1:13" ht="13.8" x14ac:dyDescent="0.25">
      <c r="A47" s="52"/>
      <c r="B47" s="509" t="s">
        <v>273</v>
      </c>
      <c r="C47" s="505"/>
      <c r="E47" s="850"/>
      <c r="F47" s="850"/>
      <c r="G47" s="850"/>
      <c r="H47" s="850"/>
      <c r="I47" s="850"/>
      <c r="J47" s="850"/>
      <c r="K47" s="850"/>
      <c r="L47" s="850"/>
      <c r="M47" s="850"/>
    </row>
    <row r="48" spans="1:13" ht="13.8" x14ac:dyDescent="0.25">
      <c r="A48" s="52"/>
      <c r="B48" s="509" t="s">
        <v>274</v>
      </c>
      <c r="C48" s="505"/>
      <c r="E48" s="850"/>
      <c r="F48" s="850"/>
      <c r="G48" s="850"/>
      <c r="H48" s="850"/>
      <c r="I48" s="850"/>
      <c r="J48" s="850"/>
      <c r="K48" s="850"/>
      <c r="L48" s="850"/>
      <c r="M48" s="850"/>
    </row>
    <row r="49" spans="1:13" ht="13.8" x14ac:dyDescent="0.25">
      <c r="A49" s="52"/>
      <c r="B49" s="509" t="s">
        <v>146</v>
      </c>
      <c r="C49" s="505"/>
      <c r="E49" s="850"/>
      <c r="F49" s="850"/>
      <c r="G49" s="850"/>
      <c r="H49" s="850"/>
      <c r="I49" s="850"/>
      <c r="J49" s="850"/>
      <c r="K49" s="850"/>
      <c r="L49" s="850"/>
      <c r="M49" s="850"/>
    </row>
    <row r="50" spans="1:13" ht="13.8" x14ac:dyDescent="0.25">
      <c r="A50" s="52"/>
      <c r="B50" s="509" t="s">
        <v>279</v>
      </c>
      <c r="C50" s="505"/>
    </row>
    <row r="51" spans="1:13" ht="13.8" x14ac:dyDescent="0.25">
      <c r="A51" s="52"/>
      <c r="B51" s="509" t="s">
        <v>275</v>
      </c>
      <c r="C51" s="505"/>
    </row>
    <row r="52" spans="1:13" ht="13.8" x14ac:dyDescent="0.25">
      <c r="A52" s="52"/>
      <c r="B52" s="509" t="s">
        <v>145</v>
      </c>
      <c r="C52" s="505"/>
    </row>
    <row r="53" spans="1:13" ht="13.8" x14ac:dyDescent="0.25">
      <c r="A53" s="52"/>
      <c r="B53" s="509" t="s">
        <v>276</v>
      </c>
      <c r="C53" s="505"/>
    </row>
    <row r="54" spans="1:13" ht="13.8" x14ac:dyDescent="0.25">
      <c r="A54" s="52"/>
      <c r="B54" s="692" t="s">
        <v>116</v>
      </c>
      <c r="C54" s="505"/>
    </row>
    <row r="55" spans="1:13" ht="13.8" x14ac:dyDescent="0.25">
      <c r="A55" s="52"/>
      <c r="B55" s="54"/>
      <c r="C55" s="505"/>
    </row>
    <row r="56" spans="1:13" ht="13.8" x14ac:dyDescent="0.25">
      <c r="A56" s="52"/>
      <c r="B56" s="54"/>
      <c r="C56" s="505"/>
    </row>
    <row r="57" spans="1:13" x14ac:dyDescent="0.25">
      <c r="A57" s="52"/>
      <c r="B57" s="54"/>
      <c r="C57" s="53"/>
    </row>
    <row r="58" spans="1:13" ht="15.6" x14ac:dyDescent="0.25">
      <c r="A58" s="862"/>
      <c r="B58" s="863" t="str">
        <f>B1</f>
        <v>Sept 2012</v>
      </c>
      <c r="C58" s="864"/>
    </row>
    <row r="59" spans="1:13" x14ac:dyDescent="0.25">
      <c r="A59" s="1044"/>
      <c r="B59" s="1044"/>
      <c r="C59" s="1044"/>
    </row>
    <row r="60" spans="1:13" x14ac:dyDescent="0.25">
      <c r="A60" s="1044"/>
      <c r="B60" s="1044"/>
      <c r="C60" s="1044"/>
    </row>
    <row r="61" spans="1:13" x14ac:dyDescent="0.25">
      <c r="A61" s="1044"/>
      <c r="B61" s="1044"/>
      <c r="C61" s="1044"/>
    </row>
    <row r="62" spans="1:13" x14ac:dyDescent="0.25">
      <c r="A62" s="1044"/>
      <c r="B62" s="1044"/>
      <c r="C62" s="1044"/>
    </row>
    <row r="63" spans="1:13" x14ac:dyDescent="0.25">
      <c r="A63" s="1044"/>
      <c r="B63" s="1044"/>
      <c r="C63" s="1044"/>
    </row>
    <row r="64" spans="1:13" x14ac:dyDescent="0.25">
      <c r="A64" s="1044"/>
      <c r="B64" s="1044"/>
      <c r="C64" s="1044"/>
    </row>
    <row r="65" spans="1:3" x14ac:dyDescent="0.25">
      <c r="A65" s="1044"/>
      <c r="B65" s="1044"/>
      <c r="C65" s="1044"/>
    </row>
    <row r="66" spans="1:3" x14ac:dyDescent="0.25">
      <c r="A66" s="1044"/>
      <c r="B66" s="1044"/>
      <c r="C66" s="1044"/>
    </row>
    <row r="67" spans="1:3" x14ac:dyDescent="0.25">
      <c r="A67" s="1044"/>
      <c r="B67" s="1044"/>
      <c r="C67" s="1044"/>
    </row>
    <row r="68" spans="1:3" x14ac:dyDescent="0.25">
      <c r="A68" s="1044"/>
      <c r="B68" s="1044"/>
      <c r="C68" s="1044"/>
    </row>
    <row r="69" spans="1:3" x14ac:dyDescent="0.25">
      <c r="A69" s="1044"/>
      <c r="B69" s="1044"/>
      <c r="C69" s="1044"/>
    </row>
    <row r="70" spans="1:3" x14ac:dyDescent="0.25">
      <c r="A70" s="1044"/>
      <c r="B70" s="1044"/>
      <c r="C70" s="1044"/>
    </row>
    <row r="71" spans="1:3" x14ac:dyDescent="0.25">
      <c r="A71" s="855"/>
      <c r="B71" s="855"/>
      <c r="C71" s="855"/>
    </row>
    <row r="72" spans="1:3" x14ac:dyDescent="0.25">
      <c r="A72" s="855"/>
      <c r="B72" s="855"/>
      <c r="C72" s="855"/>
    </row>
    <row r="73" spans="1:3" x14ac:dyDescent="0.25">
      <c r="A73" s="855"/>
      <c r="B73" s="855"/>
      <c r="C73" s="855"/>
    </row>
    <row r="74" spans="1:3" x14ac:dyDescent="0.25">
      <c r="A74" s="855"/>
      <c r="B74" s="855"/>
      <c r="C74" s="855"/>
    </row>
    <row r="75" spans="1:3" x14ac:dyDescent="0.25">
      <c r="A75" s="855"/>
      <c r="B75" s="855"/>
      <c r="C75" s="855"/>
    </row>
    <row r="76" spans="1:3" x14ac:dyDescent="0.25">
      <c r="A76" s="855"/>
      <c r="B76" s="855"/>
      <c r="C76" s="855"/>
    </row>
    <row r="77" spans="1:3" x14ac:dyDescent="0.25">
      <c r="A77" s="684"/>
      <c r="B77" s="684"/>
      <c r="C77" s="684"/>
    </row>
    <row r="78" spans="1:3" x14ac:dyDescent="0.25">
      <c r="A78" s="684"/>
      <c r="B78" s="684"/>
      <c r="C78" s="684"/>
    </row>
    <row r="79" spans="1:3" x14ac:dyDescent="0.25">
      <c r="A79" s="684"/>
      <c r="B79" s="684"/>
      <c r="C79" s="684"/>
    </row>
    <row r="80" spans="1:3" x14ac:dyDescent="0.25">
      <c r="A80" s="684"/>
      <c r="B80" s="684"/>
      <c r="C80" s="684"/>
    </row>
    <row r="81" spans="1:3" x14ac:dyDescent="0.25">
      <c r="A81" s="684"/>
      <c r="B81" s="684"/>
      <c r="C81" s="684"/>
    </row>
    <row r="82" spans="1:3" x14ac:dyDescent="0.25">
      <c r="A82" s="684"/>
      <c r="B82" s="684"/>
      <c r="C82" s="684"/>
    </row>
    <row r="83" spans="1:3" x14ac:dyDescent="0.25">
      <c r="A83" s="684"/>
      <c r="B83" s="684"/>
      <c r="C83" s="684"/>
    </row>
    <row r="84" spans="1:3" x14ac:dyDescent="0.25">
      <c r="A84" s="684"/>
      <c r="B84" s="684"/>
      <c r="C84" s="684"/>
    </row>
    <row r="85" spans="1:3" x14ac:dyDescent="0.25">
      <c r="A85" s="684"/>
      <c r="B85" s="684"/>
      <c r="C85" s="684"/>
    </row>
    <row r="86" spans="1:3" x14ac:dyDescent="0.25">
      <c r="A86" s="684"/>
      <c r="B86" s="684"/>
      <c r="C86" s="684"/>
    </row>
    <row r="87" spans="1:3" x14ac:dyDescent="0.25">
      <c r="A87" s="684"/>
      <c r="B87" s="684"/>
      <c r="C87" s="684"/>
    </row>
    <row r="88" spans="1:3" x14ac:dyDescent="0.25">
      <c r="A88" s="684"/>
      <c r="B88" s="684"/>
      <c r="C88" s="684"/>
    </row>
    <row r="89" spans="1:3" x14ac:dyDescent="0.25">
      <c r="A89" s="684"/>
      <c r="B89" s="684"/>
      <c r="C89" s="684"/>
    </row>
  </sheetData>
  <mergeCells count="5">
    <mergeCell ref="B36:B37"/>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5" bottom="0.75" header="0.5" footer="0.5"/>
  <pageSetup scale="70" orientation="portrait" horizontalDpi="1200" verticalDpi="1200" r:id="rId1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25"/>
  <sheetViews>
    <sheetView zoomScaleNormal="100" workbookViewId="0">
      <selection sqref="A1:XFD1048576"/>
    </sheetView>
  </sheetViews>
  <sheetFormatPr defaultRowHeight="13.2" x14ac:dyDescent="0.25"/>
  <cols>
    <col min="1" max="1" width="1.44140625" customWidth="1"/>
    <col min="2" max="2" width="12.44140625" customWidth="1"/>
    <col min="3" max="3" width="1.44140625" customWidth="1"/>
    <col min="4" max="4" width="4.44140625" customWidth="1"/>
    <col min="5" max="5" width="2.33203125" customWidth="1"/>
    <col min="6" max="6" width="3.88671875" customWidth="1"/>
    <col min="7" max="7" width="5.44140625" customWidth="1"/>
    <col min="8" max="8" width="8.6640625" customWidth="1"/>
    <col min="9" max="9" width="77" customWidth="1"/>
    <col min="10" max="10" width="3.33203125" customWidth="1"/>
    <col min="11" max="11" width="7.6640625" customWidth="1"/>
  </cols>
  <sheetData>
    <row r="1" spans="1:13" ht="15.6" x14ac:dyDescent="0.25">
      <c r="A1" s="862"/>
      <c r="B1" s="863" t="str">
        <f>Title!B1</f>
        <v>Sept 2012</v>
      </c>
      <c r="C1" s="864"/>
      <c r="E1" s="1228"/>
      <c r="F1" s="1229"/>
      <c r="G1" s="1229"/>
      <c r="H1" s="1229"/>
      <c r="I1" s="1229"/>
      <c r="J1" s="1229"/>
      <c r="K1" s="1229"/>
      <c r="L1" s="1229"/>
      <c r="M1" s="1230"/>
    </row>
    <row r="2" spans="1:13" ht="18" thickBot="1" x14ac:dyDescent="0.3">
      <c r="A2" s="618"/>
      <c r="B2" s="886"/>
      <c r="C2" s="53"/>
      <c r="E2" s="1231"/>
      <c r="F2" s="1644" t="s">
        <v>72</v>
      </c>
      <c r="G2" s="1644"/>
      <c r="H2" s="1644"/>
      <c r="I2" s="1644"/>
      <c r="J2" s="1644"/>
      <c r="K2" s="1644"/>
      <c r="L2" s="1644"/>
      <c r="M2" s="1645"/>
    </row>
    <row r="3" spans="1:13" ht="18" thickBot="1" x14ac:dyDescent="0.3">
      <c r="A3" s="618"/>
      <c r="B3" s="372" t="str">
        <f>Title!B3</f>
        <v>Interim</v>
      </c>
      <c r="C3" s="53"/>
      <c r="E3" s="386"/>
      <c r="F3" s="1611" t="s">
        <v>73</v>
      </c>
      <c r="G3" s="1611"/>
      <c r="H3" s="1611"/>
      <c r="I3" s="1611"/>
      <c r="J3" s="1611"/>
      <c r="K3" s="1611"/>
      <c r="L3" s="1611"/>
      <c r="M3" s="1611"/>
    </row>
    <row r="4" spans="1:13" ht="15.6" x14ac:dyDescent="0.25">
      <c r="A4" s="618"/>
      <c r="B4" s="1285" t="str">
        <f>Title!B4</f>
        <v>R0</v>
      </c>
      <c r="C4" s="53"/>
      <c r="E4" s="387"/>
      <c r="F4" s="1612" t="s">
        <v>79</v>
      </c>
      <c r="G4" s="1612"/>
      <c r="H4" s="1612"/>
      <c r="I4" s="1612"/>
      <c r="J4" s="1612"/>
      <c r="K4" s="1612"/>
      <c r="L4" s="1612"/>
      <c r="M4" s="1612"/>
    </row>
    <row r="5" spans="1:13" ht="15.6" x14ac:dyDescent="0.25">
      <c r="A5" s="618"/>
      <c r="B5" s="1286"/>
      <c r="C5" s="53"/>
      <c r="E5" s="406"/>
      <c r="F5" s="752" t="s">
        <v>6</v>
      </c>
      <c r="G5" s="407" t="s">
        <v>633</v>
      </c>
      <c r="H5" s="723"/>
      <c r="I5" s="724"/>
      <c r="J5" s="724"/>
      <c r="K5" s="724"/>
      <c r="L5" s="724"/>
      <c r="M5" s="390"/>
    </row>
    <row r="6" spans="1:13" ht="16.2" thickBot="1" x14ac:dyDescent="0.3">
      <c r="A6" s="618"/>
      <c r="B6" s="1287"/>
      <c r="C6" s="53"/>
      <c r="E6" s="406"/>
      <c r="F6" s="752"/>
      <c r="G6" s="407"/>
      <c r="H6" s="723"/>
      <c r="I6" s="724"/>
      <c r="J6" s="724"/>
      <c r="K6" s="724"/>
      <c r="L6" s="724"/>
      <c r="M6" s="390"/>
    </row>
    <row r="7" spans="1:13" ht="16.2" thickBot="1" x14ac:dyDescent="0.3">
      <c r="A7" s="618"/>
      <c r="B7" s="54"/>
      <c r="C7" s="547"/>
      <c r="E7" s="401"/>
      <c r="F7" s="401"/>
      <c r="G7" s="408"/>
      <c r="H7" s="409"/>
      <c r="I7" s="410"/>
      <c r="J7" s="409"/>
      <c r="K7" s="409"/>
      <c r="L7" s="411"/>
      <c r="M7" s="412"/>
    </row>
    <row r="8" spans="1:13" ht="17.399999999999999" x14ac:dyDescent="0.25">
      <c r="A8" s="618"/>
      <c r="B8" s="1065" t="s">
        <v>113</v>
      </c>
      <c r="C8" s="501"/>
      <c r="E8" s="401"/>
      <c r="F8" s="401"/>
      <c r="G8" s="1643" t="s">
        <v>634</v>
      </c>
      <c r="H8" s="1643"/>
      <c r="I8" s="1643"/>
      <c r="J8" s="1643"/>
      <c r="K8" s="1643"/>
      <c r="L8" s="1643"/>
      <c r="M8" s="1643"/>
    </row>
    <row r="9" spans="1:13" ht="17.399999999999999" x14ac:dyDescent="0.25">
      <c r="A9" s="618"/>
      <c r="B9" s="685" t="s">
        <v>142</v>
      </c>
      <c r="C9" s="501"/>
      <c r="E9" s="662"/>
      <c r="F9" s="662"/>
      <c r="G9" s="413"/>
      <c r="H9" s="413"/>
      <c r="I9" s="413"/>
      <c r="J9" s="413"/>
      <c r="K9" s="413"/>
      <c r="L9" s="413"/>
      <c r="M9" s="414" t="s">
        <v>431</v>
      </c>
    </row>
    <row r="10" spans="1:13" ht="15.6" x14ac:dyDescent="0.25">
      <c r="A10" s="618"/>
      <c r="B10" s="686"/>
      <c r="C10" s="687"/>
      <c r="E10" s="919"/>
      <c r="F10" s="919"/>
      <c r="G10" s="773">
        <v>1</v>
      </c>
      <c r="H10" s="893" t="s">
        <v>0</v>
      </c>
      <c r="I10" s="650" t="s">
        <v>119</v>
      </c>
      <c r="J10" s="893" t="s">
        <v>185</v>
      </c>
      <c r="K10" s="893" t="s">
        <v>1</v>
      </c>
      <c r="L10" s="649">
        <v>0</v>
      </c>
      <c r="M10" s="894">
        <v>0.4375</v>
      </c>
    </row>
    <row r="11" spans="1:13" ht="15.6" x14ac:dyDescent="0.25">
      <c r="A11" s="618"/>
      <c r="B11" s="688" t="s">
        <v>418</v>
      </c>
      <c r="C11" s="501"/>
      <c r="E11" s="662"/>
      <c r="F11" s="662"/>
      <c r="G11" s="667">
        <f t="shared" ref="G11:G20" si="0">G10+1</f>
        <v>2</v>
      </c>
      <c r="H11" s="416" t="s">
        <v>2</v>
      </c>
      <c r="I11" s="441" t="s">
        <v>635</v>
      </c>
      <c r="J11" s="416" t="s">
        <v>185</v>
      </c>
      <c r="K11" s="416" t="s">
        <v>4</v>
      </c>
      <c r="L11" s="417">
        <v>5</v>
      </c>
      <c r="M11" s="663">
        <f t="shared" ref="M11:M20" si="1">M10+TIME(0,L10,)</f>
        <v>0.4375</v>
      </c>
    </row>
    <row r="12" spans="1:13" ht="15.6" x14ac:dyDescent="0.25">
      <c r="A12" s="52"/>
      <c r="B12" s="689" t="s">
        <v>419</v>
      </c>
      <c r="C12" s="53"/>
      <c r="E12" s="919"/>
      <c r="F12" s="919"/>
      <c r="G12" s="665">
        <f t="shared" si="0"/>
        <v>3</v>
      </c>
      <c r="H12" s="666" t="s">
        <v>0</v>
      </c>
      <c r="I12" s="650" t="s">
        <v>636</v>
      </c>
      <c r="J12" s="893" t="s">
        <v>185</v>
      </c>
      <c r="K12" s="649" t="s">
        <v>1</v>
      </c>
      <c r="L12" s="649">
        <v>5</v>
      </c>
      <c r="M12" s="894">
        <f t="shared" si="1"/>
        <v>0.44097222222222221</v>
      </c>
    </row>
    <row r="13" spans="1:13" ht="15.6" x14ac:dyDescent="0.25">
      <c r="A13" s="618"/>
      <c r="B13" s="690" t="s">
        <v>168</v>
      </c>
      <c r="C13" s="501"/>
      <c r="E13" s="662"/>
      <c r="F13" s="662"/>
      <c r="G13" s="667">
        <f t="shared" si="0"/>
        <v>4</v>
      </c>
      <c r="H13" s="416" t="s">
        <v>5</v>
      </c>
      <c r="I13" s="441" t="s">
        <v>637</v>
      </c>
      <c r="J13" s="418" t="s">
        <v>185</v>
      </c>
      <c r="K13" s="416" t="s">
        <v>4</v>
      </c>
      <c r="L13" s="417">
        <v>10</v>
      </c>
      <c r="M13" s="663">
        <f t="shared" si="1"/>
        <v>0.44444444444444442</v>
      </c>
    </row>
    <row r="14" spans="1:13" ht="15.6" x14ac:dyDescent="0.25">
      <c r="A14" s="52"/>
      <c r="B14" s="691" t="s">
        <v>270</v>
      </c>
      <c r="C14" s="501"/>
      <c r="E14" s="919"/>
      <c r="F14" s="919"/>
      <c r="G14" s="665">
        <f t="shared" si="0"/>
        <v>5</v>
      </c>
      <c r="H14" s="905" t="s">
        <v>53</v>
      </c>
      <c r="I14" s="773" t="s">
        <v>39</v>
      </c>
      <c r="J14" s="893" t="s">
        <v>185</v>
      </c>
      <c r="K14" s="649" t="s">
        <v>4</v>
      </c>
      <c r="L14" s="649">
        <v>10</v>
      </c>
      <c r="M14" s="894">
        <f t="shared" si="1"/>
        <v>0.45138888888888884</v>
      </c>
    </row>
    <row r="15" spans="1:13" ht="15.6" x14ac:dyDescent="0.25">
      <c r="A15" s="52"/>
      <c r="B15" s="502" t="s">
        <v>297</v>
      </c>
      <c r="C15" s="501"/>
      <c r="E15" s="662"/>
      <c r="F15" s="830"/>
      <c r="G15" s="831">
        <f t="shared" si="0"/>
        <v>6</v>
      </c>
      <c r="H15" s="831" t="s">
        <v>53</v>
      </c>
      <c r="I15" s="667" t="s">
        <v>401</v>
      </c>
      <c r="J15" s="418" t="s">
        <v>185</v>
      </c>
      <c r="K15" s="416" t="s">
        <v>4</v>
      </c>
      <c r="L15" s="417">
        <v>5</v>
      </c>
      <c r="M15" s="832">
        <f t="shared" si="1"/>
        <v>0.45833333333333326</v>
      </c>
    </row>
    <row r="16" spans="1:13" ht="15.6" x14ac:dyDescent="0.25">
      <c r="A16" s="52"/>
      <c r="B16" s="503" t="s">
        <v>363</v>
      </c>
      <c r="C16" s="504"/>
      <c r="E16" s="919"/>
      <c r="F16" s="919"/>
      <c r="G16" s="665">
        <f t="shared" si="0"/>
        <v>7</v>
      </c>
      <c r="H16" s="905" t="s">
        <v>53</v>
      </c>
      <c r="I16" s="773" t="s">
        <v>638</v>
      </c>
      <c r="J16" s="893" t="s">
        <v>185</v>
      </c>
      <c r="K16" s="649" t="s">
        <v>4</v>
      </c>
      <c r="L16" s="649">
        <v>10</v>
      </c>
      <c r="M16" s="894">
        <f t="shared" si="1"/>
        <v>0.46180555555555547</v>
      </c>
    </row>
    <row r="17" spans="1:13" ht="15.6" x14ac:dyDescent="0.25">
      <c r="A17" s="52"/>
      <c r="B17" s="54"/>
      <c r="C17" s="463"/>
      <c r="E17" s="662"/>
      <c r="F17" s="830"/>
      <c r="G17" s="831">
        <f t="shared" si="0"/>
        <v>8</v>
      </c>
      <c r="H17" s="831" t="s">
        <v>53</v>
      </c>
      <c r="I17" s="667" t="s">
        <v>467</v>
      </c>
      <c r="J17" s="418" t="s">
        <v>185</v>
      </c>
      <c r="K17" s="416" t="s">
        <v>4</v>
      </c>
      <c r="L17" s="417">
        <v>10</v>
      </c>
      <c r="M17" s="832">
        <f t="shared" si="1"/>
        <v>0.46874999999999989</v>
      </c>
    </row>
    <row r="18" spans="1:13" ht="15.6" x14ac:dyDescent="0.25">
      <c r="A18" s="52"/>
      <c r="B18" s="54"/>
      <c r="C18" s="53"/>
      <c r="E18" s="750"/>
      <c r="F18" s="750"/>
      <c r="G18" s="693">
        <f t="shared" si="0"/>
        <v>9</v>
      </c>
      <c r="H18" s="693" t="s">
        <v>53</v>
      </c>
      <c r="I18" s="627" t="s">
        <v>639</v>
      </c>
      <c r="J18" s="915" t="s">
        <v>185</v>
      </c>
      <c r="K18" s="903" t="s">
        <v>4</v>
      </c>
      <c r="L18" s="760">
        <v>10</v>
      </c>
      <c r="M18" s="906">
        <f t="shared" si="1"/>
        <v>0.47569444444444431</v>
      </c>
    </row>
    <row r="19" spans="1:13" ht="15.6" x14ac:dyDescent="0.25">
      <c r="A19" s="618"/>
      <c r="B19" s="1018" t="s">
        <v>420</v>
      </c>
      <c r="C19" s="501"/>
      <c r="E19" s="662"/>
      <c r="F19" s="830"/>
      <c r="G19" s="831">
        <f t="shared" si="0"/>
        <v>10</v>
      </c>
      <c r="H19" s="831" t="s">
        <v>5</v>
      </c>
      <c r="I19" s="667" t="s">
        <v>640</v>
      </c>
      <c r="J19" s="418" t="s">
        <v>185</v>
      </c>
      <c r="K19" s="416" t="s">
        <v>4</v>
      </c>
      <c r="L19" s="417">
        <v>55</v>
      </c>
      <c r="M19" s="832">
        <f t="shared" si="1"/>
        <v>0.48263888888888873</v>
      </c>
    </row>
    <row r="20" spans="1:13" ht="15.6" x14ac:dyDescent="0.25">
      <c r="A20" s="52"/>
      <c r="B20" s="689" t="s">
        <v>421</v>
      </c>
      <c r="C20" s="53"/>
      <c r="E20" s="697"/>
      <c r="F20" s="919"/>
      <c r="G20" s="693">
        <f t="shared" si="0"/>
        <v>11</v>
      </c>
      <c r="H20" s="639" t="s">
        <v>62</v>
      </c>
      <c r="I20" s="838" t="s">
        <v>331</v>
      </c>
      <c r="J20" s="773" t="s">
        <v>185</v>
      </c>
      <c r="K20" s="773" t="s">
        <v>4</v>
      </c>
      <c r="L20" s="649">
        <v>0</v>
      </c>
      <c r="M20" s="906">
        <f t="shared" si="1"/>
        <v>0.52083333333333315</v>
      </c>
    </row>
    <row r="21" spans="1:13" ht="15.6" x14ac:dyDescent="0.25">
      <c r="A21" s="618"/>
      <c r="B21" s="1066" t="s">
        <v>498</v>
      </c>
      <c r="C21" s="501"/>
      <c r="E21" s="784"/>
      <c r="F21" s="787"/>
      <c r="G21" s="784"/>
      <c r="H21" s="785"/>
      <c r="I21" s="779"/>
      <c r="J21" s="785"/>
      <c r="K21" s="779"/>
      <c r="L21" s="784"/>
      <c r="M21" s="832"/>
    </row>
    <row r="22" spans="1:13" ht="15.6" x14ac:dyDescent="0.3">
      <c r="A22" s="52"/>
      <c r="B22" s="1019" t="s">
        <v>312</v>
      </c>
      <c r="C22" s="501"/>
      <c r="E22" s="401"/>
      <c r="F22" s="401"/>
      <c r="G22" s="408"/>
      <c r="H22" s="409"/>
      <c r="I22" s="410"/>
      <c r="J22" s="409"/>
      <c r="K22" s="409"/>
      <c r="L22" s="411"/>
      <c r="M22" s="412"/>
    </row>
    <row r="23" spans="1:13" ht="17.399999999999999" x14ac:dyDescent="0.3">
      <c r="A23" s="52"/>
      <c r="B23" s="1067" t="s">
        <v>311</v>
      </c>
      <c r="C23" s="501"/>
      <c r="E23" s="401"/>
      <c r="F23" s="401"/>
      <c r="G23" s="1643" t="s">
        <v>641</v>
      </c>
      <c r="H23" s="1643"/>
      <c r="I23" s="1643"/>
      <c r="J23" s="1643"/>
      <c r="K23" s="1643"/>
      <c r="L23" s="1643"/>
      <c r="M23" s="1643"/>
    </row>
    <row r="24" spans="1:13" ht="17.399999999999999" x14ac:dyDescent="0.3">
      <c r="A24" s="52"/>
      <c r="B24" s="1020" t="s">
        <v>364</v>
      </c>
      <c r="C24" s="501"/>
      <c r="E24" s="662"/>
      <c r="F24" s="662"/>
      <c r="G24" s="413"/>
      <c r="H24" s="413"/>
      <c r="I24" s="413"/>
      <c r="J24" s="413"/>
      <c r="K24" s="413"/>
      <c r="L24" s="413"/>
      <c r="M24" s="414"/>
    </row>
    <row r="25" spans="1:13" ht="15.6" x14ac:dyDescent="0.25">
      <c r="A25" s="52"/>
      <c r="B25" s="1068" t="s">
        <v>29</v>
      </c>
      <c r="C25" s="501"/>
      <c r="E25" s="919"/>
      <c r="F25" s="919"/>
      <c r="G25" s="773">
        <v>12</v>
      </c>
      <c r="H25" s="893" t="s">
        <v>0</v>
      </c>
      <c r="I25" s="650" t="s">
        <v>119</v>
      </c>
      <c r="J25" s="893" t="s">
        <v>185</v>
      </c>
      <c r="K25" s="893" t="s">
        <v>1</v>
      </c>
      <c r="L25" s="649">
        <v>0</v>
      </c>
      <c r="M25" s="894">
        <v>0.5625</v>
      </c>
    </row>
    <row r="26" spans="1:13" ht="15.6" x14ac:dyDescent="0.25">
      <c r="A26" s="52"/>
      <c r="B26" s="1069" t="s">
        <v>23</v>
      </c>
      <c r="C26" s="501"/>
      <c r="E26" s="662"/>
      <c r="F26" s="662"/>
      <c r="G26" s="667">
        <f t="shared" ref="G26:G29" si="2">G25+1</f>
        <v>13</v>
      </c>
      <c r="H26" s="416" t="s">
        <v>2</v>
      </c>
      <c r="I26" s="441" t="s">
        <v>635</v>
      </c>
      <c r="J26" s="416" t="s">
        <v>185</v>
      </c>
      <c r="K26" s="416" t="s">
        <v>4</v>
      </c>
      <c r="L26" s="417">
        <v>5</v>
      </c>
      <c r="M26" s="663">
        <f t="shared" ref="M26:M29" si="3">M25+TIME(0,L25,)</f>
        <v>0.5625</v>
      </c>
    </row>
    <row r="27" spans="1:13" ht="15.6" x14ac:dyDescent="0.25">
      <c r="A27" s="52"/>
      <c r="B27" s="1070" t="s">
        <v>500</v>
      </c>
      <c r="C27" s="501"/>
      <c r="E27" s="919"/>
      <c r="F27" s="919"/>
      <c r="G27" s="665">
        <f t="shared" si="2"/>
        <v>14</v>
      </c>
      <c r="H27" s="666" t="s">
        <v>0</v>
      </c>
      <c r="I27" s="650" t="s">
        <v>346</v>
      </c>
      <c r="J27" s="893" t="s">
        <v>185</v>
      </c>
      <c r="K27" s="649" t="s">
        <v>1</v>
      </c>
      <c r="L27" s="649">
        <v>5</v>
      </c>
      <c r="M27" s="894">
        <f t="shared" si="3"/>
        <v>0.56597222222222221</v>
      </c>
    </row>
    <row r="28" spans="1:13" ht="15.6" x14ac:dyDescent="0.25">
      <c r="A28" s="52"/>
      <c r="B28" s="54"/>
      <c r="C28" s="501"/>
      <c r="E28" s="662"/>
      <c r="F28" s="662"/>
      <c r="G28" s="667">
        <f t="shared" si="2"/>
        <v>15</v>
      </c>
      <c r="H28" s="416" t="s">
        <v>5</v>
      </c>
      <c r="I28" s="441" t="s">
        <v>642</v>
      </c>
      <c r="J28" s="418" t="s">
        <v>185</v>
      </c>
      <c r="K28" s="416" t="s">
        <v>4</v>
      </c>
      <c r="L28" s="417">
        <v>10</v>
      </c>
      <c r="M28" s="663">
        <f t="shared" si="3"/>
        <v>0.56944444444444442</v>
      </c>
    </row>
    <row r="29" spans="1:13" ht="15.6" x14ac:dyDescent="0.25">
      <c r="A29" s="52"/>
      <c r="B29" s="54"/>
      <c r="C29" s="53"/>
      <c r="E29" s="697"/>
      <c r="F29" s="919"/>
      <c r="G29" s="698">
        <f t="shared" si="2"/>
        <v>16</v>
      </c>
      <c r="H29" s="639" t="s">
        <v>62</v>
      </c>
      <c r="I29" s="838" t="s">
        <v>331</v>
      </c>
      <c r="J29" s="773" t="s">
        <v>185</v>
      </c>
      <c r="K29" s="773" t="s">
        <v>4</v>
      </c>
      <c r="L29" s="649">
        <v>0</v>
      </c>
      <c r="M29" s="663">
        <f t="shared" si="3"/>
        <v>0.57638888888888884</v>
      </c>
    </row>
    <row r="30" spans="1:13" ht="15.6" x14ac:dyDescent="0.25">
      <c r="A30" s="52"/>
      <c r="B30" s="688" t="s">
        <v>422</v>
      </c>
      <c r="C30" s="53"/>
      <c r="E30" s="784"/>
      <c r="F30" s="787"/>
      <c r="G30" s="784"/>
      <c r="H30" s="785"/>
      <c r="I30" s="779"/>
      <c r="J30" s="785"/>
      <c r="K30" s="779"/>
      <c r="L30" s="784"/>
      <c r="M30" s="832"/>
    </row>
    <row r="31" spans="1:13" ht="15.6" x14ac:dyDescent="0.25">
      <c r="A31" s="52"/>
      <c r="B31" s="689" t="s">
        <v>423</v>
      </c>
      <c r="C31" s="53"/>
      <c r="E31" s="401"/>
      <c r="F31" s="401"/>
      <c r="G31" s="408"/>
      <c r="H31" s="409"/>
      <c r="I31" s="410"/>
      <c r="J31" s="409"/>
      <c r="K31" s="409"/>
      <c r="L31" s="411"/>
      <c r="M31" s="412"/>
    </row>
    <row r="32" spans="1:13" ht="17.399999999999999" x14ac:dyDescent="0.25">
      <c r="A32" s="52"/>
      <c r="B32" s="1073" t="s">
        <v>484</v>
      </c>
      <c r="C32" s="53"/>
      <c r="E32" s="401"/>
      <c r="F32" s="401"/>
      <c r="G32" s="1643" t="s">
        <v>643</v>
      </c>
      <c r="H32" s="1643"/>
      <c r="I32" s="1643"/>
      <c r="J32" s="1643"/>
      <c r="K32" s="1643"/>
      <c r="L32" s="1643"/>
      <c r="M32" s="1643"/>
    </row>
    <row r="33" spans="1:13" ht="17.399999999999999" x14ac:dyDescent="0.25">
      <c r="A33" s="618"/>
      <c r="B33" s="1074" t="s">
        <v>499</v>
      </c>
      <c r="C33" s="501"/>
      <c r="E33" s="662"/>
      <c r="F33" s="662"/>
      <c r="G33" s="413"/>
      <c r="H33" s="413"/>
      <c r="I33" s="413"/>
      <c r="J33" s="413"/>
      <c r="K33" s="413"/>
      <c r="L33" s="413"/>
      <c r="M33" s="414"/>
    </row>
    <row r="34" spans="1:13" ht="15.6" x14ac:dyDescent="0.25">
      <c r="A34" s="52"/>
      <c r="B34" s="54"/>
      <c r="C34" s="53"/>
      <c r="E34" s="919"/>
      <c r="F34" s="919"/>
      <c r="G34" s="773">
        <v>16</v>
      </c>
      <c r="H34" s="893" t="s">
        <v>0</v>
      </c>
      <c r="I34" s="650" t="s">
        <v>119</v>
      </c>
      <c r="J34" s="893" t="s">
        <v>185</v>
      </c>
      <c r="K34" s="893" t="s">
        <v>1</v>
      </c>
      <c r="L34" s="649">
        <v>0</v>
      </c>
      <c r="M34" s="894">
        <v>0.33333333333333331</v>
      </c>
    </row>
    <row r="35" spans="1:13" ht="15.6" x14ac:dyDescent="0.25">
      <c r="A35" s="52"/>
      <c r="B35" s="54"/>
      <c r="C35" s="501"/>
      <c r="E35" s="662"/>
      <c r="F35" s="662"/>
      <c r="G35" s="667">
        <f>G34+1</f>
        <v>17</v>
      </c>
      <c r="H35" s="416" t="s">
        <v>0</v>
      </c>
      <c r="I35" s="441" t="s">
        <v>3</v>
      </c>
      <c r="J35" s="416" t="s">
        <v>185</v>
      </c>
      <c r="K35" s="416" t="s">
        <v>4</v>
      </c>
      <c r="L35" s="417">
        <v>5</v>
      </c>
      <c r="M35" s="663">
        <f>M34+TIME(0,L34,)</f>
        <v>0.33333333333333331</v>
      </c>
    </row>
    <row r="36" spans="1:13" ht="15.6" x14ac:dyDescent="0.25">
      <c r="A36" s="52"/>
      <c r="B36" s="1290" t="s">
        <v>450</v>
      </c>
      <c r="C36" s="501"/>
      <c r="E36" s="984"/>
      <c r="F36" s="984"/>
      <c r="G36" s="627">
        <f t="shared" ref="G36:G40" si="4">G35+1</f>
        <v>18</v>
      </c>
      <c r="H36" s="903" t="s">
        <v>53</v>
      </c>
      <c r="I36" s="904" t="s">
        <v>346</v>
      </c>
      <c r="J36" s="985" t="s">
        <v>185</v>
      </c>
      <c r="K36" s="901" t="s">
        <v>4</v>
      </c>
      <c r="L36" s="760">
        <v>5</v>
      </c>
      <c r="M36" s="906">
        <f t="shared" ref="M36:M40" si="5">M35+TIME(0,L35,)</f>
        <v>0.33680555555555552</v>
      </c>
    </row>
    <row r="37" spans="1:13" ht="15.6" x14ac:dyDescent="0.25">
      <c r="A37" s="54"/>
      <c r="B37" s="1291"/>
      <c r="C37" s="54"/>
      <c r="E37" s="662"/>
      <c r="F37" s="662"/>
      <c r="G37" s="667">
        <f t="shared" si="4"/>
        <v>19</v>
      </c>
      <c r="H37" s="416" t="s">
        <v>5</v>
      </c>
      <c r="I37" s="441" t="s">
        <v>644</v>
      </c>
      <c r="J37" s="664" t="s">
        <v>185</v>
      </c>
      <c r="K37" s="415" t="s">
        <v>4</v>
      </c>
      <c r="L37" s="417">
        <v>110</v>
      </c>
      <c r="M37" s="663">
        <f t="shared" si="5"/>
        <v>0.34027777777777773</v>
      </c>
    </row>
    <row r="38" spans="1:13" ht="17.399999999999999" x14ac:dyDescent="0.25">
      <c r="A38" s="54"/>
      <c r="B38" s="865" t="s">
        <v>446</v>
      </c>
      <c r="C38" s="54"/>
      <c r="E38" s="919"/>
      <c r="F38" s="919"/>
      <c r="G38" s="627">
        <f t="shared" si="4"/>
        <v>20</v>
      </c>
      <c r="H38" s="666" t="s">
        <v>0</v>
      </c>
      <c r="I38" s="650" t="s">
        <v>468</v>
      </c>
      <c r="J38" s="893" t="s">
        <v>185</v>
      </c>
      <c r="K38" s="649" t="s">
        <v>4</v>
      </c>
      <c r="L38" s="649">
        <v>30</v>
      </c>
      <c r="M38" s="906">
        <f t="shared" si="5"/>
        <v>0.41666666666666663</v>
      </c>
    </row>
    <row r="39" spans="1:13" ht="15.6" x14ac:dyDescent="0.25">
      <c r="A39" s="54"/>
      <c r="B39" s="1077" t="s">
        <v>379</v>
      </c>
      <c r="C39" s="54"/>
      <c r="E39" s="662"/>
      <c r="F39" s="662"/>
      <c r="G39" s="667">
        <f t="shared" si="4"/>
        <v>21</v>
      </c>
      <c r="H39" s="416" t="s">
        <v>5</v>
      </c>
      <c r="I39" s="441" t="s">
        <v>644</v>
      </c>
      <c r="J39" s="664" t="s">
        <v>185</v>
      </c>
      <c r="K39" s="415" t="s">
        <v>4</v>
      </c>
      <c r="L39" s="417">
        <v>120</v>
      </c>
      <c r="M39" s="663">
        <f t="shared" si="5"/>
        <v>0.43749999999999994</v>
      </c>
    </row>
    <row r="40" spans="1:13" ht="13.8" thickBot="1" x14ac:dyDescent="0.3">
      <c r="A40" s="54"/>
      <c r="B40" s="54"/>
      <c r="C40" s="54"/>
      <c r="E40" s="400"/>
      <c r="F40" s="627"/>
      <c r="G40" s="627">
        <f t="shared" si="4"/>
        <v>22</v>
      </c>
      <c r="H40" s="628" t="s">
        <v>62</v>
      </c>
      <c r="I40" s="627" t="s">
        <v>331</v>
      </c>
      <c r="J40" s="628" t="s">
        <v>185</v>
      </c>
      <c r="K40" s="627" t="s">
        <v>4</v>
      </c>
      <c r="L40" s="760">
        <v>0</v>
      </c>
      <c r="M40" s="906">
        <f t="shared" si="5"/>
        <v>0.52083333333333326</v>
      </c>
    </row>
    <row r="41" spans="1:13" ht="15.6" x14ac:dyDescent="0.25">
      <c r="A41" s="52"/>
      <c r="B41" s="603" t="s">
        <v>317</v>
      </c>
      <c r="C41" s="53"/>
      <c r="E41" s="784"/>
      <c r="F41" s="787"/>
      <c r="G41" s="784"/>
      <c r="H41" s="785"/>
      <c r="I41" s="779"/>
      <c r="J41" s="785"/>
      <c r="K41" s="779"/>
      <c r="L41" s="784"/>
      <c r="M41" s="832"/>
    </row>
    <row r="42" spans="1:13" ht="15.6" x14ac:dyDescent="0.25">
      <c r="A42" s="52"/>
      <c r="B42" s="604" t="s">
        <v>277</v>
      </c>
      <c r="C42" s="53"/>
      <c r="E42" s="401"/>
      <c r="F42" s="401"/>
      <c r="G42" s="408"/>
      <c r="H42" s="409"/>
      <c r="I42" s="410"/>
      <c r="J42" s="409"/>
      <c r="K42" s="409"/>
      <c r="L42" s="411"/>
      <c r="M42" s="412"/>
    </row>
    <row r="43" spans="1:13" ht="17.399999999999999" x14ac:dyDescent="0.25">
      <c r="A43" s="52"/>
      <c r="B43" s="506" t="s">
        <v>262</v>
      </c>
      <c r="C43" s="505"/>
      <c r="E43" s="401"/>
      <c r="F43" s="401"/>
      <c r="G43" s="1643" t="s">
        <v>645</v>
      </c>
      <c r="H43" s="1643"/>
      <c r="I43" s="1643"/>
      <c r="J43" s="1643"/>
      <c r="K43" s="1643"/>
      <c r="L43" s="1643"/>
      <c r="M43" s="1643"/>
    </row>
    <row r="44" spans="1:13" ht="17.399999999999999" x14ac:dyDescent="0.25">
      <c r="A44" s="52"/>
      <c r="B44" s="507" t="s">
        <v>114</v>
      </c>
      <c r="C44" s="505"/>
      <c r="E44" s="662"/>
      <c r="F44" s="662"/>
      <c r="G44" s="413"/>
      <c r="H44" s="413"/>
      <c r="I44" s="413"/>
      <c r="J44" s="413"/>
      <c r="K44" s="413"/>
      <c r="L44" s="413"/>
      <c r="M44" s="414"/>
    </row>
    <row r="45" spans="1:13" ht="15.6" x14ac:dyDescent="0.25">
      <c r="A45" s="52"/>
      <c r="B45" s="508" t="s">
        <v>115</v>
      </c>
      <c r="C45" s="505"/>
      <c r="E45" s="919"/>
      <c r="F45" s="919"/>
      <c r="G45" s="773">
        <v>21</v>
      </c>
      <c r="H45" s="893" t="s">
        <v>0</v>
      </c>
      <c r="I45" s="650" t="s">
        <v>119</v>
      </c>
      <c r="J45" s="893" t="s">
        <v>185</v>
      </c>
      <c r="K45" s="893" t="s">
        <v>1</v>
      </c>
      <c r="L45" s="649">
        <v>0</v>
      </c>
      <c r="M45" s="894">
        <v>0.33333333333333331</v>
      </c>
    </row>
    <row r="46" spans="1:13" ht="15.6" x14ac:dyDescent="0.25">
      <c r="A46" s="52"/>
      <c r="B46" s="1075" t="s">
        <v>112</v>
      </c>
      <c r="C46" s="505"/>
      <c r="E46" s="662"/>
      <c r="F46" s="662"/>
      <c r="G46" s="667">
        <f>G45+1</f>
        <v>22</v>
      </c>
      <c r="H46" s="416" t="s">
        <v>0</v>
      </c>
      <c r="I46" s="441" t="s">
        <v>346</v>
      </c>
      <c r="J46" s="416" t="s">
        <v>185</v>
      </c>
      <c r="K46" s="416" t="s">
        <v>1</v>
      </c>
      <c r="L46" s="417">
        <v>5</v>
      </c>
      <c r="M46" s="663">
        <f>M45+TIME(0,L45,)</f>
        <v>0.33333333333333331</v>
      </c>
    </row>
    <row r="47" spans="1:13" ht="15.6" x14ac:dyDescent="0.25">
      <c r="A47" s="52"/>
      <c r="B47" s="509" t="s">
        <v>273</v>
      </c>
      <c r="C47" s="505"/>
      <c r="E47" s="919"/>
      <c r="F47" s="919"/>
      <c r="G47" s="698">
        <f>G46+1</f>
        <v>23</v>
      </c>
      <c r="H47" s="905" t="s">
        <v>5</v>
      </c>
      <c r="I47" s="773" t="s">
        <v>3</v>
      </c>
      <c r="J47" s="893" t="s">
        <v>185</v>
      </c>
      <c r="K47" s="649" t="s">
        <v>4</v>
      </c>
      <c r="L47" s="649">
        <v>5</v>
      </c>
      <c r="M47" s="835">
        <f>M46+TIME(0,L46,)</f>
        <v>0.33680555555555552</v>
      </c>
    </row>
    <row r="48" spans="1:13" ht="15.6" x14ac:dyDescent="0.25">
      <c r="A48" s="52"/>
      <c r="B48" s="509" t="s">
        <v>274</v>
      </c>
      <c r="C48" s="505"/>
      <c r="E48" s="662"/>
      <c r="F48" s="830"/>
      <c r="G48" s="667">
        <f>G47+1</f>
        <v>24</v>
      </c>
      <c r="H48" s="831" t="s">
        <v>5</v>
      </c>
      <c r="I48" s="667" t="s">
        <v>644</v>
      </c>
      <c r="J48" s="418" t="s">
        <v>185</v>
      </c>
      <c r="K48" s="416" t="s">
        <v>4</v>
      </c>
      <c r="L48" s="417">
        <v>100</v>
      </c>
      <c r="M48" s="663">
        <f>M47+TIME(0,L47,)</f>
        <v>0.34027777777777773</v>
      </c>
    </row>
    <row r="49" spans="1:13" ht="15.6" x14ac:dyDescent="0.25">
      <c r="A49" s="52"/>
      <c r="B49" s="509" t="s">
        <v>146</v>
      </c>
      <c r="C49" s="505"/>
      <c r="E49" s="919"/>
      <c r="F49" s="697"/>
      <c r="G49" s="698">
        <f>G48+1</f>
        <v>25</v>
      </c>
      <c r="H49" s="833" t="s">
        <v>53</v>
      </c>
      <c r="I49" s="837" t="s">
        <v>8</v>
      </c>
      <c r="J49" s="893" t="s">
        <v>185</v>
      </c>
      <c r="K49" s="649" t="s">
        <v>4</v>
      </c>
      <c r="L49" s="834">
        <v>10</v>
      </c>
      <c r="M49" s="835">
        <f>M48+TIME(0,L48,)</f>
        <v>0.40972222222222221</v>
      </c>
    </row>
    <row r="50" spans="1:13" ht="15.6" x14ac:dyDescent="0.25">
      <c r="A50" s="52"/>
      <c r="B50" s="509" t="s">
        <v>279</v>
      </c>
      <c r="C50" s="505"/>
      <c r="E50" s="662"/>
      <c r="F50" s="830"/>
      <c r="G50" s="667">
        <f>G49+1</f>
        <v>26</v>
      </c>
      <c r="H50" s="836" t="s">
        <v>62</v>
      </c>
      <c r="I50" s="667" t="s">
        <v>331</v>
      </c>
      <c r="J50" s="418" t="s">
        <v>185</v>
      </c>
      <c r="K50" s="416" t="s">
        <v>4</v>
      </c>
      <c r="L50" s="417">
        <v>0</v>
      </c>
      <c r="M50" s="663">
        <f>M49+TIME(0,L49,)</f>
        <v>0.41666666666666663</v>
      </c>
    </row>
    <row r="51" spans="1:13" ht="15.6" x14ac:dyDescent="0.25">
      <c r="A51" s="52"/>
      <c r="B51" s="509" t="s">
        <v>275</v>
      </c>
      <c r="C51" s="505"/>
      <c r="E51" s="919"/>
      <c r="F51" s="697"/>
      <c r="G51" s="698"/>
      <c r="H51" s="833"/>
      <c r="I51" s="837"/>
      <c r="J51" s="986"/>
      <c r="K51" s="986"/>
      <c r="L51" s="834"/>
      <c r="M51" s="835"/>
    </row>
    <row r="52" spans="1:13" ht="15.6" x14ac:dyDescent="0.25">
      <c r="A52" s="52"/>
      <c r="B52" s="509" t="s">
        <v>145</v>
      </c>
      <c r="C52" s="505"/>
      <c r="E52" s="401"/>
      <c r="F52" s="401"/>
      <c r="G52" s="408"/>
      <c r="H52" s="409"/>
      <c r="I52" s="410"/>
      <c r="J52" s="409"/>
      <c r="K52" s="409"/>
      <c r="L52" s="411"/>
      <c r="M52" s="412"/>
    </row>
    <row r="53" spans="1:13" ht="17.399999999999999" x14ac:dyDescent="0.25">
      <c r="A53" s="52"/>
      <c r="B53" s="509" t="s">
        <v>276</v>
      </c>
      <c r="C53" s="505"/>
      <c r="E53" s="401"/>
      <c r="F53" s="401"/>
      <c r="G53" s="1643" t="s">
        <v>646</v>
      </c>
      <c r="H53" s="1643"/>
      <c r="I53" s="1643"/>
      <c r="J53" s="1643"/>
      <c r="K53" s="1643"/>
      <c r="L53" s="1643"/>
      <c r="M53" s="1643"/>
    </row>
    <row r="54" spans="1:13" ht="15" x14ac:dyDescent="0.25">
      <c r="A54" s="52"/>
      <c r="B54" s="692" t="s">
        <v>116</v>
      </c>
      <c r="C54" s="505"/>
      <c r="E54" s="777"/>
      <c r="F54" s="781"/>
      <c r="G54" s="782"/>
      <c r="H54" s="782"/>
      <c r="I54" s="783"/>
      <c r="J54" s="882"/>
      <c r="K54" s="778"/>
      <c r="L54" s="777"/>
      <c r="M54" s="420"/>
    </row>
    <row r="55" spans="1:13" ht="15.6" x14ac:dyDescent="0.25">
      <c r="A55" s="52"/>
      <c r="B55" s="54"/>
      <c r="C55" s="505"/>
      <c r="E55" s="662"/>
      <c r="F55" s="662"/>
      <c r="G55" s="667">
        <v>27</v>
      </c>
      <c r="H55" s="416" t="s">
        <v>0</v>
      </c>
      <c r="I55" s="441" t="s">
        <v>119</v>
      </c>
      <c r="J55" s="416" t="s">
        <v>185</v>
      </c>
      <c r="K55" s="416" t="s">
        <v>1</v>
      </c>
      <c r="L55" s="417">
        <v>0</v>
      </c>
      <c r="M55" s="663">
        <v>0.5625</v>
      </c>
    </row>
    <row r="56" spans="1:13" ht="15.6" x14ac:dyDescent="0.25">
      <c r="A56" s="52"/>
      <c r="B56" s="54"/>
      <c r="C56" s="505"/>
      <c r="E56" s="919"/>
      <c r="F56" s="919"/>
      <c r="G56" s="665">
        <f>G55+1</f>
        <v>28</v>
      </c>
      <c r="H56" s="905" t="s">
        <v>0</v>
      </c>
      <c r="I56" s="650" t="s">
        <v>346</v>
      </c>
      <c r="J56" s="893" t="s">
        <v>185</v>
      </c>
      <c r="K56" s="649" t="s">
        <v>1</v>
      </c>
      <c r="L56" s="649">
        <v>5</v>
      </c>
      <c r="M56" s="894">
        <f>M55+TIME(0,L55,)</f>
        <v>0.5625</v>
      </c>
    </row>
    <row r="57" spans="1:13" ht="15.6" x14ac:dyDescent="0.25">
      <c r="A57" s="52"/>
      <c r="B57" s="54"/>
      <c r="C57" s="53"/>
      <c r="E57" s="662"/>
      <c r="F57" s="662"/>
      <c r="G57" s="667">
        <f>G56+1</f>
        <v>29</v>
      </c>
      <c r="H57" s="416" t="s">
        <v>5</v>
      </c>
      <c r="I57" s="441" t="s">
        <v>3</v>
      </c>
      <c r="J57" s="418" t="s">
        <v>185</v>
      </c>
      <c r="K57" s="416" t="s">
        <v>4</v>
      </c>
      <c r="L57" s="417">
        <v>5</v>
      </c>
      <c r="M57" s="663">
        <f>M56+TIME(0,L56,)</f>
        <v>0.56597222222222221</v>
      </c>
    </row>
    <row r="58" spans="1:13" ht="15.6" x14ac:dyDescent="0.25">
      <c r="A58" s="862"/>
      <c r="B58" s="863" t="str">
        <f>B1</f>
        <v>Sept 2012</v>
      </c>
      <c r="C58" s="864"/>
      <c r="E58" s="919"/>
      <c r="F58" s="919"/>
      <c r="G58" s="665">
        <f>G57+1</f>
        <v>30</v>
      </c>
      <c r="H58" s="905" t="s">
        <v>5</v>
      </c>
      <c r="I58" s="773" t="s">
        <v>644</v>
      </c>
      <c r="J58" s="893" t="s">
        <v>185</v>
      </c>
      <c r="K58" s="649" t="s">
        <v>4</v>
      </c>
      <c r="L58" s="649">
        <v>80</v>
      </c>
      <c r="M58" s="894">
        <f>M57+TIME(0,L57,)</f>
        <v>0.56944444444444442</v>
      </c>
    </row>
    <row r="59" spans="1:13" ht="15.6" x14ac:dyDescent="0.25">
      <c r="A59" s="1044"/>
      <c r="B59" s="1044"/>
      <c r="C59" s="1044"/>
      <c r="E59" s="662"/>
      <c r="F59" s="830"/>
      <c r="G59" s="831">
        <f>G58+1</f>
        <v>31</v>
      </c>
      <c r="H59" s="831" t="s">
        <v>53</v>
      </c>
      <c r="I59" s="667" t="s">
        <v>9</v>
      </c>
      <c r="J59" s="418" t="s">
        <v>185</v>
      </c>
      <c r="K59" s="416" t="s">
        <v>4</v>
      </c>
      <c r="L59" s="417">
        <v>30</v>
      </c>
      <c r="M59" s="832">
        <f>M58+TIME(0,L58,)</f>
        <v>0.625</v>
      </c>
    </row>
    <row r="60" spans="1:13" ht="15.6" x14ac:dyDescent="0.25">
      <c r="A60" s="1044"/>
      <c r="B60" s="1044"/>
      <c r="C60" s="1044"/>
      <c r="E60" s="919"/>
      <c r="F60" s="697"/>
      <c r="G60" s="833">
        <f>G59+1</f>
        <v>32</v>
      </c>
      <c r="H60" s="987" t="s">
        <v>62</v>
      </c>
      <c r="I60" s="837" t="s">
        <v>331</v>
      </c>
      <c r="J60" s="893" t="s">
        <v>185</v>
      </c>
      <c r="K60" s="649" t="s">
        <v>4</v>
      </c>
      <c r="L60" s="834">
        <v>0</v>
      </c>
      <c r="M60" s="835">
        <f>M59+TIME(0,L59,)</f>
        <v>0.64583333333333337</v>
      </c>
    </row>
    <row r="61" spans="1:13" ht="15.6" x14ac:dyDescent="0.25">
      <c r="A61" s="1044"/>
      <c r="B61" s="1044"/>
      <c r="C61" s="1044"/>
      <c r="E61" s="662"/>
      <c r="F61" s="667"/>
      <c r="G61" s="667"/>
      <c r="H61" s="667"/>
      <c r="I61" s="667"/>
      <c r="J61" s="418"/>
      <c r="K61" s="416"/>
      <c r="L61" s="417"/>
      <c r="M61" s="832"/>
    </row>
    <row r="62" spans="1:13" ht="15.6" x14ac:dyDescent="0.25">
      <c r="A62" s="1044"/>
      <c r="B62" s="1044"/>
      <c r="C62" s="1044"/>
      <c r="E62" s="401"/>
      <c r="F62" s="401"/>
      <c r="G62" s="408"/>
      <c r="H62" s="409"/>
      <c r="I62" s="410"/>
      <c r="J62" s="409"/>
      <c r="K62" s="409"/>
      <c r="L62" s="411"/>
      <c r="M62" s="412"/>
    </row>
    <row r="63" spans="1:13" ht="17.399999999999999" x14ac:dyDescent="0.25">
      <c r="A63" s="1044"/>
      <c r="B63" s="1044"/>
      <c r="C63" s="1044"/>
      <c r="E63" s="401"/>
      <c r="F63" s="401"/>
      <c r="G63" s="1643" t="s">
        <v>647</v>
      </c>
      <c r="H63" s="1643"/>
      <c r="I63" s="1643"/>
      <c r="J63" s="1643"/>
      <c r="K63" s="1643"/>
      <c r="L63" s="1643"/>
      <c r="M63" s="1643"/>
    </row>
    <row r="64" spans="1:13" ht="15" x14ac:dyDescent="0.25">
      <c r="A64" s="1044"/>
      <c r="B64" s="1044"/>
      <c r="C64" s="1044"/>
      <c r="E64" s="777"/>
      <c r="F64" s="781"/>
      <c r="G64" s="782"/>
      <c r="H64" s="782"/>
      <c r="I64" s="783"/>
      <c r="J64" s="882"/>
      <c r="K64" s="778"/>
      <c r="L64" s="777"/>
      <c r="M64" s="420"/>
    </row>
    <row r="65" spans="1:13" ht="15.6" x14ac:dyDescent="0.25">
      <c r="A65" s="1044"/>
      <c r="B65" s="1044"/>
      <c r="C65" s="1044"/>
      <c r="E65" s="662"/>
      <c r="F65" s="662"/>
      <c r="G65" s="667">
        <v>33</v>
      </c>
      <c r="H65" s="416" t="s">
        <v>0</v>
      </c>
      <c r="I65" s="441" t="s">
        <v>119</v>
      </c>
      <c r="J65" s="416" t="s">
        <v>185</v>
      </c>
      <c r="K65" s="416" t="s">
        <v>1</v>
      </c>
      <c r="L65" s="417">
        <v>0</v>
      </c>
      <c r="M65" s="663">
        <v>0.33333333333333331</v>
      </c>
    </row>
    <row r="66" spans="1:13" ht="15.6" x14ac:dyDescent="0.25">
      <c r="A66" s="1044"/>
      <c r="B66" s="1044"/>
      <c r="C66" s="1044"/>
      <c r="E66" s="919"/>
      <c r="F66" s="919"/>
      <c r="G66" s="665">
        <f>G65+1</f>
        <v>34</v>
      </c>
      <c r="H66" s="905" t="s">
        <v>0</v>
      </c>
      <c r="I66" s="650" t="s">
        <v>346</v>
      </c>
      <c r="J66" s="893" t="s">
        <v>185</v>
      </c>
      <c r="K66" s="649" t="s">
        <v>1</v>
      </c>
      <c r="L66" s="649">
        <v>5</v>
      </c>
      <c r="M66" s="894">
        <f>M65+TIME(0,L65,)</f>
        <v>0.33333333333333331</v>
      </c>
    </row>
    <row r="67" spans="1:13" ht="15.6" x14ac:dyDescent="0.25">
      <c r="A67" s="1044"/>
      <c r="B67" s="1044"/>
      <c r="C67" s="1044"/>
      <c r="E67" s="662"/>
      <c r="F67" s="662"/>
      <c r="G67" s="667">
        <f>G66+1</f>
        <v>35</v>
      </c>
      <c r="H67" s="416" t="s">
        <v>2</v>
      </c>
      <c r="I67" s="441" t="s">
        <v>3</v>
      </c>
      <c r="J67" s="418" t="s">
        <v>185</v>
      </c>
      <c r="K67" s="416" t="s">
        <v>4</v>
      </c>
      <c r="L67" s="417">
        <v>5</v>
      </c>
      <c r="M67" s="663">
        <f>M66+TIME(0,L66,)</f>
        <v>0.33680555555555552</v>
      </c>
    </row>
    <row r="68" spans="1:13" ht="15.6" x14ac:dyDescent="0.25">
      <c r="A68" s="1044"/>
      <c r="B68" s="1044"/>
      <c r="C68" s="1044"/>
      <c r="E68" s="697"/>
      <c r="F68" s="697"/>
      <c r="G68" s="698">
        <f>G67+1</f>
        <v>36</v>
      </c>
      <c r="H68" s="699" t="s">
        <v>5</v>
      </c>
      <c r="I68" s="700" t="s">
        <v>648</v>
      </c>
      <c r="J68" s="839" t="s">
        <v>185</v>
      </c>
      <c r="K68" s="699" t="s">
        <v>4</v>
      </c>
      <c r="L68" s="701">
        <v>100</v>
      </c>
      <c r="M68" s="835">
        <f>M67+TIME(0,L67,)</f>
        <v>0.34027777777777773</v>
      </c>
    </row>
    <row r="69" spans="1:13" ht="15.6" x14ac:dyDescent="0.25">
      <c r="A69" s="1044"/>
      <c r="B69" s="1044"/>
      <c r="C69" s="1044"/>
      <c r="E69" s="662"/>
      <c r="F69" s="662"/>
      <c r="G69" s="667">
        <f>G68+1</f>
        <v>37</v>
      </c>
      <c r="H69" s="416" t="s">
        <v>53</v>
      </c>
      <c r="I69" s="840" t="s">
        <v>649</v>
      </c>
      <c r="J69" s="418" t="s">
        <v>185</v>
      </c>
      <c r="K69" s="416" t="s">
        <v>4</v>
      </c>
      <c r="L69" s="417">
        <v>10</v>
      </c>
      <c r="M69" s="663">
        <f>M68+TIME(0,L68,)</f>
        <v>0.40972222222222221</v>
      </c>
    </row>
    <row r="70" spans="1:13" ht="15.6" x14ac:dyDescent="0.25">
      <c r="A70" s="1044"/>
      <c r="B70" s="1044"/>
      <c r="C70" s="1044"/>
      <c r="E70" s="919"/>
      <c r="F70" s="919"/>
      <c r="G70" s="698">
        <f>G69+1</f>
        <v>38</v>
      </c>
      <c r="H70" s="839" t="s">
        <v>62</v>
      </c>
      <c r="I70" s="627" t="s">
        <v>331</v>
      </c>
      <c r="J70" s="893" t="s">
        <v>185</v>
      </c>
      <c r="K70" s="649" t="s">
        <v>4</v>
      </c>
      <c r="L70" s="649">
        <v>0</v>
      </c>
      <c r="M70" s="835">
        <f>M69+TIME(0,L69,)</f>
        <v>0.41666666666666663</v>
      </c>
    </row>
    <row r="71" spans="1:13" ht="15.6" x14ac:dyDescent="0.25">
      <c r="A71" s="855"/>
      <c r="B71" s="855"/>
      <c r="C71" s="855"/>
      <c r="E71" s="662"/>
      <c r="F71" s="667"/>
      <c r="G71" s="667"/>
      <c r="H71" s="667"/>
      <c r="I71" s="667"/>
      <c r="J71" s="418"/>
      <c r="K71" s="416"/>
      <c r="L71" s="417"/>
      <c r="M71" s="832"/>
    </row>
    <row r="72" spans="1:13" ht="15.6" x14ac:dyDescent="0.25">
      <c r="A72" s="855"/>
      <c r="B72" s="855"/>
      <c r="C72" s="855"/>
      <c r="E72" s="401"/>
      <c r="F72" s="401"/>
      <c r="G72" s="408"/>
      <c r="H72" s="409"/>
      <c r="I72" s="410"/>
      <c r="J72" s="409"/>
      <c r="K72" s="409"/>
      <c r="L72" s="411"/>
      <c r="M72" s="412"/>
    </row>
    <row r="73" spans="1:13" ht="17.399999999999999" x14ac:dyDescent="0.25">
      <c r="A73" s="855"/>
      <c r="B73" s="855"/>
      <c r="C73" s="855"/>
      <c r="E73" s="401"/>
      <c r="F73" s="401"/>
      <c r="G73" s="1643" t="s">
        <v>650</v>
      </c>
      <c r="H73" s="1643"/>
      <c r="I73" s="1643"/>
      <c r="J73" s="1643"/>
      <c r="K73" s="1643"/>
      <c r="L73" s="1643"/>
      <c r="M73" s="1643"/>
    </row>
    <row r="74" spans="1:13" ht="15" x14ac:dyDescent="0.25">
      <c r="A74" s="855"/>
      <c r="B74" s="855"/>
      <c r="C74" s="855"/>
      <c r="E74" s="777"/>
      <c r="F74" s="781"/>
      <c r="G74" s="782"/>
      <c r="H74" s="782"/>
      <c r="I74" s="783"/>
      <c r="J74" s="882"/>
      <c r="K74" s="778"/>
      <c r="L74" s="777"/>
      <c r="M74" s="420"/>
    </row>
    <row r="75" spans="1:13" ht="15.6" x14ac:dyDescent="0.25">
      <c r="A75" s="855"/>
      <c r="B75" s="855"/>
      <c r="C75" s="855"/>
      <c r="E75" s="662"/>
      <c r="F75" s="662"/>
      <c r="G75" s="667">
        <v>39</v>
      </c>
      <c r="H75" s="416" t="s">
        <v>0</v>
      </c>
      <c r="I75" s="441" t="s">
        <v>119</v>
      </c>
      <c r="J75" s="416" t="s">
        <v>185</v>
      </c>
      <c r="K75" s="416" t="s">
        <v>1</v>
      </c>
      <c r="L75" s="417">
        <v>0</v>
      </c>
      <c r="M75" s="663">
        <v>0.5625</v>
      </c>
    </row>
    <row r="76" spans="1:13" ht="15.6" x14ac:dyDescent="0.25">
      <c r="A76" s="855"/>
      <c r="B76" s="855"/>
      <c r="C76" s="855"/>
      <c r="E76" s="919"/>
      <c r="F76" s="919"/>
      <c r="G76" s="665">
        <f t="shared" ref="G76:G82" si="6">G75+1</f>
        <v>40</v>
      </c>
      <c r="H76" s="905" t="s">
        <v>0</v>
      </c>
      <c r="I76" s="650" t="s">
        <v>346</v>
      </c>
      <c r="J76" s="893" t="s">
        <v>185</v>
      </c>
      <c r="K76" s="649" t="s">
        <v>1</v>
      </c>
      <c r="L76" s="649">
        <v>5</v>
      </c>
      <c r="M76" s="894">
        <f t="shared" ref="M76:M82" si="7">M75+TIME(0,L75,)</f>
        <v>0.5625</v>
      </c>
    </row>
    <row r="77" spans="1:13" ht="15.6" x14ac:dyDescent="0.25">
      <c r="A77" s="684"/>
      <c r="B77" s="684"/>
      <c r="C77" s="684"/>
      <c r="E77" s="662"/>
      <c r="F77" s="662"/>
      <c r="G77" s="667">
        <f t="shared" si="6"/>
        <v>41</v>
      </c>
      <c r="H77" s="416" t="s">
        <v>2</v>
      </c>
      <c r="I77" s="441" t="s">
        <v>3</v>
      </c>
      <c r="J77" s="418" t="s">
        <v>185</v>
      </c>
      <c r="K77" s="416" t="s">
        <v>4</v>
      </c>
      <c r="L77" s="417">
        <v>5</v>
      </c>
      <c r="M77" s="663">
        <f t="shared" si="7"/>
        <v>0.56597222222222221</v>
      </c>
    </row>
    <row r="78" spans="1:13" ht="15.6" x14ac:dyDescent="0.25">
      <c r="A78" s="684"/>
      <c r="B78" s="684"/>
      <c r="C78" s="684"/>
      <c r="E78" s="919"/>
      <c r="F78" s="919"/>
      <c r="G78" s="665">
        <f t="shared" si="6"/>
        <v>42</v>
      </c>
      <c r="H78" s="905" t="s">
        <v>5</v>
      </c>
      <c r="I78" s="773" t="s">
        <v>402</v>
      </c>
      <c r="J78" s="893" t="s">
        <v>185</v>
      </c>
      <c r="K78" s="649" t="s">
        <v>1</v>
      </c>
      <c r="L78" s="649">
        <v>70</v>
      </c>
      <c r="M78" s="894">
        <f t="shared" si="7"/>
        <v>0.56944444444444442</v>
      </c>
    </row>
    <row r="79" spans="1:13" ht="15.6" x14ac:dyDescent="0.25">
      <c r="A79" s="684"/>
      <c r="B79" s="684"/>
      <c r="C79" s="684"/>
      <c r="E79" s="662"/>
      <c r="F79" s="830"/>
      <c r="G79" s="841">
        <f t="shared" si="6"/>
        <v>43</v>
      </c>
      <c r="H79" s="831" t="s">
        <v>53</v>
      </c>
      <c r="I79" s="842" t="s">
        <v>403</v>
      </c>
      <c r="J79" s="418" t="s">
        <v>185</v>
      </c>
      <c r="K79" s="416" t="s">
        <v>4</v>
      </c>
      <c r="L79" s="417">
        <v>10</v>
      </c>
      <c r="M79" s="843">
        <f t="shared" si="7"/>
        <v>0.61805555555555558</v>
      </c>
    </row>
    <row r="80" spans="1:13" ht="15.6" x14ac:dyDescent="0.25">
      <c r="A80" s="684"/>
      <c r="B80" s="684"/>
      <c r="C80" s="684"/>
      <c r="E80" s="919"/>
      <c r="F80" s="697"/>
      <c r="G80" s="665">
        <f t="shared" si="6"/>
        <v>44</v>
      </c>
      <c r="H80" s="833" t="s">
        <v>53</v>
      </c>
      <c r="I80" s="837" t="s">
        <v>651</v>
      </c>
      <c r="J80" s="839" t="s">
        <v>185</v>
      </c>
      <c r="K80" s="699" t="s">
        <v>4</v>
      </c>
      <c r="L80" s="834">
        <v>10</v>
      </c>
      <c r="M80" s="894">
        <f t="shared" si="7"/>
        <v>0.625</v>
      </c>
    </row>
    <row r="81" spans="1:13" ht="15.6" x14ac:dyDescent="0.25">
      <c r="A81" s="684"/>
      <c r="B81" s="684"/>
      <c r="C81" s="684"/>
      <c r="E81" s="784"/>
      <c r="F81" s="787"/>
      <c r="G81" s="841">
        <f t="shared" si="6"/>
        <v>45</v>
      </c>
      <c r="H81" s="844" t="s">
        <v>33</v>
      </c>
      <c r="I81" s="779" t="s">
        <v>652</v>
      </c>
      <c r="J81" s="418" t="s">
        <v>185</v>
      </c>
      <c r="K81" s="416" t="s">
        <v>4</v>
      </c>
      <c r="L81" s="784">
        <v>20</v>
      </c>
      <c r="M81" s="843">
        <f t="shared" si="7"/>
        <v>0.63194444444444442</v>
      </c>
    </row>
    <row r="82" spans="1:13" x14ac:dyDescent="0.25">
      <c r="A82" s="684"/>
      <c r="B82" s="684"/>
      <c r="C82" s="684"/>
      <c r="E82" s="1081"/>
      <c r="F82" s="1081"/>
      <c r="G82" s="665">
        <f t="shared" si="6"/>
        <v>46</v>
      </c>
      <c r="H82" s="640" t="s">
        <v>62</v>
      </c>
      <c r="I82" s="156" t="s">
        <v>188</v>
      </c>
      <c r="J82" s="839" t="s">
        <v>185</v>
      </c>
      <c r="K82" s="699" t="s">
        <v>4</v>
      </c>
      <c r="L82" s="1081"/>
      <c r="M82" s="894">
        <f t="shared" si="7"/>
        <v>0.64583333333333326</v>
      </c>
    </row>
    <row r="83" spans="1:13" ht="15.6" x14ac:dyDescent="0.25">
      <c r="A83" s="684"/>
      <c r="B83" s="684"/>
      <c r="C83" s="684"/>
      <c r="E83" s="784"/>
      <c r="F83" s="787"/>
      <c r="G83" s="784"/>
      <c r="H83" s="785"/>
      <c r="I83" s="779"/>
      <c r="J83" s="785"/>
      <c r="K83" s="779"/>
      <c r="L83" s="784"/>
      <c r="M83" s="832"/>
    </row>
    <row r="84" spans="1:13" ht="15.6" x14ac:dyDescent="0.25">
      <c r="E84" s="401"/>
      <c r="F84" s="401"/>
      <c r="G84" s="408"/>
      <c r="H84" s="409"/>
      <c r="I84" s="410"/>
      <c r="J84" s="409"/>
      <c r="K84" s="409"/>
      <c r="L84" s="411"/>
      <c r="M84" s="412"/>
    </row>
    <row r="85" spans="1:13" ht="17.399999999999999" x14ac:dyDescent="0.25">
      <c r="E85" s="401"/>
      <c r="F85" s="401"/>
      <c r="G85" s="1084"/>
      <c r="H85" s="1084"/>
      <c r="I85" s="1084"/>
      <c r="J85" s="1084"/>
      <c r="K85" s="1084"/>
      <c r="L85" s="1084"/>
      <c r="M85" s="1084"/>
    </row>
    <row r="86" spans="1:13" ht="15" x14ac:dyDescent="0.25">
      <c r="E86" s="777"/>
      <c r="F86" s="781"/>
      <c r="G86" s="782"/>
      <c r="H86" s="782"/>
      <c r="I86" s="783"/>
      <c r="J86" s="882"/>
      <c r="K86" s="778"/>
      <c r="L86" s="777"/>
      <c r="M86" s="420"/>
    </row>
    <row r="87" spans="1:13" ht="15" x14ac:dyDescent="0.25">
      <c r="E87" s="777"/>
      <c r="F87" s="781"/>
      <c r="G87" s="782"/>
      <c r="H87" s="782"/>
      <c r="I87" s="783" t="s">
        <v>334</v>
      </c>
      <c r="J87" s="882"/>
      <c r="K87" s="778"/>
      <c r="L87" s="777"/>
      <c r="M87" s="420"/>
    </row>
    <row r="88" spans="1:13" ht="15.6" x14ac:dyDescent="0.25">
      <c r="E88" s="784"/>
      <c r="F88" s="784"/>
      <c r="G88" s="785"/>
      <c r="H88" s="785"/>
      <c r="I88" s="780" t="s">
        <v>335</v>
      </c>
      <c r="J88" s="779"/>
      <c r="K88" s="779"/>
      <c r="L88" s="784"/>
      <c r="M88" s="652"/>
    </row>
    <row r="89" spans="1:13" ht="15.6" x14ac:dyDescent="0.25">
      <c r="E89" s="786"/>
      <c r="F89" s="786"/>
      <c r="G89" s="782"/>
      <c r="H89" s="782"/>
      <c r="I89" s="778"/>
      <c r="J89" s="782"/>
      <c r="K89" s="778"/>
      <c r="L89" s="786"/>
      <c r="M89" s="421"/>
    </row>
    <row r="90" spans="1:13" ht="15.6" x14ac:dyDescent="0.25">
      <c r="E90" s="784"/>
      <c r="F90" s="787"/>
      <c r="G90" s="784"/>
      <c r="H90" s="785"/>
      <c r="I90" s="779" t="s">
        <v>336</v>
      </c>
      <c r="J90" s="785"/>
      <c r="K90" s="779"/>
      <c r="L90" s="784"/>
      <c r="M90" s="652"/>
    </row>
    <row r="91" spans="1:13" ht="15.6" x14ac:dyDescent="0.25">
      <c r="E91" s="786"/>
      <c r="F91" s="786"/>
      <c r="G91" s="782"/>
      <c r="H91" s="782"/>
      <c r="I91" s="778" t="s">
        <v>337</v>
      </c>
      <c r="J91" s="782"/>
      <c r="K91" s="778"/>
      <c r="L91" s="786"/>
      <c r="M91" s="421"/>
    </row>
    <row r="92" spans="1:13" ht="15.6" x14ac:dyDescent="0.25">
      <c r="E92" s="784"/>
      <c r="F92" s="787"/>
      <c r="G92" s="784"/>
      <c r="H92" s="785"/>
      <c r="I92" s="779"/>
      <c r="J92" s="785"/>
      <c r="K92" s="779"/>
      <c r="L92" s="784"/>
      <c r="M92" s="652"/>
    </row>
    <row r="93" spans="1:13" ht="15.6" x14ac:dyDescent="0.25">
      <c r="E93" s="786"/>
      <c r="F93" s="786"/>
      <c r="G93" s="782"/>
      <c r="H93" s="782"/>
      <c r="I93" s="778" t="s">
        <v>320</v>
      </c>
      <c r="J93" s="782"/>
      <c r="K93" s="778"/>
      <c r="L93" s="786"/>
      <c r="M93" s="421"/>
    </row>
    <row r="94" spans="1:13" ht="15.6" x14ac:dyDescent="0.25">
      <c r="E94" s="784"/>
      <c r="F94" s="787"/>
      <c r="G94" s="784"/>
      <c r="H94" s="785"/>
      <c r="I94" s="779" t="s">
        <v>321</v>
      </c>
      <c r="J94" s="785"/>
      <c r="K94" s="779"/>
      <c r="L94" s="784"/>
      <c r="M94" s="652"/>
    </row>
    <row r="95" spans="1:13" x14ac:dyDescent="0.25">
      <c r="E95" s="751"/>
      <c r="F95" s="751"/>
      <c r="G95" s="751"/>
      <c r="H95" s="751"/>
      <c r="I95" s="751"/>
      <c r="J95" s="751"/>
      <c r="K95" s="751"/>
      <c r="L95" s="751"/>
      <c r="M95" s="398"/>
    </row>
    <row r="96" spans="1:13" x14ac:dyDescent="0.25">
      <c r="E96" s="855"/>
      <c r="F96" s="855"/>
      <c r="G96" s="855"/>
      <c r="H96" s="855"/>
      <c r="I96" s="855"/>
      <c r="J96" s="855"/>
      <c r="K96" s="855"/>
      <c r="L96" s="855"/>
      <c r="M96" s="855"/>
    </row>
    <row r="97" spans="5:13" x14ac:dyDescent="0.25">
      <c r="E97" s="855"/>
      <c r="F97" s="855"/>
      <c r="G97" s="855"/>
      <c r="H97" s="855"/>
      <c r="I97" s="855"/>
      <c r="J97" s="855"/>
      <c r="K97" s="855"/>
      <c r="L97" s="855"/>
      <c r="M97" s="855"/>
    </row>
    <row r="98" spans="5:13" x14ac:dyDescent="0.25">
      <c r="E98" s="855"/>
      <c r="F98" s="855"/>
      <c r="G98" s="855"/>
      <c r="H98" s="855"/>
      <c r="I98" s="855"/>
      <c r="J98" s="855"/>
      <c r="K98" s="855"/>
      <c r="L98" s="855"/>
      <c r="M98" s="855"/>
    </row>
    <row r="99" spans="5:13" x14ac:dyDescent="0.25">
      <c r="E99" s="855"/>
      <c r="F99" s="855"/>
      <c r="G99" s="855"/>
      <c r="H99" s="855"/>
      <c r="I99" s="855"/>
      <c r="J99" s="855"/>
      <c r="K99" s="855"/>
      <c r="L99" s="855"/>
      <c r="M99" s="855"/>
    </row>
    <row r="100" spans="5:13" x14ac:dyDescent="0.25">
      <c r="E100" s="855"/>
      <c r="F100" s="855"/>
      <c r="G100" s="855"/>
      <c r="H100" s="855"/>
      <c r="I100" s="855"/>
      <c r="J100" s="855"/>
      <c r="K100" s="855"/>
      <c r="L100" s="855"/>
      <c r="M100" s="855"/>
    </row>
    <row r="101" spans="5:13" x14ac:dyDescent="0.25">
      <c r="E101" s="855"/>
      <c r="F101" s="855"/>
      <c r="G101" s="855"/>
      <c r="H101" s="855"/>
      <c r="I101" s="855"/>
      <c r="J101" s="855"/>
      <c r="K101" s="855"/>
      <c r="L101" s="855"/>
      <c r="M101" s="855"/>
    </row>
    <row r="102" spans="5:13" x14ac:dyDescent="0.25">
      <c r="E102" s="855"/>
      <c r="F102" s="855"/>
      <c r="G102" s="855"/>
      <c r="H102" s="855"/>
      <c r="I102" s="855"/>
      <c r="J102" s="855"/>
      <c r="K102" s="855"/>
      <c r="L102" s="855"/>
      <c r="M102" s="855"/>
    </row>
    <row r="103" spans="5:13" x14ac:dyDescent="0.25">
      <c r="E103" s="855"/>
      <c r="F103" s="855"/>
      <c r="G103" s="855"/>
      <c r="H103" s="855"/>
      <c r="I103" s="855"/>
      <c r="J103" s="855"/>
      <c r="K103" s="855"/>
      <c r="L103" s="855"/>
      <c r="M103" s="855"/>
    </row>
    <row r="104" spans="5:13" x14ac:dyDescent="0.25">
      <c r="E104" s="855"/>
      <c r="F104" s="855"/>
      <c r="G104" s="855"/>
      <c r="H104" s="855"/>
      <c r="I104" s="855"/>
      <c r="J104" s="855"/>
      <c r="K104" s="855"/>
      <c r="L104" s="855"/>
      <c r="M104" s="855"/>
    </row>
    <row r="105" spans="5:13" x14ac:dyDescent="0.25">
      <c r="E105" s="855"/>
      <c r="F105" s="855"/>
      <c r="G105" s="855"/>
      <c r="H105" s="855"/>
      <c r="I105" s="855"/>
      <c r="J105" s="855"/>
      <c r="K105" s="855"/>
      <c r="L105" s="855"/>
      <c r="M105" s="855"/>
    </row>
    <row r="106" spans="5:13" x14ac:dyDescent="0.25">
      <c r="E106" s="855"/>
      <c r="F106" s="855"/>
      <c r="G106" s="855"/>
      <c r="H106" s="855"/>
      <c r="I106" s="855"/>
      <c r="J106" s="855"/>
      <c r="K106" s="855"/>
      <c r="L106" s="855"/>
      <c r="M106" s="855"/>
    </row>
    <row r="107" spans="5:13" x14ac:dyDescent="0.25">
      <c r="E107" s="855"/>
      <c r="F107" s="855"/>
      <c r="G107" s="855"/>
      <c r="H107" s="855"/>
      <c r="I107" s="855"/>
      <c r="J107" s="855"/>
      <c r="K107" s="855"/>
      <c r="L107" s="855"/>
      <c r="M107" s="855"/>
    </row>
    <row r="108" spans="5:13" x14ac:dyDescent="0.25">
      <c r="E108" s="855"/>
      <c r="F108" s="855"/>
      <c r="G108" s="855"/>
      <c r="H108" s="855"/>
      <c r="I108" s="855"/>
      <c r="J108" s="855"/>
      <c r="K108" s="855"/>
      <c r="L108" s="855"/>
      <c r="M108" s="855"/>
    </row>
    <row r="109" spans="5:13" x14ac:dyDescent="0.25">
      <c r="E109" s="855"/>
      <c r="F109" s="855"/>
      <c r="G109" s="855"/>
      <c r="H109" s="855"/>
      <c r="I109" s="855"/>
      <c r="J109" s="855"/>
      <c r="K109" s="855"/>
      <c r="L109" s="855"/>
      <c r="M109" s="855"/>
    </row>
    <row r="110" spans="5:13" x14ac:dyDescent="0.25">
      <c r="E110" s="855"/>
      <c r="F110" s="855"/>
      <c r="G110" s="855"/>
      <c r="H110" s="855"/>
      <c r="I110" s="855"/>
      <c r="J110" s="855"/>
      <c r="K110" s="855"/>
      <c r="L110" s="855"/>
      <c r="M110" s="855"/>
    </row>
    <row r="111" spans="5:13" x14ac:dyDescent="0.25">
      <c r="E111" s="855"/>
      <c r="F111" s="855"/>
      <c r="G111" s="855"/>
      <c r="H111" s="855"/>
      <c r="I111" s="855"/>
      <c r="J111" s="855"/>
      <c r="K111" s="855"/>
      <c r="L111" s="855"/>
      <c r="M111" s="855"/>
    </row>
    <row r="112" spans="5:13" x14ac:dyDescent="0.25">
      <c r="E112" s="855"/>
      <c r="F112" s="855"/>
      <c r="G112" s="855"/>
      <c r="H112" s="855"/>
      <c r="I112" s="855"/>
      <c r="J112" s="855"/>
      <c r="K112" s="855"/>
      <c r="L112" s="855"/>
      <c r="M112" s="855"/>
    </row>
    <row r="113" spans="5:13" x14ac:dyDescent="0.25">
      <c r="E113" s="855"/>
      <c r="F113" s="855"/>
      <c r="G113" s="855"/>
      <c r="H113" s="855"/>
      <c r="I113" s="855"/>
      <c r="J113" s="855"/>
      <c r="K113" s="855"/>
      <c r="L113" s="855"/>
      <c r="M113" s="855"/>
    </row>
    <row r="114" spans="5:13" x14ac:dyDescent="0.25">
      <c r="E114" s="855"/>
      <c r="F114" s="855"/>
      <c r="G114" s="855"/>
      <c r="H114" s="855"/>
      <c r="I114" s="855"/>
      <c r="J114" s="855"/>
      <c r="K114" s="855"/>
      <c r="L114" s="855"/>
      <c r="M114" s="855"/>
    </row>
    <row r="115" spans="5:13" x14ac:dyDescent="0.25">
      <c r="E115" s="855"/>
      <c r="F115" s="855"/>
      <c r="G115" s="855"/>
      <c r="H115" s="855"/>
      <c r="I115" s="855"/>
      <c r="J115" s="855"/>
      <c r="K115" s="855"/>
      <c r="L115" s="855"/>
      <c r="M115" s="855"/>
    </row>
    <row r="116" spans="5:13" x14ac:dyDescent="0.25">
      <c r="E116" s="855"/>
      <c r="F116" s="855"/>
      <c r="G116" s="855"/>
      <c r="H116" s="855"/>
      <c r="I116" s="855"/>
      <c r="J116" s="855"/>
      <c r="K116" s="855"/>
      <c r="L116" s="855"/>
      <c r="M116" s="855"/>
    </row>
    <row r="117" spans="5:13" x14ac:dyDescent="0.25">
      <c r="E117" s="855"/>
      <c r="F117" s="855"/>
      <c r="G117" s="855"/>
      <c r="H117" s="855"/>
      <c r="I117" s="855"/>
      <c r="J117" s="855"/>
      <c r="K117" s="855"/>
      <c r="L117" s="855"/>
      <c r="M117" s="855"/>
    </row>
    <row r="118" spans="5:13" x14ac:dyDescent="0.25">
      <c r="E118" s="855"/>
      <c r="F118" s="855"/>
      <c r="G118" s="855"/>
      <c r="H118" s="855"/>
      <c r="I118" s="855"/>
      <c r="J118" s="855"/>
      <c r="K118" s="855"/>
      <c r="L118" s="855"/>
      <c r="M118" s="855"/>
    </row>
    <row r="119" spans="5:13" x14ac:dyDescent="0.25">
      <c r="E119" s="855"/>
      <c r="F119" s="855"/>
      <c r="G119" s="855"/>
      <c r="H119" s="855"/>
      <c r="I119" s="855"/>
      <c r="J119" s="855"/>
      <c r="K119" s="855"/>
      <c r="L119" s="855"/>
      <c r="M119" s="855"/>
    </row>
    <row r="120" spans="5:13" x14ac:dyDescent="0.25">
      <c r="E120" s="855"/>
      <c r="F120" s="855"/>
      <c r="G120" s="855"/>
      <c r="H120" s="855"/>
      <c r="I120" s="855"/>
      <c r="J120" s="855"/>
      <c r="K120" s="855"/>
      <c r="L120" s="855"/>
      <c r="M120" s="855"/>
    </row>
    <row r="121" spans="5:13" x14ac:dyDescent="0.25">
      <c r="E121" s="855"/>
      <c r="F121" s="855"/>
      <c r="G121" s="855"/>
      <c r="H121" s="855"/>
      <c r="I121" s="855"/>
      <c r="J121" s="855"/>
      <c r="K121" s="855"/>
      <c r="L121" s="855"/>
      <c r="M121" s="855"/>
    </row>
    <row r="122" spans="5:13" x14ac:dyDescent="0.25">
      <c r="E122" s="855"/>
      <c r="F122" s="855"/>
      <c r="G122" s="855"/>
      <c r="H122" s="855"/>
      <c r="I122" s="855"/>
      <c r="J122" s="855"/>
      <c r="K122" s="855"/>
      <c r="L122" s="855"/>
      <c r="M122" s="855"/>
    </row>
    <row r="123" spans="5:13" x14ac:dyDescent="0.25">
      <c r="E123" s="855"/>
      <c r="F123" s="855"/>
      <c r="G123" s="855"/>
      <c r="H123" s="855"/>
      <c r="I123" s="855"/>
      <c r="J123" s="855"/>
      <c r="K123" s="855"/>
      <c r="L123" s="855"/>
      <c r="M123" s="855"/>
    </row>
    <row r="124" spans="5:13" x14ac:dyDescent="0.25">
      <c r="E124" s="855"/>
      <c r="F124" s="855"/>
      <c r="G124" s="855"/>
      <c r="H124" s="855"/>
      <c r="I124" s="855"/>
      <c r="J124" s="855"/>
      <c r="K124" s="855"/>
      <c r="L124" s="855"/>
      <c r="M124" s="855"/>
    </row>
    <row r="125" spans="5:13" x14ac:dyDescent="0.25">
      <c r="E125" s="855"/>
      <c r="F125" s="855"/>
      <c r="G125" s="855"/>
      <c r="H125" s="855"/>
      <c r="I125" s="855"/>
      <c r="J125" s="855"/>
      <c r="K125" s="855"/>
      <c r="L125" s="855"/>
      <c r="M125" s="855"/>
    </row>
  </sheetData>
  <mergeCells count="12">
    <mergeCell ref="G63:M63"/>
    <mergeCell ref="G73:M73"/>
    <mergeCell ref="B4:B6"/>
    <mergeCell ref="F2:M2"/>
    <mergeCell ref="G8:M8"/>
    <mergeCell ref="F3:M3"/>
    <mergeCell ref="F4:M4"/>
    <mergeCell ref="B36:B37"/>
    <mergeCell ref="G23:M23"/>
    <mergeCell ref="G32:M32"/>
    <mergeCell ref="G43:M43"/>
    <mergeCell ref="G53:M53"/>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Normal="100" workbookViewId="0">
      <selection sqref="A1:XFD1048576"/>
    </sheetView>
  </sheetViews>
  <sheetFormatPr defaultRowHeight="13.2" x14ac:dyDescent="0.25"/>
  <cols>
    <col min="1" max="1" width="1.44140625" customWidth="1"/>
    <col min="2" max="2" width="12.44140625" customWidth="1"/>
    <col min="3" max="3" width="1.44140625" customWidth="1"/>
    <col min="4" max="4" width="4.44140625" customWidth="1"/>
    <col min="5" max="5" width="2.5546875" customWidth="1"/>
    <col min="6" max="6" width="4.88671875" customWidth="1"/>
    <col min="9" max="9" width="71.109375" customWidth="1"/>
  </cols>
  <sheetData>
    <row r="1" spans="1:13" ht="15.6" x14ac:dyDescent="0.25">
      <c r="A1" s="862"/>
      <c r="B1" s="863" t="str">
        <f>Title!B1</f>
        <v>Sept 2012</v>
      </c>
      <c r="C1" s="864"/>
      <c r="E1" s="512"/>
      <c r="F1" s="512"/>
      <c r="G1" s="512"/>
      <c r="H1" s="512"/>
      <c r="I1" s="512"/>
      <c r="J1" s="512"/>
      <c r="K1" s="512"/>
      <c r="L1" s="512"/>
      <c r="M1" s="545"/>
    </row>
    <row r="2" spans="1:13" ht="18" thickBot="1" x14ac:dyDescent="0.3">
      <c r="A2" s="618"/>
      <c r="B2" s="886"/>
      <c r="C2" s="53"/>
      <c r="E2" s="1647" t="s">
        <v>26</v>
      </c>
      <c r="F2" s="1647"/>
      <c r="G2" s="1647"/>
      <c r="H2" s="1647"/>
      <c r="I2" s="1647"/>
      <c r="J2" s="1647"/>
      <c r="K2" s="1647"/>
      <c r="L2" s="1647"/>
      <c r="M2" s="1647"/>
    </row>
    <row r="3" spans="1:13" ht="18" thickBot="1" x14ac:dyDescent="0.3">
      <c r="A3" s="618"/>
      <c r="B3" s="372" t="str">
        <f>Title!B3</f>
        <v>Interim</v>
      </c>
      <c r="C3" s="53"/>
      <c r="E3" s="386"/>
      <c r="F3" s="1611" t="s">
        <v>501</v>
      </c>
      <c r="G3" s="1611"/>
      <c r="H3" s="1611"/>
      <c r="I3" s="1611"/>
      <c r="J3" s="1611"/>
      <c r="K3" s="1611"/>
      <c r="L3" s="1611"/>
      <c r="M3" s="1611"/>
    </row>
    <row r="4" spans="1:13" ht="15.6" x14ac:dyDescent="0.25">
      <c r="A4" s="618"/>
      <c r="B4" s="1285" t="str">
        <f>Title!B4</f>
        <v>R0</v>
      </c>
      <c r="C4" s="53"/>
      <c r="E4" s="387"/>
      <c r="F4" s="1612" t="s">
        <v>577</v>
      </c>
      <c r="G4" s="1612"/>
      <c r="H4" s="1612"/>
      <c r="I4" s="1612"/>
      <c r="J4" s="1612"/>
      <c r="K4" s="1612"/>
      <c r="L4" s="1612"/>
      <c r="M4" s="1612"/>
    </row>
    <row r="5" spans="1:13" ht="15.6" x14ac:dyDescent="0.25">
      <c r="A5" s="618"/>
      <c r="B5" s="1286"/>
      <c r="C5" s="53"/>
      <c r="E5" s="722"/>
      <c r="F5" s="908" t="s">
        <v>6</v>
      </c>
      <c r="G5" s="887" t="s">
        <v>404</v>
      </c>
      <c r="H5" s="724"/>
      <c r="I5" s="724"/>
      <c r="J5" s="724"/>
      <c r="K5" s="724"/>
      <c r="L5" s="724"/>
      <c r="M5" s="725"/>
    </row>
    <row r="6" spans="1:13" ht="16.2" thickBot="1" x14ac:dyDescent="0.3">
      <c r="A6" s="618"/>
      <c r="B6" s="1287"/>
      <c r="C6" s="53"/>
      <c r="E6" s="722"/>
      <c r="F6" s="908" t="s">
        <v>6</v>
      </c>
      <c r="G6" s="887" t="s">
        <v>464</v>
      </c>
      <c r="H6" s="724"/>
      <c r="I6" s="724"/>
      <c r="J6" s="724"/>
      <c r="K6" s="724"/>
      <c r="L6" s="724"/>
      <c r="M6" s="725"/>
    </row>
    <row r="7" spans="1:13" ht="16.2" thickBot="1" x14ac:dyDescent="0.3">
      <c r="A7" s="618"/>
      <c r="B7" s="54"/>
      <c r="C7" s="547"/>
      <c r="E7" s="722"/>
      <c r="F7" s="908" t="s">
        <v>6</v>
      </c>
      <c r="G7" s="887" t="s">
        <v>15</v>
      </c>
      <c r="H7" s="724"/>
      <c r="I7" s="724"/>
      <c r="J7" s="724"/>
      <c r="K7" s="724"/>
      <c r="L7" s="724"/>
      <c r="M7" s="725"/>
    </row>
    <row r="8" spans="1:13" ht="21" x14ac:dyDescent="0.25">
      <c r="A8" s="618"/>
      <c r="B8" s="1065" t="s">
        <v>113</v>
      </c>
      <c r="C8" s="501"/>
      <c r="E8" s="726"/>
      <c r="F8" s="726"/>
      <c r="G8" s="726"/>
      <c r="H8" s="726"/>
      <c r="I8" s="726"/>
      <c r="J8" s="726"/>
      <c r="K8" s="727"/>
      <c r="L8" s="726"/>
      <c r="M8" s="728"/>
    </row>
    <row r="9" spans="1:13" ht="17.399999999999999" x14ac:dyDescent="0.25">
      <c r="A9" s="618"/>
      <c r="B9" s="685" t="s">
        <v>142</v>
      </c>
      <c r="C9" s="501"/>
      <c r="E9" s="1648" t="s">
        <v>578</v>
      </c>
      <c r="F9" s="1614"/>
      <c r="G9" s="1614"/>
      <c r="H9" s="1614"/>
      <c r="I9" s="1614"/>
      <c r="J9" s="1614"/>
      <c r="K9" s="1614"/>
      <c r="L9" s="1614"/>
      <c r="M9" s="1614"/>
    </row>
    <row r="10" spans="1:13" ht="17.399999999999999" x14ac:dyDescent="0.25">
      <c r="A10" s="618"/>
      <c r="B10" s="686"/>
      <c r="C10" s="687"/>
      <c r="E10" s="730"/>
      <c r="F10" s="731"/>
      <c r="G10" s="732"/>
      <c r="H10" s="732"/>
      <c r="I10" s="732"/>
      <c r="J10" s="732"/>
      <c r="K10" s="732"/>
      <c r="L10" s="732"/>
      <c r="M10" s="733"/>
    </row>
    <row r="11" spans="1:13" ht="15.6" x14ac:dyDescent="0.25">
      <c r="A11" s="618"/>
      <c r="B11" s="688" t="s">
        <v>418</v>
      </c>
      <c r="C11" s="501"/>
      <c r="E11" s="919"/>
      <c r="F11" s="919"/>
      <c r="G11" s="734">
        <v>1</v>
      </c>
      <c r="H11" s="941" t="s">
        <v>0</v>
      </c>
      <c r="I11" s="942" t="s">
        <v>34</v>
      </c>
      <c r="J11" s="942" t="s">
        <v>185</v>
      </c>
      <c r="K11" s="942" t="s">
        <v>48</v>
      </c>
      <c r="L11" s="943">
        <v>1</v>
      </c>
      <c r="M11" s="944">
        <v>0.66666666666666663</v>
      </c>
    </row>
    <row r="12" spans="1:13" ht="15.6" x14ac:dyDescent="0.25">
      <c r="A12" s="52"/>
      <c r="B12" s="689" t="s">
        <v>419</v>
      </c>
      <c r="C12" s="53"/>
      <c r="E12" s="920"/>
      <c r="F12" s="920"/>
      <c r="G12" s="735">
        <v>2</v>
      </c>
      <c r="H12" s="945" t="s">
        <v>0</v>
      </c>
      <c r="I12" s="945" t="s">
        <v>49</v>
      </c>
      <c r="J12" s="946" t="s">
        <v>185</v>
      </c>
      <c r="K12" s="946" t="s">
        <v>48</v>
      </c>
      <c r="L12" s="947">
        <v>2</v>
      </c>
      <c r="M12" s="948">
        <f>M11+TIME(0,L11,0)</f>
        <v>0.66736111111111107</v>
      </c>
    </row>
    <row r="13" spans="1:13" ht="15.6" x14ac:dyDescent="0.25">
      <c r="A13" s="618"/>
      <c r="B13" s="690" t="s">
        <v>168</v>
      </c>
      <c r="C13" s="501"/>
      <c r="E13" s="750"/>
      <c r="F13" s="750"/>
      <c r="G13" s="736">
        <v>3</v>
      </c>
      <c r="H13" s="949" t="s">
        <v>0</v>
      </c>
      <c r="I13" s="949" t="s">
        <v>324</v>
      </c>
      <c r="J13" s="951" t="s">
        <v>185</v>
      </c>
      <c r="K13" s="951" t="s">
        <v>48</v>
      </c>
      <c r="L13" s="952">
        <v>10</v>
      </c>
      <c r="M13" s="953">
        <f t="shared" ref="M13:M19" si="0">M12+TIME(0,L12,0)</f>
        <v>0.66874999999999996</v>
      </c>
    </row>
    <row r="14" spans="1:13" ht="15.6" x14ac:dyDescent="0.25">
      <c r="A14" s="52"/>
      <c r="B14" s="691" t="s">
        <v>270</v>
      </c>
      <c r="C14" s="501"/>
      <c r="E14" s="662"/>
      <c r="F14" s="662"/>
      <c r="G14" s="629">
        <v>4</v>
      </c>
      <c r="H14" s="630" t="s">
        <v>0</v>
      </c>
      <c r="I14" s="631" t="s">
        <v>35</v>
      </c>
      <c r="J14" s="632" t="s">
        <v>185</v>
      </c>
      <c r="K14" s="632" t="s">
        <v>48</v>
      </c>
      <c r="L14" s="633">
        <v>15</v>
      </c>
      <c r="M14" s="634">
        <f t="shared" si="0"/>
        <v>0.67569444444444438</v>
      </c>
    </row>
    <row r="15" spans="1:13" ht="15.6" x14ac:dyDescent="0.25">
      <c r="A15" s="52"/>
      <c r="B15" s="502" t="s">
        <v>297</v>
      </c>
      <c r="C15" s="501"/>
      <c r="E15" s="750"/>
      <c r="F15" s="750"/>
      <c r="G15" s="959">
        <v>5</v>
      </c>
      <c r="H15" s="949" t="s">
        <v>0</v>
      </c>
      <c r="I15" s="951" t="s">
        <v>326</v>
      </c>
      <c r="J15" s="951" t="s">
        <v>185</v>
      </c>
      <c r="K15" s="951" t="s">
        <v>48</v>
      </c>
      <c r="L15" s="952">
        <v>5</v>
      </c>
      <c r="M15" s="953">
        <f t="shared" si="0"/>
        <v>0.68611111111111101</v>
      </c>
    </row>
    <row r="16" spans="1:13" ht="15.6" x14ac:dyDescent="0.25">
      <c r="A16" s="52"/>
      <c r="B16" s="503" t="s">
        <v>363</v>
      </c>
      <c r="C16" s="504"/>
      <c r="E16" s="662"/>
      <c r="F16" s="662"/>
      <c r="G16" s="629">
        <v>6</v>
      </c>
      <c r="H16" s="630" t="s">
        <v>53</v>
      </c>
      <c r="I16" s="845" t="s">
        <v>47</v>
      </c>
      <c r="J16" s="632" t="s">
        <v>185</v>
      </c>
      <c r="K16" s="632" t="s">
        <v>48</v>
      </c>
      <c r="L16" s="633">
        <v>87</v>
      </c>
      <c r="M16" s="634">
        <f t="shared" si="0"/>
        <v>0.68958333333333321</v>
      </c>
    </row>
    <row r="17" spans="1:13" ht="15.6" x14ac:dyDescent="0.25">
      <c r="A17" s="52"/>
      <c r="B17" s="54"/>
      <c r="C17" s="463"/>
      <c r="E17" s="750"/>
      <c r="F17" s="750"/>
      <c r="G17" s="958">
        <v>7</v>
      </c>
      <c r="H17" s="951"/>
      <c r="I17" s="950" t="s">
        <v>579</v>
      </c>
      <c r="J17" s="951" t="s">
        <v>185</v>
      </c>
      <c r="K17" s="951"/>
      <c r="L17" s="952">
        <v>0</v>
      </c>
      <c r="M17" s="953">
        <f t="shared" si="0"/>
        <v>0.74999999999999989</v>
      </c>
    </row>
    <row r="18" spans="1:13" ht="15.6" x14ac:dyDescent="0.25">
      <c r="A18" s="52"/>
      <c r="B18" s="54"/>
      <c r="C18" s="53"/>
      <c r="E18" s="662"/>
      <c r="F18" s="662"/>
      <c r="G18" s="635"/>
      <c r="H18" s="632"/>
      <c r="I18" s="631"/>
      <c r="J18" s="632" t="s">
        <v>185</v>
      </c>
      <c r="K18" s="632"/>
      <c r="L18" s="633"/>
      <c r="M18" s="634">
        <f t="shared" si="0"/>
        <v>0.74999999999999989</v>
      </c>
    </row>
    <row r="19" spans="1:13" ht="15.6" x14ac:dyDescent="0.25">
      <c r="A19" s="618"/>
      <c r="B19" s="1018" t="s">
        <v>420</v>
      </c>
      <c r="C19" s="501"/>
      <c r="E19" s="750"/>
      <c r="F19" s="750"/>
      <c r="G19" s="958"/>
      <c r="H19" s="951"/>
      <c r="I19" s="950"/>
      <c r="J19" s="951" t="s">
        <v>7</v>
      </c>
      <c r="K19" s="951"/>
      <c r="L19" s="952"/>
      <c r="M19" s="953">
        <f t="shared" si="0"/>
        <v>0.74999999999999989</v>
      </c>
    </row>
    <row r="20" spans="1:13" ht="15.6" x14ac:dyDescent="0.25">
      <c r="A20" s="52"/>
      <c r="B20" s="689" t="s">
        <v>421</v>
      </c>
      <c r="C20" s="53"/>
      <c r="E20" s="750"/>
      <c r="F20" s="750"/>
      <c r="G20" s="548"/>
      <c r="H20" s="549"/>
      <c r="I20" s="766"/>
      <c r="J20" s="549"/>
      <c r="K20" s="549"/>
      <c r="L20" s="550"/>
      <c r="M20" s="551"/>
    </row>
    <row r="21" spans="1:13" ht="15.6" x14ac:dyDescent="0.25">
      <c r="A21" s="618"/>
      <c r="B21" s="1066" t="s">
        <v>498</v>
      </c>
      <c r="C21" s="501"/>
      <c r="E21" s="401"/>
      <c r="F21" s="401"/>
      <c r="G21" s="552"/>
      <c r="H21" s="553"/>
      <c r="I21" s="410"/>
      <c r="J21" s="553"/>
      <c r="K21" s="553"/>
      <c r="L21" s="554"/>
      <c r="M21" s="555"/>
    </row>
    <row r="22" spans="1:13" ht="17.399999999999999" x14ac:dyDescent="0.3">
      <c r="A22" s="52"/>
      <c r="B22" s="1019" t="s">
        <v>312</v>
      </c>
      <c r="C22" s="501"/>
      <c r="E22" s="1646" t="s">
        <v>580</v>
      </c>
      <c r="F22" s="1646"/>
      <c r="G22" s="1646"/>
      <c r="H22" s="1646"/>
      <c r="I22" s="1646"/>
      <c r="J22" s="1646"/>
      <c r="K22" s="1646"/>
      <c r="L22" s="1646"/>
      <c r="M22" s="1646"/>
    </row>
    <row r="23" spans="1:13" ht="15.6" x14ac:dyDescent="0.3">
      <c r="A23" s="52"/>
      <c r="B23" s="1067" t="s">
        <v>311</v>
      </c>
      <c r="C23" s="501"/>
      <c r="E23" s="920"/>
      <c r="F23" s="920"/>
      <c r="G23" s="741"/>
      <c r="H23" s="742"/>
      <c r="I23" s="791"/>
      <c r="J23" s="742"/>
      <c r="K23" s="742"/>
      <c r="L23" s="743"/>
      <c r="M23" s="744"/>
    </row>
    <row r="24" spans="1:13" ht="15.6" x14ac:dyDescent="0.3">
      <c r="A24" s="52"/>
      <c r="B24" s="1020" t="s">
        <v>364</v>
      </c>
      <c r="C24" s="501"/>
      <c r="E24" s="919"/>
      <c r="F24" s="919"/>
      <c r="G24" s="734">
        <v>8</v>
      </c>
      <c r="H24" s="941" t="s">
        <v>0</v>
      </c>
      <c r="I24" s="942" t="s">
        <v>34</v>
      </c>
      <c r="J24" s="942" t="s">
        <v>185</v>
      </c>
      <c r="K24" s="942" t="s">
        <v>48</v>
      </c>
      <c r="L24" s="943">
        <v>1</v>
      </c>
      <c r="M24" s="944">
        <v>0.8125</v>
      </c>
    </row>
    <row r="25" spans="1:13" ht="15.6" x14ac:dyDescent="0.25">
      <c r="A25" s="52"/>
      <c r="B25" s="1068" t="s">
        <v>29</v>
      </c>
      <c r="C25" s="501"/>
      <c r="E25" s="920"/>
      <c r="F25" s="920"/>
      <c r="G25" s="735">
        <v>9</v>
      </c>
      <c r="H25" s="945" t="s">
        <v>0</v>
      </c>
      <c r="I25" s="945" t="s">
        <v>36</v>
      </c>
      <c r="J25" s="946" t="s">
        <v>185</v>
      </c>
      <c r="K25" s="946" t="s">
        <v>48</v>
      </c>
      <c r="L25" s="947">
        <v>5</v>
      </c>
      <c r="M25" s="948">
        <f>M24+TIME(0,L24,0)</f>
        <v>0.81319444444444444</v>
      </c>
    </row>
    <row r="26" spans="1:13" ht="15.6" x14ac:dyDescent="0.25">
      <c r="A26" s="52"/>
      <c r="B26" s="1069" t="s">
        <v>23</v>
      </c>
      <c r="C26" s="501"/>
      <c r="E26" s="919"/>
      <c r="F26" s="919"/>
      <c r="G26" s="556">
        <v>10</v>
      </c>
      <c r="H26" s="942" t="s">
        <v>5</v>
      </c>
      <c r="I26" s="950" t="s">
        <v>411</v>
      </c>
      <c r="J26" s="942" t="s">
        <v>330</v>
      </c>
      <c r="K26" s="651"/>
      <c r="L26" s="943">
        <v>5</v>
      </c>
      <c r="M26" s="953">
        <f>M25+TIME(0,L25,0)</f>
        <v>0.81666666666666665</v>
      </c>
    </row>
    <row r="27" spans="1:13" ht="15.6" x14ac:dyDescent="0.25">
      <c r="A27" s="52"/>
      <c r="B27" s="1070" t="s">
        <v>500</v>
      </c>
      <c r="C27" s="501"/>
      <c r="E27" s="920"/>
      <c r="F27" s="920"/>
      <c r="G27" s="957">
        <v>11</v>
      </c>
      <c r="H27" s="946" t="s">
        <v>5</v>
      </c>
      <c r="I27" s="946" t="s">
        <v>47</v>
      </c>
      <c r="J27" s="946" t="s">
        <v>185</v>
      </c>
      <c r="K27" s="790" t="s">
        <v>48</v>
      </c>
      <c r="L27" s="947">
        <v>109</v>
      </c>
      <c r="M27" s="948">
        <f>M26+TIME(0,L26,0)</f>
        <v>0.82013888888888886</v>
      </c>
    </row>
    <row r="28" spans="1:13" ht="15.6" x14ac:dyDescent="0.25">
      <c r="A28" s="52"/>
      <c r="B28" s="54"/>
      <c r="C28" s="501"/>
      <c r="E28" s="919"/>
      <c r="F28" s="919"/>
      <c r="G28" s="734">
        <v>12</v>
      </c>
      <c r="H28" s="942"/>
      <c r="I28" s="391" t="s">
        <v>432</v>
      </c>
      <c r="J28" s="942"/>
      <c r="K28" s="942"/>
      <c r="L28" s="943"/>
      <c r="M28" s="953">
        <f>M27+TIME(0,L27,0)</f>
        <v>0.89583333333333326</v>
      </c>
    </row>
    <row r="29" spans="1:13" ht="17.399999999999999" x14ac:dyDescent="0.25">
      <c r="A29" s="52"/>
      <c r="B29" s="54"/>
      <c r="C29" s="53"/>
      <c r="E29" s="788"/>
      <c r="F29" s="788"/>
      <c r="G29" s="557"/>
      <c r="H29" s="788"/>
      <c r="I29" s="788"/>
      <c r="J29" s="788"/>
      <c r="K29" s="788"/>
      <c r="L29" s="788"/>
      <c r="M29" s="558"/>
    </row>
    <row r="30" spans="1:13" ht="15.6" x14ac:dyDescent="0.25">
      <c r="A30" s="52"/>
      <c r="B30" s="688" t="s">
        <v>422</v>
      </c>
      <c r="C30" s="53"/>
      <c r="E30" s="401"/>
      <c r="F30" s="401"/>
      <c r="G30" s="552"/>
      <c r="H30" s="553"/>
      <c r="I30" s="410"/>
      <c r="J30" s="553"/>
      <c r="K30" s="553"/>
      <c r="L30" s="554"/>
      <c r="M30" s="555"/>
    </row>
    <row r="31" spans="1:13" ht="17.399999999999999" x14ac:dyDescent="0.25">
      <c r="A31" s="52"/>
      <c r="B31" s="689" t="s">
        <v>423</v>
      </c>
      <c r="C31" s="53"/>
      <c r="E31" s="1646" t="s">
        <v>581</v>
      </c>
      <c r="F31" s="1646"/>
      <c r="G31" s="1646"/>
      <c r="H31" s="1646"/>
      <c r="I31" s="1646"/>
      <c r="J31" s="1646"/>
      <c r="K31" s="1646"/>
      <c r="L31" s="1646"/>
      <c r="M31" s="1646"/>
    </row>
    <row r="32" spans="1:13" ht="15.6" x14ac:dyDescent="0.25">
      <c r="A32" s="52"/>
      <c r="B32" s="1073" t="s">
        <v>484</v>
      </c>
      <c r="C32" s="53"/>
      <c r="E32" s="920"/>
      <c r="F32" s="920"/>
      <c r="G32" s="741"/>
      <c r="H32" s="742"/>
      <c r="I32" s="791"/>
      <c r="J32" s="742"/>
      <c r="K32" s="742"/>
      <c r="L32" s="743"/>
      <c r="M32" s="744"/>
    </row>
    <row r="33" spans="1:13" ht="15.6" x14ac:dyDescent="0.25">
      <c r="A33" s="618"/>
      <c r="B33" s="1074" t="s">
        <v>499</v>
      </c>
      <c r="C33" s="501"/>
      <c r="E33" s="919"/>
      <c r="F33" s="919"/>
      <c r="G33" s="734">
        <v>13</v>
      </c>
      <c r="H33" s="941" t="s">
        <v>0</v>
      </c>
      <c r="I33" s="942" t="s">
        <v>466</v>
      </c>
      <c r="J33" s="942" t="s">
        <v>185</v>
      </c>
      <c r="K33" s="942" t="s">
        <v>48</v>
      </c>
      <c r="L33" s="943">
        <v>1</v>
      </c>
      <c r="M33" s="944">
        <v>0.5625</v>
      </c>
    </row>
    <row r="34" spans="1:13" ht="15.6" x14ac:dyDescent="0.25">
      <c r="A34" s="52"/>
      <c r="B34" s="54"/>
      <c r="C34" s="53"/>
      <c r="E34" s="920"/>
      <c r="F34" s="920"/>
      <c r="G34" s="735">
        <v>14</v>
      </c>
      <c r="H34" s="945" t="s">
        <v>0</v>
      </c>
      <c r="I34" s="945" t="s">
        <v>36</v>
      </c>
      <c r="J34" s="946" t="s">
        <v>185</v>
      </c>
      <c r="K34" s="946" t="s">
        <v>48</v>
      </c>
      <c r="L34" s="947">
        <v>5</v>
      </c>
      <c r="M34" s="948">
        <f>M33+TIME(0,L33,0)</f>
        <v>0.56319444444444444</v>
      </c>
    </row>
    <row r="35" spans="1:13" ht="15.6" x14ac:dyDescent="0.25">
      <c r="A35" s="52"/>
      <c r="B35" s="54"/>
      <c r="C35" s="501"/>
      <c r="E35" s="919"/>
      <c r="F35" s="919"/>
      <c r="G35" s="556">
        <v>15</v>
      </c>
      <c r="H35" s="942" t="s">
        <v>5</v>
      </c>
      <c r="I35" s="942" t="s">
        <v>47</v>
      </c>
      <c r="J35" s="942" t="s">
        <v>185</v>
      </c>
      <c r="K35" s="942"/>
      <c r="L35" s="943">
        <v>114</v>
      </c>
      <c r="M35" s="944">
        <f>M34+TIME(0,L34,0)</f>
        <v>0.56666666666666665</v>
      </c>
    </row>
    <row r="36" spans="1:13" ht="15.6" x14ac:dyDescent="0.25">
      <c r="A36" s="52"/>
      <c r="B36" s="1290" t="s">
        <v>450</v>
      </c>
      <c r="C36" s="501"/>
      <c r="E36" s="920"/>
      <c r="F36" s="920"/>
      <c r="G36" s="957">
        <v>16</v>
      </c>
      <c r="H36" s="946"/>
      <c r="I36" s="946" t="s">
        <v>465</v>
      </c>
      <c r="J36" s="946" t="s">
        <v>185</v>
      </c>
      <c r="K36" s="946" t="s">
        <v>48</v>
      </c>
      <c r="L36" s="947">
        <v>0</v>
      </c>
      <c r="M36" s="948">
        <f>M35+TIME(0,L35,0)</f>
        <v>0.64583333333333326</v>
      </c>
    </row>
    <row r="37" spans="1:13" ht="15.6" x14ac:dyDescent="0.25">
      <c r="A37" s="54"/>
      <c r="B37" s="1291"/>
      <c r="C37" s="54"/>
      <c r="E37" s="919"/>
      <c r="F37" s="919"/>
      <c r="G37" s="556"/>
      <c r="H37" s="942"/>
      <c r="I37" s="942"/>
      <c r="J37" s="942"/>
      <c r="K37" s="651"/>
      <c r="L37" s="943"/>
      <c r="M37" s="944"/>
    </row>
    <row r="38" spans="1:13" ht="17.399999999999999" x14ac:dyDescent="0.25">
      <c r="A38" s="54"/>
      <c r="B38" s="865" t="s">
        <v>446</v>
      </c>
      <c r="C38" s="54"/>
      <c r="E38" s="920"/>
      <c r="F38" s="920"/>
      <c r="G38" s="957"/>
      <c r="H38" s="946"/>
      <c r="I38" s="946"/>
      <c r="J38" s="946"/>
      <c r="K38" s="790"/>
      <c r="L38" s="947"/>
      <c r="M38" s="948"/>
    </row>
    <row r="39" spans="1:13" ht="15.6" x14ac:dyDescent="0.25">
      <c r="A39" s="54"/>
      <c r="B39" s="1077" t="s">
        <v>379</v>
      </c>
      <c r="C39" s="54"/>
      <c r="E39" s="401"/>
      <c r="F39" s="401"/>
      <c r="G39" s="552"/>
      <c r="H39" s="553"/>
      <c r="I39" s="410"/>
      <c r="J39" s="553"/>
      <c r="K39" s="553"/>
      <c r="L39" s="554"/>
      <c r="M39" s="555"/>
    </row>
    <row r="40" spans="1:13" ht="18" thickBot="1" x14ac:dyDescent="0.3">
      <c r="A40" s="54"/>
      <c r="B40" s="54"/>
      <c r="C40" s="54"/>
      <c r="E40" s="1646" t="s">
        <v>582</v>
      </c>
      <c r="F40" s="1646"/>
      <c r="G40" s="1646"/>
      <c r="H40" s="1646"/>
      <c r="I40" s="1646"/>
      <c r="J40" s="1646"/>
      <c r="K40" s="1646"/>
      <c r="L40" s="1646"/>
      <c r="M40" s="1646"/>
    </row>
    <row r="41" spans="1:13" ht="15.6" x14ac:dyDescent="0.25">
      <c r="A41" s="52"/>
      <c r="B41" s="603" t="s">
        <v>317</v>
      </c>
      <c r="C41" s="53"/>
      <c r="E41" s="920"/>
      <c r="F41" s="920"/>
      <c r="G41" s="741"/>
      <c r="H41" s="742"/>
      <c r="I41" s="791"/>
      <c r="J41" s="742"/>
      <c r="K41" s="742"/>
      <c r="L41" s="743"/>
      <c r="M41" s="744"/>
    </row>
    <row r="42" spans="1:13" ht="15.6" x14ac:dyDescent="0.25">
      <c r="A42" s="52"/>
      <c r="B42" s="604" t="s">
        <v>277</v>
      </c>
      <c r="C42" s="53"/>
      <c r="E42" s="919"/>
      <c r="F42" s="919"/>
      <c r="G42" s="734">
        <v>17</v>
      </c>
      <c r="H42" s="941" t="s">
        <v>0</v>
      </c>
      <c r="I42" s="942" t="s">
        <v>34</v>
      </c>
      <c r="J42" s="942" t="s">
        <v>185</v>
      </c>
      <c r="K42" s="942" t="s">
        <v>14</v>
      </c>
      <c r="L42" s="943">
        <v>1</v>
      </c>
      <c r="M42" s="944">
        <v>0.66666666666666663</v>
      </c>
    </row>
    <row r="43" spans="1:13" ht="15.6" x14ac:dyDescent="0.25">
      <c r="A43" s="52"/>
      <c r="B43" s="506" t="s">
        <v>262</v>
      </c>
      <c r="C43" s="505"/>
      <c r="E43" s="920"/>
      <c r="F43" s="920"/>
      <c r="G43" s="735">
        <v>18</v>
      </c>
      <c r="H43" s="945" t="s">
        <v>0</v>
      </c>
      <c r="I43" s="945" t="s">
        <v>36</v>
      </c>
      <c r="J43" s="946" t="s">
        <v>185</v>
      </c>
      <c r="K43" s="946" t="s">
        <v>14</v>
      </c>
      <c r="L43" s="947">
        <v>5</v>
      </c>
      <c r="M43" s="948">
        <f>M42+TIME(0,L42,0)</f>
        <v>0.66736111111111107</v>
      </c>
    </row>
    <row r="44" spans="1:13" ht="15.6" x14ac:dyDescent="0.25">
      <c r="A44" s="52"/>
      <c r="B44" s="507" t="s">
        <v>114</v>
      </c>
      <c r="C44" s="505"/>
      <c r="E44" s="919"/>
      <c r="F44" s="919"/>
      <c r="G44" s="556">
        <v>19</v>
      </c>
      <c r="H44" s="942" t="s">
        <v>5</v>
      </c>
      <c r="I44" s="942" t="s">
        <v>47</v>
      </c>
      <c r="J44" s="942" t="s">
        <v>185</v>
      </c>
      <c r="K44" s="942"/>
      <c r="L44" s="943">
        <v>114</v>
      </c>
      <c r="M44" s="944">
        <f>M43+TIME(0,L43,0)</f>
        <v>0.67083333333333328</v>
      </c>
    </row>
    <row r="45" spans="1:13" ht="15.6" x14ac:dyDescent="0.25">
      <c r="A45" s="52"/>
      <c r="B45" s="508" t="s">
        <v>115</v>
      </c>
      <c r="C45" s="505"/>
      <c r="E45" s="920"/>
      <c r="F45" s="920"/>
      <c r="G45" s="957">
        <v>20</v>
      </c>
      <c r="H45" s="946"/>
      <c r="I45" s="946" t="s">
        <v>412</v>
      </c>
      <c r="J45" s="946" t="s">
        <v>185</v>
      </c>
      <c r="K45" s="946" t="s">
        <v>14</v>
      </c>
      <c r="L45" s="947">
        <v>0</v>
      </c>
      <c r="M45" s="948">
        <f>M44+TIME(0,L44,0)</f>
        <v>0.75</v>
      </c>
    </row>
    <row r="46" spans="1:13" ht="15.6" x14ac:dyDescent="0.25">
      <c r="A46" s="52"/>
      <c r="B46" s="1075" t="s">
        <v>112</v>
      </c>
      <c r="C46" s="505"/>
      <c r="E46" s="919"/>
      <c r="F46" s="919"/>
      <c r="G46" s="556"/>
      <c r="H46" s="942"/>
      <c r="I46" s="942"/>
      <c r="J46" s="942"/>
      <c r="K46" s="651"/>
      <c r="L46" s="943"/>
      <c r="M46" s="944"/>
    </row>
    <row r="47" spans="1:13" ht="15.6" x14ac:dyDescent="0.25">
      <c r="A47" s="52"/>
      <c r="B47" s="509" t="s">
        <v>273</v>
      </c>
      <c r="C47" s="505"/>
      <c r="E47" s="920"/>
      <c r="F47" s="920"/>
      <c r="G47" s="957"/>
      <c r="H47" s="946"/>
      <c r="I47" s="946"/>
      <c r="J47" s="946"/>
      <c r="K47" s="790"/>
      <c r="L47" s="947"/>
      <c r="M47" s="948"/>
    </row>
    <row r="48" spans="1:13" ht="15.6" x14ac:dyDescent="0.25">
      <c r="A48" s="52"/>
      <c r="B48" s="509" t="s">
        <v>274</v>
      </c>
      <c r="C48" s="505"/>
      <c r="E48" s="401"/>
      <c r="F48" s="401"/>
      <c r="G48" s="552"/>
      <c r="H48" s="553"/>
      <c r="I48" s="410"/>
      <c r="J48" s="553"/>
      <c r="K48" s="553"/>
      <c r="L48" s="554"/>
      <c r="M48" s="555"/>
    </row>
    <row r="49" spans="1:13" ht="17.399999999999999" x14ac:dyDescent="0.25">
      <c r="A49" s="52"/>
      <c r="B49" s="509" t="s">
        <v>146</v>
      </c>
      <c r="C49" s="505"/>
      <c r="E49" s="1646" t="s">
        <v>583</v>
      </c>
      <c r="F49" s="1646"/>
      <c r="G49" s="1646"/>
      <c r="H49" s="1646"/>
      <c r="I49" s="1646"/>
      <c r="J49" s="1646"/>
      <c r="K49" s="1646"/>
      <c r="L49" s="1646"/>
      <c r="M49" s="1646"/>
    </row>
    <row r="50" spans="1:13" ht="15.6" x14ac:dyDescent="0.25">
      <c r="A50" s="52"/>
      <c r="B50" s="509" t="s">
        <v>279</v>
      </c>
      <c r="C50" s="505"/>
      <c r="E50" s="920"/>
      <c r="F50" s="920"/>
      <c r="G50" s="741"/>
      <c r="H50" s="742"/>
      <c r="I50" s="791"/>
      <c r="J50" s="742"/>
      <c r="K50" s="742"/>
      <c r="L50" s="743"/>
      <c r="M50" s="744"/>
    </row>
    <row r="51" spans="1:13" ht="15.6" x14ac:dyDescent="0.25">
      <c r="A51" s="52"/>
      <c r="B51" s="509" t="s">
        <v>275</v>
      </c>
      <c r="C51" s="505"/>
      <c r="E51" s="919"/>
      <c r="F51" s="919"/>
      <c r="G51" s="734">
        <v>21</v>
      </c>
      <c r="H51" s="941" t="s">
        <v>0</v>
      </c>
      <c r="I51" s="942" t="s">
        <v>34</v>
      </c>
      <c r="J51" s="942" t="s">
        <v>185</v>
      </c>
      <c r="K51" s="942" t="s">
        <v>48</v>
      </c>
      <c r="L51" s="943">
        <v>1</v>
      </c>
      <c r="M51" s="944">
        <v>0.66666666666666663</v>
      </c>
    </row>
    <row r="52" spans="1:13" ht="15.6" x14ac:dyDescent="0.25">
      <c r="A52" s="52"/>
      <c r="B52" s="509" t="s">
        <v>145</v>
      </c>
      <c r="C52" s="505"/>
      <c r="E52" s="920"/>
      <c r="F52" s="920"/>
      <c r="G52" s="735">
        <v>22</v>
      </c>
      <c r="H52" s="945" t="s">
        <v>0</v>
      </c>
      <c r="I52" s="945" t="s">
        <v>36</v>
      </c>
      <c r="J52" s="946" t="s">
        <v>185</v>
      </c>
      <c r="K52" s="946" t="s">
        <v>48</v>
      </c>
      <c r="L52" s="947">
        <v>5</v>
      </c>
      <c r="M52" s="948">
        <f>M51+TIME(0,L51,0)</f>
        <v>0.66736111111111107</v>
      </c>
    </row>
    <row r="53" spans="1:13" ht="15.6" x14ac:dyDescent="0.25">
      <c r="A53" s="52"/>
      <c r="B53" s="509" t="s">
        <v>276</v>
      </c>
      <c r="C53" s="505"/>
      <c r="E53" s="919"/>
      <c r="F53" s="919"/>
      <c r="G53" s="556">
        <v>23</v>
      </c>
      <c r="H53" s="942" t="s">
        <v>5</v>
      </c>
      <c r="I53" s="942" t="s">
        <v>47</v>
      </c>
      <c r="J53" s="942" t="s">
        <v>185</v>
      </c>
      <c r="K53" s="942"/>
      <c r="L53" s="943">
        <v>114</v>
      </c>
      <c r="M53" s="944">
        <f>M52+TIME(0,L52,0)</f>
        <v>0.67083333333333328</v>
      </c>
    </row>
    <row r="54" spans="1:13" ht="15.6" x14ac:dyDescent="0.25">
      <c r="A54" s="52"/>
      <c r="B54" s="692" t="s">
        <v>116</v>
      </c>
      <c r="C54" s="505"/>
      <c r="E54" s="920"/>
      <c r="F54" s="920"/>
      <c r="G54" s="957">
        <v>24</v>
      </c>
      <c r="H54" s="946"/>
      <c r="I54" s="946" t="s">
        <v>413</v>
      </c>
      <c r="J54" s="946" t="s">
        <v>185</v>
      </c>
      <c r="K54" s="946" t="s">
        <v>48</v>
      </c>
      <c r="L54" s="947">
        <v>0</v>
      </c>
      <c r="M54" s="948">
        <f>M53+TIME(0,L53,0)</f>
        <v>0.75</v>
      </c>
    </row>
    <row r="55" spans="1:13" ht="15.6" x14ac:dyDescent="0.25">
      <c r="A55" s="52"/>
      <c r="B55" s="54"/>
      <c r="C55" s="505"/>
      <c r="E55" s="919"/>
      <c r="F55" s="919"/>
      <c r="G55" s="556"/>
      <c r="H55" s="942"/>
      <c r="I55" s="942"/>
      <c r="J55" s="942" t="s">
        <v>185</v>
      </c>
      <c r="K55" s="651"/>
      <c r="L55" s="943">
        <v>0</v>
      </c>
      <c r="M55" s="953">
        <f>M54+TIME(0,L54,0)</f>
        <v>0.75</v>
      </c>
    </row>
    <row r="56" spans="1:13" ht="15.6" x14ac:dyDescent="0.25">
      <c r="A56" s="52"/>
      <c r="B56" s="54"/>
      <c r="C56" s="505"/>
      <c r="E56" s="920"/>
      <c r="F56" s="920"/>
      <c r="G56" s="957"/>
      <c r="H56" s="946"/>
      <c r="I56" s="946"/>
      <c r="J56" s="946"/>
      <c r="K56" s="790"/>
      <c r="L56" s="947">
        <v>0</v>
      </c>
      <c r="M56" s="948">
        <f>M55+TIME(0,L55,0)</f>
        <v>0.75</v>
      </c>
    </row>
    <row r="57" spans="1:13" ht="15.6" x14ac:dyDescent="0.25">
      <c r="A57" s="52"/>
      <c r="B57" s="54"/>
      <c r="C57" s="53"/>
      <c r="E57" s="401"/>
      <c r="F57" s="401"/>
      <c r="G57" s="552"/>
      <c r="H57" s="553"/>
      <c r="I57" s="410"/>
      <c r="J57" s="553"/>
      <c r="K57" s="553"/>
      <c r="L57" s="554"/>
      <c r="M57" s="555"/>
    </row>
    <row r="58" spans="1:13" ht="17.399999999999999" x14ac:dyDescent="0.25">
      <c r="A58" s="862"/>
      <c r="B58" s="863" t="str">
        <f>B1</f>
        <v>Sept 2012</v>
      </c>
      <c r="C58" s="864"/>
      <c r="E58" s="1646" t="s">
        <v>584</v>
      </c>
      <c r="F58" s="1646"/>
      <c r="G58" s="1646"/>
      <c r="H58" s="1646"/>
      <c r="I58" s="1646"/>
      <c r="J58" s="1646"/>
      <c r="K58" s="1646"/>
      <c r="L58" s="1646"/>
      <c r="M58" s="1646"/>
    </row>
    <row r="59" spans="1:13" ht="15.6" x14ac:dyDescent="0.25">
      <c r="A59" s="1044"/>
      <c r="B59" s="1044"/>
      <c r="C59" s="1044"/>
      <c r="E59" s="920"/>
      <c r="F59" s="920"/>
      <c r="G59" s="741"/>
      <c r="H59" s="742"/>
      <c r="I59" s="791"/>
      <c r="J59" s="742"/>
      <c r="K59" s="742"/>
      <c r="L59" s="743"/>
      <c r="M59" s="744"/>
    </row>
    <row r="60" spans="1:13" ht="15.6" x14ac:dyDescent="0.25">
      <c r="A60" s="1044"/>
      <c r="B60" s="1044"/>
      <c r="C60" s="1044"/>
      <c r="E60" s="919"/>
      <c r="F60" s="919"/>
      <c r="G60" s="734">
        <v>25</v>
      </c>
      <c r="H60" s="941" t="s">
        <v>0</v>
      </c>
      <c r="I60" s="942" t="s">
        <v>34</v>
      </c>
      <c r="J60" s="942" t="s">
        <v>185</v>
      </c>
      <c r="K60" s="942" t="s">
        <v>48</v>
      </c>
      <c r="L60" s="943">
        <v>1</v>
      </c>
      <c r="M60" s="944">
        <v>0.4375</v>
      </c>
    </row>
    <row r="61" spans="1:13" ht="15.6" x14ac:dyDescent="0.25">
      <c r="A61" s="1044"/>
      <c r="B61" s="1044"/>
      <c r="C61" s="1044"/>
      <c r="E61" s="920"/>
      <c r="F61" s="920"/>
      <c r="G61" s="735">
        <v>26</v>
      </c>
      <c r="H61" s="945" t="s">
        <v>0</v>
      </c>
      <c r="I61" s="945" t="s">
        <v>36</v>
      </c>
      <c r="J61" s="946" t="s">
        <v>185</v>
      </c>
      <c r="K61" s="946" t="s">
        <v>48</v>
      </c>
      <c r="L61" s="947">
        <v>5</v>
      </c>
      <c r="M61" s="948">
        <f>M60+TIME(0,L60,0)</f>
        <v>0.43819444444444444</v>
      </c>
    </row>
    <row r="62" spans="1:13" ht="15.6" x14ac:dyDescent="0.25">
      <c r="A62" s="1044"/>
      <c r="B62" s="1044"/>
      <c r="C62" s="1044"/>
      <c r="E62" s="919"/>
      <c r="F62" s="919"/>
      <c r="G62" s="556">
        <v>27</v>
      </c>
      <c r="H62" s="942" t="s">
        <v>5</v>
      </c>
      <c r="I62" s="942" t="s">
        <v>47</v>
      </c>
      <c r="J62" s="942" t="s">
        <v>185</v>
      </c>
      <c r="K62" s="942"/>
      <c r="L62" s="943">
        <v>114</v>
      </c>
      <c r="M62" s="944">
        <f>M61+TIME(0,L61,0)</f>
        <v>0.44166666666666665</v>
      </c>
    </row>
    <row r="63" spans="1:13" ht="15.6" x14ac:dyDescent="0.25">
      <c r="A63" s="1044"/>
      <c r="B63" s="1044"/>
      <c r="C63" s="1044"/>
      <c r="E63" s="920"/>
      <c r="F63" s="920"/>
      <c r="G63" s="957">
        <v>28</v>
      </c>
      <c r="H63" s="946"/>
      <c r="I63" s="946" t="s">
        <v>405</v>
      </c>
      <c r="J63" s="946" t="s">
        <v>185</v>
      </c>
      <c r="K63" s="946" t="s">
        <v>48</v>
      </c>
      <c r="L63" s="947">
        <v>0</v>
      </c>
      <c r="M63" s="948">
        <f>M62+TIME(0,L62,0)</f>
        <v>0.52083333333333326</v>
      </c>
    </row>
    <row r="64" spans="1:13" ht="15.6" x14ac:dyDescent="0.25">
      <c r="A64" s="1044"/>
      <c r="B64" s="1044"/>
      <c r="C64" s="1044"/>
      <c r="E64" s="919"/>
      <c r="F64" s="919"/>
      <c r="G64" s="556"/>
      <c r="H64" s="942"/>
      <c r="I64" s="942"/>
      <c r="J64" s="942" t="s">
        <v>185</v>
      </c>
      <c r="K64" s="651"/>
      <c r="L64" s="943">
        <v>0</v>
      </c>
      <c r="M64" s="953">
        <f>M63+TIME(0,L63,0)</f>
        <v>0.52083333333333326</v>
      </c>
    </row>
    <row r="65" spans="1:13" ht="15.6" x14ac:dyDescent="0.25">
      <c r="A65" s="1044"/>
      <c r="B65" s="1044"/>
      <c r="C65" s="1044"/>
      <c r="E65" s="401"/>
      <c r="F65" s="401"/>
      <c r="G65" s="552"/>
      <c r="H65" s="553"/>
      <c r="I65" s="410"/>
      <c r="J65" s="553"/>
      <c r="K65" s="553"/>
      <c r="L65" s="554"/>
      <c r="M65" s="555"/>
    </row>
    <row r="66" spans="1:13" ht="17.399999999999999" x14ac:dyDescent="0.25">
      <c r="A66" s="1044"/>
      <c r="B66" s="1044"/>
      <c r="C66" s="1044"/>
      <c r="E66" s="1646" t="s">
        <v>585</v>
      </c>
      <c r="F66" s="1646"/>
      <c r="G66" s="1646"/>
      <c r="H66" s="1646"/>
      <c r="I66" s="1646"/>
      <c r="J66" s="1646"/>
      <c r="K66" s="1646"/>
      <c r="L66" s="1646"/>
      <c r="M66" s="1646"/>
    </row>
    <row r="67" spans="1:13" ht="15.6" x14ac:dyDescent="0.25">
      <c r="A67" s="1044"/>
      <c r="B67" s="1044"/>
      <c r="C67" s="1044"/>
      <c r="E67" s="920"/>
      <c r="F67" s="920"/>
      <c r="G67" s="741"/>
      <c r="H67" s="742"/>
      <c r="I67" s="791"/>
      <c r="J67" s="742"/>
      <c r="K67" s="742"/>
      <c r="L67" s="743"/>
      <c r="M67" s="744"/>
    </row>
    <row r="68" spans="1:13" ht="15.6" x14ac:dyDescent="0.25">
      <c r="A68" s="1044"/>
      <c r="B68" s="1044"/>
      <c r="C68" s="1044"/>
      <c r="E68" s="919"/>
      <c r="F68" s="919"/>
      <c r="G68" s="734">
        <v>29</v>
      </c>
      <c r="H68" s="941" t="s">
        <v>0</v>
      </c>
      <c r="I68" s="942" t="s">
        <v>34</v>
      </c>
      <c r="J68" s="942" t="s">
        <v>185</v>
      </c>
      <c r="K68" s="942" t="s">
        <v>48</v>
      </c>
      <c r="L68" s="943">
        <v>1</v>
      </c>
      <c r="M68" s="944">
        <v>0.66666666666666663</v>
      </c>
    </row>
    <row r="69" spans="1:13" ht="15.6" x14ac:dyDescent="0.25">
      <c r="A69" s="1044"/>
      <c r="B69" s="1044"/>
      <c r="C69" s="1044"/>
      <c r="E69" s="920"/>
      <c r="F69" s="920"/>
      <c r="G69" s="735">
        <v>30</v>
      </c>
      <c r="H69" s="945" t="s">
        <v>0</v>
      </c>
      <c r="I69" s="945" t="s">
        <v>36</v>
      </c>
      <c r="J69" s="946" t="s">
        <v>185</v>
      </c>
      <c r="K69" s="946" t="s">
        <v>48</v>
      </c>
      <c r="L69" s="947">
        <v>5</v>
      </c>
      <c r="M69" s="948">
        <f>M68+TIME(0,L68,0)</f>
        <v>0.66736111111111107</v>
      </c>
    </row>
    <row r="70" spans="1:13" ht="15.6" x14ac:dyDescent="0.25">
      <c r="A70" s="1044"/>
      <c r="B70" s="1044"/>
      <c r="C70" s="1044"/>
      <c r="E70" s="919"/>
      <c r="F70" s="919"/>
      <c r="G70" s="556">
        <v>31</v>
      </c>
      <c r="H70" s="942" t="s">
        <v>5</v>
      </c>
      <c r="I70" s="942" t="s">
        <v>47</v>
      </c>
      <c r="J70" s="942" t="s">
        <v>185</v>
      </c>
      <c r="K70" s="942"/>
      <c r="L70" s="943">
        <v>104</v>
      </c>
      <c r="M70" s="944">
        <f>M69+TIME(0,L69,0)</f>
        <v>0.67083333333333328</v>
      </c>
    </row>
    <row r="71" spans="1:13" ht="15.6" x14ac:dyDescent="0.25">
      <c r="A71" s="855"/>
      <c r="B71" s="855"/>
      <c r="C71" s="855"/>
      <c r="E71" s="920"/>
      <c r="F71" s="920"/>
      <c r="G71" s="957">
        <v>32</v>
      </c>
      <c r="H71" s="946" t="s">
        <v>586</v>
      </c>
      <c r="I71" s="946" t="s">
        <v>587</v>
      </c>
      <c r="J71" s="946" t="s">
        <v>185</v>
      </c>
      <c r="K71" s="946" t="s">
        <v>48</v>
      </c>
      <c r="L71" s="947">
        <v>5</v>
      </c>
      <c r="M71" s="948">
        <f>M70+TIME(0,L70,0)</f>
        <v>0.74305555555555547</v>
      </c>
    </row>
    <row r="72" spans="1:13" ht="15.6" x14ac:dyDescent="0.25">
      <c r="A72" s="855"/>
      <c r="B72" s="855"/>
      <c r="C72" s="855"/>
      <c r="E72" s="919"/>
      <c r="F72" s="919"/>
      <c r="G72" s="556"/>
      <c r="H72" s="942" t="s">
        <v>53</v>
      </c>
      <c r="I72" s="942" t="s">
        <v>588</v>
      </c>
      <c r="J72" s="942" t="s">
        <v>185</v>
      </c>
      <c r="K72" s="651"/>
      <c r="L72" s="943">
        <v>5</v>
      </c>
      <c r="M72" s="953">
        <f>M71+TIME(0,L71,0)</f>
        <v>0.74652777777777768</v>
      </c>
    </row>
    <row r="73" spans="1:13" ht="15.6" x14ac:dyDescent="0.25">
      <c r="A73" s="855"/>
      <c r="B73" s="855"/>
      <c r="C73" s="855"/>
      <c r="E73" s="920"/>
      <c r="F73" s="920"/>
      <c r="G73" s="957"/>
      <c r="H73" s="946" t="s">
        <v>6</v>
      </c>
      <c r="I73" s="946" t="s">
        <v>37</v>
      </c>
      <c r="J73" s="946"/>
      <c r="K73" s="790"/>
      <c r="L73" s="947">
        <v>0</v>
      </c>
      <c r="M73" s="948">
        <f>M72+TIME(0,L72,0)</f>
        <v>0.74999999999999989</v>
      </c>
    </row>
    <row r="74" spans="1:13" ht="15.6" x14ac:dyDescent="0.25">
      <c r="A74" s="855"/>
      <c r="B74" s="855"/>
      <c r="C74" s="855"/>
      <c r="E74" s="920"/>
      <c r="F74" s="920"/>
      <c r="G74" s="957"/>
      <c r="H74" s="946"/>
      <c r="I74" s="946"/>
      <c r="J74" s="946"/>
      <c r="K74" s="790"/>
      <c r="L74" s="947"/>
      <c r="M74" s="948"/>
    </row>
    <row r="75" spans="1:13" x14ac:dyDescent="0.25">
      <c r="A75" s="855"/>
      <c r="B75" s="855"/>
      <c r="C75" s="855"/>
      <c r="E75" s="1081"/>
      <c r="F75" s="1081"/>
      <c r="G75" s="1081"/>
      <c r="H75" s="1081"/>
      <c r="I75" s="1081"/>
      <c r="J75" s="1081"/>
      <c r="K75" s="1081"/>
      <c r="L75" s="1081"/>
      <c r="M75" s="1081"/>
    </row>
    <row r="76" spans="1:13" ht="15" x14ac:dyDescent="0.25">
      <c r="A76" s="855"/>
      <c r="B76" s="855"/>
      <c r="C76" s="855"/>
      <c r="E76" s="777"/>
      <c r="F76" s="781"/>
      <c r="G76" s="782"/>
      <c r="H76" s="782"/>
      <c r="I76" s="783" t="s">
        <v>334</v>
      </c>
      <c r="J76" s="882"/>
      <c r="K76" s="778"/>
      <c r="L76" s="777"/>
      <c r="M76" s="420"/>
    </row>
    <row r="77" spans="1:13" ht="15.6" x14ac:dyDescent="0.25">
      <c r="E77" s="784"/>
      <c r="F77" s="784"/>
      <c r="G77" s="785"/>
      <c r="H77" s="785"/>
      <c r="I77" s="780" t="s">
        <v>335</v>
      </c>
      <c r="J77" s="779"/>
      <c r="K77" s="779"/>
      <c r="L77" s="784"/>
      <c r="M77" s="652"/>
    </row>
    <row r="78" spans="1:13" ht="15.6" x14ac:dyDescent="0.25">
      <c r="E78" s="786"/>
      <c r="F78" s="786"/>
      <c r="G78" s="782"/>
      <c r="H78" s="782"/>
      <c r="I78" s="778"/>
      <c r="J78" s="782"/>
      <c r="K78" s="778"/>
      <c r="L78" s="786"/>
      <c r="M78" s="421"/>
    </row>
    <row r="79" spans="1:13" ht="15.6" x14ac:dyDescent="0.25">
      <c r="E79" s="784"/>
      <c r="F79" s="787"/>
      <c r="G79" s="784"/>
      <c r="H79" s="785"/>
      <c r="I79" s="779" t="s">
        <v>336</v>
      </c>
      <c r="J79" s="785"/>
      <c r="K79" s="779"/>
      <c r="L79" s="784"/>
      <c r="M79" s="652"/>
    </row>
    <row r="80" spans="1:13" ht="15.6" x14ac:dyDescent="0.25">
      <c r="E80" s="786"/>
      <c r="F80" s="786"/>
      <c r="G80" s="782"/>
      <c r="H80" s="782"/>
      <c r="I80" s="778" t="s">
        <v>337</v>
      </c>
      <c r="J80" s="782"/>
      <c r="K80" s="778"/>
      <c r="L80" s="786"/>
      <c r="M80" s="421"/>
    </row>
    <row r="81" spans="5:13" ht="15.6" x14ac:dyDescent="0.25">
      <c r="E81" s="784"/>
      <c r="F81" s="787"/>
      <c r="G81" s="784"/>
      <c r="H81" s="785"/>
      <c r="I81" s="779"/>
      <c r="J81" s="785"/>
      <c r="K81" s="779"/>
      <c r="L81" s="784"/>
      <c r="M81" s="652"/>
    </row>
    <row r="82" spans="5:13" ht="15.6" x14ac:dyDescent="0.25">
      <c r="E82" s="786"/>
      <c r="F82" s="786"/>
      <c r="G82" s="782"/>
      <c r="H82" s="782"/>
      <c r="I82" s="778" t="s">
        <v>320</v>
      </c>
      <c r="J82" s="782"/>
      <c r="K82" s="778"/>
      <c r="L82" s="786"/>
      <c r="M82" s="421"/>
    </row>
    <row r="83" spans="5:13" ht="15.6" x14ac:dyDescent="0.25">
      <c r="E83" s="784"/>
      <c r="F83" s="787"/>
      <c r="G83" s="784"/>
      <c r="H83" s="785"/>
      <c r="I83" s="779" t="s">
        <v>321</v>
      </c>
      <c r="J83" s="785"/>
      <c r="K83" s="779"/>
      <c r="L83" s="784"/>
      <c r="M83" s="652"/>
    </row>
    <row r="84" spans="5:13" x14ac:dyDescent="0.25">
      <c r="E84" s="751"/>
      <c r="F84" s="751"/>
      <c r="G84" s="751"/>
      <c r="H84" s="751"/>
      <c r="I84" s="751"/>
      <c r="J84" s="751"/>
      <c r="K84" s="751"/>
      <c r="L84" s="751"/>
      <c r="M84" s="398"/>
    </row>
    <row r="85" spans="5:13" x14ac:dyDescent="0.25">
      <c r="J85" s="1081"/>
      <c r="K85" s="1081"/>
      <c r="L85" s="1081"/>
      <c r="M85" s="1081"/>
    </row>
    <row r="86" spans="5:13" x14ac:dyDescent="0.25">
      <c r="J86" s="1081"/>
      <c r="K86" s="1081"/>
      <c r="L86" s="1081"/>
      <c r="M86" s="1081"/>
    </row>
    <row r="87" spans="5:13" x14ac:dyDescent="0.25">
      <c r="J87" s="1081"/>
      <c r="K87" s="1081"/>
      <c r="L87" s="1081"/>
      <c r="M87" s="1081"/>
    </row>
    <row r="88" spans="5:13" x14ac:dyDescent="0.25">
      <c r="J88" s="1081"/>
      <c r="K88" s="1081"/>
      <c r="L88" s="1081"/>
      <c r="M88" s="1081"/>
    </row>
    <row r="89" spans="5:13" x14ac:dyDescent="0.25">
      <c r="J89" s="1081"/>
      <c r="K89" s="1081"/>
      <c r="L89" s="1081"/>
      <c r="M89" s="1081"/>
    </row>
    <row r="90" spans="5:13" x14ac:dyDescent="0.25">
      <c r="J90" s="1081"/>
      <c r="K90" s="1081"/>
      <c r="L90" s="1081"/>
      <c r="M90" s="1081"/>
    </row>
    <row r="91" spans="5:13" x14ac:dyDescent="0.25">
      <c r="J91" s="1081"/>
      <c r="K91" s="1081"/>
      <c r="L91" s="1081"/>
      <c r="M91" s="1081"/>
    </row>
    <row r="92" spans="5:13" x14ac:dyDescent="0.25">
      <c r="E92" s="1081"/>
      <c r="F92" s="1081"/>
      <c r="G92" s="1081"/>
      <c r="H92" s="1081"/>
      <c r="I92" s="1081"/>
      <c r="J92" s="1081"/>
      <c r="K92" s="1081"/>
      <c r="L92" s="1081"/>
      <c r="M92" s="1081"/>
    </row>
    <row r="93" spans="5:13" x14ac:dyDescent="0.25">
      <c r="E93" s="855"/>
      <c r="F93" s="855"/>
      <c r="G93" s="855"/>
      <c r="H93" s="855"/>
      <c r="I93" s="855"/>
      <c r="J93" s="855"/>
      <c r="K93" s="855"/>
      <c r="L93" s="855"/>
      <c r="M93" s="855"/>
    </row>
    <row r="94" spans="5:13" x14ac:dyDescent="0.25">
      <c r="E94" s="855"/>
      <c r="F94" s="855"/>
      <c r="G94" s="855"/>
      <c r="H94" s="855"/>
      <c r="I94" s="855"/>
      <c r="J94" s="855"/>
      <c r="K94" s="855"/>
      <c r="L94" s="855"/>
      <c r="M94" s="855"/>
    </row>
    <row r="95" spans="5:13" x14ac:dyDescent="0.25">
      <c r="E95" s="855"/>
      <c r="F95" s="855"/>
      <c r="G95" s="855"/>
      <c r="H95" s="855"/>
      <c r="I95" s="855"/>
      <c r="J95" s="855"/>
      <c r="K95" s="855"/>
      <c r="L95" s="855"/>
      <c r="M95" s="855"/>
    </row>
    <row r="96" spans="5:13" x14ac:dyDescent="0.25">
      <c r="E96" s="855"/>
      <c r="F96" s="855"/>
      <c r="G96" s="855"/>
      <c r="H96" s="855"/>
      <c r="I96" s="855"/>
      <c r="J96" s="855"/>
      <c r="K96" s="855"/>
      <c r="L96" s="855"/>
      <c r="M96" s="855"/>
    </row>
    <row r="97" spans="5:13" x14ac:dyDescent="0.25">
      <c r="E97" s="855"/>
      <c r="F97" s="855"/>
      <c r="G97" s="855"/>
      <c r="H97" s="855"/>
      <c r="I97" s="855"/>
      <c r="J97" s="855"/>
      <c r="K97" s="855"/>
      <c r="L97" s="855"/>
      <c r="M97" s="855"/>
    </row>
    <row r="98" spans="5:13" x14ac:dyDescent="0.25">
      <c r="E98" s="855"/>
      <c r="F98" s="855"/>
      <c r="G98" s="855"/>
      <c r="H98" s="855"/>
      <c r="I98" s="855"/>
      <c r="J98" s="855"/>
      <c r="K98" s="855"/>
      <c r="L98" s="855"/>
      <c r="M98" s="855"/>
    </row>
    <row r="99" spans="5:13" x14ac:dyDescent="0.25">
      <c r="E99" s="855"/>
      <c r="F99" s="855"/>
      <c r="G99" s="855"/>
      <c r="H99" s="855"/>
      <c r="I99" s="855"/>
      <c r="J99" s="855"/>
      <c r="K99" s="855"/>
      <c r="L99" s="855"/>
      <c r="M99" s="855"/>
    </row>
    <row r="100" spans="5:13" x14ac:dyDescent="0.25">
      <c r="E100" s="855"/>
      <c r="F100" s="855"/>
      <c r="G100" s="855"/>
      <c r="H100" s="855"/>
      <c r="I100" s="855"/>
      <c r="J100" s="855"/>
      <c r="K100" s="855"/>
      <c r="L100" s="855"/>
      <c r="M100" s="855"/>
    </row>
    <row r="101" spans="5:13" x14ac:dyDescent="0.25">
      <c r="E101" s="855"/>
      <c r="F101" s="855"/>
      <c r="G101" s="855"/>
      <c r="H101" s="855"/>
      <c r="I101" s="855"/>
      <c r="J101" s="855"/>
      <c r="K101" s="855"/>
      <c r="L101" s="855"/>
      <c r="M101" s="855"/>
    </row>
    <row r="102" spans="5:13" x14ac:dyDescent="0.25">
      <c r="E102" s="855"/>
      <c r="F102" s="855"/>
      <c r="G102" s="855"/>
      <c r="H102" s="855"/>
      <c r="I102" s="402" t="s">
        <v>334</v>
      </c>
      <c r="J102" s="855"/>
      <c r="K102" s="855"/>
      <c r="L102" s="855"/>
      <c r="M102" s="855"/>
    </row>
    <row r="103" spans="5:13" x14ac:dyDescent="0.25">
      <c r="E103" s="855"/>
      <c r="F103" s="855"/>
      <c r="G103" s="855"/>
      <c r="H103" s="855"/>
      <c r="I103" s="783" t="s">
        <v>335</v>
      </c>
      <c r="J103" s="855"/>
      <c r="K103" s="855"/>
      <c r="L103" s="855"/>
      <c r="M103" s="855"/>
    </row>
    <row r="104" spans="5:13" x14ac:dyDescent="0.25">
      <c r="E104" s="855"/>
      <c r="F104" s="855"/>
      <c r="G104" s="855"/>
      <c r="H104" s="855"/>
      <c r="I104" s="921"/>
      <c r="J104" s="855"/>
      <c r="K104" s="855"/>
      <c r="L104" s="855"/>
      <c r="M104" s="855"/>
    </row>
    <row r="105" spans="5:13" x14ac:dyDescent="0.25">
      <c r="E105" s="855"/>
      <c r="F105" s="855"/>
      <c r="G105" s="855"/>
      <c r="H105" s="855"/>
      <c r="I105" s="892" t="s">
        <v>336</v>
      </c>
      <c r="J105" s="855"/>
      <c r="K105" s="855"/>
      <c r="L105" s="855"/>
      <c r="M105" s="855"/>
    </row>
    <row r="106" spans="5:13" x14ac:dyDescent="0.25">
      <c r="E106" s="855"/>
      <c r="F106" s="855"/>
      <c r="G106" s="855"/>
      <c r="H106" s="855"/>
      <c r="I106" s="884" t="s">
        <v>337</v>
      </c>
      <c r="J106" s="855"/>
      <c r="K106" s="855"/>
      <c r="L106" s="855"/>
      <c r="M106" s="855"/>
    </row>
    <row r="107" spans="5:13" x14ac:dyDescent="0.25">
      <c r="E107" s="855"/>
      <c r="F107" s="855"/>
      <c r="G107" s="855"/>
      <c r="H107" s="855"/>
      <c r="I107" s="892"/>
      <c r="J107" s="855"/>
      <c r="K107" s="855"/>
      <c r="L107" s="855"/>
      <c r="M107" s="855"/>
    </row>
    <row r="108" spans="5:13" x14ac:dyDescent="0.25">
      <c r="E108" s="855"/>
      <c r="F108" s="855"/>
      <c r="G108" s="855"/>
      <c r="H108" s="855"/>
      <c r="I108" s="884" t="s">
        <v>320</v>
      </c>
      <c r="J108" s="855"/>
      <c r="K108" s="855"/>
      <c r="L108" s="855"/>
      <c r="M108" s="855"/>
    </row>
    <row r="109" spans="5:13" x14ac:dyDescent="0.25">
      <c r="E109" s="855"/>
      <c r="F109" s="855"/>
      <c r="G109" s="855"/>
      <c r="H109" s="855"/>
      <c r="I109" s="892" t="s">
        <v>321</v>
      </c>
      <c r="J109" s="855"/>
      <c r="K109" s="855"/>
      <c r="L109" s="855"/>
      <c r="M109" s="855"/>
    </row>
    <row r="110" spans="5:13" x14ac:dyDescent="0.25">
      <c r="E110" s="855"/>
      <c r="F110" s="855"/>
      <c r="G110" s="855"/>
      <c r="H110" s="855"/>
      <c r="I110" s="855"/>
      <c r="J110" s="855"/>
      <c r="K110" s="855"/>
      <c r="L110" s="855"/>
      <c r="M110" s="855"/>
    </row>
    <row r="111" spans="5:13" x14ac:dyDescent="0.25">
      <c r="E111" s="855"/>
      <c r="F111" s="855"/>
      <c r="G111" s="855"/>
      <c r="H111" s="855"/>
      <c r="I111" s="855"/>
      <c r="J111" s="855"/>
      <c r="K111" s="855"/>
      <c r="L111" s="855"/>
      <c r="M111" s="855"/>
    </row>
    <row r="112" spans="5:13" x14ac:dyDescent="0.25">
      <c r="E112" s="855"/>
      <c r="F112" s="855"/>
      <c r="G112" s="855"/>
      <c r="H112" s="855"/>
      <c r="I112" s="855"/>
      <c r="J112" s="855"/>
      <c r="K112" s="855"/>
      <c r="L112" s="855"/>
      <c r="M112" s="855"/>
    </row>
    <row r="113" spans="5:13" x14ac:dyDescent="0.25">
      <c r="E113" s="855"/>
      <c r="F113" s="855"/>
      <c r="G113" s="855"/>
      <c r="H113" s="855"/>
      <c r="I113" s="855"/>
      <c r="J113" s="855"/>
      <c r="K113" s="855"/>
      <c r="L113" s="855"/>
      <c r="M113" s="855"/>
    </row>
    <row r="114" spans="5:13" x14ac:dyDescent="0.25">
      <c r="E114" s="855"/>
      <c r="F114" s="855"/>
      <c r="G114" s="855"/>
      <c r="H114" s="855"/>
      <c r="I114" s="855"/>
      <c r="J114" s="855"/>
      <c r="K114" s="855"/>
      <c r="L114" s="855"/>
      <c r="M114" s="855"/>
    </row>
    <row r="115" spans="5:13" x14ac:dyDescent="0.25">
      <c r="E115" s="855"/>
      <c r="F115" s="855"/>
      <c r="G115" s="855"/>
      <c r="H115" s="855"/>
      <c r="I115" s="855"/>
      <c r="J115" s="855"/>
      <c r="K115" s="855"/>
      <c r="L115" s="855"/>
      <c r="M115" s="855"/>
    </row>
    <row r="116" spans="5:13" x14ac:dyDescent="0.25">
      <c r="E116" s="855"/>
      <c r="F116" s="855"/>
      <c r="G116" s="855"/>
      <c r="H116" s="855"/>
      <c r="I116" s="855"/>
      <c r="J116" s="855"/>
      <c r="K116" s="855"/>
      <c r="L116" s="855"/>
      <c r="M116" s="855"/>
    </row>
    <row r="117" spans="5:13" x14ac:dyDescent="0.25">
      <c r="E117" s="855"/>
      <c r="F117" s="855"/>
      <c r="G117" s="855"/>
      <c r="H117" s="855"/>
      <c r="I117" s="855"/>
      <c r="J117" s="855"/>
      <c r="K117" s="855"/>
      <c r="L117" s="855"/>
      <c r="M117" s="855"/>
    </row>
    <row r="118" spans="5:13" x14ac:dyDescent="0.25">
      <c r="E118" s="855"/>
      <c r="F118" s="855"/>
      <c r="G118" s="855"/>
      <c r="H118" s="855"/>
      <c r="I118" s="855"/>
      <c r="J118" s="855"/>
      <c r="K118" s="855"/>
      <c r="L118" s="855"/>
      <c r="M118" s="855"/>
    </row>
    <row r="119" spans="5:13" x14ac:dyDescent="0.25">
      <c r="E119" s="855"/>
      <c r="F119" s="855"/>
      <c r="G119" s="855"/>
      <c r="H119" s="855"/>
      <c r="I119" s="855"/>
      <c r="J119" s="855"/>
      <c r="K119" s="855"/>
      <c r="L119" s="855"/>
      <c r="M119" s="855"/>
    </row>
    <row r="120" spans="5:13" x14ac:dyDescent="0.25">
      <c r="E120" s="855"/>
      <c r="F120" s="855"/>
      <c r="G120" s="855"/>
      <c r="H120" s="855"/>
      <c r="I120" s="855"/>
      <c r="J120" s="855"/>
      <c r="K120" s="855"/>
      <c r="L120" s="855"/>
      <c r="M120" s="855"/>
    </row>
    <row r="121" spans="5:13" x14ac:dyDescent="0.25">
      <c r="E121" s="855"/>
      <c r="F121" s="855"/>
      <c r="G121" s="855"/>
      <c r="H121" s="855"/>
      <c r="I121" s="855"/>
      <c r="J121" s="855"/>
      <c r="K121" s="855"/>
      <c r="L121" s="855"/>
      <c r="M121" s="855"/>
    </row>
    <row r="122" spans="5:13" x14ac:dyDescent="0.25">
      <c r="E122" s="855"/>
      <c r="F122" s="855"/>
      <c r="G122" s="855"/>
      <c r="H122" s="855"/>
      <c r="I122" s="855"/>
      <c r="J122" s="855"/>
      <c r="K122" s="855"/>
      <c r="L122" s="855"/>
      <c r="M122" s="855"/>
    </row>
    <row r="123" spans="5:13" x14ac:dyDescent="0.25">
      <c r="E123" s="855"/>
      <c r="F123" s="855"/>
      <c r="G123" s="855"/>
      <c r="H123" s="855"/>
      <c r="I123" s="855"/>
      <c r="J123" s="855"/>
      <c r="K123" s="855"/>
      <c r="L123" s="855"/>
      <c r="M123" s="855"/>
    </row>
    <row r="124" spans="5:13" x14ac:dyDescent="0.25">
      <c r="E124" s="855"/>
      <c r="F124" s="855"/>
      <c r="G124" s="855"/>
      <c r="H124" s="855"/>
      <c r="I124" s="855"/>
      <c r="J124" s="855"/>
      <c r="K124" s="855"/>
      <c r="L124" s="855"/>
      <c r="M124" s="855"/>
    </row>
    <row r="125" spans="5:13" x14ac:dyDescent="0.25">
      <c r="E125" s="855"/>
      <c r="F125" s="855"/>
      <c r="G125" s="855"/>
      <c r="H125" s="855"/>
      <c r="I125" s="855"/>
      <c r="J125" s="855"/>
      <c r="K125" s="855"/>
      <c r="L125" s="855"/>
      <c r="M125" s="855"/>
    </row>
    <row r="126" spans="5:13" x14ac:dyDescent="0.25">
      <c r="E126" s="855"/>
      <c r="F126" s="855"/>
      <c r="G126" s="855"/>
      <c r="H126" s="855"/>
      <c r="I126" s="855"/>
      <c r="J126" s="855"/>
      <c r="K126" s="855"/>
      <c r="L126" s="855"/>
      <c r="M126" s="855"/>
    </row>
    <row r="127" spans="5:13" x14ac:dyDescent="0.25">
      <c r="E127" s="855"/>
      <c r="F127" s="855"/>
      <c r="G127" s="855"/>
      <c r="H127" s="855"/>
      <c r="I127" s="855"/>
      <c r="J127" s="855"/>
      <c r="K127" s="855"/>
      <c r="L127" s="855"/>
      <c r="M127" s="855"/>
    </row>
    <row r="128" spans="5:13" x14ac:dyDescent="0.25">
      <c r="E128" s="855"/>
      <c r="F128" s="855"/>
      <c r="G128" s="855"/>
      <c r="H128" s="855"/>
      <c r="I128" s="855"/>
      <c r="J128" s="855"/>
      <c r="K128" s="855"/>
      <c r="L128" s="855"/>
      <c r="M128" s="855"/>
    </row>
    <row r="129" spans="5:13" x14ac:dyDescent="0.25">
      <c r="E129" s="855"/>
      <c r="F129" s="855"/>
      <c r="G129" s="855"/>
      <c r="H129" s="855"/>
      <c r="I129" s="855"/>
      <c r="J129" s="855"/>
      <c r="K129" s="855"/>
      <c r="L129" s="855"/>
      <c r="M129" s="855"/>
    </row>
    <row r="130" spans="5:13" x14ac:dyDescent="0.25">
      <c r="E130" s="855"/>
      <c r="F130" s="855"/>
      <c r="G130" s="855"/>
      <c r="H130" s="855"/>
      <c r="I130" s="855"/>
      <c r="J130" s="855"/>
      <c r="K130" s="855"/>
      <c r="L130" s="855"/>
      <c r="M130" s="855"/>
    </row>
    <row r="131" spans="5:13" x14ac:dyDescent="0.25">
      <c r="E131" s="855"/>
      <c r="F131" s="855"/>
      <c r="G131" s="855"/>
      <c r="H131" s="855"/>
      <c r="I131" s="855"/>
      <c r="J131" s="855"/>
      <c r="K131" s="855"/>
      <c r="L131" s="855"/>
      <c r="M131" s="855"/>
    </row>
    <row r="132" spans="5:13" x14ac:dyDescent="0.25">
      <c r="E132" s="855"/>
      <c r="F132" s="855"/>
      <c r="G132" s="855"/>
      <c r="H132" s="855"/>
      <c r="I132" s="855"/>
      <c r="J132" s="855"/>
      <c r="K132" s="855"/>
      <c r="L132" s="855"/>
      <c r="M132" s="855"/>
    </row>
    <row r="133" spans="5:13" x14ac:dyDescent="0.25">
      <c r="E133" s="855"/>
      <c r="F133" s="855"/>
      <c r="G133" s="855"/>
      <c r="H133" s="855"/>
      <c r="I133" s="855"/>
      <c r="J133" s="855"/>
      <c r="K133" s="855"/>
      <c r="L133" s="855"/>
      <c r="M133" s="855"/>
    </row>
    <row r="134" spans="5:13" x14ac:dyDescent="0.25">
      <c r="E134" s="855"/>
      <c r="F134" s="855"/>
      <c r="G134" s="855"/>
      <c r="H134" s="855"/>
      <c r="I134" s="855"/>
      <c r="J134" s="855"/>
      <c r="K134" s="855"/>
      <c r="L134" s="855"/>
      <c r="M134" s="855"/>
    </row>
    <row r="135" spans="5:13" x14ac:dyDescent="0.25">
      <c r="E135" s="855"/>
      <c r="F135" s="855"/>
      <c r="G135" s="855"/>
      <c r="H135" s="855"/>
      <c r="I135" s="855"/>
      <c r="J135" s="855"/>
      <c r="K135" s="855"/>
      <c r="L135" s="855"/>
      <c r="M135" s="855"/>
    </row>
    <row r="136" spans="5:13" x14ac:dyDescent="0.25">
      <c r="E136" s="855"/>
      <c r="F136" s="855"/>
      <c r="G136" s="855"/>
      <c r="H136" s="855"/>
      <c r="I136" s="855"/>
      <c r="J136" s="855"/>
      <c r="K136" s="855"/>
      <c r="L136" s="855"/>
      <c r="M136" s="855"/>
    </row>
    <row r="137" spans="5:13" x14ac:dyDescent="0.25">
      <c r="E137" s="855"/>
      <c r="F137" s="855"/>
      <c r="G137" s="855"/>
      <c r="H137" s="855"/>
      <c r="I137" s="855"/>
      <c r="J137" s="855"/>
      <c r="K137" s="855"/>
      <c r="L137" s="855"/>
      <c r="M137" s="855"/>
    </row>
    <row r="138" spans="5:13" x14ac:dyDescent="0.25">
      <c r="E138" s="855"/>
      <c r="F138" s="855"/>
      <c r="G138" s="855"/>
      <c r="H138" s="855"/>
      <c r="I138" s="855"/>
      <c r="J138" s="855"/>
      <c r="K138" s="855"/>
      <c r="L138" s="855"/>
      <c r="M138" s="855"/>
    </row>
    <row r="139" spans="5:13" x14ac:dyDescent="0.25">
      <c r="E139" s="855"/>
      <c r="F139" s="855"/>
      <c r="G139" s="855"/>
      <c r="H139" s="855"/>
      <c r="I139" s="855"/>
      <c r="J139" s="855"/>
      <c r="K139" s="855"/>
      <c r="L139" s="855"/>
      <c r="M139" s="855"/>
    </row>
    <row r="140" spans="5:13" x14ac:dyDescent="0.25">
      <c r="E140" s="855"/>
      <c r="F140" s="855"/>
      <c r="G140" s="855"/>
      <c r="H140" s="855"/>
      <c r="I140" s="855"/>
      <c r="J140" s="855"/>
      <c r="K140" s="855"/>
      <c r="L140" s="855"/>
      <c r="M140" s="855"/>
    </row>
    <row r="141" spans="5:13" x14ac:dyDescent="0.25">
      <c r="E141" s="855"/>
      <c r="F141" s="855"/>
      <c r="G141" s="855"/>
      <c r="H141" s="855"/>
      <c r="I141" s="855"/>
      <c r="J141" s="855"/>
      <c r="K141" s="855"/>
      <c r="L141" s="855"/>
      <c r="M141" s="855"/>
    </row>
    <row r="142" spans="5:13" x14ac:dyDescent="0.25">
      <c r="E142" s="855"/>
      <c r="F142" s="855"/>
      <c r="G142" s="855"/>
      <c r="H142" s="855"/>
      <c r="I142" s="855"/>
      <c r="J142" s="855"/>
      <c r="K142" s="855"/>
      <c r="L142" s="855"/>
      <c r="M142" s="855"/>
    </row>
    <row r="143" spans="5:13" x14ac:dyDescent="0.25">
      <c r="E143" s="855"/>
      <c r="F143" s="855"/>
      <c r="G143" s="855"/>
      <c r="H143" s="855"/>
      <c r="I143" s="855"/>
      <c r="J143" s="855"/>
      <c r="K143" s="855"/>
      <c r="L143" s="855"/>
      <c r="M143" s="855"/>
    </row>
    <row r="144" spans="5:13" x14ac:dyDescent="0.25">
      <c r="E144" s="855"/>
      <c r="F144" s="855"/>
      <c r="G144" s="855"/>
      <c r="H144" s="855"/>
      <c r="I144" s="855"/>
      <c r="J144" s="855"/>
      <c r="K144" s="855"/>
      <c r="L144" s="855"/>
      <c r="M144" s="855"/>
    </row>
    <row r="145" spans="5:13" x14ac:dyDescent="0.25">
      <c r="E145" s="855"/>
      <c r="F145" s="855"/>
      <c r="G145" s="855"/>
      <c r="H145" s="855"/>
      <c r="I145" s="855"/>
      <c r="J145" s="855"/>
      <c r="K145" s="855"/>
      <c r="L145" s="855"/>
      <c r="M145" s="855"/>
    </row>
    <row r="146" spans="5:13" x14ac:dyDescent="0.25">
      <c r="E146" s="855"/>
      <c r="F146" s="855"/>
      <c r="G146" s="855"/>
      <c r="H146" s="855"/>
      <c r="I146" s="855"/>
      <c r="J146" s="855"/>
      <c r="K146" s="855"/>
      <c r="L146" s="855"/>
      <c r="M146" s="855"/>
    </row>
    <row r="147" spans="5:13" x14ac:dyDescent="0.25">
      <c r="E147" s="855"/>
      <c r="F147" s="855"/>
      <c r="G147" s="855"/>
      <c r="H147" s="855"/>
      <c r="I147" s="855"/>
      <c r="J147" s="855"/>
      <c r="K147" s="855"/>
      <c r="L147" s="855"/>
      <c r="M147" s="855"/>
    </row>
    <row r="148" spans="5:13" x14ac:dyDescent="0.25">
      <c r="E148" s="855"/>
      <c r="F148" s="855"/>
      <c r="G148" s="855"/>
      <c r="H148" s="855"/>
      <c r="I148" s="855"/>
      <c r="J148" s="855"/>
      <c r="K148" s="855"/>
      <c r="L148" s="855"/>
      <c r="M148" s="855"/>
    </row>
    <row r="149" spans="5:13" x14ac:dyDescent="0.25">
      <c r="E149" s="855"/>
      <c r="F149" s="855"/>
      <c r="G149" s="855"/>
      <c r="H149" s="855"/>
      <c r="I149" s="855"/>
      <c r="J149" s="855"/>
      <c r="K149" s="855"/>
      <c r="L149" s="855"/>
      <c r="M149" s="855"/>
    </row>
    <row r="150" spans="5:13" x14ac:dyDescent="0.25">
      <c r="E150" s="855"/>
      <c r="F150" s="855"/>
      <c r="G150" s="855"/>
      <c r="H150" s="855"/>
      <c r="I150" s="855"/>
      <c r="J150" s="855"/>
      <c r="K150" s="855"/>
      <c r="L150" s="855"/>
      <c r="M150" s="855"/>
    </row>
    <row r="151" spans="5:13" x14ac:dyDescent="0.25">
      <c r="E151" s="855"/>
      <c r="F151" s="855"/>
      <c r="G151" s="855"/>
      <c r="H151" s="855"/>
      <c r="I151" s="855"/>
      <c r="J151" s="855"/>
      <c r="K151" s="855"/>
      <c r="L151" s="855"/>
      <c r="M151" s="855"/>
    </row>
    <row r="152" spans="5:13" x14ac:dyDescent="0.25">
      <c r="E152" s="855"/>
      <c r="F152" s="855"/>
      <c r="G152" s="855"/>
      <c r="H152" s="855"/>
      <c r="I152" s="855"/>
      <c r="J152" s="855"/>
      <c r="K152" s="855"/>
      <c r="L152" s="855"/>
      <c r="M152" s="855"/>
    </row>
    <row r="153" spans="5:13" x14ac:dyDescent="0.25">
      <c r="E153" s="855"/>
      <c r="F153" s="855"/>
      <c r="G153" s="855"/>
      <c r="H153" s="855"/>
      <c r="I153" s="855"/>
      <c r="J153" s="855"/>
      <c r="K153" s="855"/>
      <c r="L153" s="855"/>
      <c r="M153" s="855"/>
    </row>
    <row r="154" spans="5:13" x14ac:dyDescent="0.25">
      <c r="E154" s="855"/>
      <c r="F154" s="855"/>
      <c r="G154" s="855"/>
      <c r="H154" s="855"/>
      <c r="I154" s="855"/>
      <c r="J154" s="855"/>
      <c r="K154" s="855"/>
      <c r="L154" s="855"/>
      <c r="M154" s="855"/>
    </row>
  </sheetData>
  <mergeCells count="12">
    <mergeCell ref="E2:M2"/>
    <mergeCell ref="F3:M3"/>
    <mergeCell ref="E9:M9"/>
    <mergeCell ref="E22:M22"/>
    <mergeCell ref="E31:M31"/>
    <mergeCell ref="E66:M66"/>
    <mergeCell ref="B4:B6"/>
    <mergeCell ref="F4:M4"/>
    <mergeCell ref="E40:M40"/>
    <mergeCell ref="E49:M49"/>
    <mergeCell ref="E58:M58"/>
    <mergeCell ref="B36:B37"/>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65"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Normal="100" workbookViewId="0">
      <selection activeCell="B27" sqref="B27"/>
    </sheetView>
  </sheetViews>
  <sheetFormatPr defaultColWidth="8.88671875" defaultRowHeight="13.2" x14ac:dyDescent="0.25"/>
  <cols>
    <col min="1" max="1" width="1.44140625" customWidth="1"/>
    <col min="2" max="2" width="12.44140625" customWidth="1"/>
    <col min="3" max="5" width="1.44140625" customWidth="1"/>
    <col min="6" max="6" width="3.44140625" customWidth="1"/>
    <col min="7" max="7" width="5.109375" customWidth="1"/>
    <col min="8" max="8" width="10" customWidth="1"/>
    <col min="9" max="9" width="88.44140625" customWidth="1"/>
    <col min="10" max="10" width="4.44140625" customWidth="1"/>
    <col min="11" max="11" width="15.109375" customWidth="1"/>
    <col min="12" max="12" width="7.6640625" customWidth="1"/>
    <col min="13" max="13" width="10.6640625" customWidth="1"/>
  </cols>
  <sheetData>
    <row r="1" spans="1:14" ht="15.6" x14ac:dyDescent="0.25">
      <c r="A1" s="862"/>
      <c r="B1" s="863" t="str">
        <f>Title!B1</f>
        <v>Sept 2012</v>
      </c>
      <c r="C1" s="864"/>
      <c r="E1" s="384"/>
      <c r="F1" s="384"/>
      <c r="G1" s="384"/>
      <c r="H1" s="384"/>
      <c r="I1" s="384"/>
      <c r="J1" s="384"/>
      <c r="K1" s="384"/>
      <c r="L1" s="384"/>
      <c r="M1" s="385"/>
      <c r="N1" s="384"/>
    </row>
    <row r="2" spans="1:14" ht="18" thickBot="1" x14ac:dyDescent="0.3">
      <c r="A2" s="618"/>
      <c r="B2" s="886"/>
      <c r="C2" s="53"/>
      <c r="E2" s="524"/>
      <c r="F2" s="1613" t="s">
        <v>589</v>
      </c>
      <c r="G2" s="1613"/>
      <c r="H2" s="1613"/>
      <c r="I2" s="1613"/>
      <c r="J2" s="1613"/>
      <c r="K2" s="1613"/>
      <c r="L2" s="1613"/>
      <c r="M2" s="1613"/>
      <c r="N2" s="1613"/>
    </row>
    <row r="3" spans="1:14" ht="18" thickBot="1" x14ac:dyDescent="0.3">
      <c r="A3" s="618"/>
      <c r="B3" s="372" t="str">
        <f>Title!B3</f>
        <v>Interim</v>
      </c>
      <c r="C3" s="53"/>
      <c r="E3" s="386"/>
      <c r="F3" s="1611"/>
      <c r="G3" s="1611"/>
      <c r="H3" s="1611"/>
      <c r="I3" s="1611"/>
      <c r="J3" s="1611"/>
      <c r="K3" s="1611"/>
      <c r="L3" s="1611"/>
      <c r="M3" s="1611"/>
      <c r="N3" s="386"/>
    </row>
    <row r="4" spans="1:14" ht="15.6" x14ac:dyDescent="0.25">
      <c r="A4" s="618"/>
      <c r="B4" s="1285" t="str">
        <f>Title!B4</f>
        <v>R0</v>
      </c>
      <c r="C4" s="53"/>
      <c r="E4" s="387"/>
      <c r="F4" s="1612" t="s">
        <v>590</v>
      </c>
      <c r="G4" s="1612"/>
      <c r="H4" s="1612"/>
      <c r="I4" s="1612"/>
      <c r="J4" s="1612"/>
      <c r="K4" s="1612"/>
      <c r="L4" s="1612"/>
      <c r="M4" s="1612"/>
      <c r="N4" s="1110"/>
    </row>
    <row r="5" spans="1:14" ht="15.6" x14ac:dyDescent="0.25">
      <c r="A5" s="618"/>
      <c r="B5" s="1286"/>
      <c r="C5" s="53"/>
      <c r="E5" s="722"/>
      <c r="F5" s="908" t="s">
        <v>6</v>
      </c>
      <c r="G5" s="1082" t="s">
        <v>591</v>
      </c>
      <c r="H5" s="724"/>
      <c r="I5" s="724"/>
      <c r="J5" s="724"/>
      <c r="K5" s="724"/>
      <c r="L5" s="724"/>
      <c r="M5" s="725"/>
      <c r="N5" s="724"/>
    </row>
    <row r="6" spans="1:14" ht="16.2" thickBot="1" x14ac:dyDescent="0.3">
      <c r="A6" s="618"/>
      <c r="B6" s="1287"/>
      <c r="C6" s="53"/>
      <c r="E6" s="722"/>
      <c r="F6" s="908" t="s">
        <v>6</v>
      </c>
      <c r="G6" s="1082" t="s">
        <v>592</v>
      </c>
      <c r="H6" s="724"/>
      <c r="I6" s="724"/>
      <c r="J6" s="724"/>
      <c r="K6" s="724"/>
      <c r="L6" s="724"/>
      <c r="M6" s="725"/>
      <c r="N6" s="724"/>
    </row>
    <row r="7" spans="1:14" ht="16.2" thickBot="1" x14ac:dyDescent="0.3">
      <c r="A7" s="618"/>
      <c r="B7" s="54"/>
      <c r="C7" s="547"/>
      <c r="E7" s="722"/>
      <c r="F7" s="908"/>
      <c r="G7" s="887"/>
      <c r="H7" s="724"/>
      <c r="I7" s="724"/>
      <c r="J7" s="724"/>
      <c r="K7" s="724"/>
      <c r="L7" s="724"/>
      <c r="M7" s="725"/>
      <c r="N7" s="724"/>
    </row>
    <row r="8" spans="1:14" ht="21" x14ac:dyDescent="0.25">
      <c r="A8" s="618"/>
      <c r="B8" s="1065" t="s">
        <v>113</v>
      </c>
      <c r="C8" s="501"/>
      <c r="E8" s="726"/>
      <c r="F8" s="726"/>
      <c r="G8" s="726"/>
      <c r="H8" s="726"/>
      <c r="I8" s="726"/>
      <c r="J8" s="726"/>
      <c r="K8" s="727"/>
      <c r="L8" s="726"/>
      <c r="M8" s="728"/>
      <c r="N8" s="726"/>
    </row>
    <row r="9" spans="1:14" ht="17.399999999999999" x14ac:dyDescent="0.25">
      <c r="A9" s="618"/>
      <c r="B9" s="685" t="s">
        <v>142</v>
      </c>
      <c r="C9" s="501"/>
      <c r="E9" s="729"/>
      <c r="F9" s="1614" t="s">
        <v>593</v>
      </c>
      <c r="G9" s="1614"/>
      <c r="H9" s="1614"/>
      <c r="I9" s="1614"/>
      <c r="J9" s="1614"/>
      <c r="K9" s="1614"/>
      <c r="L9" s="1614"/>
      <c r="M9" s="1614"/>
      <c r="N9" s="1614"/>
    </row>
    <row r="10" spans="1:14" ht="17.399999999999999" x14ac:dyDescent="0.25">
      <c r="A10" s="618"/>
      <c r="B10" s="686"/>
      <c r="C10" s="687"/>
      <c r="E10" s="730"/>
      <c r="F10" s="731"/>
      <c r="G10" s="732"/>
      <c r="H10" s="732"/>
      <c r="I10" s="732"/>
      <c r="J10" s="732"/>
      <c r="K10" s="732"/>
      <c r="L10" s="732"/>
      <c r="M10" s="733"/>
      <c r="N10" s="1111"/>
    </row>
    <row r="11" spans="1:14" ht="15.6" x14ac:dyDescent="0.25">
      <c r="A11" s="618"/>
      <c r="B11" s="688" t="s">
        <v>418</v>
      </c>
      <c r="C11" s="501"/>
      <c r="E11" s="919"/>
      <c r="F11" s="919"/>
      <c r="G11" s="734">
        <v>1</v>
      </c>
      <c r="H11" s="941" t="s">
        <v>0</v>
      </c>
      <c r="I11" s="942" t="s">
        <v>594</v>
      </c>
      <c r="J11" s="942" t="s">
        <v>185</v>
      </c>
      <c r="K11" s="942" t="s">
        <v>595</v>
      </c>
      <c r="L11" s="943">
        <v>1</v>
      </c>
      <c r="M11" s="944">
        <v>0.4375</v>
      </c>
      <c r="N11" s="1112"/>
    </row>
    <row r="12" spans="1:14" ht="15.6" x14ac:dyDescent="0.25">
      <c r="A12" s="52"/>
      <c r="B12" s="689" t="s">
        <v>419</v>
      </c>
      <c r="C12" s="53"/>
      <c r="E12" s="920"/>
      <c r="F12" s="920"/>
      <c r="G12" s="735">
        <v>2</v>
      </c>
      <c r="H12" s="945" t="s">
        <v>0</v>
      </c>
      <c r="I12" s="946" t="s">
        <v>290</v>
      </c>
      <c r="J12" s="946" t="s">
        <v>185</v>
      </c>
      <c r="K12" s="946" t="s">
        <v>595</v>
      </c>
      <c r="L12" s="947">
        <v>4</v>
      </c>
      <c r="M12" s="948">
        <f>M11+TIME(0,L11,0)</f>
        <v>0.43819444444444444</v>
      </c>
      <c r="N12" s="1113"/>
    </row>
    <row r="13" spans="1:14" ht="15.6" x14ac:dyDescent="0.25">
      <c r="A13" s="618"/>
      <c r="B13" s="690" t="s">
        <v>168</v>
      </c>
      <c r="C13" s="501"/>
      <c r="E13" s="750"/>
      <c r="F13" s="750"/>
      <c r="G13" s="736">
        <v>3</v>
      </c>
      <c r="H13" s="903" t="s">
        <v>596</v>
      </c>
      <c r="I13" s="156" t="s">
        <v>597</v>
      </c>
      <c r="J13" s="903" t="s">
        <v>185</v>
      </c>
      <c r="K13" s="903" t="s">
        <v>598</v>
      </c>
      <c r="L13" s="952">
        <v>15</v>
      </c>
      <c r="M13" s="953">
        <f t="shared" ref="M13:M18" si="0">M12+TIME(0,L12,0)</f>
        <v>0.44097222222222221</v>
      </c>
      <c r="N13" s="1114"/>
    </row>
    <row r="14" spans="1:14" ht="15.6" x14ac:dyDescent="0.25">
      <c r="A14" s="52"/>
      <c r="B14" s="691" t="s">
        <v>270</v>
      </c>
      <c r="C14" s="501"/>
      <c r="E14" s="920"/>
      <c r="F14" s="920"/>
      <c r="G14" s="735">
        <v>4</v>
      </c>
      <c r="H14" s="946" t="s">
        <v>599</v>
      </c>
      <c r="I14" s="765" t="s">
        <v>600</v>
      </c>
      <c r="J14" s="774" t="s">
        <v>185</v>
      </c>
      <c r="K14" s="774" t="s">
        <v>598</v>
      </c>
      <c r="L14" s="947">
        <v>15</v>
      </c>
      <c r="M14" s="948">
        <f t="shared" si="0"/>
        <v>0.4513888888888889</v>
      </c>
      <c r="N14" s="1113"/>
    </row>
    <row r="15" spans="1:14" ht="15.6" x14ac:dyDescent="0.25">
      <c r="A15" s="52"/>
      <c r="B15" s="502" t="s">
        <v>297</v>
      </c>
      <c r="C15" s="501"/>
      <c r="E15" s="750"/>
      <c r="F15" s="750"/>
      <c r="G15" s="959">
        <v>5</v>
      </c>
      <c r="H15" s="942" t="s">
        <v>599</v>
      </c>
      <c r="I15" s="766" t="s">
        <v>601</v>
      </c>
      <c r="J15" s="942" t="s">
        <v>330</v>
      </c>
      <c r="K15" s="651" t="s">
        <v>598</v>
      </c>
      <c r="L15" s="952">
        <v>15</v>
      </c>
      <c r="M15" s="953">
        <f t="shared" si="0"/>
        <v>0.46180555555555558</v>
      </c>
      <c r="N15" s="1114"/>
    </row>
    <row r="16" spans="1:14" ht="15.6" x14ac:dyDescent="0.25">
      <c r="A16" s="52"/>
      <c r="B16" s="503" t="s">
        <v>363</v>
      </c>
      <c r="C16" s="504"/>
      <c r="E16" s="920"/>
      <c r="F16" s="920"/>
      <c r="G16" s="389">
        <v>6</v>
      </c>
      <c r="H16" s="946" t="s">
        <v>599</v>
      </c>
      <c r="I16" s="929" t="s">
        <v>602</v>
      </c>
      <c r="J16" s="774" t="s">
        <v>185</v>
      </c>
      <c r="K16" s="774" t="s">
        <v>598</v>
      </c>
      <c r="L16" s="947">
        <v>70</v>
      </c>
      <c r="M16" s="948">
        <f t="shared" si="0"/>
        <v>0.47222222222222227</v>
      </c>
      <c r="N16" s="1113"/>
    </row>
    <row r="17" spans="1:56" ht="15.6" x14ac:dyDescent="0.25">
      <c r="A17" s="52"/>
      <c r="B17" s="54"/>
      <c r="C17" s="463"/>
      <c r="E17" s="750"/>
      <c r="F17" s="750"/>
      <c r="G17" s="958">
        <v>7</v>
      </c>
      <c r="H17" s="951" t="s">
        <v>603</v>
      </c>
      <c r="I17" s="951" t="s">
        <v>604</v>
      </c>
      <c r="J17" s="763" t="s">
        <v>185</v>
      </c>
      <c r="K17" s="763" t="s">
        <v>598</v>
      </c>
      <c r="L17" s="952">
        <v>0</v>
      </c>
      <c r="M17" s="953">
        <f t="shared" si="0"/>
        <v>0.52083333333333337</v>
      </c>
      <c r="N17" s="1114"/>
    </row>
    <row r="18" spans="1:56" ht="15.6" x14ac:dyDescent="0.25">
      <c r="A18" s="52"/>
      <c r="B18" s="54"/>
      <c r="C18" s="53"/>
      <c r="E18" s="920"/>
      <c r="F18" s="920"/>
      <c r="G18" s="741"/>
      <c r="H18" s="742"/>
      <c r="I18" s="946"/>
      <c r="J18" s="742"/>
      <c r="K18" s="458"/>
      <c r="L18" s="743">
        <v>0</v>
      </c>
      <c r="M18" s="953">
        <f t="shared" si="0"/>
        <v>0.52083333333333337</v>
      </c>
      <c r="N18" s="1115"/>
    </row>
    <row r="19" spans="1:56" ht="15.6" x14ac:dyDescent="0.25">
      <c r="A19" s="618"/>
      <c r="B19" s="1018" t="s">
        <v>420</v>
      </c>
      <c r="C19" s="501"/>
      <c r="E19" s="750"/>
      <c r="F19" s="750"/>
      <c r="G19" s="548"/>
      <c r="H19" s="549"/>
      <c r="I19" s="766"/>
      <c r="J19" s="549"/>
      <c r="K19" s="549"/>
      <c r="L19" s="550"/>
      <c r="M19" s="551"/>
      <c r="N19" s="1226"/>
    </row>
    <row r="20" spans="1:56" ht="15.6" x14ac:dyDescent="0.25">
      <c r="A20" s="52"/>
      <c r="B20" s="689" t="s">
        <v>421</v>
      </c>
      <c r="C20" s="53"/>
      <c r="E20" s="401"/>
      <c r="F20" s="401"/>
      <c r="G20" s="552"/>
      <c r="H20" s="553"/>
      <c r="I20" s="410"/>
      <c r="J20" s="553"/>
      <c r="K20" s="553"/>
      <c r="L20" s="554"/>
      <c r="M20" s="555"/>
      <c r="N20" s="1227"/>
    </row>
    <row r="21" spans="1:56" ht="17.399999999999999" x14ac:dyDescent="0.25">
      <c r="A21" s="618"/>
      <c r="B21" s="1066" t="s">
        <v>498</v>
      </c>
      <c r="C21" s="501"/>
      <c r="E21" s="401"/>
      <c r="F21" s="1646" t="s">
        <v>606</v>
      </c>
      <c r="G21" s="1646"/>
      <c r="H21" s="1646"/>
      <c r="I21" s="1646"/>
      <c r="J21" s="1646"/>
      <c r="K21" s="1646"/>
      <c r="L21" s="1646"/>
      <c r="M21" s="1646"/>
      <c r="N21" s="1227"/>
    </row>
    <row r="22" spans="1:56" ht="15.6" x14ac:dyDescent="0.3">
      <c r="A22" s="52"/>
      <c r="B22" s="1019" t="s">
        <v>312</v>
      </c>
      <c r="C22" s="501"/>
      <c r="E22" s="920"/>
      <c r="F22" s="920"/>
      <c r="G22" s="741" t="s">
        <v>605</v>
      </c>
      <c r="H22" s="742" t="s">
        <v>603</v>
      </c>
      <c r="I22" s="791" t="s">
        <v>605</v>
      </c>
      <c r="J22" s="742" t="s">
        <v>607</v>
      </c>
      <c r="K22" s="742"/>
      <c r="L22" s="743"/>
      <c r="M22" s="744"/>
      <c r="N22" s="1115"/>
    </row>
    <row r="23" spans="1:56" ht="15.6" x14ac:dyDescent="0.3">
      <c r="A23" s="52"/>
      <c r="B23" s="1067" t="s">
        <v>311</v>
      </c>
      <c r="C23" s="501"/>
      <c r="E23" s="919"/>
      <c r="F23" s="919"/>
      <c r="G23" s="734">
        <v>8</v>
      </c>
      <c r="H23" s="763" t="s">
        <v>0</v>
      </c>
      <c r="I23" s="942" t="s">
        <v>608</v>
      </c>
      <c r="J23" s="903" t="s">
        <v>185</v>
      </c>
      <c r="K23" s="903" t="s">
        <v>1</v>
      </c>
      <c r="L23" s="943">
        <v>1</v>
      </c>
      <c r="M23" s="944">
        <v>0.5625</v>
      </c>
      <c r="N23" s="1112"/>
    </row>
    <row r="24" spans="1:56" s="388" customFormat="1" ht="15.6" x14ac:dyDescent="0.3">
      <c r="A24" s="52"/>
      <c r="B24" s="1020" t="s">
        <v>364</v>
      </c>
      <c r="C24" s="501"/>
      <c r="D24" s="59"/>
      <c r="E24" s="920"/>
      <c r="F24" s="920"/>
      <c r="G24" s="735">
        <f>G23+1</f>
        <v>9</v>
      </c>
      <c r="H24" s="774" t="s">
        <v>603</v>
      </c>
      <c r="I24" s="946" t="s">
        <v>290</v>
      </c>
      <c r="J24" s="774" t="s">
        <v>185</v>
      </c>
      <c r="K24" s="774" t="s">
        <v>609</v>
      </c>
      <c r="L24" s="947">
        <v>4</v>
      </c>
      <c r="M24" s="948">
        <f t="shared" ref="M24:M29" si="1">M23+TIME(0,L23,0)</f>
        <v>0.56319444444444444</v>
      </c>
      <c r="N24" s="1113"/>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6" x14ac:dyDescent="0.25">
      <c r="A25" s="52"/>
      <c r="B25" s="1068" t="s">
        <v>29</v>
      </c>
      <c r="C25" s="501"/>
      <c r="D25" s="59"/>
      <c r="E25" s="919"/>
      <c r="F25" s="919"/>
      <c r="G25" s="556">
        <f>G24+1</f>
        <v>10</v>
      </c>
      <c r="H25" s="903" t="s">
        <v>596</v>
      </c>
      <c r="I25" s="156" t="s">
        <v>597</v>
      </c>
      <c r="J25" s="903" t="s">
        <v>185</v>
      </c>
      <c r="K25" s="903" t="s">
        <v>598</v>
      </c>
      <c r="L25" s="943">
        <v>10</v>
      </c>
      <c r="M25" s="944">
        <f t="shared" si="1"/>
        <v>0.56597222222222221</v>
      </c>
      <c r="N25" s="1112"/>
    </row>
    <row r="26" spans="1:56" ht="15.6" x14ac:dyDescent="0.25">
      <c r="A26" s="52"/>
      <c r="B26" s="1069" t="s">
        <v>23</v>
      </c>
      <c r="C26" s="501"/>
      <c r="D26" s="59"/>
      <c r="E26" s="920"/>
      <c r="F26" s="920"/>
      <c r="G26" s="735">
        <f>G25+1</f>
        <v>11</v>
      </c>
      <c r="H26" s="946" t="s">
        <v>5</v>
      </c>
      <c r="I26" s="946" t="s">
        <v>47</v>
      </c>
      <c r="J26" s="774" t="s">
        <v>185</v>
      </c>
      <c r="K26" s="774" t="s">
        <v>598</v>
      </c>
      <c r="L26" s="947">
        <v>60</v>
      </c>
      <c r="M26" s="948">
        <f t="shared" si="1"/>
        <v>0.57291666666666663</v>
      </c>
      <c r="N26" s="1113"/>
    </row>
    <row r="27" spans="1:56" ht="15.6" x14ac:dyDescent="0.25">
      <c r="A27" s="52"/>
      <c r="B27" s="1070" t="s">
        <v>500</v>
      </c>
      <c r="C27" s="501"/>
      <c r="D27" s="59"/>
      <c r="E27" s="919"/>
      <c r="F27" s="919"/>
      <c r="G27" s="556">
        <f>G26+1</f>
        <v>12</v>
      </c>
      <c r="H27" s="942" t="s">
        <v>0</v>
      </c>
      <c r="I27" s="942" t="s">
        <v>610</v>
      </c>
      <c r="J27" s="942" t="s">
        <v>330</v>
      </c>
      <c r="K27" s="651" t="s">
        <v>598</v>
      </c>
      <c r="L27" s="943">
        <v>45</v>
      </c>
      <c r="M27" s="944">
        <f t="shared" si="1"/>
        <v>0.61458333333333326</v>
      </c>
      <c r="N27" s="1112"/>
    </row>
    <row r="28" spans="1:56" ht="15.6" x14ac:dyDescent="0.25">
      <c r="A28" s="52"/>
      <c r="B28" s="54"/>
      <c r="C28" s="501"/>
      <c r="D28" s="59"/>
      <c r="E28" s="920"/>
      <c r="F28" s="920"/>
      <c r="G28" s="389" t="s">
        <v>605</v>
      </c>
      <c r="H28" s="946"/>
      <c r="I28" s="946" t="s">
        <v>605</v>
      </c>
      <c r="J28" s="774" t="s">
        <v>185</v>
      </c>
      <c r="K28" s="774" t="s">
        <v>605</v>
      </c>
      <c r="L28" s="947">
        <v>0</v>
      </c>
      <c r="M28" s="948">
        <f t="shared" si="1"/>
        <v>0.64583333333333326</v>
      </c>
      <c r="N28" s="1113"/>
    </row>
    <row r="29" spans="1:56" ht="15.6" x14ac:dyDescent="0.25">
      <c r="A29" s="52"/>
      <c r="B29" s="54"/>
      <c r="C29" s="53"/>
      <c r="E29" s="919"/>
      <c r="F29" s="919"/>
      <c r="G29" s="556" t="s">
        <v>605</v>
      </c>
      <c r="H29" s="942" t="s">
        <v>605</v>
      </c>
      <c r="I29" s="942" t="s">
        <v>605</v>
      </c>
      <c r="J29" s="942"/>
      <c r="K29" s="942"/>
      <c r="L29" s="943">
        <v>0</v>
      </c>
      <c r="M29" s="953">
        <f t="shared" si="1"/>
        <v>0.64583333333333326</v>
      </c>
      <c r="N29" s="1112"/>
    </row>
    <row r="30" spans="1:56" ht="15.6" x14ac:dyDescent="0.25">
      <c r="A30" s="52"/>
      <c r="B30" s="688" t="s">
        <v>422</v>
      </c>
      <c r="C30" s="53"/>
      <c r="E30" s="788"/>
      <c r="F30" s="788"/>
      <c r="G30" s="735"/>
      <c r="H30" s="946"/>
      <c r="I30" s="946"/>
      <c r="J30" s="851"/>
      <c r="K30" s="790"/>
      <c r="L30" s="947" t="s">
        <v>605</v>
      </c>
      <c r="M30" s="948" t="s">
        <v>605</v>
      </c>
      <c r="N30" s="788"/>
    </row>
    <row r="31" spans="1:56" ht="15.6" x14ac:dyDescent="0.25">
      <c r="A31" s="52"/>
      <c r="B31" s="689" t="s">
        <v>423</v>
      </c>
      <c r="C31" s="53"/>
      <c r="E31" s="401"/>
      <c r="F31" s="401"/>
      <c r="G31" s="552"/>
      <c r="H31" s="553"/>
      <c r="I31" s="410"/>
      <c r="J31" s="553"/>
      <c r="K31" s="553"/>
      <c r="L31" s="554"/>
      <c r="M31" s="555"/>
      <c r="N31" s="1227"/>
    </row>
    <row r="32" spans="1:56" ht="17.399999999999999" x14ac:dyDescent="0.25">
      <c r="A32" s="52"/>
      <c r="B32" s="1073" t="s">
        <v>484</v>
      </c>
      <c r="C32" s="53"/>
      <c r="E32" s="401"/>
      <c r="F32" s="1646" t="s">
        <v>611</v>
      </c>
      <c r="G32" s="1646"/>
      <c r="H32" s="1646"/>
      <c r="I32" s="1646"/>
      <c r="J32" s="1646"/>
      <c r="K32" s="1646"/>
      <c r="L32" s="1646"/>
      <c r="M32" s="1646"/>
      <c r="N32" s="1227"/>
    </row>
    <row r="33" spans="1:14" ht="15.6" x14ac:dyDescent="0.25">
      <c r="A33" s="618"/>
      <c r="B33" s="1074" t="s">
        <v>499</v>
      </c>
      <c r="C33" s="501"/>
      <c r="E33" s="920"/>
      <c r="F33" s="920"/>
      <c r="G33" s="741"/>
      <c r="H33" s="742"/>
      <c r="I33" s="791"/>
      <c r="J33" s="742"/>
      <c r="K33" s="742"/>
      <c r="L33" s="743"/>
      <c r="M33" s="744"/>
      <c r="N33" s="1115"/>
    </row>
    <row r="34" spans="1:14" ht="15.6" x14ac:dyDescent="0.25">
      <c r="A34" s="52"/>
      <c r="B34" s="54"/>
      <c r="C34" s="53"/>
      <c r="E34" s="919"/>
      <c r="F34" s="919"/>
      <c r="G34" s="734">
        <v>13</v>
      </c>
      <c r="H34" s="763" t="s">
        <v>0</v>
      </c>
      <c r="I34" s="764" t="s">
        <v>612</v>
      </c>
      <c r="J34" s="903" t="s">
        <v>185</v>
      </c>
      <c r="K34" s="903" t="s">
        <v>1</v>
      </c>
      <c r="L34" s="943">
        <v>1</v>
      </c>
      <c r="M34" s="944">
        <v>0.8125</v>
      </c>
      <c r="N34" s="1112"/>
    </row>
    <row r="35" spans="1:14" ht="15.6" x14ac:dyDescent="0.25">
      <c r="A35" s="52"/>
      <c r="B35" s="54"/>
      <c r="C35" s="501"/>
      <c r="E35" s="920"/>
      <c r="F35" s="920"/>
      <c r="G35" s="735">
        <f>G34+1</f>
        <v>14</v>
      </c>
      <c r="H35" s="774" t="s">
        <v>0</v>
      </c>
      <c r="I35" s="765" t="s">
        <v>290</v>
      </c>
      <c r="J35" s="774" t="s">
        <v>185</v>
      </c>
      <c r="K35" s="774" t="s">
        <v>1</v>
      </c>
      <c r="L35" s="947">
        <v>4</v>
      </c>
      <c r="M35" s="948">
        <f>M34+TIME(0,L34,0)</f>
        <v>0.81319444444444444</v>
      </c>
      <c r="N35" s="1113"/>
    </row>
    <row r="36" spans="1:14" ht="15.6" x14ac:dyDescent="0.25">
      <c r="A36" s="52"/>
      <c r="B36" s="1290" t="s">
        <v>450</v>
      </c>
      <c r="C36" s="501"/>
      <c r="D36" s="135"/>
      <c r="E36" s="919"/>
      <c r="F36" s="919"/>
      <c r="G36" s="605">
        <f>G35+1</f>
        <v>15</v>
      </c>
      <c r="H36" s="903" t="s">
        <v>2</v>
      </c>
      <c r="I36" s="766" t="s">
        <v>3</v>
      </c>
      <c r="J36" s="903" t="s">
        <v>185</v>
      </c>
      <c r="K36" s="903" t="s">
        <v>4</v>
      </c>
      <c r="L36" s="943">
        <v>10</v>
      </c>
      <c r="M36" s="944">
        <f>M35+TIME(0,L35,0)</f>
        <v>0.81597222222222221</v>
      </c>
      <c r="N36" s="1112"/>
    </row>
    <row r="37" spans="1:14" ht="15.6" x14ac:dyDescent="0.25">
      <c r="A37" s="54"/>
      <c r="B37" s="1291"/>
      <c r="C37" s="54"/>
      <c r="E37" s="920"/>
      <c r="F37" s="920"/>
      <c r="G37" s="735">
        <f>G36+1</f>
        <v>16</v>
      </c>
      <c r="H37" s="946" t="s">
        <v>5</v>
      </c>
      <c r="I37" s="946" t="s">
        <v>47</v>
      </c>
      <c r="J37" s="946" t="s">
        <v>6</v>
      </c>
      <c r="K37" s="946" t="s">
        <v>4</v>
      </c>
      <c r="L37" s="947">
        <v>105</v>
      </c>
      <c r="M37" s="948">
        <f>M36+TIME(0,L36,0)</f>
        <v>0.82291666666666663</v>
      </c>
      <c r="N37" s="1113"/>
    </row>
    <row r="38" spans="1:14" ht="17.399999999999999" x14ac:dyDescent="0.25">
      <c r="A38" s="54"/>
      <c r="B38" s="865" t="s">
        <v>446</v>
      </c>
      <c r="C38" s="54"/>
      <c r="E38" s="919"/>
      <c r="F38" s="919"/>
      <c r="G38" s="605">
        <f>G37+1</f>
        <v>17</v>
      </c>
      <c r="H38" s="942" t="s">
        <v>0</v>
      </c>
      <c r="I38" s="942" t="s">
        <v>613</v>
      </c>
      <c r="J38" s="942" t="s">
        <v>330</v>
      </c>
      <c r="K38" s="651" t="s">
        <v>605</v>
      </c>
      <c r="L38" s="943">
        <v>0</v>
      </c>
      <c r="M38" s="944">
        <f>M37+TIME(0,L37,0)</f>
        <v>0.89583333333333326</v>
      </c>
      <c r="N38" s="1112"/>
    </row>
    <row r="39" spans="1:14" ht="15.6" x14ac:dyDescent="0.25">
      <c r="A39" s="54"/>
      <c r="B39" s="1077" t="s">
        <v>379</v>
      </c>
      <c r="C39" s="54"/>
      <c r="E39" s="920"/>
      <c r="F39" s="920"/>
      <c r="G39" s="957" t="s">
        <v>605</v>
      </c>
      <c r="H39" s="946"/>
      <c r="I39" s="946" t="s">
        <v>605</v>
      </c>
      <c r="J39" s="946" t="s">
        <v>605</v>
      </c>
      <c r="K39" s="458" t="s">
        <v>605</v>
      </c>
      <c r="L39" s="947">
        <v>0</v>
      </c>
      <c r="M39" s="948">
        <f>M38+TIME(0,L38,0)</f>
        <v>0.89583333333333326</v>
      </c>
      <c r="N39" s="1113"/>
    </row>
    <row r="40" spans="1:14" ht="16.2" thickBot="1" x14ac:dyDescent="0.3">
      <c r="A40" s="54"/>
      <c r="B40" s="54"/>
      <c r="C40" s="54"/>
      <c r="E40" s="919"/>
      <c r="F40" s="919"/>
      <c r="G40" s="734"/>
      <c r="H40" s="942"/>
      <c r="I40" s="391"/>
      <c r="J40" s="942"/>
      <c r="K40" s="942"/>
      <c r="L40" s="943"/>
      <c r="M40" s="944"/>
      <c r="N40" s="1112"/>
    </row>
    <row r="41" spans="1:14" ht="17.399999999999999" x14ac:dyDescent="0.25">
      <c r="A41" s="52"/>
      <c r="B41" s="603" t="s">
        <v>317</v>
      </c>
      <c r="C41" s="53"/>
      <c r="E41" s="788"/>
      <c r="F41" s="788"/>
      <c r="G41" s="557"/>
      <c r="H41" s="788"/>
      <c r="I41" s="788"/>
      <c r="J41" s="788"/>
      <c r="K41" s="788"/>
      <c r="L41" s="788"/>
      <c r="M41" s="558"/>
      <c r="N41" s="788"/>
    </row>
    <row r="42" spans="1:14" ht="15.6" x14ac:dyDescent="0.25">
      <c r="A42" s="52"/>
      <c r="B42" s="604" t="s">
        <v>277</v>
      </c>
      <c r="C42" s="53"/>
      <c r="E42" s="401"/>
      <c r="F42" s="401"/>
      <c r="G42" s="552"/>
      <c r="H42" s="553"/>
      <c r="I42" s="410"/>
      <c r="J42" s="553"/>
      <c r="K42" s="553"/>
      <c r="L42" s="554"/>
      <c r="M42" s="555"/>
      <c r="N42" s="1227"/>
    </row>
    <row r="43" spans="1:14" ht="17.399999999999999" x14ac:dyDescent="0.25">
      <c r="A43" s="52"/>
      <c r="B43" s="506" t="s">
        <v>262</v>
      </c>
      <c r="C43" s="505"/>
      <c r="E43" s="401"/>
      <c r="F43" s="1646" t="s">
        <v>614</v>
      </c>
      <c r="G43" s="1646"/>
      <c r="H43" s="1646"/>
      <c r="I43" s="1646"/>
      <c r="J43" s="1646"/>
      <c r="K43" s="1646"/>
      <c r="L43" s="1646"/>
      <c r="M43" s="1646"/>
      <c r="N43" s="1227"/>
    </row>
    <row r="44" spans="1:14" ht="15.6" x14ac:dyDescent="0.25">
      <c r="A44" s="52"/>
      <c r="B44" s="507" t="s">
        <v>114</v>
      </c>
      <c r="C44" s="505"/>
      <c r="E44" s="920"/>
      <c r="F44" s="920"/>
      <c r="G44" s="741"/>
      <c r="H44" s="742"/>
      <c r="I44" s="791"/>
      <c r="J44" s="742"/>
      <c r="K44" s="742"/>
      <c r="L44" s="743"/>
      <c r="M44" s="744"/>
      <c r="N44" s="1115"/>
    </row>
    <row r="45" spans="1:14" ht="15.6" x14ac:dyDescent="0.25">
      <c r="A45" s="52"/>
      <c r="B45" s="508" t="s">
        <v>115</v>
      </c>
      <c r="C45" s="505"/>
      <c r="E45" s="919"/>
      <c r="F45" s="919"/>
      <c r="G45" s="734">
        <v>18</v>
      </c>
      <c r="H45" s="763" t="s">
        <v>0</v>
      </c>
      <c r="I45" s="764" t="s">
        <v>612</v>
      </c>
      <c r="J45" s="903" t="s">
        <v>185</v>
      </c>
      <c r="K45" s="903" t="s">
        <v>1</v>
      </c>
      <c r="L45" s="943">
        <v>1</v>
      </c>
      <c r="M45" s="944">
        <v>0.4375</v>
      </c>
      <c r="N45" s="1112"/>
    </row>
    <row r="46" spans="1:14" ht="15.6" x14ac:dyDescent="0.25">
      <c r="A46" s="52"/>
      <c r="B46" s="1075" t="s">
        <v>112</v>
      </c>
      <c r="C46" s="505"/>
      <c r="E46" s="920"/>
      <c r="F46" s="920"/>
      <c r="G46" s="735">
        <f>G45+1</f>
        <v>19</v>
      </c>
      <c r="H46" s="774" t="s">
        <v>0</v>
      </c>
      <c r="I46" s="765" t="s">
        <v>290</v>
      </c>
      <c r="J46" s="774" t="s">
        <v>185</v>
      </c>
      <c r="K46" s="774" t="s">
        <v>1</v>
      </c>
      <c r="L46" s="947">
        <v>4</v>
      </c>
      <c r="M46" s="948">
        <f t="shared" ref="M46:M51" si="2">M45+TIME(0,L45,0)</f>
        <v>0.43819444444444444</v>
      </c>
      <c r="N46" s="1113"/>
    </row>
    <row r="47" spans="1:14" ht="15.6" x14ac:dyDescent="0.25">
      <c r="A47" s="52"/>
      <c r="B47" s="509" t="s">
        <v>273</v>
      </c>
      <c r="C47" s="505"/>
      <c r="E47" s="919"/>
      <c r="F47" s="919"/>
      <c r="G47" s="734">
        <v>20</v>
      </c>
      <c r="H47" s="903" t="s">
        <v>599</v>
      </c>
      <c r="I47" s="766" t="s">
        <v>3</v>
      </c>
      <c r="J47" s="903" t="s">
        <v>185</v>
      </c>
      <c r="K47" s="903" t="s">
        <v>4</v>
      </c>
      <c r="L47" s="943">
        <v>10</v>
      </c>
      <c r="M47" s="944">
        <f t="shared" si="2"/>
        <v>0.44097222222222221</v>
      </c>
      <c r="N47" s="1112"/>
    </row>
    <row r="48" spans="1:14" ht="15.6" x14ac:dyDescent="0.25">
      <c r="A48" s="52"/>
      <c r="B48" s="509" t="s">
        <v>274</v>
      </c>
      <c r="C48" s="505"/>
      <c r="E48" s="920"/>
      <c r="F48" s="920"/>
      <c r="G48" s="735">
        <f>G47+1</f>
        <v>21</v>
      </c>
      <c r="H48" s="946" t="s">
        <v>615</v>
      </c>
      <c r="I48" s="946" t="s">
        <v>47</v>
      </c>
      <c r="J48" s="946" t="s">
        <v>6</v>
      </c>
      <c r="K48" s="946" t="s">
        <v>4</v>
      </c>
      <c r="L48" s="947">
        <v>105</v>
      </c>
      <c r="M48" s="948">
        <f t="shared" si="2"/>
        <v>0.44791666666666663</v>
      </c>
      <c r="N48" s="1113"/>
    </row>
    <row r="49" spans="1:14" ht="15.6" x14ac:dyDescent="0.25">
      <c r="A49" s="52"/>
      <c r="B49" s="509" t="s">
        <v>146</v>
      </c>
      <c r="C49" s="505"/>
      <c r="E49" s="919"/>
      <c r="F49" s="919"/>
      <c r="G49" s="734">
        <v>22</v>
      </c>
      <c r="H49" s="942" t="s">
        <v>0</v>
      </c>
      <c r="I49" s="942" t="s">
        <v>616</v>
      </c>
      <c r="J49" s="942" t="s">
        <v>330</v>
      </c>
      <c r="K49" s="651" t="s">
        <v>4</v>
      </c>
      <c r="L49" s="943">
        <v>0</v>
      </c>
      <c r="M49" s="944">
        <f t="shared" si="2"/>
        <v>0.52083333333333326</v>
      </c>
      <c r="N49" s="1112"/>
    </row>
    <row r="50" spans="1:14" ht="15.6" x14ac:dyDescent="0.25">
      <c r="A50" s="52"/>
      <c r="B50" s="509" t="s">
        <v>279</v>
      </c>
      <c r="C50" s="505"/>
      <c r="E50" s="920"/>
      <c r="F50" s="920"/>
      <c r="G50" s="957" t="s">
        <v>605</v>
      </c>
      <c r="H50" s="946" t="s">
        <v>605</v>
      </c>
      <c r="I50" s="946" t="s">
        <v>605</v>
      </c>
      <c r="J50" s="946" t="s">
        <v>605</v>
      </c>
      <c r="K50" s="458" t="s">
        <v>605</v>
      </c>
      <c r="L50" s="947">
        <v>0</v>
      </c>
      <c r="M50" s="948">
        <f t="shared" si="2"/>
        <v>0.52083333333333326</v>
      </c>
      <c r="N50" s="1113"/>
    </row>
    <row r="51" spans="1:14" ht="15.6" x14ac:dyDescent="0.25">
      <c r="A51" s="52"/>
      <c r="B51" s="509" t="s">
        <v>275</v>
      </c>
      <c r="C51" s="505"/>
      <c r="E51" s="919"/>
      <c r="F51" s="919"/>
      <c r="G51" s="734" t="s">
        <v>605</v>
      </c>
      <c r="H51" s="942" t="s">
        <v>605</v>
      </c>
      <c r="I51" s="391" t="s">
        <v>605</v>
      </c>
      <c r="J51" s="942" t="s">
        <v>605</v>
      </c>
      <c r="K51" s="942" t="s">
        <v>605</v>
      </c>
      <c r="L51" s="943">
        <v>0</v>
      </c>
      <c r="M51" s="944">
        <f t="shared" si="2"/>
        <v>0.52083333333333326</v>
      </c>
      <c r="N51" s="1112"/>
    </row>
    <row r="52" spans="1:14" ht="17.399999999999999" x14ac:dyDescent="0.25">
      <c r="A52" s="52"/>
      <c r="B52" s="509" t="s">
        <v>145</v>
      </c>
      <c r="C52" s="505"/>
      <c r="E52" s="788"/>
      <c r="F52" s="788"/>
      <c r="G52" s="557"/>
      <c r="H52" s="788"/>
      <c r="I52" s="788"/>
      <c r="J52" s="788"/>
      <c r="K52" s="788"/>
      <c r="L52" s="788"/>
      <c r="M52" s="558"/>
      <c r="N52" s="788"/>
    </row>
    <row r="53" spans="1:14" ht="15.6" x14ac:dyDescent="0.25">
      <c r="A53" s="52"/>
      <c r="B53" s="509" t="s">
        <v>276</v>
      </c>
      <c r="C53" s="505"/>
      <c r="E53" s="401"/>
      <c r="F53" s="401"/>
      <c r="G53" s="552"/>
      <c r="H53" s="553"/>
      <c r="I53" s="410"/>
      <c r="J53" s="553"/>
      <c r="K53" s="553"/>
      <c r="L53" s="554"/>
      <c r="M53" s="555"/>
      <c r="N53" s="1227"/>
    </row>
    <row r="54" spans="1:14" ht="17.399999999999999" x14ac:dyDescent="0.25">
      <c r="A54" s="52"/>
      <c r="B54" s="692" t="s">
        <v>116</v>
      </c>
      <c r="C54" s="505"/>
      <c r="E54" s="401"/>
      <c r="F54" s="1646" t="s">
        <v>617</v>
      </c>
      <c r="G54" s="1646"/>
      <c r="H54" s="1646"/>
      <c r="I54" s="1646"/>
      <c r="J54" s="1646"/>
      <c r="K54" s="1646"/>
      <c r="L54" s="1646"/>
      <c r="M54" s="1646"/>
      <c r="N54" s="1227"/>
    </row>
    <row r="55" spans="1:14" ht="15.6" x14ac:dyDescent="0.25">
      <c r="A55" s="52"/>
      <c r="B55" s="54"/>
      <c r="C55" s="505"/>
      <c r="E55" s="920"/>
      <c r="F55" s="920"/>
      <c r="G55" s="741"/>
      <c r="H55" s="742"/>
      <c r="I55" s="791"/>
      <c r="J55" s="742"/>
      <c r="K55" s="742"/>
      <c r="L55" s="743"/>
      <c r="M55" s="744"/>
      <c r="N55" s="1115"/>
    </row>
    <row r="56" spans="1:14" ht="15.6" x14ac:dyDescent="0.25">
      <c r="A56" s="52"/>
      <c r="B56" s="54"/>
      <c r="C56" s="505"/>
      <c r="E56" s="919"/>
      <c r="F56" s="919"/>
      <c r="G56" s="734">
        <v>23</v>
      </c>
      <c r="H56" s="763" t="s">
        <v>0</v>
      </c>
      <c r="I56" s="764" t="s">
        <v>618</v>
      </c>
      <c r="J56" s="903" t="s">
        <v>185</v>
      </c>
      <c r="K56" s="903" t="s">
        <v>1</v>
      </c>
      <c r="L56" s="943">
        <v>1</v>
      </c>
      <c r="M56" s="944">
        <v>0.5625</v>
      </c>
      <c r="N56" s="1112"/>
    </row>
    <row r="57" spans="1:14" ht="15.6" x14ac:dyDescent="0.25">
      <c r="A57" s="52"/>
      <c r="B57" s="54"/>
      <c r="C57" s="53"/>
      <c r="E57" s="920"/>
      <c r="F57" s="920"/>
      <c r="G57" s="735">
        <f>G56+1</f>
        <v>24</v>
      </c>
      <c r="H57" s="774" t="s">
        <v>0</v>
      </c>
      <c r="I57" s="765" t="s">
        <v>290</v>
      </c>
      <c r="J57" s="774" t="s">
        <v>185</v>
      </c>
      <c r="K57" s="774" t="s">
        <v>1</v>
      </c>
      <c r="L57" s="947">
        <v>4</v>
      </c>
      <c r="M57" s="948">
        <f t="shared" ref="M57:M62" si="3">M56+TIME(0,L56,0)</f>
        <v>0.56319444444444444</v>
      </c>
      <c r="N57" s="1113"/>
    </row>
    <row r="58" spans="1:14" ht="15.6" x14ac:dyDescent="0.25">
      <c r="A58" s="862"/>
      <c r="B58" s="863" t="str">
        <f>B1</f>
        <v>Sept 2012</v>
      </c>
      <c r="C58" s="864"/>
      <c r="E58" s="919"/>
      <c r="F58" s="919"/>
      <c r="G58" s="556">
        <f>G57+1</f>
        <v>25</v>
      </c>
      <c r="H58" s="903" t="s">
        <v>2</v>
      </c>
      <c r="I58" s="766" t="s">
        <v>3</v>
      </c>
      <c r="J58" s="903" t="s">
        <v>185</v>
      </c>
      <c r="K58" s="903" t="s">
        <v>4</v>
      </c>
      <c r="L58" s="943">
        <v>10</v>
      </c>
      <c r="M58" s="944">
        <f t="shared" si="3"/>
        <v>0.56597222222222221</v>
      </c>
      <c r="N58" s="1112"/>
    </row>
    <row r="59" spans="1:14" ht="15.6" x14ac:dyDescent="0.25">
      <c r="A59" s="1044"/>
      <c r="B59" s="1044"/>
      <c r="C59" s="1044"/>
      <c r="E59" s="920"/>
      <c r="F59" s="920"/>
      <c r="G59" s="735">
        <f>G58+1</f>
        <v>26</v>
      </c>
      <c r="H59" s="946" t="s">
        <v>599</v>
      </c>
      <c r="I59" s="946" t="s">
        <v>47</v>
      </c>
      <c r="J59" s="946" t="s">
        <v>6</v>
      </c>
      <c r="K59" s="946" t="s">
        <v>598</v>
      </c>
      <c r="L59" s="947">
        <v>105</v>
      </c>
      <c r="M59" s="948">
        <f t="shared" si="3"/>
        <v>0.57291666666666663</v>
      </c>
      <c r="N59" s="1113"/>
    </row>
    <row r="60" spans="1:14" ht="15.6" x14ac:dyDescent="0.25">
      <c r="A60" s="1044"/>
      <c r="B60" s="1044"/>
      <c r="C60" s="1044"/>
      <c r="E60" s="919"/>
      <c r="F60" s="919"/>
      <c r="G60" s="556">
        <f>G59+1</f>
        <v>27</v>
      </c>
      <c r="H60" s="942" t="s">
        <v>0</v>
      </c>
      <c r="I60" s="942" t="s">
        <v>619</v>
      </c>
      <c r="J60" s="942" t="s">
        <v>330</v>
      </c>
      <c r="K60" s="651" t="s">
        <v>605</v>
      </c>
      <c r="L60" s="943">
        <v>0</v>
      </c>
      <c r="M60" s="944">
        <f t="shared" si="3"/>
        <v>0.64583333333333326</v>
      </c>
      <c r="N60" s="1112"/>
    </row>
    <row r="61" spans="1:14" ht="15.6" x14ac:dyDescent="0.25">
      <c r="A61" s="1044"/>
      <c r="B61" s="1044"/>
      <c r="C61" s="1044"/>
      <c r="E61" s="920"/>
      <c r="F61" s="920"/>
      <c r="G61" s="389" t="s">
        <v>605</v>
      </c>
      <c r="H61" s="946" t="s">
        <v>605</v>
      </c>
      <c r="I61" s="946" t="s">
        <v>605</v>
      </c>
      <c r="J61" s="946" t="s">
        <v>605</v>
      </c>
      <c r="K61" s="458" t="s">
        <v>605</v>
      </c>
      <c r="L61" s="947">
        <v>0</v>
      </c>
      <c r="M61" s="948">
        <f t="shared" si="3"/>
        <v>0.64583333333333326</v>
      </c>
      <c r="N61" s="1113"/>
    </row>
    <row r="62" spans="1:14" ht="15.6" x14ac:dyDescent="0.25">
      <c r="A62" s="1044"/>
      <c r="B62" s="1044"/>
      <c r="C62" s="1044"/>
      <c r="E62" s="919"/>
      <c r="F62" s="919"/>
      <c r="G62" s="556" t="s">
        <v>605</v>
      </c>
      <c r="H62" s="942" t="s">
        <v>605</v>
      </c>
      <c r="I62" s="391" t="s">
        <v>605</v>
      </c>
      <c r="J62" s="942" t="s">
        <v>605</v>
      </c>
      <c r="K62" s="942" t="s">
        <v>605</v>
      </c>
      <c r="L62" s="943">
        <v>0</v>
      </c>
      <c r="M62" s="944">
        <f t="shared" si="3"/>
        <v>0.64583333333333326</v>
      </c>
      <c r="N62" s="1112"/>
    </row>
    <row r="63" spans="1:14" ht="17.399999999999999" x14ac:dyDescent="0.25">
      <c r="A63" s="1044"/>
      <c r="B63" s="1044"/>
      <c r="C63" s="1044"/>
      <c r="E63" s="788"/>
      <c r="F63" s="788"/>
      <c r="G63" s="557"/>
      <c r="H63" s="788"/>
      <c r="I63" s="788"/>
      <c r="J63" s="788"/>
      <c r="K63" s="788"/>
      <c r="L63" s="788"/>
      <c r="M63" s="558"/>
      <c r="N63" s="788"/>
    </row>
    <row r="64" spans="1:14" ht="15.6" x14ac:dyDescent="0.25">
      <c r="A64" s="1044"/>
      <c r="B64" s="1044"/>
      <c r="C64" s="1044"/>
      <c r="E64" s="401"/>
      <c r="F64" s="401"/>
      <c r="G64" s="552"/>
      <c r="H64" s="553"/>
      <c r="I64" s="410"/>
      <c r="J64" s="553"/>
      <c r="K64" s="553"/>
      <c r="L64" s="554"/>
      <c r="M64" s="555"/>
      <c r="N64" s="1227"/>
    </row>
    <row r="65" spans="1:14" ht="17.399999999999999" x14ac:dyDescent="0.25">
      <c r="A65" s="1044"/>
      <c r="B65" s="1044"/>
      <c r="C65" s="1044"/>
      <c r="E65" s="401"/>
      <c r="F65" s="1646" t="s">
        <v>620</v>
      </c>
      <c r="G65" s="1646"/>
      <c r="H65" s="1646"/>
      <c r="I65" s="1646"/>
      <c r="J65" s="1646"/>
      <c r="K65" s="1646"/>
      <c r="L65" s="1646"/>
      <c r="M65" s="1646"/>
      <c r="N65" s="1227"/>
    </row>
    <row r="66" spans="1:14" ht="15.6" x14ac:dyDescent="0.25">
      <c r="A66" s="1044"/>
      <c r="B66" s="1044"/>
      <c r="C66" s="1044"/>
      <c r="E66" s="920"/>
      <c r="F66" s="920"/>
      <c r="G66" s="741" t="s">
        <v>605</v>
      </c>
      <c r="H66" s="774" t="s">
        <v>605</v>
      </c>
      <c r="I66" s="765" t="s">
        <v>605</v>
      </c>
      <c r="J66" s="774" t="s">
        <v>605</v>
      </c>
      <c r="K66" s="774" t="s">
        <v>605</v>
      </c>
      <c r="L66" s="743"/>
      <c r="M66" s="744"/>
      <c r="N66" s="1115"/>
    </row>
    <row r="67" spans="1:14" ht="15.6" x14ac:dyDescent="0.25">
      <c r="A67" s="1044"/>
      <c r="B67" s="1044"/>
      <c r="C67" s="1044"/>
      <c r="E67" s="919"/>
      <c r="F67" s="919"/>
      <c r="G67" s="734">
        <v>28</v>
      </c>
      <c r="H67" s="763" t="s">
        <v>0</v>
      </c>
      <c r="I67" s="764" t="s">
        <v>618</v>
      </c>
      <c r="J67" s="903" t="s">
        <v>185</v>
      </c>
      <c r="K67" s="903" t="s">
        <v>1</v>
      </c>
      <c r="L67" s="943">
        <v>1</v>
      </c>
      <c r="M67" s="944">
        <v>0.33333333333333331</v>
      </c>
      <c r="N67" s="1112"/>
    </row>
    <row r="68" spans="1:14" ht="15.6" x14ac:dyDescent="0.25">
      <c r="A68" s="1044"/>
      <c r="B68" s="1044"/>
      <c r="C68" s="1044"/>
      <c r="E68" s="920"/>
      <c r="F68" s="920"/>
      <c r="G68" s="735">
        <f>G67+1</f>
        <v>29</v>
      </c>
      <c r="H68" s="774" t="s">
        <v>0</v>
      </c>
      <c r="I68" s="765" t="s">
        <v>290</v>
      </c>
      <c r="J68" s="774" t="s">
        <v>185</v>
      </c>
      <c r="K68" s="774" t="s">
        <v>1</v>
      </c>
      <c r="L68" s="947">
        <v>4</v>
      </c>
      <c r="M68" s="948">
        <f>M67+TIME(0,L67,0)</f>
        <v>0.33402777777777776</v>
      </c>
      <c r="N68" s="1113"/>
    </row>
    <row r="69" spans="1:14" ht="15.6" x14ac:dyDescent="0.25">
      <c r="A69" s="1044"/>
      <c r="B69" s="1044"/>
      <c r="C69" s="1044"/>
      <c r="E69" s="919"/>
      <c r="F69" s="919"/>
      <c r="G69" s="556">
        <f>G68+1</f>
        <v>30</v>
      </c>
      <c r="H69" s="903" t="s">
        <v>2</v>
      </c>
      <c r="I69" s="766" t="s">
        <v>3</v>
      </c>
      <c r="J69" s="903" t="s">
        <v>185</v>
      </c>
      <c r="K69" s="903" t="s">
        <v>4</v>
      </c>
      <c r="L69" s="943">
        <v>10</v>
      </c>
      <c r="M69" s="944">
        <f>M68+TIME(0,L68,0)</f>
        <v>0.33680555555555552</v>
      </c>
      <c r="N69" s="1112"/>
    </row>
    <row r="70" spans="1:14" ht="15.6" x14ac:dyDescent="0.25">
      <c r="A70" s="1044"/>
      <c r="B70" s="1044"/>
      <c r="C70" s="1044"/>
      <c r="E70" s="920"/>
      <c r="F70" s="920"/>
      <c r="G70" s="735">
        <f>G69+1</f>
        <v>31</v>
      </c>
      <c r="H70" s="946" t="s">
        <v>599</v>
      </c>
      <c r="I70" s="946" t="s">
        <v>47</v>
      </c>
      <c r="J70" s="946" t="s">
        <v>6</v>
      </c>
      <c r="K70" s="946" t="s">
        <v>598</v>
      </c>
      <c r="L70" s="947">
        <v>105</v>
      </c>
      <c r="M70" s="948">
        <f>M69+TIME(0,L69,0)</f>
        <v>0.34374999999999994</v>
      </c>
      <c r="N70" s="1113"/>
    </row>
    <row r="71" spans="1:14" ht="15.6" x14ac:dyDescent="0.25">
      <c r="A71" s="855"/>
      <c r="B71" s="855"/>
      <c r="C71" s="855"/>
      <c r="E71" s="919"/>
      <c r="F71" s="919"/>
      <c r="G71" s="556">
        <f>G70+1</f>
        <v>32</v>
      </c>
      <c r="H71" s="942" t="s">
        <v>0</v>
      </c>
      <c r="I71" s="942" t="s">
        <v>604</v>
      </c>
      <c r="J71" s="942" t="s">
        <v>330</v>
      </c>
      <c r="K71" s="651" t="s">
        <v>605</v>
      </c>
      <c r="L71" s="943">
        <v>0</v>
      </c>
      <c r="M71" s="944">
        <f>M70+TIME(0,L70,0)</f>
        <v>0.41666666666666663</v>
      </c>
      <c r="N71" s="1112"/>
    </row>
    <row r="72" spans="1:14" ht="15.6" x14ac:dyDescent="0.25">
      <c r="A72" s="855"/>
      <c r="B72" s="855"/>
      <c r="C72" s="855"/>
      <c r="E72" s="920"/>
      <c r="F72" s="920"/>
      <c r="G72" s="389" t="s">
        <v>605</v>
      </c>
      <c r="H72" s="946" t="s">
        <v>605</v>
      </c>
      <c r="I72" s="946" t="s">
        <v>605</v>
      </c>
      <c r="J72" s="946" t="s">
        <v>185</v>
      </c>
      <c r="K72" s="458" t="s">
        <v>605</v>
      </c>
      <c r="L72" s="947" t="s">
        <v>605</v>
      </c>
      <c r="M72" s="948" t="s">
        <v>605</v>
      </c>
      <c r="N72" s="1113"/>
    </row>
    <row r="73" spans="1:14" ht="15.6" x14ac:dyDescent="0.25">
      <c r="A73" s="855"/>
      <c r="B73" s="855"/>
      <c r="C73" s="855"/>
      <c r="E73" s="919"/>
      <c r="F73" s="919"/>
      <c r="G73" s="556" t="s">
        <v>605</v>
      </c>
      <c r="H73" s="942" t="s">
        <v>605</v>
      </c>
      <c r="I73" s="391" t="s">
        <v>605</v>
      </c>
      <c r="J73" s="942" t="s">
        <v>330</v>
      </c>
      <c r="K73" s="942" t="s">
        <v>605</v>
      </c>
      <c r="L73" s="943" t="s">
        <v>605</v>
      </c>
      <c r="M73" s="944" t="s">
        <v>605</v>
      </c>
      <c r="N73" s="1112"/>
    </row>
    <row r="74" spans="1:14" ht="17.399999999999999" x14ac:dyDescent="0.25">
      <c r="A74" s="855"/>
      <c r="B74" s="855"/>
      <c r="C74" s="855"/>
      <c r="E74" s="788"/>
      <c r="F74" s="788"/>
      <c r="G74" s="557"/>
      <c r="H74" s="788"/>
      <c r="I74" s="788"/>
      <c r="J74" s="788"/>
      <c r="K74" s="788"/>
      <c r="L74" s="788"/>
      <c r="M74" s="558"/>
      <c r="N74" s="788"/>
    </row>
    <row r="75" spans="1:14" ht="15.6" x14ac:dyDescent="0.25">
      <c r="A75" s="855"/>
      <c r="B75" s="855"/>
      <c r="C75" s="855"/>
      <c r="E75" s="401"/>
      <c r="F75" s="401"/>
      <c r="G75" s="552"/>
      <c r="H75" s="553"/>
      <c r="I75" s="410"/>
      <c r="J75" s="553"/>
      <c r="K75" s="553"/>
      <c r="L75" s="554"/>
      <c r="M75" s="555"/>
      <c r="N75" s="1227"/>
    </row>
    <row r="76" spans="1:14" ht="17.399999999999999" x14ac:dyDescent="0.25">
      <c r="A76" s="855"/>
      <c r="B76" s="855"/>
      <c r="C76" s="855"/>
      <c r="E76" s="401"/>
      <c r="F76" s="1646" t="s">
        <v>621</v>
      </c>
      <c r="G76" s="1646"/>
      <c r="H76" s="1646"/>
      <c r="I76" s="1646"/>
      <c r="J76" s="1646"/>
      <c r="K76" s="1646"/>
      <c r="L76" s="1646"/>
      <c r="M76" s="1646"/>
      <c r="N76" s="1227"/>
    </row>
    <row r="77" spans="1:14" ht="15.6" x14ac:dyDescent="0.25">
      <c r="A77" s="684"/>
      <c r="B77" s="684"/>
      <c r="C77" s="684"/>
      <c r="E77" s="920"/>
      <c r="F77" s="920"/>
      <c r="G77" s="741"/>
      <c r="H77" s="742"/>
      <c r="I77" s="791"/>
      <c r="J77" s="742"/>
      <c r="K77" s="742"/>
      <c r="L77" s="743"/>
      <c r="M77" s="744"/>
      <c r="N77" s="1115"/>
    </row>
    <row r="78" spans="1:14" ht="15.6" x14ac:dyDescent="0.25">
      <c r="A78" s="684"/>
      <c r="B78" s="684"/>
      <c r="C78" s="684"/>
      <c r="E78" s="919"/>
      <c r="F78" s="919"/>
      <c r="G78" s="734">
        <v>33</v>
      </c>
      <c r="H78" s="763" t="s">
        <v>0</v>
      </c>
      <c r="I78" s="764" t="s">
        <v>618</v>
      </c>
      <c r="J78" s="903" t="s">
        <v>185</v>
      </c>
      <c r="K78" s="903" t="s">
        <v>1</v>
      </c>
      <c r="L78" s="943">
        <v>1</v>
      </c>
      <c r="M78" s="944">
        <v>0.5625</v>
      </c>
      <c r="N78" s="1112"/>
    </row>
    <row r="79" spans="1:14" ht="15.6" x14ac:dyDescent="0.25">
      <c r="A79" s="684"/>
      <c r="B79" s="684"/>
      <c r="C79" s="684"/>
      <c r="E79" s="920"/>
      <c r="F79" s="920"/>
      <c r="G79" s="735">
        <f>G78+1</f>
        <v>34</v>
      </c>
      <c r="H79" s="774" t="s">
        <v>0</v>
      </c>
      <c r="I79" s="765" t="s">
        <v>290</v>
      </c>
      <c r="J79" s="774" t="s">
        <v>185</v>
      </c>
      <c r="K79" s="774" t="s">
        <v>1</v>
      </c>
      <c r="L79" s="947">
        <v>4</v>
      </c>
      <c r="M79" s="948">
        <f>M78+TIME(0,L78,0)</f>
        <v>0.56319444444444444</v>
      </c>
      <c r="N79" s="1113"/>
    </row>
    <row r="80" spans="1:14" ht="15.6" x14ac:dyDescent="0.25">
      <c r="A80" s="684"/>
      <c r="B80" s="684"/>
      <c r="C80" s="684"/>
      <c r="E80" s="919"/>
      <c r="F80" s="919"/>
      <c r="G80" s="556">
        <f>G79+1</f>
        <v>35</v>
      </c>
      <c r="H80" s="903" t="s">
        <v>2</v>
      </c>
      <c r="I80" s="766" t="s">
        <v>3</v>
      </c>
      <c r="J80" s="903" t="s">
        <v>185</v>
      </c>
      <c r="K80" s="903" t="s">
        <v>4</v>
      </c>
      <c r="L80" s="943">
        <v>10</v>
      </c>
      <c r="M80" s="944">
        <f>M79+TIME(0,L79,0)</f>
        <v>0.56597222222222221</v>
      </c>
      <c r="N80" s="1112"/>
    </row>
    <row r="81" spans="1:14" ht="15.6" x14ac:dyDescent="0.25">
      <c r="A81" s="684"/>
      <c r="B81" s="684"/>
      <c r="C81" s="684"/>
      <c r="E81" s="920"/>
      <c r="F81" s="920"/>
      <c r="G81" s="735">
        <f>G80+1</f>
        <v>36</v>
      </c>
      <c r="H81" s="946" t="s">
        <v>599</v>
      </c>
      <c r="I81" s="946" t="s">
        <v>47</v>
      </c>
      <c r="J81" s="946" t="s">
        <v>6</v>
      </c>
      <c r="K81" s="946" t="s">
        <v>598</v>
      </c>
      <c r="L81" s="947">
        <v>105</v>
      </c>
      <c r="M81" s="948">
        <f>M80+TIME(0,L80,0)</f>
        <v>0.57291666666666663</v>
      </c>
      <c r="N81" s="1113"/>
    </row>
    <row r="82" spans="1:14" ht="15.6" x14ac:dyDescent="0.25">
      <c r="A82" s="684"/>
      <c r="B82" s="684"/>
      <c r="C82" s="684"/>
      <c r="E82" s="919"/>
      <c r="F82" s="919"/>
      <c r="G82" s="556">
        <f>G81+1</f>
        <v>37</v>
      </c>
      <c r="H82" s="942" t="s">
        <v>0</v>
      </c>
      <c r="I82" s="942" t="s">
        <v>622</v>
      </c>
      <c r="J82" s="942" t="s">
        <v>330</v>
      </c>
      <c r="K82" s="651" t="s">
        <v>605</v>
      </c>
      <c r="L82" s="943">
        <v>0</v>
      </c>
      <c r="M82" s="944">
        <f>M81+TIME(0,L81,0)</f>
        <v>0.64583333333333326</v>
      </c>
      <c r="N82" s="1112"/>
    </row>
    <row r="83" spans="1:14" ht="15.6" x14ac:dyDescent="0.25">
      <c r="A83" s="684"/>
      <c r="B83" s="684"/>
      <c r="C83" s="684"/>
      <c r="E83" s="920"/>
      <c r="F83" s="920"/>
      <c r="G83" s="389" t="s">
        <v>605</v>
      </c>
      <c r="H83" s="946" t="s">
        <v>605</v>
      </c>
      <c r="I83" s="946" t="s">
        <v>605</v>
      </c>
      <c r="J83" s="946" t="s">
        <v>605</v>
      </c>
      <c r="K83" s="458" t="s">
        <v>605</v>
      </c>
      <c r="L83" s="947" t="s">
        <v>605</v>
      </c>
      <c r="M83" s="948" t="s">
        <v>605</v>
      </c>
      <c r="N83" s="1113"/>
    </row>
    <row r="84" spans="1:14" ht="15.6" x14ac:dyDescent="0.25">
      <c r="A84" s="684"/>
      <c r="B84" s="684"/>
      <c r="C84" s="684"/>
      <c r="E84" s="919"/>
      <c r="F84" s="919"/>
      <c r="G84" s="556" t="s">
        <v>605</v>
      </c>
      <c r="H84" s="942" t="s">
        <v>605</v>
      </c>
      <c r="I84" s="391" t="s">
        <v>623</v>
      </c>
      <c r="J84" s="942" t="s">
        <v>605</v>
      </c>
      <c r="K84" s="942" t="s">
        <v>605</v>
      </c>
      <c r="L84" s="943" t="s">
        <v>605</v>
      </c>
      <c r="M84" s="944" t="s">
        <v>605</v>
      </c>
      <c r="N84" s="1112"/>
    </row>
    <row r="85" spans="1:14" ht="17.399999999999999" x14ac:dyDescent="0.25">
      <c r="A85" s="684"/>
      <c r="B85" s="684"/>
      <c r="C85" s="684"/>
      <c r="E85" s="788"/>
      <c r="F85" s="788"/>
      <c r="G85" s="557"/>
      <c r="H85" s="788"/>
      <c r="I85" s="788"/>
      <c r="J85" s="788"/>
      <c r="K85" s="788"/>
      <c r="L85" s="788"/>
      <c r="M85" s="558"/>
      <c r="N85" s="788"/>
    </row>
    <row r="86" spans="1:14" ht="15.6" x14ac:dyDescent="0.25">
      <c r="A86" s="684"/>
      <c r="B86" s="684"/>
      <c r="C86" s="684"/>
      <c r="E86" s="401"/>
      <c r="F86" s="401"/>
      <c r="G86" s="552"/>
      <c r="H86" s="553"/>
      <c r="I86" s="410"/>
      <c r="J86" s="553"/>
      <c r="K86" s="553"/>
      <c r="L86" s="554"/>
      <c r="M86" s="555"/>
      <c r="N86" s="1227"/>
    </row>
    <row r="87" spans="1:14" ht="17.399999999999999" x14ac:dyDescent="0.25">
      <c r="A87" s="684"/>
      <c r="B87" s="684"/>
      <c r="C87" s="684"/>
      <c r="E87" s="401"/>
      <c r="F87" s="1646" t="s">
        <v>624</v>
      </c>
      <c r="G87" s="1646"/>
      <c r="H87" s="1646"/>
      <c r="I87" s="1646"/>
      <c r="J87" s="1646"/>
      <c r="K87" s="1646"/>
      <c r="L87" s="1646"/>
      <c r="M87" s="1646"/>
      <c r="N87" s="1227"/>
    </row>
    <row r="88" spans="1:14" ht="15.6" x14ac:dyDescent="0.25">
      <c r="A88" s="684"/>
      <c r="B88" s="684"/>
      <c r="C88" s="684"/>
      <c r="E88" s="920"/>
      <c r="F88" s="920" t="s">
        <v>605</v>
      </c>
      <c r="G88" s="741"/>
      <c r="H88" s="742"/>
      <c r="I88" s="791"/>
      <c r="J88" s="742"/>
      <c r="K88" s="742"/>
      <c r="L88" s="743"/>
      <c r="M88" s="744"/>
      <c r="N88" s="1115"/>
    </row>
    <row r="89" spans="1:14" ht="15.6" x14ac:dyDescent="0.25">
      <c r="A89" s="684"/>
      <c r="B89" s="684"/>
      <c r="C89" s="684"/>
      <c r="E89" s="919"/>
      <c r="F89" s="919"/>
      <c r="G89" s="734">
        <v>38</v>
      </c>
      <c r="H89" s="763" t="s">
        <v>0</v>
      </c>
      <c r="I89" s="764" t="s">
        <v>618</v>
      </c>
      <c r="J89" s="903" t="s">
        <v>185</v>
      </c>
      <c r="K89" s="903" t="s">
        <v>1</v>
      </c>
      <c r="L89" s="943">
        <v>1</v>
      </c>
      <c r="M89" s="944">
        <v>0.66666666666666663</v>
      </c>
      <c r="N89" s="1112"/>
    </row>
    <row r="90" spans="1:14" ht="15.6" x14ac:dyDescent="0.25">
      <c r="E90" s="920"/>
      <c r="F90" s="920"/>
      <c r="G90" s="735">
        <f>G89+1</f>
        <v>39</v>
      </c>
      <c r="H90" s="774" t="s">
        <v>0</v>
      </c>
      <c r="I90" s="765" t="s">
        <v>290</v>
      </c>
      <c r="J90" s="774" t="s">
        <v>185</v>
      </c>
      <c r="K90" s="774" t="s">
        <v>1</v>
      </c>
      <c r="L90" s="947">
        <v>4</v>
      </c>
      <c r="M90" s="948">
        <f t="shared" ref="M90:M95" si="4">M89+TIME(0,L89,0)</f>
        <v>0.66736111111111107</v>
      </c>
      <c r="N90" s="1113"/>
    </row>
    <row r="91" spans="1:14" ht="15.6" x14ac:dyDescent="0.25">
      <c r="E91" s="919"/>
      <c r="F91" s="919"/>
      <c r="G91" s="556">
        <f>G90+1</f>
        <v>40</v>
      </c>
      <c r="H91" s="903" t="s">
        <v>2</v>
      </c>
      <c r="I91" s="766" t="s">
        <v>3</v>
      </c>
      <c r="J91" s="903" t="s">
        <v>185</v>
      </c>
      <c r="K91" s="903" t="s">
        <v>4</v>
      </c>
      <c r="L91" s="943">
        <v>10</v>
      </c>
      <c r="M91" s="944">
        <f t="shared" si="4"/>
        <v>0.67013888888888884</v>
      </c>
      <c r="N91" s="1112"/>
    </row>
    <row r="92" spans="1:14" ht="15.6" x14ac:dyDescent="0.25">
      <c r="E92" s="920"/>
      <c r="F92" s="920"/>
      <c r="G92" s="735">
        <f>G91+1</f>
        <v>41</v>
      </c>
      <c r="H92" s="946" t="s">
        <v>599</v>
      </c>
      <c r="I92" s="946" t="s">
        <v>47</v>
      </c>
      <c r="J92" s="946" t="s">
        <v>6</v>
      </c>
      <c r="K92" s="946" t="s">
        <v>598</v>
      </c>
      <c r="L92" s="947">
        <v>105</v>
      </c>
      <c r="M92" s="948">
        <f t="shared" si="4"/>
        <v>0.67708333333333326</v>
      </c>
      <c r="N92" s="1113"/>
    </row>
    <row r="93" spans="1:14" ht="15.6" x14ac:dyDescent="0.25">
      <c r="E93" s="919"/>
      <c r="F93" s="919"/>
      <c r="G93" s="556">
        <f>G92+1</f>
        <v>42</v>
      </c>
      <c r="H93" s="942" t="s">
        <v>0</v>
      </c>
      <c r="I93" s="942" t="s">
        <v>625</v>
      </c>
      <c r="J93" s="942" t="s">
        <v>330</v>
      </c>
      <c r="K93" s="651" t="s">
        <v>605</v>
      </c>
      <c r="L93" s="943">
        <v>0</v>
      </c>
      <c r="M93" s="944">
        <f t="shared" si="4"/>
        <v>0.74999999999999989</v>
      </c>
      <c r="N93" s="1112"/>
    </row>
    <row r="94" spans="1:14" ht="15.6" x14ac:dyDescent="0.25">
      <c r="E94" s="920"/>
      <c r="F94" s="920"/>
      <c r="G94" s="389" t="s">
        <v>605</v>
      </c>
      <c r="H94" s="946" t="s">
        <v>605</v>
      </c>
      <c r="I94" s="946" t="s">
        <v>605</v>
      </c>
      <c r="J94" s="946" t="s">
        <v>605</v>
      </c>
      <c r="K94" s="458" t="s">
        <v>605</v>
      </c>
      <c r="L94" s="947">
        <v>0</v>
      </c>
      <c r="M94" s="948">
        <f t="shared" si="4"/>
        <v>0.74999999999999989</v>
      </c>
      <c r="N94" s="1113"/>
    </row>
    <row r="95" spans="1:14" ht="15.6" x14ac:dyDescent="0.25">
      <c r="E95" s="919"/>
      <c r="F95" s="919"/>
      <c r="G95" s="556" t="s">
        <v>605</v>
      </c>
      <c r="H95" s="942" t="s">
        <v>605</v>
      </c>
      <c r="I95" s="391" t="s">
        <v>605</v>
      </c>
      <c r="J95" s="942" t="s">
        <v>605</v>
      </c>
      <c r="K95" s="942" t="s">
        <v>605</v>
      </c>
      <c r="L95" s="943">
        <v>0</v>
      </c>
      <c r="M95" s="944">
        <f t="shared" si="4"/>
        <v>0.74999999999999989</v>
      </c>
      <c r="N95" s="1112"/>
    </row>
    <row r="96" spans="1:14" ht="17.399999999999999" x14ac:dyDescent="0.25">
      <c r="E96" s="788"/>
      <c r="F96" s="788"/>
      <c r="G96" s="557"/>
      <c r="H96" s="788"/>
      <c r="I96" s="788"/>
      <c r="J96" s="788"/>
      <c r="K96" s="788"/>
      <c r="L96" s="788"/>
      <c r="M96" s="558"/>
      <c r="N96" s="788"/>
    </row>
    <row r="97" spans="5:14" ht="15.6" x14ac:dyDescent="0.25">
      <c r="E97" s="401"/>
      <c r="F97" s="401"/>
      <c r="G97" s="552"/>
      <c r="H97" s="553"/>
      <c r="I97" s="410"/>
      <c r="J97" s="553"/>
      <c r="K97" s="553"/>
      <c r="L97" s="554"/>
      <c r="M97" s="555"/>
      <c r="N97" s="1227"/>
    </row>
    <row r="98" spans="5:14" ht="17.399999999999999" x14ac:dyDescent="0.25">
      <c r="E98" s="401"/>
      <c r="F98" s="1646" t="s">
        <v>626</v>
      </c>
      <c r="G98" s="1646"/>
      <c r="H98" s="1646"/>
      <c r="I98" s="1646"/>
      <c r="J98" s="1646"/>
      <c r="K98" s="1646"/>
      <c r="L98" s="1646"/>
      <c r="M98" s="1646"/>
      <c r="N98" s="1227"/>
    </row>
    <row r="99" spans="5:14" ht="15.6" x14ac:dyDescent="0.25">
      <c r="E99" s="920"/>
      <c r="F99" s="920" t="s">
        <v>605</v>
      </c>
      <c r="G99" s="741"/>
      <c r="H99" s="742"/>
      <c r="I99" s="791"/>
      <c r="J99" s="742"/>
      <c r="K99" s="742"/>
      <c r="L99" s="743"/>
      <c r="M99" s="744"/>
      <c r="N99" s="1115"/>
    </row>
    <row r="100" spans="5:14" ht="15.6" x14ac:dyDescent="0.25">
      <c r="E100" s="919"/>
      <c r="F100" s="919"/>
      <c r="G100" s="734">
        <v>43</v>
      </c>
      <c r="H100" s="763" t="s">
        <v>0</v>
      </c>
      <c r="I100" s="764" t="s">
        <v>618</v>
      </c>
      <c r="J100" s="903" t="s">
        <v>185</v>
      </c>
      <c r="K100" s="903" t="s">
        <v>1</v>
      </c>
      <c r="L100" s="943">
        <v>1</v>
      </c>
      <c r="M100" s="944">
        <v>0.33333333333333331</v>
      </c>
      <c r="N100" s="1112"/>
    </row>
    <row r="101" spans="5:14" ht="15.6" x14ac:dyDescent="0.25">
      <c r="E101" s="920"/>
      <c r="F101" s="920"/>
      <c r="G101" s="735">
        <f>G100+1</f>
        <v>44</v>
      </c>
      <c r="H101" s="774" t="s">
        <v>0</v>
      </c>
      <c r="I101" s="765" t="s">
        <v>290</v>
      </c>
      <c r="J101" s="774" t="s">
        <v>185</v>
      </c>
      <c r="K101" s="774" t="s">
        <v>1</v>
      </c>
      <c r="L101" s="947">
        <v>4</v>
      </c>
      <c r="M101" s="948">
        <f t="shared" ref="M101:M106" si="5">M100+TIME(0,L100,0)</f>
        <v>0.33402777777777776</v>
      </c>
      <c r="N101" s="1113"/>
    </row>
    <row r="102" spans="5:14" ht="15.6" x14ac:dyDescent="0.25">
      <c r="E102" s="919"/>
      <c r="F102" s="919"/>
      <c r="G102" s="556">
        <f>G101+1</f>
        <v>45</v>
      </c>
      <c r="H102" s="903" t="s">
        <v>2</v>
      </c>
      <c r="I102" s="766" t="s">
        <v>3</v>
      </c>
      <c r="J102" s="903" t="s">
        <v>185</v>
      </c>
      <c r="K102" s="903" t="s">
        <v>4</v>
      </c>
      <c r="L102" s="943">
        <v>10</v>
      </c>
      <c r="M102" s="944">
        <f t="shared" si="5"/>
        <v>0.33680555555555552</v>
      </c>
      <c r="N102" s="1112"/>
    </row>
    <row r="103" spans="5:14" ht="15.6" x14ac:dyDescent="0.25">
      <c r="E103" s="920"/>
      <c r="F103" s="920"/>
      <c r="G103" s="735">
        <f>G102+1</f>
        <v>46</v>
      </c>
      <c r="H103" s="946" t="s">
        <v>599</v>
      </c>
      <c r="I103" s="946" t="s">
        <v>47</v>
      </c>
      <c r="J103" s="946" t="s">
        <v>6</v>
      </c>
      <c r="K103" s="946" t="s">
        <v>598</v>
      </c>
      <c r="L103" s="947">
        <v>105</v>
      </c>
      <c r="M103" s="948">
        <f t="shared" si="5"/>
        <v>0.34374999999999994</v>
      </c>
      <c r="N103" s="1113"/>
    </row>
    <row r="104" spans="5:14" ht="15.6" x14ac:dyDescent="0.25">
      <c r="E104" s="919"/>
      <c r="F104" s="919"/>
      <c r="G104" s="556">
        <f>G103+1</f>
        <v>47</v>
      </c>
      <c r="H104" s="942" t="s">
        <v>0</v>
      </c>
      <c r="I104" s="942" t="s">
        <v>627</v>
      </c>
      <c r="J104" s="942" t="s">
        <v>330</v>
      </c>
      <c r="K104" s="651" t="s">
        <v>605</v>
      </c>
      <c r="L104" s="943">
        <v>0</v>
      </c>
      <c r="M104" s="944">
        <f t="shared" si="5"/>
        <v>0.41666666666666663</v>
      </c>
      <c r="N104" s="1112"/>
    </row>
    <row r="105" spans="5:14" ht="15.6" x14ac:dyDescent="0.25">
      <c r="E105" s="920"/>
      <c r="F105" s="920"/>
      <c r="G105" s="389" t="s">
        <v>605</v>
      </c>
      <c r="H105" s="946" t="s">
        <v>605</v>
      </c>
      <c r="I105" s="946" t="s">
        <v>605</v>
      </c>
      <c r="J105" s="946" t="s">
        <v>605</v>
      </c>
      <c r="K105" s="458" t="s">
        <v>605</v>
      </c>
      <c r="L105" s="947">
        <v>0</v>
      </c>
      <c r="M105" s="948">
        <f t="shared" si="5"/>
        <v>0.41666666666666663</v>
      </c>
      <c r="N105" s="1113"/>
    </row>
    <row r="106" spans="5:14" ht="15.6" x14ac:dyDescent="0.25">
      <c r="E106" s="919"/>
      <c r="F106" s="919"/>
      <c r="G106" s="556" t="s">
        <v>605</v>
      </c>
      <c r="H106" s="942" t="s">
        <v>605</v>
      </c>
      <c r="I106" s="391" t="s">
        <v>605</v>
      </c>
      <c r="J106" s="942" t="s">
        <v>605</v>
      </c>
      <c r="K106" s="942" t="s">
        <v>605</v>
      </c>
      <c r="L106" s="943">
        <v>0</v>
      </c>
      <c r="M106" s="944">
        <f t="shared" si="5"/>
        <v>0.41666666666666663</v>
      </c>
      <c r="N106" s="1112"/>
    </row>
    <row r="107" spans="5:14" ht="17.399999999999999" x14ac:dyDescent="0.25">
      <c r="E107" s="788"/>
      <c r="F107" s="788"/>
      <c r="G107" s="557"/>
      <c r="H107" s="788"/>
      <c r="I107" s="788"/>
      <c r="J107" s="788"/>
      <c r="K107" s="788"/>
      <c r="L107" s="788"/>
      <c r="M107" s="558"/>
      <c r="N107" s="788"/>
    </row>
    <row r="108" spans="5:14" ht="15.6" x14ac:dyDescent="0.25">
      <c r="E108" s="401"/>
      <c r="F108" s="401"/>
      <c r="G108" s="552"/>
      <c r="H108" s="553"/>
      <c r="I108" s="410"/>
      <c r="J108" s="553"/>
      <c r="K108" s="553"/>
      <c r="L108" s="554"/>
      <c r="M108" s="555"/>
      <c r="N108" s="1227"/>
    </row>
    <row r="109" spans="5:14" ht="17.399999999999999" x14ac:dyDescent="0.25">
      <c r="E109" s="401"/>
      <c r="F109" s="1646" t="s">
        <v>628</v>
      </c>
      <c r="G109" s="1646"/>
      <c r="H109" s="1646"/>
      <c r="I109" s="1646"/>
      <c r="J109" s="1646"/>
      <c r="K109" s="1646"/>
      <c r="L109" s="1646"/>
      <c r="M109" s="1646"/>
      <c r="N109" s="1227"/>
    </row>
    <row r="110" spans="5:14" ht="15.6" x14ac:dyDescent="0.25">
      <c r="E110" s="920"/>
      <c r="F110" s="920" t="s">
        <v>605</v>
      </c>
      <c r="G110" s="741"/>
      <c r="H110" s="742"/>
      <c r="I110" s="791"/>
      <c r="J110" s="742"/>
      <c r="K110" s="742"/>
      <c r="L110" s="743"/>
      <c r="M110" s="744"/>
      <c r="N110" s="1115"/>
    </row>
    <row r="111" spans="5:14" ht="15.6" x14ac:dyDescent="0.25">
      <c r="E111" s="919"/>
      <c r="F111" s="919"/>
      <c r="G111" s="734">
        <v>48</v>
      </c>
      <c r="H111" s="763" t="s">
        <v>0</v>
      </c>
      <c r="I111" s="764" t="s">
        <v>618</v>
      </c>
      <c r="J111" s="903" t="s">
        <v>185</v>
      </c>
      <c r="K111" s="903" t="s">
        <v>1</v>
      </c>
      <c r="L111" s="943">
        <v>1</v>
      </c>
      <c r="M111" s="944">
        <v>0.5625</v>
      </c>
      <c r="N111" s="1112"/>
    </row>
    <row r="112" spans="5:14" ht="15.6" x14ac:dyDescent="0.25">
      <c r="E112" s="920"/>
      <c r="F112" s="920"/>
      <c r="G112" s="735">
        <f>G111+1</f>
        <v>49</v>
      </c>
      <c r="H112" s="774" t="s">
        <v>0</v>
      </c>
      <c r="I112" s="765" t="s">
        <v>290</v>
      </c>
      <c r="J112" s="774" t="s">
        <v>185</v>
      </c>
      <c r="K112" s="774" t="s">
        <v>1</v>
      </c>
      <c r="L112" s="947">
        <v>4</v>
      </c>
      <c r="M112" s="948">
        <f t="shared" ref="M112:M117" si="6">M111+TIME(0,L111,0)</f>
        <v>0.56319444444444444</v>
      </c>
      <c r="N112" s="1113"/>
    </row>
    <row r="113" spans="5:14" ht="15.6" x14ac:dyDescent="0.25">
      <c r="E113" s="919"/>
      <c r="F113" s="919"/>
      <c r="G113" s="556">
        <f>G112+1</f>
        <v>50</v>
      </c>
      <c r="H113" s="903" t="s">
        <v>2</v>
      </c>
      <c r="I113" s="766" t="s">
        <v>3</v>
      </c>
      <c r="J113" s="903" t="s">
        <v>185</v>
      </c>
      <c r="K113" s="903" t="s">
        <v>4</v>
      </c>
      <c r="L113" s="943">
        <v>5</v>
      </c>
      <c r="M113" s="944">
        <f t="shared" si="6"/>
        <v>0.56597222222222221</v>
      </c>
      <c r="N113" s="1112"/>
    </row>
    <row r="114" spans="5:14" ht="15.6" x14ac:dyDescent="0.25">
      <c r="E114" s="920"/>
      <c r="F114" s="920"/>
      <c r="G114" s="735">
        <f>G113+1</f>
        <v>51</v>
      </c>
      <c r="H114" s="946" t="s">
        <v>599</v>
      </c>
      <c r="I114" s="946" t="s">
        <v>47</v>
      </c>
      <c r="J114" s="946" t="s">
        <v>6</v>
      </c>
      <c r="K114" s="946" t="s">
        <v>598</v>
      </c>
      <c r="L114" s="947">
        <v>80</v>
      </c>
      <c r="M114" s="948">
        <f t="shared" si="6"/>
        <v>0.56944444444444442</v>
      </c>
      <c r="N114" s="1113"/>
    </row>
    <row r="115" spans="5:14" ht="15.6" x14ac:dyDescent="0.25">
      <c r="E115" s="919"/>
      <c r="F115" s="919"/>
      <c r="G115" s="556">
        <f>G114+1</f>
        <v>52</v>
      </c>
      <c r="H115" s="942" t="s">
        <v>0</v>
      </c>
      <c r="I115" s="942" t="s">
        <v>629</v>
      </c>
      <c r="J115" s="942" t="s">
        <v>330</v>
      </c>
      <c r="K115" s="651" t="s">
        <v>605</v>
      </c>
      <c r="L115" s="943">
        <v>15</v>
      </c>
      <c r="M115" s="944">
        <f t="shared" si="6"/>
        <v>0.625</v>
      </c>
      <c r="N115" s="1112"/>
    </row>
    <row r="116" spans="5:14" ht="15.6" x14ac:dyDescent="0.25">
      <c r="E116" s="920"/>
      <c r="F116" s="920"/>
      <c r="G116" s="389" t="s">
        <v>605</v>
      </c>
      <c r="H116" s="946" t="s">
        <v>605</v>
      </c>
      <c r="I116" s="946" t="s">
        <v>605</v>
      </c>
      <c r="J116" s="946" t="s">
        <v>185</v>
      </c>
      <c r="K116" s="458" t="s">
        <v>598</v>
      </c>
      <c r="L116" s="947">
        <v>15</v>
      </c>
      <c r="M116" s="948">
        <f t="shared" si="6"/>
        <v>0.63541666666666663</v>
      </c>
      <c r="N116" s="1113"/>
    </row>
    <row r="117" spans="5:14" ht="15.6" x14ac:dyDescent="0.25">
      <c r="E117" s="919"/>
      <c r="F117" s="919"/>
      <c r="G117" s="556" t="s">
        <v>605</v>
      </c>
      <c r="H117" s="942" t="s">
        <v>605</v>
      </c>
      <c r="I117" s="391" t="s">
        <v>605</v>
      </c>
      <c r="J117" s="942" t="s">
        <v>330</v>
      </c>
      <c r="K117" s="942" t="s">
        <v>609</v>
      </c>
      <c r="L117" s="943">
        <v>0</v>
      </c>
      <c r="M117" s="944">
        <f t="shared" si="6"/>
        <v>0.64583333333333326</v>
      </c>
      <c r="N117" s="1112"/>
    </row>
    <row r="118" spans="5:14" ht="17.399999999999999" x14ac:dyDescent="0.25">
      <c r="E118" s="788"/>
      <c r="F118" s="788"/>
      <c r="G118" s="557"/>
      <c r="H118" s="788"/>
      <c r="I118" s="788"/>
      <c r="J118" s="788"/>
      <c r="K118" s="788"/>
      <c r="L118" s="788"/>
      <c r="M118" s="558"/>
      <c r="N118" s="788"/>
    </row>
    <row r="119" spans="5:14" ht="15.6" x14ac:dyDescent="0.25">
      <c r="E119" s="401"/>
      <c r="F119" s="401"/>
      <c r="G119" s="552"/>
      <c r="H119" s="553"/>
      <c r="I119" s="410"/>
      <c r="J119" s="553"/>
      <c r="K119" s="553"/>
      <c r="L119" s="554"/>
      <c r="M119" s="555"/>
      <c r="N119" s="1227"/>
    </row>
    <row r="120" spans="5:14" ht="17.399999999999999" x14ac:dyDescent="0.25">
      <c r="E120" s="401"/>
      <c r="F120" s="1646" t="s">
        <v>630</v>
      </c>
      <c r="G120" s="1646"/>
      <c r="H120" s="1646"/>
      <c r="I120" s="1646"/>
      <c r="J120" s="1646"/>
      <c r="K120" s="1646"/>
      <c r="L120" s="1646"/>
      <c r="M120" s="1646"/>
      <c r="N120" s="1227"/>
    </row>
    <row r="121" spans="5:14" ht="15.6" x14ac:dyDescent="0.25">
      <c r="E121" s="920"/>
      <c r="F121" s="920" t="s">
        <v>605</v>
      </c>
      <c r="G121" s="741"/>
      <c r="H121" s="742"/>
      <c r="I121" s="791"/>
      <c r="J121" s="742"/>
      <c r="K121" s="742"/>
      <c r="L121" s="743"/>
      <c r="M121" s="744"/>
      <c r="N121" s="1115"/>
    </row>
    <row r="122" spans="5:14" ht="15.6" x14ac:dyDescent="0.25">
      <c r="E122" s="919"/>
      <c r="F122" s="919"/>
      <c r="G122" s="734">
        <v>53</v>
      </c>
      <c r="H122" s="763" t="s">
        <v>0</v>
      </c>
      <c r="I122" s="764" t="s">
        <v>618</v>
      </c>
      <c r="J122" s="903" t="s">
        <v>185</v>
      </c>
      <c r="K122" s="903" t="s">
        <v>1</v>
      </c>
      <c r="L122" s="943">
        <v>1</v>
      </c>
      <c r="M122" s="944">
        <v>0.66666666666666663</v>
      </c>
      <c r="N122" s="1112"/>
    </row>
    <row r="123" spans="5:14" ht="15.6" x14ac:dyDescent="0.25">
      <c r="E123" s="920"/>
      <c r="F123" s="920"/>
      <c r="G123" s="735">
        <f t="shared" ref="G123:G128" si="7">G122+1</f>
        <v>54</v>
      </c>
      <c r="H123" s="774" t="s">
        <v>0</v>
      </c>
      <c r="I123" s="765" t="s">
        <v>290</v>
      </c>
      <c r="J123" s="774" t="s">
        <v>185</v>
      </c>
      <c r="K123" s="774" t="s">
        <v>1</v>
      </c>
      <c r="L123" s="947">
        <v>4</v>
      </c>
      <c r="M123" s="948">
        <f t="shared" ref="M123:M128" si="8">M122+TIME(0,L122,0)</f>
        <v>0.66736111111111107</v>
      </c>
      <c r="N123" s="1113"/>
    </row>
    <row r="124" spans="5:14" ht="15.6" x14ac:dyDescent="0.25">
      <c r="E124" s="919"/>
      <c r="F124" s="919"/>
      <c r="G124" s="556">
        <f t="shared" si="7"/>
        <v>55</v>
      </c>
      <c r="H124" s="903" t="s">
        <v>2</v>
      </c>
      <c r="I124" s="766" t="s">
        <v>3</v>
      </c>
      <c r="J124" s="903" t="s">
        <v>185</v>
      </c>
      <c r="K124" s="903" t="s">
        <v>4</v>
      </c>
      <c r="L124" s="943">
        <v>5</v>
      </c>
      <c r="M124" s="944">
        <f t="shared" si="8"/>
        <v>0.67013888888888884</v>
      </c>
      <c r="N124" s="1112"/>
    </row>
    <row r="125" spans="5:14" ht="15.6" x14ac:dyDescent="0.25">
      <c r="E125" s="920"/>
      <c r="F125" s="920"/>
      <c r="G125" s="735">
        <f t="shared" si="7"/>
        <v>56</v>
      </c>
      <c r="H125" s="946" t="s">
        <v>599</v>
      </c>
      <c r="I125" s="946" t="s">
        <v>47</v>
      </c>
      <c r="J125" s="946" t="s">
        <v>6</v>
      </c>
      <c r="K125" s="946" t="s">
        <v>598</v>
      </c>
      <c r="L125" s="947">
        <v>80</v>
      </c>
      <c r="M125" s="948">
        <f t="shared" si="8"/>
        <v>0.67361111111111105</v>
      </c>
      <c r="N125" s="1113"/>
    </row>
    <row r="126" spans="5:14" ht="15.6" x14ac:dyDescent="0.25">
      <c r="E126" s="919"/>
      <c r="F126" s="919"/>
      <c r="G126" s="556">
        <f t="shared" si="7"/>
        <v>57</v>
      </c>
      <c r="H126" s="942" t="s">
        <v>5</v>
      </c>
      <c r="I126" s="942" t="s">
        <v>631</v>
      </c>
      <c r="J126" s="942" t="s">
        <v>330</v>
      </c>
      <c r="K126" s="651" t="s">
        <v>598</v>
      </c>
      <c r="L126" s="943">
        <v>15</v>
      </c>
      <c r="M126" s="944">
        <f t="shared" si="8"/>
        <v>0.72916666666666663</v>
      </c>
      <c r="N126" s="1112"/>
    </row>
    <row r="127" spans="5:14" ht="15.6" x14ac:dyDescent="0.25">
      <c r="E127" s="920"/>
      <c r="F127" s="920"/>
      <c r="G127" s="735">
        <f t="shared" si="7"/>
        <v>58</v>
      </c>
      <c r="H127" s="946" t="s">
        <v>5</v>
      </c>
      <c r="I127" s="946" t="s">
        <v>632</v>
      </c>
      <c r="J127" s="946" t="s">
        <v>185</v>
      </c>
      <c r="K127" s="458" t="s">
        <v>598</v>
      </c>
      <c r="L127" s="947">
        <v>15</v>
      </c>
      <c r="M127" s="948">
        <f t="shared" si="8"/>
        <v>0.73958333333333326</v>
      </c>
      <c r="N127" s="1113"/>
    </row>
    <row r="128" spans="5:14" ht="15.6" x14ac:dyDescent="0.25">
      <c r="E128" s="919"/>
      <c r="F128" s="919"/>
      <c r="G128" s="556">
        <f t="shared" si="7"/>
        <v>59</v>
      </c>
      <c r="H128" s="942" t="s">
        <v>0</v>
      </c>
      <c r="I128" s="391" t="s">
        <v>188</v>
      </c>
      <c r="J128" s="942" t="s">
        <v>330</v>
      </c>
      <c r="K128" s="942" t="s">
        <v>609</v>
      </c>
      <c r="L128" s="943">
        <v>0</v>
      </c>
      <c r="M128" s="944">
        <f t="shared" si="8"/>
        <v>0.74999999999999989</v>
      </c>
      <c r="N128" s="1112"/>
    </row>
    <row r="129" spans="5:14" ht="17.399999999999999" x14ac:dyDescent="0.25">
      <c r="E129" s="788"/>
      <c r="F129" s="788"/>
      <c r="G129" s="557"/>
      <c r="H129" s="788"/>
      <c r="I129" s="788"/>
      <c r="J129" s="788"/>
      <c r="K129" s="788"/>
      <c r="L129" s="788"/>
      <c r="M129" s="558"/>
      <c r="N129" s="788"/>
    </row>
    <row r="130" spans="5:14" x14ac:dyDescent="0.25">
      <c r="E130" s="850"/>
      <c r="F130" s="850"/>
      <c r="G130" s="850"/>
      <c r="H130" s="850"/>
      <c r="I130" s="850"/>
      <c r="J130" s="850"/>
      <c r="K130" s="850"/>
      <c r="L130" s="850"/>
      <c r="M130" s="850"/>
    </row>
    <row r="131" spans="5:14" ht="15" x14ac:dyDescent="0.25">
      <c r="E131" s="777"/>
      <c r="F131" s="781"/>
      <c r="G131" s="782"/>
      <c r="H131" s="782"/>
      <c r="I131" s="783" t="s">
        <v>334</v>
      </c>
      <c r="J131" s="882"/>
      <c r="K131" s="778"/>
      <c r="L131" s="777"/>
      <c r="M131" s="420"/>
    </row>
    <row r="132" spans="5:14" ht="15.6" x14ac:dyDescent="0.25">
      <c r="E132" s="784"/>
      <c r="F132" s="784"/>
      <c r="G132" s="785"/>
      <c r="H132" s="785"/>
      <c r="I132" s="780" t="s">
        <v>335</v>
      </c>
      <c r="J132" s="779"/>
      <c r="K132" s="779"/>
      <c r="L132" s="784"/>
      <c r="M132" s="652"/>
    </row>
    <row r="133" spans="5:14" ht="15.6" x14ac:dyDescent="0.25">
      <c r="E133" s="786"/>
      <c r="F133" s="786"/>
      <c r="G133" s="782"/>
      <c r="H133" s="782"/>
      <c r="I133" s="778"/>
      <c r="J133" s="782"/>
      <c r="K133" s="778"/>
      <c r="L133" s="786"/>
      <c r="M133" s="421"/>
    </row>
    <row r="134" spans="5:14" ht="15.6" x14ac:dyDescent="0.25">
      <c r="E134" s="784"/>
      <c r="F134" s="787"/>
      <c r="G134" s="784"/>
      <c r="H134" s="785"/>
      <c r="I134" s="779" t="s">
        <v>336</v>
      </c>
      <c r="J134" s="785"/>
      <c r="K134" s="779"/>
      <c r="L134" s="784"/>
      <c r="M134" s="652"/>
    </row>
    <row r="135" spans="5:14" ht="15.6" x14ac:dyDescent="0.25">
      <c r="E135" s="786"/>
      <c r="F135" s="786"/>
      <c r="G135" s="782"/>
      <c r="H135" s="782"/>
      <c r="I135" s="778" t="s">
        <v>337</v>
      </c>
      <c r="J135" s="782"/>
      <c r="K135" s="778"/>
      <c r="L135" s="786"/>
      <c r="M135" s="421"/>
    </row>
    <row r="136" spans="5:14" ht="15.6" x14ac:dyDescent="0.25">
      <c r="E136" s="784"/>
      <c r="F136" s="787"/>
      <c r="G136" s="784"/>
      <c r="H136" s="785"/>
      <c r="I136" s="779"/>
      <c r="J136" s="785"/>
      <c r="K136" s="779"/>
      <c r="L136" s="784"/>
      <c r="M136" s="652"/>
    </row>
    <row r="137" spans="5:14" ht="15.6" x14ac:dyDescent="0.25">
      <c r="E137" s="786"/>
      <c r="F137" s="786"/>
      <c r="G137" s="782"/>
      <c r="H137" s="782"/>
      <c r="I137" s="778" t="s">
        <v>320</v>
      </c>
      <c r="J137" s="782"/>
      <c r="K137" s="778"/>
      <c r="L137" s="786"/>
      <c r="M137" s="421"/>
    </row>
    <row r="138" spans="5:14" ht="15.6" x14ac:dyDescent="0.25">
      <c r="E138" s="784"/>
      <c r="F138" s="787"/>
      <c r="G138" s="784"/>
      <c r="H138" s="785"/>
      <c r="I138" s="779" t="s">
        <v>321</v>
      </c>
      <c r="J138" s="785"/>
      <c r="K138" s="779"/>
      <c r="L138" s="784"/>
      <c r="M138" s="652"/>
    </row>
    <row r="139" spans="5:14" x14ac:dyDescent="0.25">
      <c r="E139" s="751"/>
      <c r="F139" s="751"/>
      <c r="G139" s="751"/>
      <c r="H139" s="751"/>
      <c r="I139" s="751"/>
      <c r="J139" s="751"/>
      <c r="K139" s="751"/>
      <c r="L139" s="751"/>
      <c r="M139" s="398"/>
    </row>
    <row r="140" spans="5:14" x14ac:dyDescent="0.25">
      <c r="E140" s="850"/>
      <c r="F140" s="850"/>
      <c r="G140" s="850"/>
      <c r="H140" s="850"/>
      <c r="I140" s="850"/>
      <c r="J140" s="850"/>
      <c r="K140" s="850"/>
      <c r="L140" s="850"/>
      <c r="M140" s="850"/>
    </row>
    <row r="141" spans="5:14" x14ac:dyDescent="0.25">
      <c r="E141" s="850"/>
      <c r="F141" s="850"/>
      <c r="G141" s="850"/>
      <c r="H141" s="850"/>
      <c r="I141" s="850"/>
      <c r="J141" s="850"/>
      <c r="K141" s="850"/>
      <c r="L141" s="850"/>
      <c r="M141" s="850"/>
    </row>
    <row r="142" spans="5:14" x14ac:dyDescent="0.25">
      <c r="E142" s="850"/>
      <c r="F142" s="850"/>
      <c r="G142" s="850"/>
      <c r="H142" s="850"/>
      <c r="I142" s="850"/>
      <c r="J142" s="850"/>
      <c r="K142" s="850"/>
      <c r="L142" s="850"/>
      <c r="M142" s="850"/>
    </row>
    <row r="143" spans="5:14" x14ac:dyDescent="0.25">
      <c r="E143" s="850"/>
      <c r="F143" s="850"/>
      <c r="G143" s="850"/>
      <c r="H143" s="850"/>
      <c r="I143" s="850"/>
      <c r="J143" s="850"/>
      <c r="K143" s="850"/>
      <c r="L143" s="850"/>
      <c r="M143" s="850"/>
    </row>
    <row r="144" spans="5:14" x14ac:dyDescent="0.25">
      <c r="E144" s="850"/>
      <c r="F144" s="850"/>
      <c r="G144" s="850"/>
      <c r="H144" s="850"/>
      <c r="I144" s="850"/>
      <c r="J144" s="850"/>
      <c r="K144" s="850"/>
      <c r="L144" s="850"/>
      <c r="M144" s="850"/>
    </row>
    <row r="145" spans="5:13" x14ac:dyDescent="0.25">
      <c r="E145" s="850"/>
      <c r="F145" s="850"/>
      <c r="G145" s="850"/>
      <c r="H145" s="850"/>
      <c r="I145" s="850"/>
      <c r="J145" s="850"/>
      <c r="K145" s="850"/>
      <c r="L145" s="850"/>
      <c r="M145" s="850"/>
    </row>
    <row r="146" spans="5:13" x14ac:dyDescent="0.25">
      <c r="E146" s="850"/>
      <c r="F146" s="850"/>
      <c r="G146" s="850"/>
      <c r="H146" s="850"/>
      <c r="I146" s="850"/>
      <c r="J146" s="850"/>
      <c r="K146" s="850"/>
      <c r="L146" s="850"/>
      <c r="M146" s="850"/>
    </row>
    <row r="147" spans="5:13" x14ac:dyDescent="0.25">
      <c r="E147" s="850"/>
      <c r="F147" s="850"/>
      <c r="G147" s="850"/>
      <c r="H147" s="850"/>
      <c r="I147" s="850"/>
      <c r="J147" s="850"/>
      <c r="K147" s="850"/>
      <c r="L147" s="850"/>
      <c r="M147" s="850"/>
    </row>
    <row r="148" spans="5:13" x14ac:dyDescent="0.25">
      <c r="E148" s="850"/>
      <c r="F148" s="850"/>
      <c r="G148" s="850"/>
      <c r="H148" s="850"/>
      <c r="I148" s="850"/>
      <c r="J148" s="850"/>
      <c r="K148" s="850"/>
      <c r="L148" s="850"/>
      <c r="M148" s="850"/>
    </row>
    <row r="149" spans="5:13" x14ac:dyDescent="0.25">
      <c r="E149" s="850"/>
      <c r="F149" s="850"/>
      <c r="G149" s="850"/>
      <c r="H149" s="850"/>
      <c r="I149" s="850"/>
      <c r="J149" s="850"/>
      <c r="K149" s="850"/>
      <c r="L149" s="850"/>
      <c r="M149" s="850"/>
    </row>
    <row r="150" spans="5:13" x14ac:dyDescent="0.25">
      <c r="E150" s="850"/>
      <c r="F150" s="850"/>
      <c r="G150" s="850"/>
      <c r="H150" s="850"/>
      <c r="I150" s="850"/>
      <c r="J150" s="850"/>
      <c r="K150" s="850"/>
      <c r="L150" s="850"/>
      <c r="M150" s="850"/>
    </row>
    <row r="151" spans="5:13" x14ac:dyDescent="0.25">
      <c r="E151" s="850"/>
      <c r="F151" s="850"/>
      <c r="G151" s="850"/>
      <c r="H151" s="850"/>
      <c r="I151" s="850"/>
      <c r="J151" s="850"/>
      <c r="K151" s="850"/>
      <c r="L151" s="850"/>
      <c r="M151" s="850"/>
    </row>
    <row r="152" spans="5:13" x14ac:dyDescent="0.25">
      <c r="E152" s="850"/>
      <c r="F152" s="850"/>
      <c r="G152" s="850"/>
      <c r="H152" s="850"/>
      <c r="I152" s="850"/>
      <c r="J152" s="850"/>
      <c r="K152" s="850"/>
      <c r="L152" s="850"/>
      <c r="M152" s="850"/>
    </row>
    <row r="153" spans="5:13" x14ac:dyDescent="0.25">
      <c r="E153" s="850"/>
      <c r="F153" s="850"/>
      <c r="G153" s="850"/>
      <c r="H153" s="850"/>
      <c r="I153" s="850"/>
      <c r="J153" s="850"/>
      <c r="K153" s="850"/>
      <c r="L153" s="850"/>
      <c r="M153" s="850"/>
    </row>
    <row r="154" spans="5:13" x14ac:dyDescent="0.25">
      <c r="E154" s="850"/>
      <c r="F154" s="850"/>
      <c r="G154" s="850"/>
      <c r="H154" s="850"/>
      <c r="I154" s="850"/>
      <c r="J154" s="850"/>
      <c r="K154" s="850"/>
      <c r="L154" s="850"/>
      <c r="M154" s="850"/>
    </row>
    <row r="155" spans="5:13" x14ac:dyDescent="0.25">
      <c r="E155" s="850"/>
      <c r="F155" s="850"/>
      <c r="G155" s="850"/>
      <c r="H155" s="850"/>
      <c r="I155" s="850"/>
      <c r="J155" s="850"/>
      <c r="K155" s="850"/>
      <c r="L155" s="850"/>
      <c r="M155" s="850"/>
    </row>
    <row r="156" spans="5:13" x14ac:dyDescent="0.25">
      <c r="E156" s="850"/>
      <c r="F156" s="850"/>
      <c r="G156" s="850"/>
      <c r="H156" s="850"/>
      <c r="I156" s="850"/>
      <c r="J156" s="850"/>
      <c r="K156" s="850"/>
      <c r="L156" s="850"/>
      <c r="M156" s="850"/>
    </row>
    <row r="157" spans="5:13" x14ac:dyDescent="0.25">
      <c r="E157" s="850"/>
      <c r="F157" s="850"/>
      <c r="G157" s="850"/>
      <c r="H157" s="850"/>
      <c r="I157" s="850"/>
      <c r="J157" s="850"/>
      <c r="K157" s="850"/>
      <c r="L157" s="850"/>
      <c r="M157" s="850"/>
    </row>
    <row r="158" spans="5:13" x14ac:dyDescent="0.25">
      <c r="E158" s="850"/>
      <c r="F158" s="850"/>
      <c r="G158" s="850"/>
      <c r="H158" s="850"/>
      <c r="I158" s="850"/>
      <c r="J158" s="850"/>
      <c r="K158" s="850"/>
      <c r="L158" s="850"/>
      <c r="M158" s="850"/>
    </row>
    <row r="159" spans="5:13" x14ac:dyDescent="0.25">
      <c r="E159" s="850"/>
      <c r="F159" s="850"/>
      <c r="G159" s="850"/>
      <c r="H159" s="850"/>
      <c r="I159" s="850"/>
      <c r="J159" s="850"/>
      <c r="K159" s="850"/>
      <c r="L159" s="850"/>
      <c r="M159" s="850"/>
    </row>
    <row r="160" spans="5:13" x14ac:dyDescent="0.25">
      <c r="E160" s="850"/>
      <c r="F160" s="850"/>
      <c r="G160" s="850"/>
      <c r="H160" s="850"/>
      <c r="I160" s="850"/>
      <c r="J160" s="850"/>
      <c r="K160" s="850"/>
      <c r="L160" s="850"/>
      <c r="M160" s="850"/>
    </row>
    <row r="161" spans="5:13" x14ac:dyDescent="0.25">
      <c r="E161" s="850"/>
      <c r="F161" s="850"/>
      <c r="G161" s="850"/>
      <c r="H161" s="850"/>
      <c r="I161" s="850"/>
      <c r="J161" s="850"/>
      <c r="K161" s="850"/>
      <c r="L161" s="850"/>
      <c r="M161" s="850"/>
    </row>
    <row r="162" spans="5:13" x14ac:dyDescent="0.25">
      <c r="E162" s="850"/>
      <c r="F162" s="850"/>
      <c r="G162" s="850"/>
      <c r="H162" s="850"/>
      <c r="I162" s="850"/>
      <c r="J162" s="850"/>
      <c r="K162" s="850"/>
      <c r="L162" s="850"/>
      <c r="M162" s="850"/>
    </row>
    <row r="163" spans="5:13" x14ac:dyDescent="0.25">
      <c r="E163" s="850"/>
      <c r="F163" s="850"/>
      <c r="G163" s="850"/>
      <c r="H163" s="850"/>
      <c r="I163" s="850"/>
      <c r="J163" s="850"/>
      <c r="K163" s="850"/>
      <c r="L163" s="850"/>
      <c r="M163" s="850"/>
    </row>
    <row r="164" spans="5:13" x14ac:dyDescent="0.25">
      <c r="E164" s="850"/>
      <c r="F164" s="850"/>
      <c r="G164" s="850"/>
      <c r="H164" s="850"/>
      <c r="I164" s="850"/>
      <c r="J164" s="850"/>
      <c r="K164" s="850"/>
      <c r="L164" s="850"/>
      <c r="M164" s="850"/>
    </row>
    <row r="165" spans="5:13" x14ac:dyDescent="0.25">
      <c r="E165" s="850"/>
      <c r="F165" s="850"/>
      <c r="G165" s="850"/>
      <c r="H165" s="850"/>
      <c r="I165" s="850"/>
      <c r="J165" s="850"/>
      <c r="K165" s="850"/>
      <c r="L165" s="850"/>
      <c r="M165" s="850"/>
    </row>
    <row r="166" spans="5:13" x14ac:dyDescent="0.25">
      <c r="E166" s="850"/>
      <c r="F166" s="850"/>
      <c r="G166" s="850"/>
      <c r="H166" s="850"/>
      <c r="I166" s="850"/>
      <c r="J166" s="850"/>
      <c r="K166" s="850"/>
      <c r="L166" s="850"/>
      <c r="M166" s="850"/>
    </row>
    <row r="167" spans="5:13" x14ac:dyDescent="0.25">
      <c r="E167" s="850"/>
      <c r="F167" s="850"/>
      <c r="G167" s="850"/>
      <c r="H167" s="850"/>
      <c r="I167" s="850"/>
      <c r="J167" s="850"/>
      <c r="K167" s="850"/>
      <c r="L167" s="850"/>
      <c r="M167" s="850"/>
    </row>
    <row r="168" spans="5:13" x14ac:dyDescent="0.25">
      <c r="E168" s="850"/>
      <c r="F168" s="850"/>
      <c r="G168" s="850"/>
      <c r="H168" s="850"/>
      <c r="I168" s="850"/>
      <c r="J168" s="850"/>
      <c r="K168" s="850"/>
      <c r="L168" s="850"/>
      <c r="M168" s="850"/>
    </row>
    <row r="169" spans="5:13" x14ac:dyDescent="0.25">
      <c r="E169" s="850"/>
      <c r="F169" s="850"/>
      <c r="G169" s="850"/>
      <c r="H169" s="850"/>
      <c r="I169" s="850"/>
      <c r="J169" s="850"/>
      <c r="K169" s="850"/>
      <c r="L169" s="850"/>
      <c r="M169" s="850"/>
    </row>
    <row r="170" spans="5:13" x14ac:dyDescent="0.25">
      <c r="E170" s="850"/>
      <c r="F170" s="850"/>
      <c r="G170" s="850"/>
      <c r="H170" s="850"/>
      <c r="I170" s="850"/>
      <c r="J170" s="850"/>
      <c r="K170" s="850"/>
      <c r="L170" s="850"/>
      <c r="M170" s="850"/>
    </row>
    <row r="171" spans="5:13" x14ac:dyDescent="0.25">
      <c r="E171" s="850"/>
      <c r="F171" s="850"/>
      <c r="G171" s="850"/>
      <c r="H171" s="850"/>
      <c r="I171" s="850"/>
      <c r="J171" s="850"/>
      <c r="K171" s="850"/>
      <c r="L171" s="850"/>
      <c r="M171" s="850"/>
    </row>
    <row r="172" spans="5:13" x14ac:dyDescent="0.25">
      <c r="E172" s="850"/>
      <c r="F172" s="850"/>
      <c r="G172" s="850"/>
      <c r="H172" s="850"/>
      <c r="I172" s="850"/>
      <c r="J172" s="850"/>
      <c r="K172" s="850"/>
      <c r="L172" s="850"/>
      <c r="M172" s="850"/>
    </row>
    <row r="173" spans="5:13" x14ac:dyDescent="0.25">
      <c r="E173" s="850"/>
      <c r="F173" s="850"/>
      <c r="G173" s="850"/>
      <c r="H173" s="850"/>
      <c r="I173" s="850"/>
      <c r="J173" s="850"/>
      <c r="K173" s="850"/>
      <c r="L173" s="850"/>
      <c r="M173" s="850"/>
    </row>
    <row r="174" spans="5:13" x14ac:dyDescent="0.25">
      <c r="E174" s="850"/>
      <c r="F174" s="850"/>
      <c r="G174" s="850"/>
      <c r="H174" s="850"/>
      <c r="I174" s="850"/>
      <c r="J174" s="850"/>
      <c r="K174" s="850"/>
      <c r="L174" s="850"/>
      <c r="M174" s="850"/>
    </row>
    <row r="175" spans="5:13" x14ac:dyDescent="0.25">
      <c r="E175" s="850"/>
      <c r="F175" s="850"/>
      <c r="G175" s="850"/>
      <c r="H175" s="850"/>
      <c r="I175" s="850"/>
      <c r="J175" s="850"/>
      <c r="K175" s="850"/>
      <c r="L175" s="850"/>
      <c r="M175" s="850"/>
    </row>
    <row r="176" spans="5:13" x14ac:dyDescent="0.25">
      <c r="E176" s="850"/>
      <c r="F176" s="850"/>
      <c r="G176" s="850"/>
      <c r="H176" s="850"/>
      <c r="I176" s="850"/>
      <c r="J176" s="850"/>
      <c r="K176" s="850"/>
      <c r="L176" s="850"/>
      <c r="M176" s="850"/>
    </row>
    <row r="177" spans="5:13" x14ac:dyDescent="0.25">
      <c r="E177" s="850"/>
      <c r="F177" s="850"/>
      <c r="G177" s="850"/>
      <c r="H177" s="850"/>
      <c r="I177" s="850"/>
      <c r="J177" s="850"/>
      <c r="K177" s="850"/>
      <c r="L177" s="850"/>
      <c r="M177" s="850"/>
    </row>
    <row r="178" spans="5:13" x14ac:dyDescent="0.25">
      <c r="E178" s="850"/>
      <c r="F178" s="850"/>
      <c r="G178" s="850"/>
      <c r="H178" s="850"/>
      <c r="I178" s="850"/>
      <c r="J178" s="850"/>
      <c r="K178" s="850"/>
      <c r="L178" s="850"/>
      <c r="M178" s="850"/>
    </row>
    <row r="179" spans="5:13" x14ac:dyDescent="0.25">
      <c r="E179" s="850"/>
      <c r="F179" s="850"/>
      <c r="G179" s="850"/>
      <c r="H179" s="850"/>
      <c r="I179" s="850"/>
      <c r="J179" s="850"/>
      <c r="K179" s="850"/>
      <c r="L179" s="850"/>
      <c r="M179" s="850"/>
    </row>
    <row r="180" spans="5:13" x14ac:dyDescent="0.25">
      <c r="E180" s="850"/>
      <c r="F180" s="850"/>
      <c r="G180" s="850"/>
      <c r="H180" s="850"/>
      <c r="I180" s="850"/>
      <c r="J180" s="850"/>
      <c r="K180" s="850"/>
      <c r="L180" s="850"/>
      <c r="M180" s="850"/>
    </row>
    <row r="181" spans="5:13" x14ac:dyDescent="0.25">
      <c r="E181" s="848"/>
      <c r="F181" s="848"/>
      <c r="G181" s="848"/>
      <c r="H181" s="848"/>
      <c r="I181" s="848"/>
      <c r="J181" s="848"/>
      <c r="K181" s="848"/>
      <c r="L181" s="848"/>
      <c r="M181" s="848"/>
    </row>
    <row r="182" spans="5:13" x14ac:dyDescent="0.25">
      <c r="E182" s="848"/>
      <c r="F182" s="848"/>
      <c r="G182" s="848"/>
      <c r="H182" s="848"/>
      <c r="I182" s="848"/>
      <c r="J182" s="848"/>
      <c r="K182" s="848"/>
      <c r="L182" s="848"/>
      <c r="M182" s="848"/>
    </row>
    <row r="183" spans="5:13" x14ac:dyDescent="0.25">
      <c r="E183" s="848"/>
      <c r="F183" s="848"/>
      <c r="G183" s="848"/>
      <c r="H183" s="848"/>
      <c r="I183" s="848"/>
      <c r="J183" s="848"/>
      <c r="K183" s="848"/>
      <c r="L183" s="848"/>
      <c r="M183" s="848"/>
    </row>
    <row r="184" spans="5:13" x14ac:dyDescent="0.25">
      <c r="E184" s="848"/>
      <c r="F184" s="848"/>
      <c r="G184" s="848"/>
      <c r="H184" s="848"/>
      <c r="I184" s="848"/>
      <c r="J184" s="848"/>
      <c r="K184" s="848"/>
      <c r="L184" s="848"/>
      <c r="M184" s="848"/>
    </row>
    <row r="185" spans="5:13" x14ac:dyDescent="0.25">
      <c r="E185" s="848"/>
      <c r="F185" s="848"/>
      <c r="G185" s="848"/>
      <c r="H185" s="848"/>
      <c r="I185" s="848"/>
      <c r="J185" s="848"/>
      <c r="K185" s="848"/>
      <c r="L185" s="848"/>
      <c r="M185" s="848"/>
    </row>
    <row r="186" spans="5:13" x14ac:dyDescent="0.25">
      <c r="E186" s="848"/>
      <c r="F186" s="848"/>
      <c r="G186" s="848"/>
      <c r="H186" s="848"/>
      <c r="I186" s="848"/>
      <c r="J186" s="848"/>
      <c r="K186" s="848"/>
      <c r="L186" s="848"/>
      <c r="M186" s="848"/>
    </row>
    <row r="187" spans="5:13" x14ac:dyDescent="0.25">
      <c r="E187" s="848"/>
      <c r="F187" s="848"/>
      <c r="G187" s="848"/>
      <c r="H187" s="848"/>
      <c r="I187" s="848"/>
      <c r="J187" s="848"/>
      <c r="K187" s="848"/>
      <c r="L187" s="848"/>
      <c r="M187" s="848"/>
    </row>
    <row r="188" spans="5:13" x14ac:dyDescent="0.25">
      <c r="E188" s="848"/>
      <c r="F188" s="848"/>
      <c r="G188" s="848"/>
      <c r="H188" s="848"/>
      <c r="I188" s="848"/>
      <c r="J188" s="848"/>
      <c r="K188" s="848"/>
      <c r="L188" s="848"/>
      <c r="M188" s="848"/>
    </row>
    <row r="189" spans="5:13" x14ac:dyDescent="0.25">
      <c r="E189" s="848"/>
      <c r="F189" s="848"/>
      <c r="G189" s="848"/>
      <c r="H189" s="848"/>
      <c r="I189" s="848"/>
      <c r="J189" s="848"/>
      <c r="K189" s="848"/>
      <c r="L189" s="848"/>
      <c r="M189" s="848"/>
    </row>
    <row r="190" spans="5:13" x14ac:dyDescent="0.25">
      <c r="E190" s="848"/>
      <c r="F190" s="848"/>
      <c r="G190" s="848"/>
      <c r="H190" s="848"/>
      <c r="I190" s="848"/>
      <c r="J190" s="848"/>
      <c r="K190" s="848"/>
      <c r="L190" s="848"/>
      <c r="M190" s="848"/>
    </row>
    <row r="191" spans="5:13" x14ac:dyDescent="0.25">
      <c r="E191" s="848"/>
      <c r="F191" s="848"/>
      <c r="G191" s="848"/>
      <c r="H191" s="848"/>
      <c r="I191" s="848"/>
      <c r="J191" s="848"/>
      <c r="K191" s="848"/>
      <c r="L191" s="848"/>
      <c r="M191" s="848"/>
    </row>
    <row r="192" spans="5:13" x14ac:dyDescent="0.25">
      <c r="E192" s="848"/>
      <c r="F192" s="848"/>
      <c r="G192" s="848"/>
      <c r="H192" s="848"/>
      <c r="I192" s="848"/>
      <c r="J192" s="848"/>
      <c r="K192" s="848"/>
      <c r="L192" s="848"/>
      <c r="M192" s="848"/>
    </row>
    <row r="193" spans="5:14" x14ac:dyDescent="0.25">
      <c r="E193" s="848"/>
      <c r="F193" s="848"/>
      <c r="G193" s="848"/>
      <c r="H193" s="848"/>
      <c r="I193" s="848"/>
      <c r="J193" s="848"/>
      <c r="K193" s="848"/>
      <c r="L193" s="848"/>
      <c r="M193" s="848"/>
    </row>
    <row r="194" spans="5:14" x14ac:dyDescent="0.25">
      <c r="E194" s="848"/>
      <c r="F194" s="848"/>
      <c r="G194" s="848"/>
      <c r="H194" s="848"/>
      <c r="I194" s="848"/>
      <c r="J194" s="848"/>
      <c r="K194" s="848"/>
      <c r="L194" s="848"/>
      <c r="M194" s="848"/>
    </row>
    <row r="195" spans="5:14" x14ac:dyDescent="0.25">
      <c r="E195" s="848"/>
      <c r="F195" s="848"/>
      <c r="G195" s="848"/>
      <c r="H195" s="848"/>
      <c r="I195" s="848"/>
      <c r="J195" s="848"/>
      <c r="K195" s="848"/>
      <c r="L195" s="848"/>
      <c r="M195" s="848"/>
    </row>
    <row r="196" spans="5:14" x14ac:dyDescent="0.25">
      <c r="E196" s="848"/>
      <c r="F196" s="848"/>
      <c r="G196" s="848"/>
      <c r="H196" s="848"/>
      <c r="I196" s="848"/>
      <c r="J196" s="848"/>
      <c r="K196" s="848"/>
      <c r="L196" s="848"/>
      <c r="M196" s="848"/>
    </row>
    <row r="197" spans="5:14" x14ac:dyDescent="0.25">
      <c r="E197" s="848"/>
      <c r="F197" s="848"/>
      <c r="G197" s="848"/>
      <c r="H197" s="848"/>
      <c r="I197" s="848"/>
      <c r="J197" s="848"/>
      <c r="K197" s="848"/>
      <c r="L197" s="848"/>
      <c r="M197" s="848"/>
    </row>
    <row r="198" spans="5:14" x14ac:dyDescent="0.25">
      <c r="E198" s="848"/>
      <c r="F198" s="848"/>
      <c r="G198" s="848"/>
      <c r="H198" s="848"/>
      <c r="I198" s="848"/>
      <c r="J198" s="848"/>
      <c r="K198" s="848"/>
      <c r="L198" s="848"/>
      <c r="M198" s="848"/>
    </row>
    <row r="199" spans="5:14" x14ac:dyDescent="0.25">
      <c r="E199" s="848"/>
      <c r="F199" s="848"/>
      <c r="G199" s="848"/>
      <c r="H199" s="848"/>
      <c r="I199" s="848"/>
      <c r="J199" s="848"/>
      <c r="K199" s="848"/>
      <c r="L199" s="848"/>
      <c r="M199" s="848"/>
    </row>
    <row r="200" spans="5:14" x14ac:dyDescent="0.25">
      <c r="E200" s="848"/>
      <c r="F200" s="848"/>
      <c r="G200" s="848"/>
      <c r="H200" s="848"/>
      <c r="I200" s="848"/>
      <c r="J200" s="848"/>
      <c r="K200" s="848"/>
      <c r="L200" s="848"/>
      <c r="M200" s="848"/>
    </row>
    <row r="201" spans="5:14" x14ac:dyDescent="0.25">
      <c r="E201" s="848"/>
      <c r="F201" s="848"/>
      <c r="G201" s="848"/>
      <c r="H201" s="848"/>
      <c r="I201" s="848"/>
      <c r="J201" s="848"/>
      <c r="K201" s="848"/>
      <c r="L201" s="848"/>
      <c r="M201" s="848"/>
    </row>
    <row r="202" spans="5:14" x14ac:dyDescent="0.25">
      <c r="E202" s="848"/>
      <c r="F202" s="848"/>
      <c r="G202" s="848"/>
      <c r="H202" s="848"/>
      <c r="I202" s="848"/>
      <c r="J202" s="848"/>
      <c r="K202" s="848"/>
      <c r="L202" s="848"/>
      <c r="M202" s="848"/>
    </row>
    <row r="203" spans="5:14" x14ac:dyDescent="0.25">
      <c r="E203" s="848"/>
      <c r="F203" s="848"/>
      <c r="G203" s="848"/>
      <c r="H203" s="848"/>
      <c r="I203" s="848"/>
      <c r="J203" s="848"/>
      <c r="K203" s="848"/>
      <c r="L203" s="848"/>
      <c r="M203" s="848"/>
      <c r="N203" s="848"/>
    </row>
    <row r="204" spans="5:14" x14ac:dyDescent="0.25">
      <c r="E204" s="848"/>
      <c r="F204" s="848"/>
      <c r="G204" s="848"/>
      <c r="H204" s="848"/>
      <c r="I204" s="848"/>
      <c r="J204" s="848"/>
      <c r="K204" s="848"/>
      <c r="L204" s="848"/>
      <c r="M204" s="848"/>
      <c r="N204" s="848"/>
    </row>
    <row r="205" spans="5:14" x14ac:dyDescent="0.25">
      <c r="E205" s="848"/>
      <c r="F205" s="848"/>
      <c r="G205" s="848"/>
      <c r="H205" s="848"/>
      <c r="I205" s="848"/>
      <c r="J205" s="848"/>
      <c r="K205" s="848"/>
      <c r="L205" s="848"/>
      <c r="M205" s="848"/>
      <c r="N205" s="848"/>
    </row>
    <row r="206" spans="5:14" x14ac:dyDescent="0.25">
      <c r="E206" s="848"/>
      <c r="F206" s="848"/>
      <c r="G206" s="848"/>
      <c r="H206" s="848"/>
      <c r="I206" s="848"/>
      <c r="J206" s="848"/>
      <c r="K206" s="848"/>
      <c r="L206" s="848"/>
      <c r="M206" s="848"/>
      <c r="N206" s="848"/>
    </row>
    <row r="207" spans="5:14" x14ac:dyDescent="0.25">
      <c r="E207" s="848"/>
      <c r="F207" s="848"/>
      <c r="G207" s="848"/>
      <c r="H207" s="848"/>
      <c r="I207" s="848"/>
      <c r="J207" s="848"/>
      <c r="K207" s="848"/>
      <c r="L207" s="848"/>
      <c r="M207" s="848"/>
      <c r="N207" s="848"/>
    </row>
    <row r="208" spans="5:14" x14ac:dyDescent="0.25">
      <c r="E208" s="848"/>
      <c r="F208" s="848"/>
      <c r="G208" s="848"/>
      <c r="H208" s="848"/>
      <c r="I208" s="848"/>
      <c r="J208" s="848"/>
      <c r="K208" s="848"/>
      <c r="L208" s="848"/>
      <c r="M208" s="848"/>
      <c r="N208" s="848"/>
    </row>
  </sheetData>
  <mergeCells count="16">
    <mergeCell ref="F87:M87"/>
    <mergeCell ref="F98:M98"/>
    <mergeCell ref="F109:M109"/>
    <mergeCell ref="F120:M120"/>
    <mergeCell ref="B4:B6"/>
    <mergeCell ref="F4:M4"/>
    <mergeCell ref="F76:M76"/>
    <mergeCell ref="B36:B37"/>
    <mergeCell ref="F2:N2"/>
    <mergeCell ref="F3:M3"/>
    <mergeCell ref="F32:M32"/>
    <mergeCell ref="F21:M21"/>
    <mergeCell ref="F65:M65"/>
    <mergeCell ref="F54:M54"/>
    <mergeCell ref="F43:M43"/>
    <mergeCell ref="F9:N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70" orientation="portrait" horizontalDpi="300" verticalDpi="300" r:id="rId1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zoomScale="66" zoomScaleNormal="66" workbookViewId="0"/>
  </sheetViews>
  <sheetFormatPr defaultColWidth="9.109375" defaultRowHeight="13.2" x14ac:dyDescent="0.25"/>
  <cols>
    <col min="1" max="1" width="1.44140625" style="880" customWidth="1"/>
    <col min="2" max="2" width="13.5546875" style="880" customWidth="1"/>
    <col min="3" max="3" width="1.44140625" style="880" customWidth="1"/>
    <col min="4" max="4" width="4.44140625" style="880" customWidth="1"/>
    <col min="5" max="5" width="2.5546875" style="880" customWidth="1"/>
    <col min="6" max="6" width="4.88671875" style="880" customWidth="1"/>
    <col min="7" max="8" width="9.109375" style="880"/>
    <col min="9" max="9" width="71.109375" style="880" customWidth="1"/>
    <col min="10" max="16384" width="9.109375" style="880"/>
  </cols>
  <sheetData>
    <row r="1" spans="1:13" ht="15.6" x14ac:dyDescent="0.25">
      <c r="A1" s="862"/>
      <c r="B1" s="863" t="str">
        <f>Title!B1</f>
        <v>Sept 2012</v>
      </c>
      <c r="C1" s="864"/>
      <c r="E1" s="1801"/>
      <c r="F1" s="1801"/>
      <c r="G1" s="1801"/>
      <c r="H1" s="1801"/>
      <c r="I1" s="1801"/>
      <c r="J1" s="1801"/>
      <c r="K1" s="1801"/>
      <c r="L1" s="1801"/>
      <c r="M1" s="1808"/>
    </row>
    <row r="2" spans="1:13" ht="18" thickBot="1" x14ac:dyDescent="0.3">
      <c r="A2" s="618"/>
      <c r="B2" s="886"/>
      <c r="C2" s="53"/>
      <c r="E2" s="1802"/>
      <c r="F2" s="1642" t="s">
        <v>744</v>
      </c>
      <c r="G2" s="1642"/>
      <c r="H2" s="1642"/>
      <c r="I2" s="1642"/>
      <c r="J2" s="1642"/>
      <c r="K2" s="1642"/>
      <c r="L2" s="1642"/>
      <c r="M2" s="1642"/>
    </row>
    <row r="3" spans="1:13" ht="18" thickBot="1" x14ac:dyDescent="0.3">
      <c r="A3" s="618"/>
      <c r="B3" s="372" t="str">
        <f>Title!B3</f>
        <v>Interim</v>
      </c>
      <c r="C3" s="53"/>
      <c r="E3" s="1800"/>
      <c r="F3" s="1611" t="s">
        <v>745</v>
      </c>
      <c r="G3" s="1611"/>
      <c r="H3" s="1611"/>
      <c r="I3" s="1611"/>
      <c r="J3" s="1611"/>
      <c r="K3" s="1611"/>
      <c r="L3" s="1611"/>
      <c r="M3" s="1611"/>
    </row>
    <row r="4" spans="1:13" ht="15.6" x14ac:dyDescent="0.25">
      <c r="A4" s="618"/>
      <c r="B4" s="1285" t="str">
        <f>Title!B4</f>
        <v>R0</v>
      </c>
      <c r="C4" s="53"/>
      <c r="E4" s="1781"/>
      <c r="F4" s="1612" t="s">
        <v>746</v>
      </c>
      <c r="G4" s="1612"/>
      <c r="H4" s="1612"/>
      <c r="I4" s="1612"/>
      <c r="J4" s="1612"/>
      <c r="K4" s="1612"/>
      <c r="L4" s="1612"/>
      <c r="M4" s="1612"/>
    </row>
    <row r="5" spans="1:13" ht="15.6" x14ac:dyDescent="0.25">
      <c r="A5" s="618"/>
      <c r="B5" s="1286"/>
      <c r="C5" s="53"/>
      <c r="E5" s="1782"/>
      <c r="F5" s="1783" t="s">
        <v>6</v>
      </c>
      <c r="G5" s="1734" t="s">
        <v>747</v>
      </c>
      <c r="H5" s="1784"/>
      <c r="I5" s="1785"/>
      <c r="J5" s="1785"/>
      <c r="K5" s="1785"/>
      <c r="L5" s="1785"/>
      <c r="M5" s="1809"/>
    </row>
    <row r="6" spans="1:13" ht="16.2" thickBot="1" x14ac:dyDescent="0.3">
      <c r="A6" s="618"/>
      <c r="B6" s="1287"/>
      <c r="C6" s="53"/>
      <c r="E6" s="1782"/>
      <c r="F6" s="1783" t="s">
        <v>6</v>
      </c>
      <c r="G6" s="1734" t="s">
        <v>748</v>
      </c>
      <c r="H6" s="1784"/>
      <c r="I6" s="1785"/>
      <c r="J6" s="1785"/>
      <c r="K6" s="1785"/>
      <c r="L6" s="1785"/>
      <c r="M6" s="1809"/>
    </row>
    <row r="7" spans="1:13" ht="16.2" thickBot="1" x14ac:dyDescent="0.3">
      <c r="A7" s="618"/>
      <c r="B7" s="54"/>
      <c r="C7" s="547"/>
      <c r="E7" s="1782"/>
      <c r="F7" s="1783" t="s">
        <v>6</v>
      </c>
      <c r="G7" s="1734" t="s">
        <v>749</v>
      </c>
      <c r="H7" s="1784"/>
      <c r="I7" s="1785"/>
      <c r="J7" s="1785"/>
      <c r="K7" s="1785"/>
      <c r="L7" s="1785"/>
      <c r="M7" s="1809"/>
    </row>
    <row r="8" spans="1:13" ht="17.399999999999999" customHeight="1" x14ac:dyDescent="0.25">
      <c r="A8" s="618"/>
      <c r="B8" s="1065" t="s">
        <v>113</v>
      </c>
      <c r="C8" s="501"/>
      <c r="E8" s="1786"/>
      <c r="F8" s="1786"/>
      <c r="G8" s="1736"/>
      <c r="H8" s="1737"/>
      <c r="I8" s="1787"/>
      <c r="J8" s="1737"/>
      <c r="K8" s="1737"/>
      <c r="L8" s="1738"/>
      <c r="M8" s="1810"/>
    </row>
    <row r="9" spans="1:13" ht="27" customHeight="1" x14ac:dyDescent="0.25">
      <c r="A9" s="618"/>
      <c r="B9" s="685" t="s">
        <v>142</v>
      </c>
      <c r="C9" s="501"/>
      <c r="E9" s="1786"/>
      <c r="F9" s="1786"/>
      <c r="G9" s="1643" t="s">
        <v>750</v>
      </c>
      <c r="H9" s="1643"/>
      <c r="I9" s="1643"/>
      <c r="J9" s="1643"/>
      <c r="K9" s="1643"/>
      <c r="L9" s="1643"/>
      <c r="M9" s="1643"/>
    </row>
    <row r="10" spans="1:13" ht="17.399999999999999" x14ac:dyDescent="0.25">
      <c r="A10" s="618"/>
      <c r="B10" s="686"/>
      <c r="C10" s="687"/>
      <c r="E10" s="1789"/>
      <c r="F10" s="1789"/>
      <c r="G10" s="1779"/>
      <c r="H10" s="1779"/>
      <c r="I10" s="1779"/>
      <c r="J10" s="1779"/>
      <c r="K10" s="1779"/>
      <c r="L10" s="1779"/>
      <c r="M10" s="1811"/>
    </row>
    <row r="11" spans="1:13" ht="15.6" x14ac:dyDescent="0.25">
      <c r="A11" s="618"/>
      <c r="B11" s="688" t="s">
        <v>418</v>
      </c>
      <c r="C11" s="501"/>
      <c r="E11" s="1803"/>
      <c r="F11" s="1803"/>
      <c r="G11" s="1715">
        <v>1</v>
      </c>
      <c r="H11" s="1709" t="s">
        <v>0</v>
      </c>
      <c r="I11" s="1714" t="s">
        <v>119</v>
      </c>
      <c r="J11" s="1709" t="s">
        <v>185</v>
      </c>
      <c r="K11" s="1709" t="s">
        <v>1</v>
      </c>
      <c r="L11" s="1710">
        <v>0</v>
      </c>
      <c r="M11" s="1821">
        <v>0.375</v>
      </c>
    </row>
    <row r="12" spans="1:13" ht="15.6" x14ac:dyDescent="0.25">
      <c r="A12" s="52"/>
      <c r="B12" s="689" t="s">
        <v>419</v>
      </c>
      <c r="C12" s="53"/>
      <c r="E12" s="1803"/>
      <c r="F12" s="1803"/>
      <c r="G12" s="1712">
        <v>3</v>
      </c>
      <c r="H12" s="1713" t="s">
        <v>0</v>
      </c>
      <c r="I12" s="1714" t="s">
        <v>346</v>
      </c>
      <c r="J12" s="1709" t="s">
        <v>185</v>
      </c>
      <c r="K12" s="1709" t="s">
        <v>1</v>
      </c>
      <c r="L12" s="1710">
        <v>5</v>
      </c>
      <c r="M12" s="1821">
        <v>0.37847222222222221</v>
      </c>
    </row>
    <row r="13" spans="1:13" ht="15.6" x14ac:dyDescent="0.25">
      <c r="A13" s="618"/>
      <c r="B13" s="690" t="s">
        <v>168</v>
      </c>
      <c r="C13" s="501"/>
      <c r="E13" s="1789"/>
      <c r="F13" s="1789"/>
      <c r="G13" s="1772">
        <v>4</v>
      </c>
      <c r="H13" s="1765" t="s">
        <v>0</v>
      </c>
      <c r="I13" s="1767" t="s">
        <v>751</v>
      </c>
      <c r="J13" s="1765" t="s">
        <v>185</v>
      </c>
      <c r="K13" s="1765" t="s">
        <v>4</v>
      </c>
      <c r="L13" s="1766">
        <v>10</v>
      </c>
      <c r="M13" s="1822">
        <v>0.38541666666666663</v>
      </c>
    </row>
    <row r="14" spans="1:13" ht="15.6" x14ac:dyDescent="0.25">
      <c r="A14" s="52"/>
      <c r="B14" s="691" t="s">
        <v>270</v>
      </c>
      <c r="C14" s="501"/>
      <c r="E14" s="1803"/>
      <c r="F14" s="1803"/>
      <c r="G14" s="1715">
        <v>5</v>
      </c>
      <c r="H14" s="1709" t="s">
        <v>2</v>
      </c>
      <c r="I14" s="1714" t="s">
        <v>3</v>
      </c>
      <c r="J14" s="1709" t="s">
        <v>185</v>
      </c>
      <c r="K14" s="1709" t="s">
        <v>4</v>
      </c>
      <c r="L14" s="1710">
        <v>5</v>
      </c>
      <c r="M14" s="1821">
        <v>0.38888888888888884</v>
      </c>
    </row>
    <row r="15" spans="1:13" ht="15.6" x14ac:dyDescent="0.25">
      <c r="A15" s="52"/>
      <c r="B15" s="502" t="s">
        <v>297</v>
      </c>
      <c r="C15" s="501"/>
      <c r="E15" s="1803"/>
      <c r="F15" s="1803"/>
      <c r="G15" s="1715"/>
      <c r="H15" s="1709" t="s">
        <v>2</v>
      </c>
      <c r="I15" s="1714" t="s">
        <v>748</v>
      </c>
      <c r="J15" s="1709" t="s">
        <v>185</v>
      </c>
      <c r="K15" s="1709" t="s">
        <v>4</v>
      </c>
      <c r="L15" s="1710">
        <v>15</v>
      </c>
      <c r="M15" s="1821">
        <v>0.39236111111111105</v>
      </c>
    </row>
    <row r="16" spans="1:13" ht="15.6" x14ac:dyDescent="0.25">
      <c r="A16" s="52"/>
      <c r="B16" s="503" t="s">
        <v>363</v>
      </c>
      <c r="C16" s="504"/>
      <c r="E16" s="1803"/>
      <c r="F16" s="1803"/>
      <c r="G16" s="1804">
        <v>6</v>
      </c>
      <c r="H16" s="1735" t="s">
        <v>53</v>
      </c>
      <c r="I16" s="1714" t="s">
        <v>345</v>
      </c>
      <c r="J16" s="1735" t="s">
        <v>185</v>
      </c>
      <c r="K16" s="1735" t="s">
        <v>4</v>
      </c>
      <c r="L16" s="1769">
        <v>35</v>
      </c>
      <c r="M16" s="1821">
        <v>0.41666666666666663</v>
      </c>
    </row>
    <row r="17" spans="1:13" ht="15.6" x14ac:dyDescent="0.25">
      <c r="A17" s="52"/>
      <c r="B17" s="54"/>
      <c r="C17" s="463"/>
      <c r="E17" s="1789"/>
      <c r="F17" s="1789"/>
      <c r="G17" s="1790">
        <v>7</v>
      </c>
      <c r="H17" s="1771" t="s">
        <v>0</v>
      </c>
      <c r="I17" s="1791" t="s">
        <v>331</v>
      </c>
      <c r="J17" s="1792" t="s">
        <v>185</v>
      </c>
      <c r="K17" s="1792" t="s">
        <v>4</v>
      </c>
      <c r="L17" s="1793">
        <v>0</v>
      </c>
      <c r="M17" s="1822">
        <v>0.41666666666666663</v>
      </c>
    </row>
    <row r="18" spans="1:13" ht="15.6" x14ac:dyDescent="0.25">
      <c r="A18" s="52"/>
      <c r="B18" s="54"/>
      <c r="C18" s="53"/>
      <c r="E18" s="1786"/>
      <c r="F18" s="1786"/>
      <c r="G18" s="1736"/>
      <c r="H18" s="1737"/>
      <c r="I18" s="1787"/>
      <c r="J18" s="1737"/>
      <c r="K18" s="1737"/>
      <c r="L18" s="1738"/>
      <c r="M18" s="1810"/>
    </row>
    <row r="19" spans="1:13" ht="17.399999999999999" x14ac:dyDescent="0.25">
      <c r="A19" s="618"/>
      <c r="B19" s="1018" t="s">
        <v>420</v>
      </c>
      <c r="C19" s="501"/>
      <c r="E19" s="1786"/>
      <c r="F19" s="1786"/>
      <c r="G19" s="1643" t="s">
        <v>752</v>
      </c>
      <c r="H19" s="1643"/>
      <c r="I19" s="1643"/>
      <c r="J19" s="1643"/>
      <c r="K19" s="1643"/>
      <c r="L19" s="1643"/>
      <c r="M19" s="1643"/>
    </row>
    <row r="20" spans="1:13" ht="17.399999999999999" x14ac:dyDescent="0.25">
      <c r="A20" s="52"/>
      <c r="B20" s="689" t="s">
        <v>421</v>
      </c>
      <c r="C20" s="53"/>
      <c r="E20" s="1789"/>
      <c r="F20" s="1789"/>
      <c r="G20" s="1779"/>
      <c r="H20" s="1779"/>
      <c r="I20" s="1779"/>
      <c r="J20" s="1779"/>
      <c r="K20" s="1779"/>
      <c r="L20" s="1779"/>
      <c r="M20" s="1811"/>
    </row>
    <row r="21" spans="1:13" ht="15.6" x14ac:dyDescent="0.25">
      <c r="A21" s="618"/>
      <c r="B21" s="1066" t="s">
        <v>498</v>
      </c>
      <c r="C21" s="501"/>
      <c r="E21" s="1803"/>
      <c r="F21" s="1803"/>
      <c r="G21" s="1715">
        <v>1</v>
      </c>
      <c r="H21" s="1709" t="s">
        <v>0</v>
      </c>
      <c r="I21" s="1714" t="s">
        <v>119</v>
      </c>
      <c r="J21" s="1709" t="s">
        <v>185</v>
      </c>
      <c r="K21" s="1709" t="s">
        <v>1</v>
      </c>
      <c r="L21" s="1710">
        <v>0</v>
      </c>
      <c r="M21" s="1821">
        <v>0.4375</v>
      </c>
    </row>
    <row r="22" spans="1:13" ht="15.6" x14ac:dyDescent="0.3">
      <c r="A22" s="52"/>
      <c r="B22" s="1019" t="s">
        <v>312</v>
      </c>
      <c r="C22" s="501"/>
      <c r="E22" s="1789"/>
      <c r="F22" s="1789"/>
      <c r="G22" s="1772">
        <v>3</v>
      </c>
      <c r="H22" s="1765" t="s">
        <v>0</v>
      </c>
      <c r="I22" s="1767" t="s">
        <v>751</v>
      </c>
      <c r="J22" s="1765" t="s">
        <v>185</v>
      </c>
      <c r="K22" s="1765" t="s">
        <v>4</v>
      </c>
      <c r="L22" s="1766">
        <v>10</v>
      </c>
      <c r="M22" s="1822">
        <v>0.44444444444444442</v>
      </c>
    </row>
    <row r="23" spans="1:13" ht="15.6" x14ac:dyDescent="0.3">
      <c r="A23" s="52"/>
      <c r="B23" s="1067" t="s">
        <v>311</v>
      </c>
      <c r="C23" s="501"/>
      <c r="E23" s="1803"/>
      <c r="F23" s="1803"/>
      <c r="G23" s="1715">
        <v>4</v>
      </c>
      <c r="H23" s="1709" t="s">
        <v>2</v>
      </c>
      <c r="I23" s="1714" t="s">
        <v>3</v>
      </c>
      <c r="J23" s="1709" t="s">
        <v>185</v>
      </c>
      <c r="K23" s="1709" t="s">
        <v>4</v>
      </c>
      <c r="L23" s="1710">
        <v>5</v>
      </c>
      <c r="M23" s="1821">
        <v>0.44791666666666663</v>
      </c>
    </row>
    <row r="24" spans="1:13" ht="15.6" x14ac:dyDescent="0.3">
      <c r="A24" s="52"/>
      <c r="B24" s="1020" t="s">
        <v>364</v>
      </c>
      <c r="C24" s="501"/>
      <c r="E24" s="1803"/>
      <c r="F24" s="1803"/>
      <c r="G24" s="1804">
        <v>5</v>
      </c>
      <c r="H24" s="1735" t="s">
        <v>5</v>
      </c>
      <c r="I24" s="1714" t="s">
        <v>345</v>
      </c>
      <c r="J24" s="1735" t="s">
        <v>185</v>
      </c>
      <c r="K24" s="1735" t="s">
        <v>4</v>
      </c>
      <c r="L24" s="1769">
        <v>105</v>
      </c>
      <c r="M24" s="1821">
        <v>0.52083333333333326</v>
      </c>
    </row>
    <row r="25" spans="1:13" ht="15.6" x14ac:dyDescent="0.25">
      <c r="A25" s="52"/>
      <c r="B25" s="1068" t="s">
        <v>29</v>
      </c>
      <c r="C25" s="501"/>
      <c r="E25" s="1789"/>
      <c r="F25" s="1789"/>
      <c r="G25" s="1790">
        <v>6</v>
      </c>
      <c r="H25" s="1771" t="s">
        <v>0</v>
      </c>
      <c r="I25" s="1791" t="s">
        <v>331</v>
      </c>
      <c r="J25" s="1792" t="s">
        <v>185</v>
      </c>
      <c r="K25" s="1792" t="s">
        <v>4</v>
      </c>
      <c r="L25" s="1793">
        <v>0</v>
      </c>
      <c r="M25" s="1822">
        <v>0.52083333333333326</v>
      </c>
    </row>
    <row r="26" spans="1:13" ht="15.6" x14ac:dyDescent="0.25">
      <c r="A26" s="52"/>
      <c r="B26" s="1069" t="s">
        <v>23</v>
      </c>
      <c r="C26" s="501"/>
      <c r="E26" s="1803"/>
      <c r="F26" s="1803"/>
      <c r="G26" s="1804"/>
      <c r="H26" s="1735"/>
      <c r="I26" s="1805"/>
      <c r="J26" s="1768"/>
      <c r="K26" s="1768"/>
      <c r="L26" s="1769"/>
      <c r="M26" s="1812"/>
    </row>
    <row r="27" spans="1:13" ht="15.6" x14ac:dyDescent="0.25">
      <c r="A27" s="52"/>
      <c r="B27" s="1070" t="s">
        <v>500</v>
      </c>
      <c r="C27" s="501"/>
      <c r="E27" s="1786"/>
      <c r="F27" s="1786"/>
      <c r="G27" s="1736"/>
      <c r="H27" s="1737"/>
      <c r="I27" s="1787"/>
      <c r="J27" s="1737"/>
      <c r="K27" s="1737"/>
      <c r="L27" s="1738"/>
      <c r="M27" s="1810"/>
    </row>
    <row r="28" spans="1:13" ht="17.399999999999999" x14ac:dyDescent="0.25">
      <c r="A28" s="52"/>
      <c r="B28" s="54"/>
      <c r="C28" s="501"/>
      <c r="E28" s="1786"/>
      <c r="F28" s="1786"/>
      <c r="G28" s="1643" t="s">
        <v>753</v>
      </c>
      <c r="H28" s="1643"/>
      <c r="I28" s="1643"/>
      <c r="J28" s="1643"/>
      <c r="K28" s="1643"/>
      <c r="L28" s="1643"/>
      <c r="M28" s="1643"/>
    </row>
    <row r="29" spans="1:13" ht="17.399999999999999" x14ac:dyDescent="0.25">
      <c r="A29" s="52"/>
      <c r="B29" s="54"/>
      <c r="C29" s="53"/>
      <c r="E29" s="1789"/>
      <c r="F29" s="1789"/>
      <c r="G29" s="1779"/>
      <c r="H29" s="1779"/>
      <c r="I29" s="1779"/>
      <c r="J29" s="1779"/>
      <c r="K29" s="1779"/>
      <c r="L29" s="1779"/>
      <c r="M29" s="1811"/>
    </row>
    <row r="30" spans="1:13" ht="15.6" x14ac:dyDescent="0.25">
      <c r="A30" s="52"/>
      <c r="B30" s="688" t="s">
        <v>422</v>
      </c>
      <c r="C30" s="53"/>
      <c r="E30" s="1803"/>
      <c r="F30" s="1803"/>
      <c r="G30" s="1715">
        <v>1</v>
      </c>
      <c r="H30" s="1709" t="s">
        <v>0</v>
      </c>
      <c r="I30" s="1714" t="s">
        <v>119</v>
      </c>
      <c r="J30" s="1709" t="s">
        <v>185</v>
      </c>
      <c r="K30" s="1709" t="s">
        <v>1</v>
      </c>
      <c r="L30" s="1710">
        <v>0</v>
      </c>
      <c r="M30" s="1821">
        <v>0.5625</v>
      </c>
    </row>
    <row r="31" spans="1:13" ht="15.6" x14ac:dyDescent="0.25">
      <c r="A31" s="52"/>
      <c r="B31" s="689" t="s">
        <v>423</v>
      </c>
      <c r="C31" s="53"/>
      <c r="E31" s="1789"/>
      <c r="F31" s="1789"/>
      <c r="G31" s="1772">
        <v>3</v>
      </c>
      <c r="H31" s="1765" t="s">
        <v>0</v>
      </c>
      <c r="I31" s="1767" t="s">
        <v>751</v>
      </c>
      <c r="J31" s="1765" t="s">
        <v>185</v>
      </c>
      <c r="K31" s="1765" t="s">
        <v>4</v>
      </c>
      <c r="L31" s="1766">
        <v>10</v>
      </c>
      <c r="M31" s="1822">
        <v>0.56944444444444442</v>
      </c>
    </row>
    <row r="32" spans="1:13" ht="15.6" x14ac:dyDescent="0.25">
      <c r="A32" s="52"/>
      <c r="B32" s="1073" t="s">
        <v>484</v>
      </c>
      <c r="C32" s="53"/>
      <c r="E32" s="1803"/>
      <c r="F32" s="1803"/>
      <c r="G32" s="1715">
        <v>4</v>
      </c>
      <c r="H32" s="1709" t="s">
        <v>2</v>
      </c>
      <c r="I32" s="1714" t="s">
        <v>3</v>
      </c>
      <c r="J32" s="1709" t="s">
        <v>185</v>
      </c>
      <c r="K32" s="1709" t="s">
        <v>4</v>
      </c>
      <c r="L32" s="1710">
        <v>5</v>
      </c>
      <c r="M32" s="1821">
        <v>0.57291666666666663</v>
      </c>
    </row>
    <row r="33" spans="1:13" ht="15.6" x14ac:dyDescent="0.25">
      <c r="A33" s="618"/>
      <c r="B33" s="1074" t="s">
        <v>499</v>
      </c>
      <c r="C33" s="501"/>
      <c r="E33" s="1803"/>
      <c r="F33" s="1803"/>
      <c r="G33" s="1804">
        <v>5</v>
      </c>
      <c r="H33" s="1735" t="s">
        <v>5</v>
      </c>
      <c r="I33" s="1714" t="s">
        <v>345</v>
      </c>
      <c r="J33" s="1735" t="s">
        <v>185</v>
      </c>
      <c r="K33" s="1735" t="s">
        <v>4</v>
      </c>
      <c r="L33" s="1769">
        <v>105</v>
      </c>
      <c r="M33" s="1821">
        <v>0.64583333333333326</v>
      </c>
    </row>
    <row r="34" spans="1:13" ht="15.6" x14ac:dyDescent="0.25">
      <c r="A34" s="52"/>
      <c r="B34" s="54"/>
      <c r="C34" s="53"/>
      <c r="E34" s="1789"/>
      <c r="F34" s="1789"/>
      <c r="G34" s="1790">
        <v>6</v>
      </c>
      <c r="H34" s="1771" t="s">
        <v>0</v>
      </c>
      <c r="I34" s="1791" t="s">
        <v>331</v>
      </c>
      <c r="J34" s="1792" t="s">
        <v>185</v>
      </c>
      <c r="K34" s="1792" t="s">
        <v>4</v>
      </c>
      <c r="L34" s="1793">
        <v>0</v>
      </c>
      <c r="M34" s="1822">
        <v>0.64583333333333326</v>
      </c>
    </row>
    <row r="35" spans="1:13" ht="15.6" x14ac:dyDescent="0.25">
      <c r="A35" s="52"/>
      <c r="B35" s="54"/>
      <c r="C35" s="501"/>
      <c r="E35" s="1803"/>
      <c r="F35" s="1803"/>
      <c r="G35" s="1804"/>
      <c r="H35" s="1735"/>
      <c r="I35" s="1805"/>
      <c r="J35" s="1768"/>
      <c r="K35" s="1768"/>
      <c r="L35" s="1769"/>
      <c r="M35" s="1812"/>
    </row>
    <row r="36" spans="1:13" ht="15.6" x14ac:dyDescent="0.25">
      <c r="A36" s="52"/>
      <c r="B36" s="1290" t="s">
        <v>450</v>
      </c>
      <c r="C36" s="501"/>
      <c r="E36" s="1786"/>
      <c r="F36" s="1786"/>
      <c r="G36" s="1736"/>
      <c r="H36" s="1737"/>
      <c r="I36" s="1787"/>
      <c r="J36" s="1737"/>
      <c r="K36" s="1737"/>
      <c r="L36" s="1738"/>
      <c r="M36" s="1810"/>
    </row>
    <row r="37" spans="1:13" ht="17.399999999999999" x14ac:dyDescent="0.25">
      <c r="A37" s="54"/>
      <c r="B37" s="1291"/>
      <c r="C37" s="54"/>
      <c r="E37" s="1786"/>
      <c r="F37" s="1786"/>
      <c r="G37" s="1643" t="s">
        <v>754</v>
      </c>
      <c r="H37" s="1643"/>
      <c r="I37" s="1643"/>
      <c r="J37" s="1643"/>
      <c r="K37" s="1643"/>
      <c r="L37" s="1643"/>
      <c r="M37" s="1643"/>
    </row>
    <row r="38" spans="1:13" ht="17.399999999999999" x14ac:dyDescent="0.25">
      <c r="A38" s="54"/>
      <c r="B38" s="865" t="s">
        <v>446</v>
      </c>
      <c r="C38" s="54"/>
      <c r="E38" s="1789"/>
      <c r="F38" s="1789"/>
      <c r="G38" s="1779"/>
      <c r="H38" s="1779"/>
      <c r="I38" s="1779"/>
      <c r="J38" s="1779"/>
      <c r="K38" s="1779"/>
      <c r="L38" s="1779"/>
      <c r="M38" s="1811"/>
    </row>
    <row r="39" spans="1:13" ht="15.6" x14ac:dyDescent="0.25">
      <c r="A39" s="54"/>
      <c r="B39" s="1077" t="s">
        <v>379</v>
      </c>
      <c r="C39" s="54"/>
      <c r="E39" s="1803"/>
      <c r="F39" s="1803"/>
      <c r="G39" s="1715">
        <v>1</v>
      </c>
      <c r="H39" s="1709" t="s">
        <v>0</v>
      </c>
      <c r="I39" s="1714" t="s">
        <v>119</v>
      </c>
      <c r="J39" s="1709" t="s">
        <v>185</v>
      </c>
      <c r="K39" s="1709" t="s">
        <v>1</v>
      </c>
      <c r="L39" s="1710">
        <v>0</v>
      </c>
      <c r="M39" s="1821">
        <v>0.66666666666666663</v>
      </c>
    </row>
    <row r="40" spans="1:13" ht="16.2" thickBot="1" x14ac:dyDescent="0.3">
      <c r="A40" s="54"/>
      <c r="B40" s="54"/>
      <c r="C40" s="54"/>
      <c r="E40" s="1789"/>
      <c r="F40" s="1789"/>
      <c r="G40" s="1772">
        <v>3</v>
      </c>
      <c r="H40" s="1765" t="s">
        <v>0</v>
      </c>
      <c r="I40" s="1767" t="s">
        <v>751</v>
      </c>
      <c r="J40" s="1765" t="s">
        <v>185</v>
      </c>
      <c r="K40" s="1765" t="s">
        <v>4</v>
      </c>
      <c r="L40" s="1766">
        <v>10</v>
      </c>
      <c r="M40" s="1822">
        <v>0.67361111111111105</v>
      </c>
    </row>
    <row r="41" spans="1:13" ht="15.6" x14ac:dyDescent="0.25">
      <c r="A41" s="52"/>
      <c r="B41" s="603" t="s">
        <v>317</v>
      </c>
      <c r="C41" s="53"/>
      <c r="E41" s="1803"/>
      <c r="F41" s="1803"/>
      <c r="G41" s="1715">
        <v>4</v>
      </c>
      <c r="H41" s="1709" t="s">
        <v>2</v>
      </c>
      <c r="I41" s="1714" t="s">
        <v>3</v>
      </c>
      <c r="J41" s="1709" t="s">
        <v>185</v>
      </c>
      <c r="K41" s="1709" t="s">
        <v>4</v>
      </c>
      <c r="L41" s="1710">
        <v>5</v>
      </c>
      <c r="M41" s="1821">
        <v>0.67708333333333326</v>
      </c>
    </row>
    <row r="42" spans="1:13" ht="15.6" x14ac:dyDescent="0.25">
      <c r="A42" s="52"/>
      <c r="B42" s="604" t="s">
        <v>277</v>
      </c>
      <c r="C42" s="53"/>
      <c r="E42" s="1803"/>
      <c r="F42" s="1803"/>
      <c r="G42" s="1804">
        <v>5</v>
      </c>
      <c r="H42" s="1735" t="s">
        <v>5</v>
      </c>
      <c r="I42" s="1714" t="s">
        <v>345</v>
      </c>
      <c r="J42" s="1735" t="s">
        <v>185</v>
      </c>
      <c r="K42" s="1735" t="s">
        <v>4</v>
      </c>
      <c r="L42" s="1769">
        <v>105</v>
      </c>
      <c r="M42" s="1821">
        <v>0.74999999999999989</v>
      </c>
    </row>
    <row r="43" spans="1:13" ht="15.6" x14ac:dyDescent="0.25">
      <c r="A43" s="52"/>
      <c r="B43" s="506" t="s">
        <v>262</v>
      </c>
      <c r="C43" s="505"/>
      <c r="E43" s="1789"/>
      <c r="F43" s="1789"/>
      <c r="G43" s="1790">
        <v>6</v>
      </c>
      <c r="H43" s="1771" t="s">
        <v>0</v>
      </c>
      <c r="I43" s="1791" t="s">
        <v>331</v>
      </c>
      <c r="J43" s="1792" t="s">
        <v>185</v>
      </c>
      <c r="K43" s="1792" t="s">
        <v>4</v>
      </c>
      <c r="L43" s="1793">
        <v>0</v>
      </c>
      <c r="M43" s="1822">
        <v>0.74999999999999989</v>
      </c>
    </row>
    <row r="44" spans="1:13" ht="15.6" x14ac:dyDescent="0.25">
      <c r="A44" s="52"/>
      <c r="B44" s="507" t="s">
        <v>114</v>
      </c>
      <c r="C44" s="505"/>
      <c r="E44" s="1803"/>
      <c r="F44" s="1803"/>
      <c r="G44" s="1804"/>
      <c r="H44" s="1735"/>
      <c r="I44" s="1805"/>
      <c r="J44" s="1768"/>
      <c r="K44" s="1768"/>
      <c r="L44" s="1769"/>
      <c r="M44" s="1812"/>
    </row>
    <row r="45" spans="1:13" ht="15.6" x14ac:dyDescent="0.25">
      <c r="A45" s="52"/>
      <c r="B45" s="508" t="s">
        <v>115</v>
      </c>
      <c r="C45" s="505"/>
      <c r="E45" s="1786"/>
      <c r="F45" s="1786"/>
      <c r="G45" s="1736"/>
      <c r="H45" s="1737"/>
      <c r="I45" s="1787"/>
      <c r="J45" s="1737"/>
      <c r="K45" s="1737"/>
      <c r="L45" s="1738"/>
      <c r="M45" s="1810"/>
    </row>
    <row r="46" spans="1:13" ht="17.399999999999999" x14ac:dyDescent="0.25">
      <c r="A46" s="52"/>
      <c r="B46" s="1075" t="s">
        <v>112</v>
      </c>
      <c r="C46" s="505"/>
      <c r="E46" s="1786"/>
      <c r="F46" s="1786"/>
      <c r="G46" s="1643" t="s">
        <v>755</v>
      </c>
      <c r="H46" s="1643"/>
      <c r="I46" s="1643"/>
      <c r="J46" s="1643"/>
      <c r="K46" s="1643"/>
      <c r="L46" s="1643"/>
      <c r="M46" s="1643"/>
    </row>
    <row r="47" spans="1:13" ht="17.399999999999999" x14ac:dyDescent="0.25">
      <c r="A47" s="52"/>
      <c r="B47" s="509" t="s">
        <v>273</v>
      </c>
      <c r="C47" s="505"/>
      <c r="E47" s="1789"/>
      <c r="F47" s="1789"/>
      <c r="G47" s="1779"/>
      <c r="H47" s="1779"/>
      <c r="I47" s="1779"/>
      <c r="J47" s="1779"/>
      <c r="K47" s="1779"/>
      <c r="L47" s="1779"/>
      <c r="M47" s="1811"/>
    </row>
    <row r="48" spans="1:13" ht="15.6" x14ac:dyDescent="0.25">
      <c r="A48" s="52"/>
      <c r="B48" s="509" t="s">
        <v>274</v>
      </c>
      <c r="C48" s="505"/>
      <c r="E48" s="1803"/>
      <c r="F48" s="1803"/>
      <c r="G48" s="1715">
        <v>1</v>
      </c>
      <c r="H48" s="1709" t="s">
        <v>0</v>
      </c>
      <c r="I48" s="1714" t="s">
        <v>119</v>
      </c>
      <c r="J48" s="1709" t="s">
        <v>185</v>
      </c>
      <c r="K48" s="1709" t="s">
        <v>1</v>
      </c>
      <c r="L48" s="1710">
        <v>0</v>
      </c>
      <c r="M48" s="1821">
        <v>0.33333333333333331</v>
      </c>
    </row>
    <row r="49" spans="1:13" ht="15.6" x14ac:dyDescent="0.25">
      <c r="A49" s="52"/>
      <c r="B49" s="509" t="s">
        <v>146</v>
      </c>
      <c r="C49" s="505"/>
      <c r="E49" s="1789"/>
      <c r="F49" s="1789"/>
      <c r="G49" s="1772">
        <v>3</v>
      </c>
      <c r="H49" s="1765" t="s">
        <v>0</v>
      </c>
      <c r="I49" s="1767" t="s">
        <v>751</v>
      </c>
      <c r="J49" s="1765" t="s">
        <v>185</v>
      </c>
      <c r="K49" s="1765" t="s">
        <v>4</v>
      </c>
      <c r="L49" s="1766">
        <v>10</v>
      </c>
      <c r="M49" s="1822">
        <v>0.34027777777777773</v>
      </c>
    </row>
    <row r="50" spans="1:13" ht="15.6" x14ac:dyDescent="0.25">
      <c r="A50" s="52"/>
      <c r="B50" s="509" t="s">
        <v>279</v>
      </c>
      <c r="C50" s="505"/>
      <c r="E50" s="1803"/>
      <c r="F50" s="1803"/>
      <c r="G50" s="1715">
        <v>4</v>
      </c>
      <c r="H50" s="1709" t="s">
        <v>2</v>
      </c>
      <c r="I50" s="1714" t="s">
        <v>3</v>
      </c>
      <c r="J50" s="1709" t="s">
        <v>185</v>
      </c>
      <c r="K50" s="1709" t="s">
        <v>4</v>
      </c>
      <c r="L50" s="1710">
        <v>5</v>
      </c>
      <c r="M50" s="1821">
        <v>0.34374999999999994</v>
      </c>
    </row>
    <row r="51" spans="1:13" ht="15.6" x14ac:dyDescent="0.25">
      <c r="A51" s="52"/>
      <c r="B51" s="509" t="s">
        <v>275</v>
      </c>
      <c r="C51" s="505"/>
      <c r="E51" s="1803"/>
      <c r="F51" s="1803"/>
      <c r="G51" s="1804">
        <v>5</v>
      </c>
      <c r="H51" s="1735" t="s">
        <v>5</v>
      </c>
      <c r="I51" s="1714" t="s">
        <v>345</v>
      </c>
      <c r="J51" s="1735" t="s">
        <v>185</v>
      </c>
      <c r="K51" s="1735" t="s">
        <v>4</v>
      </c>
      <c r="L51" s="1769">
        <v>105</v>
      </c>
      <c r="M51" s="1821">
        <v>0.41666666666666663</v>
      </c>
    </row>
    <row r="52" spans="1:13" ht="15.6" x14ac:dyDescent="0.25">
      <c r="A52" s="52"/>
      <c r="B52" s="509" t="s">
        <v>145</v>
      </c>
      <c r="C52" s="505"/>
      <c r="E52" s="1789"/>
      <c r="F52" s="1789"/>
      <c r="G52" s="1790">
        <v>6</v>
      </c>
      <c r="H52" s="1771" t="s">
        <v>0</v>
      </c>
      <c r="I52" s="1791" t="s">
        <v>331</v>
      </c>
      <c r="J52" s="1792" t="s">
        <v>185</v>
      </c>
      <c r="K52" s="1792" t="s">
        <v>4</v>
      </c>
      <c r="L52" s="1793">
        <v>0</v>
      </c>
      <c r="M52" s="1822">
        <v>0.41666666666666663</v>
      </c>
    </row>
    <row r="53" spans="1:13" ht="15.6" x14ac:dyDescent="0.25">
      <c r="A53" s="52"/>
      <c r="B53" s="509" t="s">
        <v>276</v>
      </c>
      <c r="C53" s="505"/>
      <c r="E53" s="1803"/>
      <c r="F53" s="1803"/>
      <c r="G53" s="1804"/>
      <c r="H53" s="1735"/>
      <c r="I53" s="1805"/>
      <c r="J53" s="1768"/>
      <c r="K53" s="1768"/>
      <c r="L53" s="1769"/>
      <c r="M53" s="1812"/>
    </row>
    <row r="54" spans="1:13" ht="15.6" x14ac:dyDescent="0.25">
      <c r="A54" s="52"/>
      <c r="B54" s="692" t="s">
        <v>116</v>
      </c>
      <c r="C54" s="505"/>
      <c r="E54" s="1786"/>
      <c r="F54" s="1786"/>
      <c r="G54" s="1736"/>
      <c r="H54" s="1737"/>
      <c r="I54" s="1787"/>
      <c r="J54" s="1737"/>
      <c r="K54" s="1737"/>
      <c r="L54" s="1738"/>
      <c r="M54" s="1810"/>
    </row>
    <row r="55" spans="1:13" ht="17.399999999999999" x14ac:dyDescent="0.25">
      <c r="A55" s="52"/>
      <c r="B55" s="54"/>
      <c r="C55" s="505"/>
      <c r="E55" s="1786"/>
      <c r="F55" s="1786"/>
      <c r="G55" s="1643" t="s">
        <v>756</v>
      </c>
      <c r="H55" s="1643"/>
      <c r="I55" s="1643"/>
      <c r="J55" s="1643"/>
      <c r="K55" s="1643"/>
      <c r="L55" s="1643"/>
      <c r="M55" s="1643"/>
    </row>
    <row r="56" spans="1:13" ht="17.399999999999999" x14ac:dyDescent="0.25">
      <c r="A56" s="52"/>
      <c r="B56" s="54"/>
      <c r="C56" s="505"/>
      <c r="E56" s="1789"/>
      <c r="F56" s="1789"/>
      <c r="G56" s="1779"/>
      <c r="H56" s="1779"/>
      <c r="I56" s="1779"/>
      <c r="J56" s="1779"/>
      <c r="K56" s="1779"/>
      <c r="L56" s="1779"/>
      <c r="M56" s="1811"/>
    </row>
    <row r="57" spans="1:13" ht="15.6" x14ac:dyDescent="0.25">
      <c r="A57" s="52"/>
      <c r="B57" s="54"/>
      <c r="C57" s="53"/>
      <c r="E57" s="1803"/>
      <c r="F57" s="1803"/>
      <c r="G57" s="1715">
        <v>1</v>
      </c>
      <c r="H57" s="1709" t="s">
        <v>0</v>
      </c>
      <c r="I57" s="1714" t="s">
        <v>119</v>
      </c>
      <c r="J57" s="1709" t="s">
        <v>185</v>
      </c>
      <c r="K57" s="1709" t="s">
        <v>1</v>
      </c>
      <c r="L57" s="1710">
        <v>0</v>
      </c>
      <c r="M57" s="1821">
        <v>0.4375</v>
      </c>
    </row>
    <row r="58" spans="1:13" ht="15.6" x14ac:dyDescent="0.25">
      <c r="A58" s="862"/>
      <c r="B58" s="863" t="str">
        <f>B1</f>
        <v>Sept 2012</v>
      </c>
      <c r="C58" s="864"/>
      <c r="E58" s="1789"/>
      <c r="F58" s="1789"/>
      <c r="G58" s="1772">
        <v>3</v>
      </c>
      <c r="H58" s="1765" t="s">
        <v>0</v>
      </c>
      <c r="I58" s="1767" t="s">
        <v>751</v>
      </c>
      <c r="J58" s="1765" t="s">
        <v>185</v>
      </c>
      <c r="K58" s="1765" t="s">
        <v>4</v>
      </c>
      <c r="L58" s="1766">
        <v>10</v>
      </c>
      <c r="M58" s="1822">
        <v>0.44444444444444442</v>
      </c>
    </row>
    <row r="59" spans="1:13" ht="15.6" x14ac:dyDescent="0.25">
      <c r="A59" s="1044"/>
      <c r="B59" s="1044"/>
      <c r="C59" s="1044"/>
      <c r="E59" s="1803"/>
      <c r="F59" s="1803"/>
      <c r="G59" s="1715">
        <v>4</v>
      </c>
      <c r="H59" s="1709" t="s">
        <v>2</v>
      </c>
      <c r="I59" s="1714" t="s">
        <v>3</v>
      </c>
      <c r="J59" s="1709" t="s">
        <v>185</v>
      </c>
      <c r="K59" s="1709" t="s">
        <v>4</v>
      </c>
      <c r="L59" s="1710">
        <v>5</v>
      </c>
      <c r="M59" s="1821">
        <v>0.44791666666666663</v>
      </c>
    </row>
    <row r="60" spans="1:13" ht="15.6" x14ac:dyDescent="0.25">
      <c r="A60" s="1044"/>
      <c r="B60" s="1044"/>
      <c r="C60" s="1044"/>
      <c r="E60" s="1803"/>
      <c r="F60" s="1803"/>
      <c r="G60" s="1804">
        <v>5</v>
      </c>
      <c r="H60" s="1735" t="s">
        <v>5</v>
      </c>
      <c r="I60" s="1714" t="s">
        <v>345</v>
      </c>
      <c r="J60" s="1735" t="s">
        <v>185</v>
      </c>
      <c r="K60" s="1735" t="s">
        <v>4</v>
      </c>
      <c r="L60" s="1769">
        <v>105</v>
      </c>
      <c r="M60" s="1821">
        <v>0.52083333333333326</v>
      </c>
    </row>
    <row r="61" spans="1:13" ht="15.6" x14ac:dyDescent="0.25">
      <c r="A61" s="1044"/>
      <c r="B61" s="1044"/>
      <c r="C61" s="1044"/>
      <c r="E61" s="1789"/>
      <c r="F61" s="1789"/>
      <c r="G61" s="1790">
        <v>6</v>
      </c>
      <c r="H61" s="1771" t="s">
        <v>0</v>
      </c>
      <c r="I61" s="1791" t="s">
        <v>331</v>
      </c>
      <c r="J61" s="1792" t="s">
        <v>185</v>
      </c>
      <c r="K61" s="1792" t="s">
        <v>4</v>
      </c>
      <c r="L61" s="1793">
        <v>0</v>
      </c>
      <c r="M61" s="1822">
        <v>0.52083333333333326</v>
      </c>
    </row>
    <row r="62" spans="1:13" ht="15.6" x14ac:dyDescent="0.25">
      <c r="A62" s="1044"/>
      <c r="B62" s="1044"/>
      <c r="C62" s="1044"/>
      <c r="E62" s="1803"/>
      <c r="F62" s="1803"/>
      <c r="G62" s="1804"/>
      <c r="H62" s="1735"/>
      <c r="I62" s="1805"/>
      <c r="J62" s="1768"/>
      <c r="K62" s="1768"/>
      <c r="L62" s="1769"/>
      <c r="M62" s="1812"/>
    </row>
    <row r="63" spans="1:13" ht="15.6" x14ac:dyDescent="0.25">
      <c r="A63" s="1044"/>
      <c r="B63" s="1044"/>
      <c r="C63" s="1044"/>
      <c r="E63" s="1786"/>
      <c r="F63" s="1786"/>
      <c r="G63" s="1736"/>
      <c r="H63" s="1737"/>
      <c r="I63" s="1787"/>
      <c r="J63" s="1737"/>
      <c r="K63" s="1737"/>
      <c r="L63" s="1738"/>
      <c r="M63" s="1810"/>
    </row>
    <row r="64" spans="1:13" ht="17.399999999999999" x14ac:dyDescent="0.25">
      <c r="A64" s="1044"/>
      <c r="B64" s="1044"/>
      <c r="C64" s="1044"/>
      <c r="E64" s="1786"/>
      <c r="F64" s="1786"/>
      <c r="G64" s="1643" t="s">
        <v>757</v>
      </c>
      <c r="H64" s="1643"/>
      <c r="I64" s="1643"/>
      <c r="J64" s="1643"/>
      <c r="K64" s="1643"/>
      <c r="L64" s="1643"/>
      <c r="M64" s="1643"/>
    </row>
    <row r="65" spans="1:13" ht="17.399999999999999" x14ac:dyDescent="0.25">
      <c r="A65" s="1044"/>
      <c r="B65" s="1044"/>
      <c r="C65" s="1044"/>
      <c r="E65" s="1789"/>
      <c r="F65" s="1789"/>
      <c r="G65" s="1779"/>
      <c r="H65" s="1779"/>
      <c r="I65" s="1779"/>
      <c r="J65" s="1779"/>
      <c r="K65" s="1779"/>
      <c r="L65" s="1779"/>
      <c r="M65" s="1811"/>
    </row>
    <row r="66" spans="1:13" ht="15.6" x14ac:dyDescent="0.25">
      <c r="A66" s="1044"/>
      <c r="B66" s="1044"/>
      <c r="C66" s="1044"/>
      <c r="E66" s="1803"/>
      <c r="F66" s="1803"/>
      <c r="G66" s="1715">
        <v>1</v>
      </c>
      <c r="H66" s="1709" t="s">
        <v>0</v>
      </c>
      <c r="I66" s="1714" t="s">
        <v>119</v>
      </c>
      <c r="J66" s="1709" t="s">
        <v>185</v>
      </c>
      <c r="K66" s="1709" t="s">
        <v>1</v>
      </c>
      <c r="L66" s="1710">
        <v>0</v>
      </c>
      <c r="M66" s="1821">
        <v>0.5625</v>
      </c>
    </row>
    <row r="67" spans="1:13" ht="15.6" x14ac:dyDescent="0.25">
      <c r="A67" s="1044"/>
      <c r="B67" s="1044"/>
      <c r="C67" s="1044"/>
      <c r="E67" s="1789"/>
      <c r="F67" s="1789"/>
      <c r="G67" s="1772">
        <v>3</v>
      </c>
      <c r="H67" s="1765" t="s">
        <v>0</v>
      </c>
      <c r="I67" s="1767" t="s">
        <v>751</v>
      </c>
      <c r="J67" s="1765" t="s">
        <v>185</v>
      </c>
      <c r="K67" s="1765" t="s">
        <v>4</v>
      </c>
      <c r="L67" s="1766">
        <v>10</v>
      </c>
      <c r="M67" s="1822">
        <v>0.56944444444444442</v>
      </c>
    </row>
    <row r="68" spans="1:13" ht="15.6" x14ac:dyDescent="0.25">
      <c r="A68" s="1044"/>
      <c r="B68" s="1044"/>
      <c r="C68" s="1044"/>
      <c r="E68" s="1803"/>
      <c r="F68" s="1803"/>
      <c r="G68" s="1715">
        <v>4</v>
      </c>
      <c r="H68" s="1709" t="s">
        <v>2</v>
      </c>
      <c r="I68" s="1714" t="s">
        <v>3</v>
      </c>
      <c r="J68" s="1709" t="s">
        <v>185</v>
      </c>
      <c r="K68" s="1709" t="s">
        <v>4</v>
      </c>
      <c r="L68" s="1710">
        <v>5</v>
      </c>
      <c r="M68" s="1821">
        <v>0.57291666666666663</v>
      </c>
    </row>
    <row r="69" spans="1:13" ht="15.6" x14ac:dyDescent="0.25">
      <c r="A69" s="1044"/>
      <c r="B69" s="1044"/>
      <c r="C69" s="1044"/>
      <c r="E69" s="1803"/>
      <c r="F69" s="1803"/>
      <c r="G69" s="1804">
        <v>5</v>
      </c>
      <c r="H69" s="1735" t="s">
        <v>5</v>
      </c>
      <c r="I69" s="1714" t="s">
        <v>345</v>
      </c>
      <c r="J69" s="1735" t="s">
        <v>185</v>
      </c>
      <c r="K69" s="1735" t="s">
        <v>4</v>
      </c>
      <c r="L69" s="1769">
        <v>105</v>
      </c>
      <c r="M69" s="1821">
        <v>0.64583333333333326</v>
      </c>
    </row>
    <row r="70" spans="1:13" ht="15.6" x14ac:dyDescent="0.25">
      <c r="A70" s="1044"/>
      <c r="B70" s="1044"/>
      <c r="C70" s="1044"/>
      <c r="E70" s="1789"/>
      <c r="F70" s="1789"/>
      <c r="G70" s="1790">
        <v>6</v>
      </c>
      <c r="H70" s="1771" t="s">
        <v>0</v>
      </c>
      <c r="I70" s="1791" t="s">
        <v>331</v>
      </c>
      <c r="J70" s="1792" t="s">
        <v>185</v>
      </c>
      <c r="K70" s="1792" t="s">
        <v>4</v>
      </c>
      <c r="L70" s="1793">
        <v>0</v>
      </c>
      <c r="M70" s="1822">
        <v>0.64583333333333326</v>
      </c>
    </row>
    <row r="71" spans="1:13" ht="15.6" x14ac:dyDescent="0.25">
      <c r="E71" s="1803"/>
      <c r="F71" s="1803"/>
      <c r="G71" s="1804"/>
      <c r="H71" s="1735"/>
      <c r="I71" s="1805"/>
      <c r="J71" s="1768"/>
      <c r="K71" s="1768"/>
      <c r="L71" s="1769"/>
      <c r="M71" s="1812"/>
    </row>
    <row r="72" spans="1:13" ht="15.6" x14ac:dyDescent="0.25">
      <c r="E72" s="1786"/>
      <c r="F72" s="1786"/>
      <c r="G72" s="1736"/>
      <c r="H72" s="1737"/>
      <c r="I72" s="1787"/>
      <c r="J72" s="1737"/>
      <c r="K72" s="1737"/>
      <c r="L72" s="1738"/>
      <c r="M72" s="1810"/>
    </row>
    <row r="73" spans="1:13" ht="17.399999999999999" x14ac:dyDescent="0.25">
      <c r="E73" s="1786"/>
      <c r="F73" s="1786"/>
      <c r="G73" s="1643" t="s">
        <v>758</v>
      </c>
      <c r="H73" s="1643"/>
      <c r="I73" s="1643"/>
      <c r="J73" s="1643"/>
      <c r="K73" s="1643"/>
      <c r="L73" s="1643"/>
      <c r="M73" s="1643"/>
    </row>
    <row r="74" spans="1:13" ht="17.399999999999999" x14ac:dyDescent="0.25">
      <c r="E74" s="1789"/>
      <c r="F74" s="1789"/>
      <c r="G74" s="1779"/>
      <c r="H74" s="1779"/>
      <c r="I74" s="1779"/>
      <c r="J74" s="1779"/>
      <c r="K74" s="1779"/>
      <c r="L74" s="1779"/>
      <c r="M74" s="1811"/>
    </row>
    <row r="75" spans="1:13" ht="15.6" x14ac:dyDescent="0.25">
      <c r="E75" s="1803"/>
      <c r="F75" s="1803"/>
      <c r="G75" s="1715">
        <v>9</v>
      </c>
      <c r="H75" s="1709" t="s">
        <v>0</v>
      </c>
      <c r="I75" s="1714" t="s">
        <v>119</v>
      </c>
      <c r="J75" s="1709" t="s">
        <v>185</v>
      </c>
      <c r="K75" s="1709" t="s">
        <v>1</v>
      </c>
      <c r="L75" s="1710">
        <v>0</v>
      </c>
      <c r="M75" s="1821">
        <v>0.66666666666666663</v>
      </c>
    </row>
    <row r="76" spans="1:13" ht="15.6" x14ac:dyDescent="0.25">
      <c r="E76" s="1803"/>
      <c r="F76" s="1803"/>
      <c r="G76" s="1715">
        <v>11</v>
      </c>
      <c r="H76" s="1709" t="s">
        <v>2</v>
      </c>
      <c r="I76" s="1714" t="s">
        <v>3</v>
      </c>
      <c r="J76" s="1709" t="s">
        <v>185</v>
      </c>
      <c r="K76" s="1709" t="s">
        <v>4</v>
      </c>
      <c r="L76" s="1710">
        <v>5</v>
      </c>
      <c r="M76" s="1821">
        <v>0.67013888888888884</v>
      </c>
    </row>
    <row r="77" spans="1:13" ht="15.6" x14ac:dyDescent="0.25">
      <c r="E77" s="1803"/>
      <c r="F77" s="1803"/>
      <c r="G77" s="1804">
        <v>12</v>
      </c>
      <c r="H77" s="1735" t="s">
        <v>53</v>
      </c>
      <c r="I77" s="1714" t="s">
        <v>345</v>
      </c>
      <c r="J77" s="1709" t="s">
        <v>185</v>
      </c>
      <c r="K77" s="1709" t="s">
        <v>4</v>
      </c>
      <c r="L77" s="1710">
        <v>90</v>
      </c>
      <c r="M77" s="1821">
        <v>0.73263888888888884</v>
      </c>
    </row>
    <row r="78" spans="1:13" ht="15.6" x14ac:dyDescent="0.25">
      <c r="E78" s="1803"/>
      <c r="F78" s="1803"/>
      <c r="G78" s="1804">
        <v>13</v>
      </c>
      <c r="H78" s="1735" t="s">
        <v>5</v>
      </c>
      <c r="I78" s="1714" t="s">
        <v>759</v>
      </c>
      <c r="J78" s="1735" t="s">
        <v>185</v>
      </c>
      <c r="K78" s="1735" t="s">
        <v>4</v>
      </c>
      <c r="L78" s="1710">
        <v>15</v>
      </c>
      <c r="M78" s="1821">
        <v>0.74305555555555547</v>
      </c>
    </row>
    <row r="79" spans="1:13" ht="15.6" x14ac:dyDescent="0.25">
      <c r="E79" s="1789"/>
      <c r="F79" s="1789"/>
      <c r="G79" s="1770">
        <v>14</v>
      </c>
      <c r="H79" s="1771" t="s">
        <v>53</v>
      </c>
      <c r="I79" s="1767" t="s">
        <v>760</v>
      </c>
      <c r="J79" s="1771"/>
      <c r="K79" s="1771" t="s">
        <v>4</v>
      </c>
      <c r="L79" s="1766">
        <v>10</v>
      </c>
      <c r="M79" s="1823">
        <v>0.74999999999999989</v>
      </c>
    </row>
    <row r="80" spans="1:13" ht="15.6" x14ac:dyDescent="0.25">
      <c r="E80" s="1803"/>
      <c r="F80" s="1803"/>
      <c r="G80" s="1700">
        <v>15</v>
      </c>
      <c r="H80" s="1700" t="s">
        <v>0</v>
      </c>
      <c r="I80" s="1797" t="s">
        <v>188</v>
      </c>
      <c r="J80" s="1735"/>
      <c r="K80" s="1735"/>
      <c r="L80" s="1769"/>
      <c r="M80" s="1821">
        <v>0.74999999999999989</v>
      </c>
    </row>
    <row r="81" spans="5:13" ht="15.6" x14ac:dyDescent="0.25">
      <c r="E81" s="1789"/>
      <c r="F81" s="1789"/>
      <c r="G81" s="1774"/>
      <c r="H81" s="1774"/>
      <c r="I81" s="1774"/>
      <c r="J81" s="1771"/>
      <c r="K81" s="1771"/>
      <c r="L81" s="1771"/>
      <c r="M81" s="1813"/>
    </row>
    <row r="82" spans="5:13" ht="15.6" x14ac:dyDescent="0.25">
      <c r="E82" s="1803"/>
      <c r="F82" s="1803"/>
      <c r="G82" s="1700"/>
      <c r="H82" s="1700"/>
      <c r="I82" s="1739" t="s">
        <v>334</v>
      </c>
      <c r="J82" s="1735"/>
      <c r="K82" s="1735"/>
      <c r="L82" s="1735"/>
      <c r="M82" s="1814"/>
    </row>
    <row r="83" spans="5:13" ht="15.6" x14ac:dyDescent="0.25">
      <c r="E83" s="1789"/>
      <c r="F83" s="1789"/>
      <c r="G83" s="1774"/>
      <c r="H83" s="1774"/>
      <c r="I83" s="1773" t="s">
        <v>335</v>
      </c>
      <c r="J83" s="1771"/>
      <c r="K83" s="1771"/>
      <c r="L83" s="1771"/>
      <c r="M83" s="1813"/>
    </row>
    <row r="84" spans="5:13" ht="15" x14ac:dyDescent="0.25">
      <c r="E84" s="1729"/>
      <c r="F84" s="1740"/>
      <c r="G84" s="1700" t="s">
        <v>7</v>
      </c>
      <c r="H84" s="1700"/>
      <c r="I84" s="1716"/>
      <c r="J84" s="1700"/>
      <c r="K84" s="1700"/>
      <c r="L84" s="1741"/>
      <c r="M84" s="1815"/>
    </row>
    <row r="85" spans="5:13" ht="15" x14ac:dyDescent="0.25">
      <c r="E85" s="1775"/>
      <c r="F85" s="1777"/>
      <c r="G85" s="1776"/>
      <c r="H85" s="1776"/>
      <c r="I85" s="1776" t="s">
        <v>336</v>
      </c>
      <c r="J85" s="1774"/>
      <c r="K85" s="1773"/>
      <c r="L85" s="1780"/>
      <c r="M85" s="1816"/>
    </row>
    <row r="86" spans="5:13" ht="15" x14ac:dyDescent="0.25">
      <c r="E86" s="1729"/>
      <c r="F86" s="1730"/>
      <c r="G86" s="1742"/>
      <c r="H86" s="1742"/>
      <c r="I86" s="1716" t="s">
        <v>337</v>
      </c>
      <c r="J86" s="1700"/>
      <c r="K86" s="1716"/>
      <c r="L86" s="1729"/>
      <c r="M86" s="1815"/>
    </row>
    <row r="87" spans="5:13" ht="15.6" x14ac:dyDescent="0.25">
      <c r="E87" s="1794"/>
      <c r="F87" s="1794"/>
      <c r="G87" s="1778"/>
      <c r="H87" s="1778"/>
      <c r="I87" s="1776"/>
      <c r="J87" s="1776"/>
      <c r="K87" s="1776"/>
      <c r="L87" s="1794"/>
      <c r="M87" s="1817"/>
    </row>
    <row r="88" spans="5:13" ht="15.6" x14ac:dyDescent="0.25">
      <c r="E88" s="1799"/>
      <c r="F88" s="1799"/>
      <c r="G88" s="1742"/>
      <c r="H88" s="1742"/>
      <c r="I88" s="1716" t="s">
        <v>320</v>
      </c>
      <c r="J88" s="1742"/>
      <c r="K88" s="1716"/>
      <c r="L88" s="1799"/>
      <c r="M88" s="1818"/>
    </row>
    <row r="89" spans="5:13" ht="15.6" x14ac:dyDescent="0.25">
      <c r="E89" s="1794"/>
      <c r="F89" s="1794"/>
      <c r="G89" s="1778"/>
      <c r="H89" s="1778"/>
      <c r="I89" s="1776" t="s">
        <v>321</v>
      </c>
      <c r="J89" s="1778"/>
      <c r="K89" s="1776"/>
      <c r="L89" s="1794"/>
      <c r="M89" s="1817"/>
    </row>
    <row r="90" spans="5:13" ht="15.6" x14ac:dyDescent="0.25">
      <c r="E90" s="1799"/>
      <c r="F90" s="1799"/>
      <c r="G90" s="1742"/>
      <c r="H90" s="1742"/>
      <c r="I90" s="1716"/>
      <c r="J90" s="1742"/>
      <c r="K90" s="1716"/>
      <c r="L90" s="1799"/>
      <c r="M90" s="1818"/>
    </row>
    <row r="91" spans="5:13" ht="21" x14ac:dyDescent="0.25">
      <c r="E91" s="1795"/>
      <c r="F91" s="1795"/>
      <c r="G91" s="1795"/>
      <c r="H91" s="1795"/>
      <c r="I91" s="1795"/>
      <c r="J91" s="1795"/>
      <c r="K91" s="1795"/>
      <c r="L91" s="1796"/>
      <c r="M91" s="1819"/>
    </row>
    <row r="92" spans="5:13" x14ac:dyDescent="0.25">
      <c r="E92" s="1788"/>
      <c r="F92" s="1788"/>
      <c r="G92" s="1788"/>
      <c r="H92" s="1788"/>
      <c r="I92" s="1788"/>
      <c r="J92" s="1788"/>
      <c r="K92" s="1788"/>
      <c r="L92" s="1788"/>
      <c r="M92" s="1820"/>
    </row>
    <row r="93" spans="5:13" x14ac:dyDescent="0.25">
      <c r="E93" s="1689"/>
      <c r="F93" s="1689"/>
      <c r="G93" s="1689"/>
      <c r="H93" s="1689"/>
      <c r="I93" s="1689"/>
      <c r="J93" s="1689"/>
      <c r="K93" s="1689"/>
      <c r="L93" s="1689"/>
      <c r="M93" s="1689"/>
    </row>
    <row r="94" spans="5:13" x14ac:dyDescent="0.25">
      <c r="E94" s="1689"/>
      <c r="F94" s="1689"/>
      <c r="G94" s="1689"/>
      <c r="H94" s="1689"/>
      <c r="I94" s="1689"/>
      <c r="J94" s="1689"/>
      <c r="K94" s="1689"/>
      <c r="L94" s="1689"/>
      <c r="M94" s="1689"/>
    </row>
    <row r="95" spans="5:13" x14ac:dyDescent="0.25">
      <c r="E95" s="1689"/>
      <c r="F95" s="1689"/>
      <c r="G95" s="1689"/>
      <c r="H95" s="1689"/>
      <c r="I95" s="1689"/>
      <c r="J95" s="1689"/>
      <c r="K95" s="1689"/>
      <c r="L95" s="1689"/>
      <c r="M95" s="1689"/>
    </row>
    <row r="96" spans="5:13" x14ac:dyDescent="0.25">
      <c r="E96" s="1689"/>
      <c r="F96" s="1689"/>
      <c r="G96" s="1689"/>
      <c r="H96" s="1689"/>
      <c r="I96" s="1689"/>
      <c r="J96" s="1689"/>
      <c r="K96" s="1689"/>
      <c r="L96" s="1689"/>
      <c r="M96" s="1689"/>
    </row>
    <row r="97" spans="5:13" x14ac:dyDescent="0.25">
      <c r="E97" s="1689"/>
      <c r="F97" s="1689"/>
      <c r="G97" s="1689"/>
      <c r="H97" s="1689"/>
      <c r="I97" s="1689"/>
      <c r="J97" s="1689"/>
      <c r="K97" s="1689"/>
      <c r="L97" s="1689"/>
      <c r="M97" s="1689"/>
    </row>
    <row r="98" spans="5:13" x14ac:dyDescent="0.25">
      <c r="E98" s="1689"/>
      <c r="F98" s="1689"/>
      <c r="G98" s="1689"/>
      <c r="H98" s="1689"/>
      <c r="I98" s="1689"/>
      <c r="J98" s="1689"/>
      <c r="K98" s="1689"/>
      <c r="L98" s="1689"/>
      <c r="M98" s="1689"/>
    </row>
    <row r="99" spans="5:13" x14ac:dyDescent="0.25">
      <c r="E99" s="1689"/>
      <c r="F99" s="1689"/>
      <c r="G99" s="1689"/>
      <c r="H99" s="1689"/>
      <c r="I99" s="1689"/>
      <c r="J99" s="1689"/>
      <c r="K99" s="1689"/>
      <c r="L99" s="1689"/>
      <c r="M99" s="1689"/>
    </row>
    <row r="100" spans="5:13" x14ac:dyDescent="0.25">
      <c r="E100" s="1689"/>
      <c r="F100" s="1689"/>
      <c r="G100" s="1689"/>
      <c r="H100" s="1689"/>
      <c r="I100" s="1689"/>
      <c r="J100" s="1689"/>
      <c r="K100" s="1689"/>
      <c r="L100" s="1689"/>
      <c r="M100" s="1689"/>
    </row>
    <row r="101" spans="5:13" x14ac:dyDescent="0.25">
      <c r="E101" s="1689"/>
      <c r="F101" s="1689"/>
      <c r="G101" s="1689"/>
      <c r="H101" s="1689"/>
      <c r="I101" s="1689"/>
      <c r="J101" s="1689"/>
      <c r="K101" s="1689"/>
      <c r="L101" s="1689"/>
      <c r="M101" s="1689"/>
    </row>
    <row r="102" spans="5:13" x14ac:dyDescent="0.25">
      <c r="E102" s="1689"/>
      <c r="F102" s="1689"/>
      <c r="G102" s="1689"/>
      <c r="H102" s="1689"/>
      <c r="I102" s="1689"/>
      <c r="J102" s="1689"/>
      <c r="K102" s="1689"/>
      <c r="L102" s="1689"/>
      <c r="M102" s="1689"/>
    </row>
    <row r="103" spans="5:13" x14ac:dyDescent="0.25">
      <c r="E103" s="1689"/>
      <c r="F103" s="1689"/>
      <c r="G103" s="1689"/>
      <c r="H103" s="1689"/>
      <c r="I103" s="1689"/>
      <c r="J103" s="1689"/>
      <c r="K103" s="1689"/>
      <c r="L103" s="1689"/>
      <c r="M103" s="1689"/>
    </row>
  </sheetData>
  <mergeCells count="13">
    <mergeCell ref="G19:M19"/>
    <mergeCell ref="G46:M46"/>
    <mergeCell ref="G28:M28"/>
    <mergeCell ref="G37:M37"/>
    <mergeCell ref="G55:M55"/>
    <mergeCell ref="G64:M64"/>
    <mergeCell ref="G9:M9"/>
    <mergeCell ref="G73:M73"/>
    <mergeCell ref="F2:M2"/>
    <mergeCell ref="F3:M3"/>
    <mergeCell ref="F4:M4"/>
    <mergeCell ref="B36:B37"/>
    <mergeCell ref="B4:B6"/>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89"/>
  <sheetViews>
    <sheetView showGridLines="0" topLeftCell="A2" zoomScale="75" zoomScaleNormal="75" workbookViewId="0">
      <selection activeCell="U23" sqref="U23"/>
    </sheetView>
  </sheetViews>
  <sheetFormatPr defaultColWidth="9.109375" defaultRowHeight="15.75" customHeight="1" x14ac:dyDescent="0.25"/>
  <cols>
    <col min="1" max="1" width="1.44140625" customWidth="1"/>
    <col min="2" max="2" width="12.44140625" customWidth="1"/>
    <col min="3" max="4" width="1.44140625" customWidth="1"/>
    <col min="5" max="5" width="11.33203125" style="37" customWidth="1"/>
    <col min="6" max="9" width="9.109375" style="37"/>
    <col min="10" max="10" width="24.88671875" style="37" customWidth="1"/>
    <col min="11" max="11" width="9.109375" style="37" customWidth="1"/>
    <col min="12" max="18" width="9.109375" style="37"/>
    <col min="19" max="19" width="8.44140625" style="37" customWidth="1"/>
    <col min="20" max="16384" width="9.109375" style="37"/>
  </cols>
  <sheetData>
    <row r="1" spans="1:256" ht="15.75" customHeight="1" x14ac:dyDescent="0.25">
      <c r="A1" s="862"/>
      <c r="B1" s="863" t="str">
        <f>Title!B1</f>
        <v>Sept 2012</v>
      </c>
      <c r="C1" s="864"/>
    </row>
    <row r="2" spans="1:256" ht="15.75" customHeight="1" thickBot="1" x14ac:dyDescent="0.3">
      <c r="A2" s="618"/>
      <c r="B2" s="886"/>
      <c r="C2" s="53"/>
      <c r="E2" s="1300" t="s">
        <v>479</v>
      </c>
      <c r="F2" s="1301"/>
      <c r="G2" s="1301"/>
      <c r="H2" s="1301"/>
      <c r="I2" s="1301"/>
      <c r="J2" s="1301"/>
      <c r="K2" s="1301"/>
      <c r="L2" s="1301"/>
      <c r="M2" s="1301"/>
      <c r="N2" s="1301"/>
      <c r="O2" s="1301"/>
      <c r="P2" s="1301"/>
      <c r="Q2" s="1301"/>
      <c r="R2" s="1301"/>
      <c r="S2" s="1302"/>
      <c r="IV2" s="37" t="s">
        <v>157</v>
      </c>
    </row>
    <row r="3" spans="1:256" ht="15.75" customHeight="1" thickBot="1" x14ac:dyDescent="0.3">
      <c r="A3" s="618"/>
      <c r="B3" s="372" t="str">
        <f>Title!B3</f>
        <v>Interim</v>
      </c>
      <c r="C3" s="53"/>
      <c r="E3" s="1303"/>
      <c r="F3" s="1304"/>
      <c r="G3" s="1304"/>
      <c r="H3" s="1304"/>
      <c r="I3" s="1304"/>
      <c r="J3" s="1304"/>
      <c r="K3" s="1304"/>
      <c r="L3" s="1304"/>
      <c r="M3" s="1304"/>
      <c r="N3" s="1304"/>
      <c r="O3" s="1304"/>
      <c r="P3" s="1304"/>
      <c r="Q3" s="1304"/>
      <c r="R3" s="1304"/>
      <c r="S3" s="1305"/>
    </row>
    <row r="4" spans="1:256" ht="15.75" customHeight="1" x14ac:dyDescent="0.25">
      <c r="A4" s="618"/>
      <c r="B4" s="1285" t="str">
        <f>Title!B4</f>
        <v>R0</v>
      </c>
      <c r="C4" s="53"/>
      <c r="E4" s="1306"/>
      <c r="F4" s="1307"/>
      <c r="G4" s="1307"/>
      <c r="H4" s="1307"/>
      <c r="I4" s="1307"/>
      <c r="J4" s="1307"/>
      <c r="K4" s="1307"/>
      <c r="L4" s="1307"/>
      <c r="M4" s="1307"/>
      <c r="N4" s="1307"/>
      <c r="O4" s="1307"/>
      <c r="P4" s="1307"/>
      <c r="Q4" s="1307"/>
      <c r="R4" s="1307"/>
      <c r="S4" s="1308"/>
    </row>
    <row r="5" spans="1:256" ht="21" customHeight="1" x14ac:dyDescent="0.25">
      <c r="A5" s="618"/>
      <c r="B5" s="1286"/>
      <c r="C5" s="53"/>
      <c r="E5" s="1309" t="s">
        <v>736</v>
      </c>
      <c r="F5" s="1310"/>
      <c r="G5" s="1310"/>
      <c r="H5" s="1310"/>
      <c r="I5" s="1310"/>
      <c r="J5" s="1310"/>
      <c r="K5" s="1310"/>
      <c r="L5" s="1310"/>
      <c r="M5" s="1310"/>
      <c r="N5" s="1310"/>
      <c r="O5" s="1310"/>
      <c r="P5" s="1310"/>
      <c r="Q5" s="1310"/>
      <c r="R5" s="1310"/>
      <c r="S5" s="1310"/>
    </row>
    <row r="6" spans="1:256" ht="15.75" customHeight="1" thickBot="1" x14ac:dyDescent="0.3">
      <c r="A6" s="618"/>
      <c r="B6" s="1287"/>
      <c r="C6" s="53"/>
      <c r="E6" s="1310"/>
      <c r="F6" s="1310"/>
      <c r="G6" s="1310"/>
      <c r="H6" s="1310"/>
      <c r="I6" s="1310"/>
      <c r="J6" s="1310"/>
      <c r="K6" s="1310"/>
      <c r="L6" s="1310"/>
      <c r="M6" s="1310"/>
      <c r="N6" s="1310"/>
      <c r="O6" s="1310"/>
      <c r="P6" s="1310"/>
      <c r="Q6" s="1310"/>
      <c r="R6" s="1310"/>
      <c r="S6" s="1310"/>
    </row>
    <row r="7" spans="1:256" ht="15.75" customHeight="1" thickBot="1" x14ac:dyDescent="0.3">
      <c r="A7" s="618"/>
      <c r="B7" s="54"/>
      <c r="C7" s="547"/>
      <c r="E7" s="1312" t="s">
        <v>737</v>
      </c>
      <c r="F7" s="1312"/>
      <c r="G7" s="1312"/>
      <c r="H7" s="1312"/>
      <c r="I7" s="1312"/>
      <c r="J7" s="1312"/>
      <c r="K7" s="1312"/>
      <c r="L7" s="1312"/>
      <c r="M7" s="1312"/>
      <c r="N7" s="1312"/>
      <c r="O7" s="1312"/>
      <c r="P7" s="1312"/>
      <c r="Q7" s="1312"/>
      <c r="R7" s="1312"/>
      <c r="S7" s="1312"/>
    </row>
    <row r="8" spans="1:256" ht="15.75" customHeight="1" x14ac:dyDescent="0.25">
      <c r="A8" s="618"/>
      <c r="B8" s="1065" t="s">
        <v>113</v>
      </c>
      <c r="C8" s="501"/>
      <c r="E8" s="1312"/>
      <c r="F8" s="1312"/>
      <c r="G8" s="1312"/>
      <c r="H8" s="1312"/>
      <c r="I8" s="1312"/>
      <c r="J8" s="1312"/>
      <c r="K8" s="1312"/>
      <c r="L8" s="1312"/>
      <c r="M8" s="1312"/>
      <c r="N8" s="1312"/>
      <c r="O8" s="1312"/>
      <c r="P8" s="1312"/>
      <c r="Q8" s="1312"/>
      <c r="R8" s="1312"/>
      <c r="S8" s="1312"/>
    </row>
    <row r="9" spans="1:256" ht="15.75" customHeight="1" x14ac:dyDescent="0.25">
      <c r="A9" s="618"/>
      <c r="B9" s="685" t="s">
        <v>142</v>
      </c>
      <c r="C9" s="501"/>
      <c r="G9" s="61"/>
      <c r="H9" s="61"/>
    </row>
    <row r="10" spans="1:256" ht="15.75" customHeight="1" x14ac:dyDescent="0.25">
      <c r="A10" s="618"/>
      <c r="B10" s="686"/>
      <c r="C10" s="687"/>
    </row>
    <row r="11" spans="1:256" ht="15.75" customHeight="1" x14ac:dyDescent="0.25">
      <c r="A11" s="618"/>
      <c r="B11" s="688" t="s">
        <v>418</v>
      </c>
      <c r="C11" s="501"/>
    </row>
    <row r="12" spans="1:256" ht="15.75" customHeight="1" x14ac:dyDescent="0.25">
      <c r="A12" s="52"/>
      <c r="B12" s="689" t="s">
        <v>419</v>
      </c>
      <c r="C12" s="53"/>
      <c r="H12" s="77"/>
    </row>
    <row r="13" spans="1:256" ht="15.75" customHeight="1" x14ac:dyDescent="0.25">
      <c r="A13" s="618"/>
      <c r="B13" s="690" t="s">
        <v>168</v>
      </c>
      <c r="C13" s="501"/>
    </row>
    <row r="14" spans="1:256" ht="15.75" customHeight="1" x14ac:dyDescent="0.25">
      <c r="A14" s="52"/>
      <c r="B14" s="691" t="s">
        <v>270</v>
      </c>
      <c r="C14" s="501"/>
      <c r="V14"/>
    </row>
    <row r="15" spans="1:256" ht="15.75" customHeight="1" x14ac:dyDescent="0.25">
      <c r="A15" s="52"/>
      <c r="B15" s="502" t="s">
        <v>297</v>
      </c>
      <c r="C15" s="501"/>
      <c r="G15" s="46"/>
    </row>
    <row r="16" spans="1:256" ht="15.75" customHeight="1" x14ac:dyDescent="0.25">
      <c r="A16" s="52"/>
      <c r="B16" s="503" t="s">
        <v>363</v>
      </c>
      <c r="C16" s="504"/>
      <c r="G16" s="47"/>
    </row>
    <row r="17" spans="1:21" ht="15.75" customHeight="1" x14ac:dyDescent="0.25">
      <c r="A17" s="52"/>
      <c r="B17" s="54"/>
      <c r="C17" s="463"/>
      <c r="G17" s="47"/>
    </row>
    <row r="18" spans="1:21" ht="15.75" customHeight="1" x14ac:dyDescent="0.25">
      <c r="A18" s="52"/>
      <c r="B18" s="54"/>
      <c r="C18" s="53"/>
      <c r="G18" s="47"/>
    </row>
    <row r="19" spans="1:21" ht="15.75" customHeight="1" x14ac:dyDescent="0.25">
      <c r="A19" s="618"/>
      <c r="B19" s="1018" t="s">
        <v>420</v>
      </c>
      <c r="C19" s="501"/>
    </row>
    <row r="20" spans="1:21" ht="15.75" customHeight="1" x14ac:dyDescent="0.25">
      <c r="A20" s="52"/>
      <c r="B20" s="689" t="s">
        <v>421</v>
      </c>
      <c r="C20" s="53"/>
    </row>
    <row r="21" spans="1:21" ht="15.75" customHeight="1" x14ac:dyDescent="0.25">
      <c r="A21" s="618"/>
      <c r="B21" s="1066" t="s">
        <v>498</v>
      </c>
      <c r="C21" s="501"/>
    </row>
    <row r="22" spans="1:21" ht="15.75" customHeight="1" x14ac:dyDescent="0.3">
      <c r="A22" s="52"/>
      <c r="B22" s="1019" t="s">
        <v>312</v>
      </c>
      <c r="C22" s="501"/>
    </row>
    <row r="23" spans="1:21" ht="15.75" customHeight="1" x14ac:dyDescent="0.3">
      <c r="A23" s="52"/>
      <c r="B23" s="1067" t="s">
        <v>311</v>
      </c>
      <c r="C23" s="501"/>
      <c r="G23" s="47"/>
      <c r="O23" s="46"/>
    </row>
    <row r="24" spans="1:21" ht="15.75" customHeight="1" x14ac:dyDescent="0.3">
      <c r="A24" s="52"/>
      <c r="B24" s="1020" t="s">
        <v>364</v>
      </c>
      <c r="C24" s="501"/>
      <c r="G24" s="47"/>
      <c r="O24" s="47"/>
    </row>
    <row r="25" spans="1:21" ht="15.75" customHeight="1" x14ac:dyDescent="0.25">
      <c r="A25" s="52"/>
      <c r="B25" s="1068" t="s">
        <v>29</v>
      </c>
      <c r="C25" s="501"/>
      <c r="E25" s="1311" t="s">
        <v>110</v>
      </c>
      <c r="F25" s="1311"/>
      <c r="G25" s="1311"/>
      <c r="H25" s="1311"/>
      <c r="I25" s="1311"/>
      <c r="J25" s="1311"/>
      <c r="K25" s="1311"/>
      <c r="L25" s="1311"/>
      <c r="M25" s="1311"/>
      <c r="N25" s="1311"/>
      <c r="O25" s="1311"/>
      <c r="P25" s="1311"/>
      <c r="Q25" s="1311"/>
      <c r="R25" s="1311"/>
      <c r="S25" s="1311"/>
    </row>
    <row r="26" spans="1:21" ht="15.75" customHeight="1" x14ac:dyDescent="0.25">
      <c r="A26" s="52"/>
      <c r="B26" s="1069" t="s">
        <v>23</v>
      </c>
      <c r="C26" s="501"/>
      <c r="E26" s="1311"/>
      <c r="F26" s="1311"/>
      <c r="G26" s="1311"/>
      <c r="H26" s="1311"/>
      <c r="I26" s="1311"/>
      <c r="J26" s="1311"/>
      <c r="K26" s="1311"/>
      <c r="L26" s="1311"/>
      <c r="M26" s="1311"/>
      <c r="N26" s="1311"/>
      <c r="O26" s="1311"/>
      <c r="P26" s="1311"/>
      <c r="Q26" s="1311"/>
      <c r="R26" s="1311"/>
      <c r="S26" s="1311"/>
    </row>
    <row r="27" spans="1:21" ht="15.75" customHeight="1" x14ac:dyDescent="0.25">
      <c r="A27" s="52"/>
      <c r="B27" s="1070" t="s">
        <v>500</v>
      </c>
      <c r="C27" s="501"/>
      <c r="E27" s="1310" t="s">
        <v>294</v>
      </c>
      <c r="F27" s="1310"/>
      <c r="G27" s="1310"/>
      <c r="H27" s="1310"/>
      <c r="I27" s="1310"/>
      <c r="J27" s="1310"/>
      <c r="K27" s="1310"/>
      <c r="L27" s="1310"/>
      <c r="M27" s="1314"/>
      <c r="N27" s="1314"/>
      <c r="O27" s="1313" t="s">
        <v>295</v>
      </c>
      <c r="P27" s="1313"/>
      <c r="Q27" s="1313"/>
      <c r="R27" s="1313"/>
      <c r="S27" s="1313"/>
      <c r="T27" s="1313"/>
      <c r="U27" s="1313"/>
    </row>
    <row r="28" spans="1:21" ht="15.75" customHeight="1" x14ac:dyDescent="0.25">
      <c r="A28" s="52"/>
      <c r="B28" s="54"/>
      <c r="C28" s="501"/>
      <c r="E28" s="1315"/>
      <c r="F28" s="1315"/>
      <c r="G28" s="1315"/>
      <c r="H28" s="1315"/>
      <c r="I28" s="1315"/>
      <c r="J28" s="1315"/>
      <c r="K28" s="1315"/>
      <c r="L28" s="1315"/>
      <c r="M28" s="1314"/>
      <c r="N28" s="1314"/>
      <c r="O28" s="1313"/>
      <c r="P28" s="1313"/>
      <c r="Q28" s="1313"/>
      <c r="R28" s="1313"/>
      <c r="S28" s="1313"/>
      <c r="T28" s="1313"/>
      <c r="U28" s="1313"/>
    </row>
    <row r="29" spans="1:21" ht="15.75" customHeight="1" x14ac:dyDescent="0.25">
      <c r="A29" s="52"/>
      <c r="B29" s="54"/>
      <c r="C29" s="53"/>
      <c r="E29" s="1310" t="s">
        <v>660</v>
      </c>
      <c r="F29" s="1310"/>
      <c r="G29" s="1310"/>
      <c r="H29" s="1310"/>
      <c r="I29" s="1310"/>
      <c r="J29" s="1310"/>
      <c r="K29" s="1310"/>
      <c r="L29" s="1310"/>
      <c r="M29" s="1314"/>
      <c r="N29" s="1314"/>
      <c r="O29" s="1313" t="s">
        <v>661</v>
      </c>
      <c r="P29" s="1313"/>
      <c r="Q29" s="1313"/>
      <c r="R29" s="1313"/>
      <c r="S29" s="1313"/>
      <c r="T29" s="1313"/>
      <c r="U29" s="1313"/>
    </row>
    <row r="30" spans="1:21" ht="15.75" customHeight="1" x14ac:dyDescent="0.25">
      <c r="A30" s="52"/>
      <c r="B30" s="688" t="s">
        <v>422</v>
      </c>
      <c r="C30" s="53"/>
      <c r="E30" s="1315"/>
      <c r="F30" s="1315"/>
      <c r="G30" s="1315"/>
      <c r="H30" s="1315"/>
      <c r="I30" s="1315"/>
      <c r="J30" s="1315"/>
      <c r="K30" s="1315"/>
      <c r="L30" s="1315"/>
      <c r="M30" s="1314"/>
      <c r="N30" s="1314"/>
      <c r="O30" s="1313"/>
      <c r="P30" s="1313"/>
      <c r="Q30" s="1313"/>
      <c r="R30" s="1313"/>
      <c r="S30" s="1313"/>
      <c r="T30" s="1313"/>
      <c r="U30" s="1313"/>
    </row>
    <row r="31" spans="1:21" ht="15.75" customHeight="1" x14ac:dyDescent="0.3">
      <c r="A31" s="52"/>
      <c r="B31" s="689" t="s">
        <v>423</v>
      </c>
      <c r="C31" s="53"/>
      <c r="E31" s="1310" t="s">
        <v>662</v>
      </c>
      <c r="F31" s="1310"/>
      <c r="G31" s="1310"/>
      <c r="H31" s="1310"/>
      <c r="I31" s="1310"/>
      <c r="J31" s="1310"/>
      <c r="K31" s="1310"/>
      <c r="L31" s="1310"/>
      <c r="M31" s="1314"/>
      <c r="N31" s="1314"/>
      <c r="O31" s="1313" t="s">
        <v>663</v>
      </c>
      <c r="P31" s="1313"/>
      <c r="Q31" s="1313"/>
      <c r="R31" s="1313"/>
      <c r="S31" s="1313"/>
      <c r="T31" s="1313"/>
      <c r="U31" s="1234"/>
    </row>
    <row r="32" spans="1:21" ht="15.75" customHeight="1" x14ac:dyDescent="0.3">
      <c r="A32" s="52"/>
      <c r="B32" s="1073" t="s">
        <v>484</v>
      </c>
      <c r="C32" s="53"/>
      <c r="E32" s="1315"/>
      <c r="F32" s="1315"/>
      <c r="G32" s="1315"/>
      <c r="H32" s="1315"/>
      <c r="I32" s="1315"/>
      <c r="J32" s="1315"/>
      <c r="K32" s="1315"/>
      <c r="L32" s="1315"/>
      <c r="M32" s="1314"/>
      <c r="N32" s="1314"/>
      <c r="O32" s="1313"/>
      <c r="P32" s="1313"/>
      <c r="Q32" s="1313"/>
      <c r="R32" s="1313"/>
      <c r="S32" s="1313"/>
      <c r="T32" s="1313"/>
      <c r="U32" s="1234"/>
    </row>
    <row r="33" spans="1:20" ht="15.75" customHeight="1" x14ac:dyDescent="0.4">
      <c r="A33" s="618"/>
      <c r="B33" s="1074" t="s">
        <v>499</v>
      </c>
      <c r="C33" s="501"/>
      <c r="M33" s="1080"/>
      <c r="N33" s="1080"/>
      <c r="O33" s="1080"/>
      <c r="P33" s="1080"/>
      <c r="Q33" s="1080"/>
      <c r="R33" s="1080"/>
    </row>
    <row r="34" spans="1:20" ht="15.75" customHeight="1" x14ac:dyDescent="0.25">
      <c r="A34" s="52"/>
      <c r="B34" s="54"/>
      <c r="C34" s="53"/>
    </row>
    <row r="35" spans="1:20" ht="15.75" customHeight="1" x14ac:dyDescent="0.25">
      <c r="A35" s="52"/>
      <c r="B35" s="54"/>
      <c r="C35" s="501"/>
      <c r="E35" s="71"/>
      <c r="F35" s="71"/>
      <c r="G35" s="1299" t="s">
        <v>58</v>
      </c>
      <c r="H35" s="1299"/>
      <c r="I35" s="1299"/>
      <c r="J35" s="1299"/>
      <c r="K35" s="1299"/>
      <c r="L35" s="1299"/>
      <c r="M35" s="1299"/>
      <c r="N35" s="1299"/>
      <c r="O35" s="1299"/>
      <c r="P35" s="1299"/>
      <c r="Q35" s="1299"/>
      <c r="R35" s="71"/>
      <c r="S35" s="71"/>
    </row>
    <row r="36" spans="1:20" ht="15.75" customHeight="1" x14ac:dyDescent="0.25">
      <c r="A36" s="52"/>
      <c r="B36" s="1290" t="s">
        <v>450</v>
      </c>
      <c r="C36" s="501"/>
      <c r="E36" s="71"/>
      <c r="F36" s="71"/>
      <c r="G36" s="1299"/>
      <c r="H36" s="1299"/>
      <c r="I36" s="1299"/>
      <c r="J36" s="1299"/>
      <c r="K36" s="1299"/>
      <c r="L36" s="1299"/>
      <c r="M36" s="1299"/>
      <c r="N36" s="1299"/>
      <c r="O36" s="1299"/>
      <c r="P36" s="1299"/>
      <c r="Q36" s="1299"/>
      <c r="R36" s="71"/>
      <c r="S36" s="71"/>
    </row>
    <row r="37" spans="1:20" ht="15.75" customHeight="1" thickBot="1" x14ac:dyDescent="0.3">
      <c r="A37" s="54"/>
      <c r="B37" s="1291"/>
      <c r="C37" s="54"/>
      <c r="E37" s="72"/>
      <c r="F37" s="72"/>
      <c r="G37" s="1299"/>
      <c r="H37" s="1299"/>
      <c r="I37" s="1299"/>
      <c r="J37" s="1299"/>
      <c r="K37" s="1299"/>
      <c r="L37" s="1299"/>
      <c r="M37" s="1299"/>
      <c r="N37" s="1299"/>
      <c r="O37" s="1299"/>
      <c r="P37" s="1299"/>
      <c r="Q37" s="1299"/>
      <c r="R37" s="72"/>
      <c r="S37" s="72"/>
      <c r="T37"/>
    </row>
    <row r="38" spans="1:20" ht="15.75" customHeight="1" thickBot="1" x14ac:dyDescent="0.3">
      <c r="A38" s="54"/>
      <c r="B38" s="865" t="s">
        <v>446</v>
      </c>
      <c r="C38" s="54"/>
      <c r="E38" s="70"/>
      <c r="H38" s="516"/>
      <c r="S38" s="517"/>
      <c r="T38"/>
    </row>
    <row r="39" spans="1:20" ht="15.75" customHeight="1" thickBot="1" x14ac:dyDescent="0.3">
      <c r="A39" s="54"/>
      <c r="B39" s="1077" t="s">
        <v>379</v>
      </c>
      <c r="C39" s="54"/>
      <c r="H39" s="516"/>
      <c r="O39" s="47"/>
      <c r="T39"/>
    </row>
    <row r="40" spans="1:20" ht="15.75" customHeight="1" thickBot="1" x14ac:dyDescent="0.3">
      <c r="A40" s="54"/>
      <c r="B40" s="54"/>
      <c r="C40" s="54"/>
      <c r="H40" s="516"/>
      <c r="O40" s="47"/>
      <c r="T40"/>
    </row>
    <row r="41" spans="1:20" ht="15.75" customHeight="1" x14ac:dyDescent="0.25">
      <c r="A41" s="52"/>
      <c r="B41" s="603" t="s">
        <v>317</v>
      </c>
      <c r="C41" s="53"/>
      <c r="G41"/>
      <c r="H41"/>
      <c r="I41"/>
      <c r="J41"/>
      <c r="K41"/>
      <c r="L41"/>
      <c r="M41"/>
      <c r="N41"/>
      <c r="O41"/>
      <c r="P41"/>
      <c r="Q41"/>
      <c r="R41"/>
      <c r="S41"/>
      <c r="T41"/>
    </row>
    <row r="42" spans="1:20" ht="15.75" customHeight="1" x14ac:dyDescent="0.25">
      <c r="A42" s="52"/>
      <c r="B42" s="604" t="s">
        <v>277</v>
      </c>
      <c r="C42" s="53"/>
      <c r="F42"/>
      <c r="G42"/>
      <c r="H42"/>
      <c r="I42"/>
      <c r="J42"/>
      <c r="K42"/>
      <c r="L42"/>
      <c r="M42"/>
      <c r="N42"/>
      <c r="O42"/>
      <c r="P42"/>
      <c r="Q42"/>
      <c r="R42"/>
      <c r="S42"/>
      <c r="T42"/>
    </row>
    <row r="43" spans="1:20" ht="15.75" customHeight="1" x14ac:dyDescent="0.25">
      <c r="A43" s="52"/>
      <c r="B43" s="506" t="s">
        <v>262</v>
      </c>
      <c r="C43" s="505"/>
      <c r="G43"/>
      <c r="H43"/>
      <c r="I43"/>
      <c r="J43"/>
      <c r="K43"/>
      <c r="L43"/>
      <c r="M43"/>
      <c r="N43"/>
      <c r="O43"/>
      <c r="P43"/>
      <c r="Q43"/>
      <c r="R43"/>
      <c r="S43"/>
      <c r="T43"/>
    </row>
    <row r="44" spans="1:20" ht="15.75" customHeight="1" x14ac:dyDescent="0.25">
      <c r="A44" s="52"/>
      <c r="B44" s="507" t="s">
        <v>114</v>
      </c>
      <c r="C44" s="505"/>
      <c r="H44"/>
      <c r="I44"/>
      <c r="J44"/>
      <c r="K44"/>
      <c r="L44"/>
      <c r="M44"/>
      <c r="N44"/>
      <c r="O44"/>
      <c r="P44"/>
      <c r="Q44"/>
      <c r="R44"/>
      <c r="S44"/>
      <c r="T44"/>
    </row>
    <row r="45" spans="1:20" ht="15.75" customHeight="1" x14ac:dyDescent="0.25">
      <c r="A45" s="52"/>
      <c r="B45" s="508" t="s">
        <v>115</v>
      </c>
      <c r="C45" s="505"/>
      <c r="G45"/>
      <c r="H45"/>
      <c r="I45"/>
      <c r="J45"/>
      <c r="K45"/>
      <c r="L45"/>
      <c r="M45"/>
      <c r="N45"/>
      <c r="O45"/>
      <c r="P45"/>
      <c r="Q45"/>
      <c r="R45"/>
      <c r="S45"/>
      <c r="T45"/>
    </row>
    <row r="46" spans="1:20" ht="15.75" customHeight="1" x14ac:dyDescent="0.25">
      <c r="A46" s="52"/>
      <c r="B46" s="1075" t="s">
        <v>112</v>
      </c>
      <c r="C46" s="505"/>
      <c r="G46"/>
      <c r="H46"/>
      <c r="I46"/>
      <c r="J46"/>
      <c r="K46"/>
      <c r="L46"/>
      <c r="M46"/>
      <c r="N46"/>
      <c r="O46"/>
      <c r="P46"/>
      <c r="Q46"/>
      <c r="R46"/>
      <c r="S46"/>
      <c r="T46"/>
    </row>
    <row r="47" spans="1:20" ht="15.75" customHeight="1" x14ac:dyDescent="0.25">
      <c r="A47" s="52"/>
      <c r="B47" s="509" t="s">
        <v>273</v>
      </c>
      <c r="C47" s="505"/>
      <c r="G47"/>
      <c r="H47"/>
      <c r="I47"/>
      <c r="J47"/>
      <c r="K47"/>
      <c r="L47"/>
      <c r="M47"/>
      <c r="N47"/>
      <c r="O47"/>
      <c r="P47"/>
      <c r="Q47"/>
      <c r="R47"/>
      <c r="S47"/>
      <c r="T47"/>
    </row>
    <row r="48" spans="1:20" ht="15.75" customHeight="1" x14ac:dyDescent="0.25">
      <c r="A48" s="52"/>
      <c r="B48" s="509" t="s">
        <v>274</v>
      </c>
      <c r="C48" s="505"/>
      <c r="G48"/>
      <c r="H48"/>
      <c r="I48"/>
      <c r="J48"/>
      <c r="K48"/>
      <c r="L48"/>
      <c r="M48"/>
      <c r="N48"/>
      <c r="O48"/>
      <c r="P48"/>
      <c r="Q48"/>
      <c r="R48"/>
      <c r="S48"/>
      <c r="T48"/>
    </row>
    <row r="49" spans="1:20" ht="15.75" customHeight="1" x14ac:dyDescent="0.25">
      <c r="A49" s="52"/>
      <c r="B49" s="509" t="s">
        <v>146</v>
      </c>
      <c r="C49" s="505"/>
      <c r="G49"/>
      <c r="H49"/>
      <c r="I49"/>
      <c r="J49"/>
      <c r="K49"/>
      <c r="L49"/>
      <c r="M49"/>
      <c r="N49"/>
      <c r="O49"/>
      <c r="P49"/>
      <c r="Q49"/>
      <c r="R49"/>
      <c r="S49"/>
      <c r="T49"/>
    </row>
    <row r="50" spans="1:20" ht="15.75" customHeight="1" x14ac:dyDescent="0.25">
      <c r="A50" s="52"/>
      <c r="B50" s="509" t="s">
        <v>279</v>
      </c>
      <c r="C50" s="505"/>
      <c r="G50"/>
      <c r="H50"/>
      <c r="I50"/>
      <c r="J50"/>
      <c r="K50"/>
      <c r="L50"/>
      <c r="M50"/>
      <c r="N50"/>
      <c r="O50"/>
      <c r="P50"/>
      <c r="Q50"/>
      <c r="R50"/>
      <c r="S50"/>
      <c r="T50"/>
    </row>
    <row r="51" spans="1:20" ht="15.75" customHeight="1" x14ac:dyDescent="0.25">
      <c r="A51" s="52"/>
      <c r="B51" s="509" t="s">
        <v>275</v>
      </c>
      <c r="C51" s="505"/>
      <c r="G51"/>
      <c r="H51"/>
      <c r="I51"/>
      <c r="J51"/>
      <c r="K51"/>
      <c r="L51"/>
      <c r="M51"/>
      <c r="N51"/>
      <c r="O51"/>
      <c r="P51" s="636"/>
      <c r="Q51"/>
      <c r="R51"/>
      <c r="S51"/>
      <c r="T51"/>
    </row>
    <row r="52" spans="1:20" ht="15.75" customHeight="1" x14ac:dyDescent="0.25">
      <c r="A52" s="52"/>
      <c r="B52" s="509" t="s">
        <v>145</v>
      </c>
      <c r="C52" s="505"/>
      <c r="G52"/>
      <c r="H52"/>
      <c r="I52"/>
      <c r="J52"/>
      <c r="K52"/>
      <c r="L52"/>
      <c r="M52"/>
      <c r="N52" s="1298"/>
      <c r="O52"/>
      <c r="P52"/>
      <c r="Q52"/>
      <c r="R52"/>
      <c r="S52"/>
      <c r="T52"/>
    </row>
    <row r="53" spans="1:20" ht="15.75" customHeight="1" x14ac:dyDescent="0.25">
      <c r="A53" s="52"/>
      <c r="B53" s="509" t="s">
        <v>276</v>
      </c>
      <c r="C53" s="505"/>
      <c r="G53"/>
      <c r="H53"/>
      <c r="I53"/>
      <c r="J53"/>
      <c r="K53"/>
      <c r="L53"/>
      <c r="M53"/>
      <c r="N53" s="1298"/>
      <c r="O53"/>
      <c r="P53"/>
      <c r="Q53"/>
      <c r="R53"/>
      <c r="S53"/>
      <c r="T53"/>
    </row>
    <row r="54" spans="1:20" ht="15.75" customHeight="1" x14ac:dyDescent="0.25">
      <c r="A54" s="52"/>
      <c r="B54" s="692" t="s">
        <v>116</v>
      </c>
      <c r="C54" s="505"/>
      <c r="G54"/>
      <c r="H54"/>
      <c r="I54"/>
      <c r="J54"/>
      <c r="K54"/>
      <c r="L54"/>
      <c r="M54"/>
      <c r="N54" s="1298"/>
      <c r="O54"/>
      <c r="P54"/>
      <c r="Q54"/>
      <c r="R54"/>
      <c r="S54"/>
    </row>
    <row r="55" spans="1:20" ht="15.75" customHeight="1" x14ac:dyDescent="0.25">
      <c r="A55" s="52"/>
      <c r="B55" s="54"/>
      <c r="C55" s="505"/>
      <c r="G55"/>
      <c r="H55"/>
      <c r="I55"/>
      <c r="J55"/>
      <c r="K55"/>
      <c r="L55"/>
      <c r="M55"/>
      <c r="N55" s="1298"/>
      <c r="O55"/>
      <c r="P55"/>
      <c r="Q55"/>
      <c r="R55"/>
      <c r="S55"/>
    </row>
    <row r="56" spans="1:20" ht="15.75" customHeight="1" x14ac:dyDescent="0.25">
      <c r="A56" s="52"/>
      <c r="B56" s="54"/>
      <c r="C56" s="505"/>
      <c r="G56"/>
      <c r="H56"/>
      <c r="I56"/>
      <c r="J56"/>
      <c r="K56"/>
      <c r="L56"/>
      <c r="M56"/>
      <c r="N56" s="1298"/>
      <c r="O56"/>
      <c r="P56" s="1298"/>
      <c r="Q56"/>
      <c r="R56"/>
      <c r="S56"/>
    </row>
    <row r="57" spans="1:20" ht="15.75" customHeight="1" x14ac:dyDescent="0.25">
      <c r="A57" s="52"/>
      <c r="B57" s="54"/>
      <c r="C57" s="53"/>
      <c r="G57"/>
      <c r="H57"/>
      <c r="I57"/>
      <c r="J57"/>
      <c r="K57"/>
      <c r="L57"/>
      <c r="M57"/>
      <c r="N57" s="1298"/>
      <c r="O57"/>
      <c r="P57" s="1298"/>
      <c r="Q57"/>
      <c r="R57"/>
      <c r="S57"/>
    </row>
    <row r="58" spans="1:20" ht="15.75" customHeight="1" x14ac:dyDescent="0.25">
      <c r="A58" s="862"/>
      <c r="B58" s="863" t="str">
        <f>B1</f>
        <v>Sept 2012</v>
      </c>
      <c r="C58" s="864"/>
      <c r="N58" s="1298"/>
      <c r="P58" s="1298"/>
    </row>
    <row r="59" spans="1:20" ht="15.75" customHeight="1" x14ac:dyDescent="0.25">
      <c r="A59" s="1044"/>
      <c r="B59" s="1044"/>
      <c r="C59" s="1044"/>
      <c r="N59" s="1298"/>
      <c r="P59" s="1298"/>
    </row>
    <row r="60" spans="1:20" ht="15.75" customHeight="1" x14ac:dyDescent="0.25">
      <c r="A60" s="1044"/>
      <c r="B60" s="1044"/>
      <c r="C60" s="1044"/>
      <c r="N60" s="1298"/>
      <c r="P60" s="1298"/>
    </row>
    <row r="61" spans="1:20" ht="15.75" customHeight="1" x14ac:dyDescent="0.25">
      <c r="A61" s="1044"/>
      <c r="B61" s="1044"/>
      <c r="C61" s="1044"/>
      <c r="N61" s="1298"/>
      <c r="P61" s="1298"/>
    </row>
    <row r="62" spans="1:20" ht="15.75" customHeight="1" x14ac:dyDescent="0.25">
      <c r="A62" s="1044"/>
      <c r="B62" s="1044"/>
      <c r="C62" s="1044"/>
      <c r="P62" s="1298"/>
    </row>
    <row r="63" spans="1:20" ht="15.75" customHeight="1" x14ac:dyDescent="0.25">
      <c r="A63" s="1044"/>
      <c r="B63" s="1044"/>
      <c r="C63" s="1044"/>
      <c r="P63" s="1298"/>
    </row>
    <row r="64" spans="1:20" ht="15.75" customHeight="1" x14ac:dyDescent="0.25">
      <c r="A64" s="1044"/>
      <c r="B64" s="1044"/>
      <c r="C64" s="1044"/>
      <c r="P64" s="1298"/>
    </row>
    <row r="65" spans="1:16" ht="15.75" customHeight="1" x14ac:dyDescent="0.25">
      <c r="A65" s="1044"/>
      <c r="B65" s="1044"/>
      <c r="C65" s="1044"/>
      <c r="P65" s="1298"/>
    </row>
    <row r="66" spans="1:16" ht="15.75" customHeight="1" x14ac:dyDescent="0.25">
      <c r="A66" s="1044"/>
      <c r="B66" s="1044"/>
      <c r="C66" s="1044"/>
      <c r="P66" s="1298"/>
    </row>
    <row r="67" spans="1:16" ht="15.75" customHeight="1" x14ac:dyDescent="0.25">
      <c r="A67" s="1044"/>
      <c r="B67" s="1044"/>
      <c r="C67" s="1044"/>
      <c r="P67" s="1298"/>
    </row>
    <row r="68" spans="1:16" ht="15.75" customHeight="1" x14ac:dyDescent="0.25">
      <c r="A68" s="1044"/>
      <c r="B68" s="1044"/>
      <c r="C68" s="1044"/>
      <c r="P68" s="1298"/>
    </row>
    <row r="69" spans="1:16" ht="15.75" customHeight="1" x14ac:dyDescent="0.25">
      <c r="A69" s="1044"/>
      <c r="B69" s="1044"/>
      <c r="C69" s="1044"/>
    </row>
    <row r="70" spans="1:16" ht="15.75" customHeight="1" x14ac:dyDescent="0.25">
      <c r="A70" s="1044"/>
      <c r="B70" s="1044"/>
      <c r="C70" s="1044"/>
    </row>
    <row r="71" spans="1:16" ht="15.75" customHeight="1" x14ac:dyDescent="0.25">
      <c r="A71" s="855"/>
      <c r="B71" s="855"/>
      <c r="C71" s="855"/>
    </row>
    <row r="72" spans="1:16" ht="15.75" customHeight="1" x14ac:dyDescent="0.25">
      <c r="A72" s="855"/>
      <c r="B72" s="855"/>
      <c r="C72" s="855"/>
    </row>
    <row r="73" spans="1:16" ht="15.75" customHeight="1" x14ac:dyDescent="0.25">
      <c r="A73" s="855"/>
      <c r="B73" s="855"/>
      <c r="C73" s="855"/>
    </row>
    <row r="74" spans="1:16" ht="15.75" customHeight="1" x14ac:dyDescent="0.25">
      <c r="A74" s="855"/>
      <c r="B74" s="855"/>
      <c r="C74" s="855"/>
    </row>
    <row r="75" spans="1:16" ht="15.75" customHeight="1" x14ac:dyDescent="0.25">
      <c r="A75" s="855"/>
      <c r="B75" s="855"/>
      <c r="C75" s="855"/>
    </row>
    <row r="76" spans="1:16" ht="15.75" customHeight="1" x14ac:dyDescent="0.25">
      <c r="A76" s="855"/>
      <c r="B76" s="855"/>
      <c r="C76" s="855"/>
    </row>
    <row r="77" spans="1:16" ht="15.75" customHeight="1" x14ac:dyDescent="0.25">
      <c r="A77" s="684"/>
      <c r="B77" s="684"/>
      <c r="C77" s="684"/>
    </row>
    <row r="78" spans="1:16" ht="15.75" customHeight="1" x14ac:dyDescent="0.25">
      <c r="A78" s="684"/>
      <c r="B78" s="684"/>
      <c r="C78" s="684"/>
    </row>
    <row r="79" spans="1:16" ht="15.75" customHeight="1" x14ac:dyDescent="0.25">
      <c r="A79" s="684"/>
      <c r="B79" s="684"/>
      <c r="C79" s="684"/>
    </row>
    <row r="80" spans="1:16" ht="15.75" customHeight="1" x14ac:dyDescent="0.25">
      <c r="A80" s="684"/>
      <c r="B80" s="684"/>
      <c r="C80" s="684"/>
    </row>
    <row r="81" spans="1:3" ht="15.75" customHeight="1" x14ac:dyDescent="0.25">
      <c r="A81" s="684"/>
      <c r="B81" s="684"/>
      <c r="C81" s="684"/>
    </row>
    <row r="82" spans="1:3" ht="15.75" customHeight="1" x14ac:dyDescent="0.25">
      <c r="A82" s="684"/>
      <c r="B82" s="684"/>
      <c r="C82" s="684"/>
    </row>
    <row r="83" spans="1:3" ht="15.75" customHeight="1" x14ac:dyDescent="0.25">
      <c r="A83" s="684"/>
      <c r="B83" s="684"/>
      <c r="C83" s="684"/>
    </row>
    <row r="84" spans="1:3" ht="15.75" customHeight="1" x14ac:dyDescent="0.25">
      <c r="A84" s="684"/>
      <c r="B84" s="684"/>
      <c r="C84" s="684"/>
    </row>
    <row r="85" spans="1:3" ht="15.75" customHeight="1" x14ac:dyDescent="0.25">
      <c r="A85" s="684"/>
      <c r="B85" s="684"/>
      <c r="C85" s="684"/>
    </row>
    <row r="86" spans="1:3" ht="15.75" customHeight="1" x14ac:dyDescent="0.25">
      <c r="A86" s="684"/>
      <c r="B86" s="684"/>
      <c r="C86" s="684"/>
    </row>
    <row r="87" spans="1:3" ht="15.75" customHeight="1" x14ac:dyDescent="0.25">
      <c r="A87" s="684"/>
      <c r="B87" s="684"/>
      <c r="C87" s="684"/>
    </row>
    <row r="88" spans="1:3" ht="15.75" customHeight="1" x14ac:dyDescent="0.25">
      <c r="A88" s="684"/>
      <c r="B88" s="684"/>
      <c r="C88" s="684"/>
    </row>
    <row r="89" spans="1:3" ht="15.75" customHeight="1" x14ac:dyDescent="0.25">
      <c r="A89" s="684"/>
      <c r="B89" s="684"/>
      <c r="C89" s="684"/>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G35:Q37"/>
    <mergeCell ref="B4:B6"/>
    <mergeCell ref="E2:S4"/>
    <mergeCell ref="E5:S6"/>
    <mergeCell ref="E25:S26"/>
    <mergeCell ref="E7:S8"/>
    <mergeCell ref="B36:B37"/>
    <mergeCell ref="O27:U28"/>
    <mergeCell ref="O29:U30"/>
    <mergeCell ref="O31:T32"/>
    <mergeCell ref="E27:N28"/>
    <mergeCell ref="E29:N30"/>
    <mergeCell ref="E31:N32"/>
  </mergeCells>
  <phoneticPr fontId="0" type="noConversion"/>
  <hyperlinks>
    <hyperlink ref="E25:S26" r:id="rId9" tooltip="IEEE 802.11 Web Site" display="www.ieee802.org/1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0" tooltip="Code of Ethics"/>
    <hyperlink ref="B54" location="References!A1" tooltip="802.11 WG Communication References" display="Reference"/>
    <hyperlink ref="B43" location="'802.11 Cover'!A1" tooltip="Cover Page" display="Cover"/>
    <hyperlink ref="B48" r:id="rId11" tooltip="Antitrust and Competition Policy"/>
    <hyperlink ref="B51" r:id="rId12" tooltip="IEEE-SA PatCom"/>
    <hyperlink ref="B45" r:id="rId13" tooltip="WG Officers and Contact Details"/>
    <hyperlink ref="B52" r:id="rId14" tooltip="Patent Policy"/>
    <hyperlink ref="B53" r:id="rId15" tooltip="Patent FAQ"/>
    <hyperlink ref="B47" r:id="rId16" tooltip="Affiliation FAQ"/>
    <hyperlink ref="B50" r:id="rId17" tooltip="IEEE-SA Letter of Assurance Form"/>
    <hyperlink ref="B14" location="'ARC SC'!A1" tooltip="Architecture Standing Committee Agenda" display="ARC"/>
    <hyperlink ref="B42" r:id="rId18" tooltip="Teleconference Calendar"/>
    <hyperlink ref="B41" r:id="rId19"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O27" r:id="rId20"/>
    <hyperlink ref="O29" r:id="rId21"/>
    <hyperlink ref="O29:U30" r:id="rId22" display="jrosdahl@ieee.org"/>
    <hyperlink ref="O27:U28" r:id="rId23" display="bkraemer@ieee.org"/>
    <hyperlink ref="O31:T32" r:id="rId24" display="adrian.p.stephens@intel.com"/>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zoomScaleNormal="100" workbookViewId="0">
      <selection activeCell="E3" sqref="E3:L3"/>
    </sheetView>
  </sheetViews>
  <sheetFormatPr defaultColWidth="9.109375" defaultRowHeight="13.2" x14ac:dyDescent="0.25"/>
  <cols>
    <col min="1" max="1" width="1.44140625" style="684" customWidth="1"/>
    <col min="2" max="2" width="13.5546875" style="684" customWidth="1"/>
    <col min="3" max="3" width="1.44140625" style="684" customWidth="1"/>
    <col min="4" max="4" width="4.44140625" style="684" customWidth="1"/>
    <col min="5" max="5" width="2.5546875" style="684" customWidth="1"/>
    <col min="6" max="6" width="4.88671875" style="684" customWidth="1"/>
    <col min="7" max="7" width="9.109375" style="684"/>
    <col min="8" max="8" width="79.44140625" style="684" customWidth="1"/>
    <col min="9" max="9" width="4.5546875" style="684" customWidth="1"/>
    <col min="10" max="10" width="9.109375" style="684"/>
    <col min="11" max="11" width="8" style="684" customWidth="1"/>
    <col min="12" max="16384" width="9.109375" style="684"/>
  </cols>
  <sheetData>
    <row r="1" spans="1:13" ht="15.6" x14ac:dyDescent="0.25">
      <c r="A1" s="862"/>
      <c r="B1" s="863" t="str">
        <f>Title!B1</f>
        <v>Sept 2012</v>
      </c>
      <c r="C1" s="864"/>
      <c r="E1" s="1071"/>
      <c r="F1" s="1071"/>
      <c r="G1" s="1071"/>
      <c r="H1" s="1071"/>
      <c r="I1" s="1071"/>
      <c r="J1" s="1071"/>
      <c r="K1" s="1071"/>
      <c r="L1" s="1071"/>
      <c r="M1" s="1072"/>
    </row>
    <row r="2" spans="1:13" ht="18" thickBot="1" x14ac:dyDescent="0.3">
      <c r="A2" s="618"/>
      <c r="B2" s="886"/>
      <c r="C2" s="53"/>
      <c r="E2" s="1651" t="s">
        <v>502</v>
      </c>
      <c r="F2" s="1651"/>
      <c r="G2" s="1651"/>
      <c r="H2" s="1651"/>
      <c r="I2" s="1651"/>
      <c r="J2" s="1651"/>
      <c r="K2" s="1651"/>
      <c r="L2" s="1651"/>
      <c r="M2" s="1651"/>
    </row>
    <row r="3" spans="1:13" ht="16.2" thickBot="1" x14ac:dyDescent="0.3">
      <c r="A3" s="618"/>
      <c r="B3" s="372" t="str">
        <f>Title!B3</f>
        <v>Interim</v>
      </c>
      <c r="C3" s="53"/>
      <c r="E3" s="1652" t="s">
        <v>511</v>
      </c>
      <c r="F3" s="1652"/>
      <c r="G3" s="1652"/>
      <c r="H3" s="1652"/>
      <c r="I3" s="1652"/>
      <c r="J3" s="1652"/>
      <c r="K3" s="1652"/>
      <c r="L3" s="1652"/>
      <c r="M3" s="399"/>
    </row>
    <row r="4" spans="1:13" ht="15.6" x14ac:dyDescent="0.25">
      <c r="A4" s="618"/>
      <c r="B4" s="1285" t="str">
        <f>Title!B4</f>
        <v>R0</v>
      </c>
      <c r="C4" s="53"/>
      <c r="E4" s="1653" t="s">
        <v>571</v>
      </c>
      <c r="F4" s="1653"/>
      <c r="G4" s="1653"/>
      <c r="H4" s="1653"/>
      <c r="I4" s="1653"/>
      <c r="J4" s="1653"/>
      <c r="K4" s="1653"/>
      <c r="L4" s="1653"/>
      <c r="M4" s="694"/>
    </row>
    <row r="5" spans="1:13" ht="15.6" x14ac:dyDescent="0.25">
      <c r="A5" s="618"/>
      <c r="B5" s="1286"/>
      <c r="C5" s="53"/>
      <c r="E5" s="752" t="s">
        <v>6</v>
      </c>
      <c r="F5" s="753" t="s">
        <v>424</v>
      </c>
      <c r="G5" s="754"/>
      <c r="H5" s="755"/>
      <c r="I5" s="755"/>
      <c r="J5" s="755"/>
      <c r="K5" s="755"/>
      <c r="L5" s="756"/>
      <c r="M5" s="695"/>
    </row>
    <row r="6" spans="1:13" ht="16.2" thickBot="1" x14ac:dyDescent="0.3">
      <c r="A6" s="618"/>
      <c r="B6" s="1287"/>
      <c r="C6" s="53"/>
      <c r="E6" s="752" t="s">
        <v>6</v>
      </c>
      <c r="F6" s="753" t="s">
        <v>572</v>
      </c>
      <c r="G6" s="754"/>
      <c r="H6" s="755"/>
      <c r="I6" s="755"/>
      <c r="J6" s="755"/>
      <c r="K6" s="755"/>
      <c r="L6" s="756"/>
      <c r="M6" s="695"/>
    </row>
    <row r="7" spans="1:13" ht="13.8" thickBot="1" x14ac:dyDescent="0.3">
      <c r="A7" s="618"/>
      <c r="B7" s="54"/>
      <c r="C7" s="547"/>
      <c r="E7" s="1649"/>
      <c r="F7" s="1650"/>
      <c r="G7" s="1650"/>
      <c r="H7" s="1650"/>
      <c r="I7" s="1650"/>
      <c r="J7" s="1650"/>
      <c r="K7" s="1650"/>
      <c r="L7" s="1650"/>
      <c r="M7" s="47"/>
    </row>
    <row r="8" spans="1:13" ht="17.399999999999999" x14ac:dyDescent="0.25">
      <c r="A8" s="618"/>
      <c r="B8" s="1065" t="s">
        <v>113</v>
      </c>
      <c r="C8" s="501"/>
      <c r="E8" s="1643" t="s">
        <v>573</v>
      </c>
      <c r="F8" s="1643"/>
      <c r="G8" s="1643"/>
      <c r="H8" s="1643"/>
      <c r="I8" s="1643"/>
      <c r="J8" s="1643"/>
      <c r="K8" s="1643"/>
      <c r="L8" s="1643"/>
      <c r="M8" s="1081"/>
    </row>
    <row r="9" spans="1:13" ht="17.399999999999999" x14ac:dyDescent="0.25">
      <c r="A9" s="618"/>
      <c r="B9" s="685" t="s">
        <v>142</v>
      </c>
      <c r="C9" s="501"/>
      <c r="E9" s="988"/>
      <c r="F9" s="989"/>
      <c r="G9" s="990"/>
      <c r="H9" s="990"/>
      <c r="I9" s="990"/>
      <c r="J9" s="990"/>
      <c r="K9" s="990"/>
      <c r="L9" s="991"/>
      <c r="M9" s="990"/>
    </row>
    <row r="10" spans="1:13" ht="17.399999999999999" x14ac:dyDescent="0.25">
      <c r="A10" s="618"/>
      <c r="B10" s="686"/>
      <c r="C10" s="687"/>
      <c r="E10" s="759"/>
      <c r="F10" s="901">
        <v>1</v>
      </c>
      <c r="G10" s="902" t="s">
        <v>0</v>
      </c>
      <c r="H10" s="903" t="s">
        <v>338</v>
      </c>
      <c r="I10" s="903" t="s">
        <v>185</v>
      </c>
      <c r="J10" s="903" t="s">
        <v>1</v>
      </c>
      <c r="K10" s="760">
        <v>1</v>
      </c>
      <c r="L10" s="761">
        <f>TIME(16,0,0)</f>
        <v>0.66666666666666663</v>
      </c>
      <c r="M10" s="762"/>
    </row>
    <row r="11" spans="1:13" ht="15.6" x14ac:dyDescent="0.25">
      <c r="A11" s="618"/>
      <c r="B11" s="688" t="s">
        <v>418</v>
      </c>
      <c r="C11" s="501"/>
      <c r="E11" s="992"/>
      <c r="F11" s="993">
        <v>2</v>
      </c>
      <c r="G11" s="994" t="s">
        <v>0</v>
      </c>
      <c r="H11" s="995" t="s">
        <v>425</v>
      </c>
      <c r="I11" s="996" t="s">
        <v>185</v>
      </c>
      <c r="J11" s="996" t="s">
        <v>1</v>
      </c>
      <c r="K11" s="997">
        <v>5</v>
      </c>
      <c r="L11" s="998">
        <f t="shared" ref="L11:L17" si="0">L10+TIME(0,K10,0)</f>
        <v>0.66736111111111107</v>
      </c>
      <c r="M11" s="999"/>
    </row>
    <row r="12" spans="1:13" ht="15.6" x14ac:dyDescent="0.25">
      <c r="A12" s="52"/>
      <c r="B12" s="689" t="s">
        <v>419</v>
      </c>
      <c r="C12" s="53"/>
      <c r="E12" s="750"/>
      <c r="F12" s="772">
        <v>3</v>
      </c>
      <c r="G12" s="763" t="s">
        <v>0</v>
      </c>
      <c r="H12" s="764" t="s">
        <v>426</v>
      </c>
      <c r="I12" s="903" t="s">
        <v>185</v>
      </c>
      <c r="J12" s="903" t="s">
        <v>1</v>
      </c>
      <c r="K12" s="760">
        <v>5</v>
      </c>
      <c r="L12" s="761">
        <f t="shared" si="0"/>
        <v>0.67083333333333328</v>
      </c>
      <c r="M12" s="762"/>
    </row>
    <row r="13" spans="1:13" ht="15.6" x14ac:dyDescent="0.25">
      <c r="A13" s="618"/>
      <c r="B13" s="690" t="s">
        <v>168</v>
      </c>
      <c r="C13" s="501"/>
      <c r="E13" s="992"/>
      <c r="F13" s="993">
        <v>4</v>
      </c>
      <c r="G13" s="994" t="s">
        <v>42</v>
      </c>
      <c r="H13" s="1000" t="s">
        <v>339</v>
      </c>
      <c r="I13" s="996" t="s">
        <v>185</v>
      </c>
      <c r="J13" s="996" t="s">
        <v>1</v>
      </c>
      <c r="K13" s="997">
        <v>5</v>
      </c>
      <c r="L13" s="998">
        <f t="shared" si="0"/>
        <v>0.67430555555555549</v>
      </c>
      <c r="M13" s="999"/>
    </row>
    <row r="14" spans="1:13" ht="15.6" x14ac:dyDescent="0.25">
      <c r="A14" s="52"/>
      <c r="B14" s="691" t="s">
        <v>270</v>
      </c>
      <c r="C14" s="501"/>
      <c r="E14" s="697"/>
      <c r="F14" s="698">
        <v>5</v>
      </c>
      <c r="G14" s="699" t="s">
        <v>2</v>
      </c>
      <c r="H14" s="700" t="s">
        <v>340</v>
      </c>
      <c r="I14" s="699" t="s">
        <v>185</v>
      </c>
      <c r="J14" s="699" t="s">
        <v>4</v>
      </c>
      <c r="K14" s="701">
        <v>5</v>
      </c>
      <c r="L14" s="761">
        <f t="shared" si="0"/>
        <v>0.6777777777777777</v>
      </c>
      <c r="M14" s="702"/>
    </row>
    <row r="15" spans="1:13" ht="15.6" x14ac:dyDescent="0.25">
      <c r="A15" s="52"/>
      <c r="B15" s="502" t="s">
        <v>297</v>
      </c>
      <c r="C15" s="501"/>
      <c r="E15" s="992"/>
      <c r="F15" s="993">
        <v>6</v>
      </c>
      <c r="G15" s="994" t="s">
        <v>53</v>
      </c>
      <c r="H15" s="1001" t="s">
        <v>345</v>
      </c>
      <c r="I15" s="996" t="s">
        <v>185</v>
      </c>
      <c r="J15" s="996" t="s">
        <v>1</v>
      </c>
      <c r="K15" s="997">
        <v>50</v>
      </c>
      <c r="L15" s="998">
        <f t="shared" si="0"/>
        <v>0.68124999999999991</v>
      </c>
      <c r="M15" s="999"/>
    </row>
    <row r="16" spans="1:13" ht="15.6" x14ac:dyDescent="0.25">
      <c r="A16" s="52"/>
      <c r="B16" s="503" t="s">
        <v>363</v>
      </c>
      <c r="C16" s="504"/>
      <c r="E16" s="697"/>
      <c r="F16" s="839">
        <v>7</v>
      </c>
      <c r="G16" s="1002" t="s">
        <v>53</v>
      </c>
      <c r="H16" s="837" t="s">
        <v>574</v>
      </c>
      <c r="I16" s="699" t="s">
        <v>185</v>
      </c>
      <c r="J16" s="699" t="s">
        <v>1</v>
      </c>
      <c r="K16" s="701">
        <v>49</v>
      </c>
      <c r="L16" s="761">
        <f t="shared" si="0"/>
        <v>0.71597222222222212</v>
      </c>
      <c r="M16" s="702"/>
    </row>
    <row r="17" spans="1:13" ht="15.6" x14ac:dyDescent="0.25">
      <c r="A17" s="52"/>
      <c r="B17" s="54"/>
      <c r="C17" s="463"/>
      <c r="E17" s="992"/>
      <c r="F17" s="1003">
        <v>8</v>
      </c>
      <c r="G17" s="996" t="s">
        <v>0</v>
      </c>
      <c r="H17" s="996" t="s">
        <v>510</v>
      </c>
      <c r="I17" s="996" t="s">
        <v>185</v>
      </c>
      <c r="J17" s="996" t="s">
        <v>4</v>
      </c>
      <c r="K17" s="997">
        <v>5</v>
      </c>
      <c r="L17" s="998">
        <f t="shared" si="0"/>
        <v>0.74999999999999989</v>
      </c>
      <c r="M17" s="999"/>
    </row>
    <row r="18" spans="1:13" ht="15.6" x14ac:dyDescent="0.25">
      <c r="A18" s="52"/>
      <c r="B18" s="54"/>
      <c r="C18" s="53"/>
      <c r="E18" s="697"/>
      <c r="F18" s="698"/>
      <c r="G18" s="699"/>
      <c r="H18" s="699"/>
      <c r="I18" s="699"/>
      <c r="J18" s="699"/>
      <c r="K18" s="701"/>
      <c r="L18" s="829"/>
      <c r="M18" s="702"/>
    </row>
    <row r="19" spans="1:13" ht="15.6" x14ac:dyDescent="0.25">
      <c r="A19" s="618"/>
      <c r="B19" s="1018" t="s">
        <v>420</v>
      </c>
      <c r="C19" s="501"/>
      <c r="E19" s="706"/>
      <c r="F19" s="707"/>
      <c r="G19" s="925"/>
      <c r="H19" s="925"/>
      <c r="I19" s="925"/>
      <c r="J19" s="925"/>
      <c r="K19" s="703"/>
      <c r="L19" s="704"/>
      <c r="M19" s="705"/>
    </row>
    <row r="20" spans="1:13" ht="15.6" x14ac:dyDescent="0.25">
      <c r="A20" s="52"/>
      <c r="B20" s="689" t="s">
        <v>421</v>
      </c>
      <c r="C20" s="53"/>
      <c r="E20" s="1649"/>
      <c r="F20" s="1650"/>
      <c r="G20" s="1650"/>
      <c r="H20" s="1650"/>
      <c r="I20" s="1650"/>
      <c r="J20" s="1650"/>
      <c r="K20" s="1650"/>
      <c r="L20" s="1650"/>
      <c r="M20" s="47"/>
    </row>
    <row r="21" spans="1:13" ht="17.399999999999999" x14ac:dyDescent="0.25">
      <c r="A21" s="618"/>
      <c r="B21" s="1066" t="s">
        <v>498</v>
      </c>
      <c r="C21" s="501"/>
      <c r="E21" s="1643" t="s">
        <v>575</v>
      </c>
      <c r="F21" s="1643"/>
      <c r="G21" s="1643"/>
      <c r="H21" s="1643"/>
      <c r="I21" s="1643"/>
      <c r="J21" s="1643"/>
      <c r="K21" s="1643"/>
      <c r="L21" s="1643"/>
      <c r="M21" s="1081"/>
    </row>
    <row r="22" spans="1:13" ht="17.399999999999999" x14ac:dyDescent="0.3">
      <c r="A22" s="52"/>
      <c r="B22" s="1019" t="s">
        <v>312</v>
      </c>
      <c r="C22" s="501"/>
      <c r="E22" s="770"/>
      <c r="F22" s="771"/>
      <c r="G22" s="757"/>
      <c r="H22" s="757"/>
      <c r="I22" s="757"/>
      <c r="J22" s="757"/>
      <c r="K22" s="757"/>
      <c r="L22" s="758"/>
      <c r="M22" s="757"/>
    </row>
    <row r="23" spans="1:13" ht="17.399999999999999" x14ac:dyDescent="0.3">
      <c r="A23" s="52"/>
      <c r="B23" s="1067" t="s">
        <v>311</v>
      </c>
      <c r="C23" s="501"/>
      <c r="E23" s="759"/>
      <c r="F23" s="901">
        <v>9</v>
      </c>
      <c r="G23" s="902" t="s">
        <v>0</v>
      </c>
      <c r="H23" s="903" t="s">
        <v>338</v>
      </c>
      <c r="I23" s="903" t="s">
        <v>185</v>
      </c>
      <c r="J23" s="903" t="s">
        <v>1</v>
      </c>
      <c r="K23" s="760">
        <v>1</v>
      </c>
      <c r="L23" s="761">
        <f>TIME(10,30,0)</f>
        <v>0.4375</v>
      </c>
      <c r="M23" s="762"/>
    </row>
    <row r="24" spans="1:13" ht="15.6" x14ac:dyDescent="0.3">
      <c r="A24" s="52"/>
      <c r="B24" s="1020" t="s">
        <v>364</v>
      </c>
      <c r="C24" s="501"/>
      <c r="E24" s="992"/>
      <c r="F24" s="993">
        <v>10</v>
      </c>
      <c r="G24" s="994" t="s">
        <v>0</v>
      </c>
      <c r="H24" s="995" t="s">
        <v>425</v>
      </c>
      <c r="I24" s="996" t="s">
        <v>185</v>
      </c>
      <c r="J24" s="996" t="s">
        <v>1</v>
      </c>
      <c r="K24" s="997">
        <v>5</v>
      </c>
      <c r="L24" s="998">
        <f>L23+TIME(0,K23,0)</f>
        <v>0.43819444444444444</v>
      </c>
      <c r="M24" s="999"/>
    </row>
    <row r="25" spans="1:13" ht="15.6" x14ac:dyDescent="0.25">
      <c r="A25" s="52"/>
      <c r="B25" s="1068" t="s">
        <v>29</v>
      </c>
      <c r="C25" s="501"/>
      <c r="E25" s="750"/>
      <c r="F25" s="772">
        <v>11</v>
      </c>
      <c r="G25" s="763" t="s">
        <v>0</v>
      </c>
      <c r="H25" s="764" t="s">
        <v>426</v>
      </c>
      <c r="I25" s="903" t="s">
        <v>185</v>
      </c>
      <c r="J25" s="903" t="s">
        <v>1</v>
      </c>
      <c r="K25" s="760">
        <v>5</v>
      </c>
      <c r="L25" s="761">
        <f>L24+TIME(0,K24,0)</f>
        <v>0.44166666666666665</v>
      </c>
      <c r="M25" s="762"/>
    </row>
    <row r="26" spans="1:13" ht="15.6" x14ac:dyDescent="0.25">
      <c r="A26" s="52"/>
      <c r="B26" s="1069" t="s">
        <v>23</v>
      </c>
      <c r="C26" s="501"/>
      <c r="E26" s="992"/>
      <c r="F26" s="993">
        <v>12</v>
      </c>
      <c r="G26" s="994" t="s">
        <v>42</v>
      </c>
      <c r="H26" s="1000" t="s">
        <v>339</v>
      </c>
      <c r="I26" s="996" t="s">
        <v>185</v>
      </c>
      <c r="J26" s="996" t="s">
        <v>1</v>
      </c>
      <c r="K26" s="997">
        <v>5</v>
      </c>
      <c r="L26" s="998">
        <f>L25+TIME(0,K25,0)</f>
        <v>0.44513888888888886</v>
      </c>
      <c r="M26" s="999"/>
    </row>
    <row r="27" spans="1:13" ht="15.6" x14ac:dyDescent="0.25">
      <c r="A27" s="52"/>
      <c r="B27" s="1070" t="s">
        <v>500</v>
      </c>
      <c r="C27" s="501"/>
      <c r="E27" s="697"/>
      <c r="F27" s="698">
        <v>13</v>
      </c>
      <c r="G27" s="699" t="s">
        <v>2</v>
      </c>
      <c r="H27" s="700" t="s">
        <v>340</v>
      </c>
      <c r="I27" s="699" t="s">
        <v>185</v>
      </c>
      <c r="J27" s="699" t="s">
        <v>4</v>
      </c>
      <c r="K27" s="701">
        <v>5</v>
      </c>
      <c r="L27" s="761">
        <f>L26+TIME(0,K26,0)</f>
        <v>0.44861111111111107</v>
      </c>
      <c r="M27" s="702"/>
    </row>
    <row r="28" spans="1:13" ht="15.6" x14ac:dyDescent="0.25">
      <c r="A28" s="52"/>
      <c r="B28" s="54"/>
      <c r="C28" s="501"/>
      <c r="E28" s="992"/>
      <c r="F28" s="993">
        <v>14</v>
      </c>
      <c r="G28" s="994" t="s">
        <v>53</v>
      </c>
      <c r="H28" s="1001" t="s">
        <v>470</v>
      </c>
      <c r="I28" s="996" t="s">
        <v>185</v>
      </c>
      <c r="J28" s="996" t="s">
        <v>1</v>
      </c>
      <c r="K28" s="997">
        <v>109</v>
      </c>
      <c r="L28" s="998">
        <f>L25+TIME(0,K25,0)</f>
        <v>0.44513888888888886</v>
      </c>
      <c r="M28" s="999"/>
    </row>
    <row r="29" spans="1:13" ht="15.6" x14ac:dyDescent="0.25">
      <c r="A29" s="52"/>
      <c r="B29" s="54"/>
      <c r="C29" s="53"/>
      <c r="E29" s="750"/>
      <c r="F29" s="627">
        <v>15</v>
      </c>
      <c r="G29" s="903" t="s">
        <v>0</v>
      </c>
      <c r="H29" s="903" t="s">
        <v>471</v>
      </c>
      <c r="I29" s="903" t="s">
        <v>185</v>
      </c>
      <c r="J29" s="903" t="s">
        <v>4</v>
      </c>
      <c r="K29" s="760">
        <v>5</v>
      </c>
      <c r="L29" s="761">
        <f>L28+TIME(0,K28,0)</f>
        <v>0.52083333333333326</v>
      </c>
      <c r="M29" s="762"/>
    </row>
    <row r="30" spans="1:13" ht="15.6" x14ac:dyDescent="0.25">
      <c r="A30" s="52"/>
      <c r="B30" s="688" t="s">
        <v>422</v>
      </c>
      <c r="C30" s="53"/>
      <c r="E30" s="706"/>
      <c r="F30" s="707"/>
      <c r="G30" s="925"/>
      <c r="H30" s="925"/>
      <c r="I30" s="925"/>
      <c r="J30" s="925"/>
      <c r="K30" s="703"/>
      <c r="L30" s="704"/>
      <c r="M30" s="705"/>
    </row>
    <row r="31" spans="1:13" ht="15.6" x14ac:dyDescent="0.25">
      <c r="A31" s="52"/>
      <c r="B31" s="689" t="s">
        <v>423</v>
      </c>
      <c r="C31" s="53"/>
      <c r="E31" s="769"/>
      <c r="F31" s="696"/>
      <c r="G31" s="1083"/>
      <c r="H31" s="1083"/>
      <c r="I31" s="1083"/>
      <c r="J31" s="1083"/>
      <c r="K31" s="1083"/>
      <c r="L31" s="1083"/>
      <c r="M31" s="1083"/>
    </row>
    <row r="32" spans="1:13" ht="17.399999999999999" x14ac:dyDescent="0.25">
      <c r="A32" s="52"/>
      <c r="B32" s="1073" t="s">
        <v>484</v>
      </c>
      <c r="C32" s="53"/>
      <c r="E32" s="1643" t="s">
        <v>576</v>
      </c>
      <c r="F32" s="1643"/>
      <c r="G32" s="1643"/>
      <c r="H32" s="1643"/>
      <c r="I32" s="1643"/>
      <c r="J32" s="1643"/>
      <c r="K32" s="1643"/>
      <c r="L32" s="1643"/>
      <c r="M32" s="1081"/>
    </row>
    <row r="33" spans="1:13" ht="17.399999999999999" x14ac:dyDescent="0.25">
      <c r="A33" s="618"/>
      <c r="B33" s="1074" t="s">
        <v>499</v>
      </c>
      <c r="C33" s="501"/>
      <c r="E33" s="770"/>
      <c r="F33" s="771"/>
      <c r="G33" s="757"/>
      <c r="H33" s="757"/>
      <c r="I33" s="757"/>
      <c r="J33" s="757"/>
      <c r="K33" s="757"/>
      <c r="L33" s="758"/>
      <c r="M33" s="757"/>
    </row>
    <row r="34" spans="1:13" ht="17.399999999999999" x14ac:dyDescent="0.25">
      <c r="A34" s="52"/>
      <c r="B34" s="54"/>
      <c r="C34" s="53"/>
      <c r="E34" s="759"/>
      <c r="F34" s="901">
        <v>16</v>
      </c>
      <c r="G34" s="902" t="s">
        <v>0</v>
      </c>
      <c r="H34" s="903" t="s">
        <v>338</v>
      </c>
      <c r="I34" s="903" t="s">
        <v>185</v>
      </c>
      <c r="J34" s="903" t="s">
        <v>1</v>
      </c>
      <c r="K34" s="760">
        <v>1</v>
      </c>
      <c r="L34" s="761">
        <f>TIME(10,30,0)</f>
        <v>0.4375</v>
      </c>
      <c r="M34" s="762"/>
    </row>
    <row r="35" spans="1:13" ht="15.6" x14ac:dyDescent="0.25">
      <c r="A35" s="52"/>
      <c r="B35" s="54"/>
      <c r="C35" s="501"/>
      <c r="E35" s="992"/>
      <c r="F35" s="993">
        <v>17</v>
      </c>
      <c r="G35" s="994" t="s">
        <v>0</v>
      </c>
      <c r="H35" s="995" t="s">
        <v>425</v>
      </c>
      <c r="I35" s="996" t="s">
        <v>185</v>
      </c>
      <c r="J35" s="996" t="s">
        <v>1</v>
      </c>
      <c r="K35" s="997">
        <v>2</v>
      </c>
      <c r="L35" s="998">
        <f>L34+TIME(0,K34,0)</f>
        <v>0.43819444444444444</v>
      </c>
      <c r="M35" s="999"/>
    </row>
    <row r="36" spans="1:13" ht="15.6" x14ac:dyDescent="0.25">
      <c r="A36" s="52"/>
      <c r="B36" s="1290" t="s">
        <v>450</v>
      </c>
      <c r="C36" s="501"/>
      <c r="E36" s="750"/>
      <c r="F36" s="772">
        <v>18</v>
      </c>
      <c r="G36" s="763" t="s">
        <v>0</v>
      </c>
      <c r="H36" s="764" t="s">
        <v>426</v>
      </c>
      <c r="I36" s="903" t="s">
        <v>185</v>
      </c>
      <c r="J36" s="903" t="s">
        <v>1</v>
      </c>
      <c r="K36" s="760">
        <v>5</v>
      </c>
      <c r="L36" s="761">
        <f>L35+TIME(0,K35,0)</f>
        <v>0.43958333333333333</v>
      </c>
      <c r="M36" s="762"/>
    </row>
    <row r="37" spans="1:13" ht="15.6" x14ac:dyDescent="0.25">
      <c r="A37" s="54"/>
      <c r="B37" s="1291"/>
      <c r="C37" s="54"/>
      <c r="E37" s="992"/>
      <c r="F37" s="993">
        <v>19</v>
      </c>
      <c r="G37" s="994" t="s">
        <v>42</v>
      </c>
      <c r="H37" s="1000" t="s">
        <v>339</v>
      </c>
      <c r="I37" s="996" t="s">
        <v>185</v>
      </c>
      <c r="J37" s="996" t="s">
        <v>1</v>
      </c>
      <c r="K37" s="997">
        <v>5</v>
      </c>
      <c r="L37" s="998">
        <f>L36+TIME(0,K36,0)</f>
        <v>0.44305555555555554</v>
      </c>
      <c r="M37" s="999"/>
    </row>
    <row r="38" spans="1:13" ht="17.399999999999999" x14ac:dyDescent="0.25">
      <c r="A38" s="54"/>
      <c r="B38" s="865" t="s">
        <v>446</v>
      </c>
      <c r="C38" s="54"/>
      <c r="E38" s="750"/>
      <c r="F38" s="627">
        <v>20</v>
      </c>
      <c r="G38" s="903" t="s">
        <v>2</v>
      </c>
      <c r="H38" s="904" t="s">
        <v>340</v>
      </c>
      <c r="I38" s="903" t="s">
        <v>185</v>
      </c>
      <c r="J38" s="903" t="s">
        <v>4</v>
      </c>
      <c r="K38" s="760">
        <v>5</v>
      </c>
      <c r="L38" s="761">
        <f>L37+TIME(0,K37,0)</f>
        <v>0.44652777777777775</v>
      </c>
      <c r="M38" s="762"/>
    </row>
    <row r="39" spans="1:13" ht="15.6" x14ac:dyDescent="0.25">
      <c r="A39" s="54"/>
      <c r="B39" s="1077" t="s">
        <v>379</v>
      </c>
      <c r="C39" s="54"/>
      <c r="E39" s="992"/>
      <c r="F39" s="993">
        <v>21</v>
      </c>
      <c r="G39" s="994" t="s">
        <v>53</v>
      </c>
      <c r="H39" s="1001" t="s">
        <v>472</v>
      </c>
      <c r="I39" s="996" t="s">
        <v>185</v>
      </c>
      <c r="J39" s="996" t="s">
        <v>1</v>
      </c>
      <c r="K39" s="997">
        <v>97</v>
      </c>
      <c r="L39" s="998">
        <f>L36+TIME(0,K36,0)</f>
        <v>0.44305555555555554</v>
      </c>
      <c r="M39" s="999"/>
    </row>
    <row r="40" spans="1:13" ht="18" thickBot="1" x14ac:dyDescent="0.3">
      <c r="A40" s="54"/>
      <c r="B40" s="54"/>
      <c r="C40" s="54"/>
      <c r="E40" s="759"/>
      <c r="F40" s="775">
        <v>22</v>
      </c>
      <c r="G40" s="903" t="s">
        <v>53</v>
      </c>
      <c r="H40" s="766" t="s">
        <v>508</v>
      </c>
      <c r="I40" s="903" t="s">
        <v>6</v>
      </c>
      <c r="J40" s="903" t="s">
        <v>4</v>
      </c>
      <c r="K40" s="760">
        <v>5</v>
      </c>
      <c r="L40" s="761">
        <f>L39+TIME(0,K39,0)</f>
        <v>0.51041666666666663</v>
      </c>
      <c r="M40" s="762"/>
    </row>
    <row r="41" spans="1:13" ht="13.8" x14ac:dyDescent="0.25">
      <c r="A41" s="52"/>
      <c r="B41" s="603" t="s">
        <v>317</v>
      </c>
      <c r="C41" s="53"/>
      <c r="E41" s="999"/>
      <c r="F41" s="1004">
        <v>23</v>
      </c>
      <c r="G41" s="1005" t="s">
        <v>0</v>
      </c>
      <c r="H41" s="1001" t="s">
        <v>341</v>
      </c>
      <c r="I41" s="1005" t="s">
        <v>185</v>
      </c>
      <c r="J41" s="1005" t="s">
        <v>1</v>
      </c>
      <c r="K41" s="1006">
        <v>5</v>
      </c>
      <c r="L41" s="998">
        <f>L40+TIME(0,K40,0)</f>
        <v>0.51388888888888884</v>
      </c>
      <c r="M41" s="999"/>
    </row>
    <row r="42" spans="1:13" ht="13.8" x14ac:dyDescent="0.25">
      <c r="A42" s="52"/>
      <c r="B42" s="604" t="s">
        <v>277</v>
      </c>
      <c r="C42" s="53"/>
      <c r="E42" s="762"/>
      <c r="F42" s="772">
        <v>24</v>
      </c>
      <c r="G42" s="708" t="s">
        <v>0</v>
      </c>
      <c r="H42" s="764" t="s">
        <v>342</v>
      </c>
      <c r="I42" s="693" t="s">
        <v>185</v>
      </c>
      <c r="J42" s="763" t="s">
        <v>1</v>
      </c>
      <c r="K42" s="776">
        <v>5</v>
      </c>
      <c r="L42" s="761">
        <f>L41+TIME(0,K41,0)</f>
        <v>0.51736111111111105</v>
      </c>
      <c r="M42" s="762"/>
    </row>
    <row r="43" spans="1:13" ht="13.8" x14ac:dyDescent="0.25">
      <c r="A43" s="52"/>
      <c r="B43" s="506" t="s">
        <v>262</v>
      </c>
      <c r="C43" s="505"/>
      <c r="E43" s="999"/>
      <c r="F43" s="1004">
        <v>25</v>
      </c>
      <c r="G43" s="1005" t="s">
        <v>2</v>
      </c>
      <c r="H43" s="1001" t="s">
        <v>343</v>
      </c>
      <c r="I43" s="1005" t="s">
        <v>185</v>
      </c>
      <c r="J43" s="1005" t="s">
        <v>1</v>
      </c>
      <c r="K43" s="1006">
        <v>0</v>
      </c>
      <c r="L43" s="998">
        <f>L42+TIME(0,K42,0)</f>
        <v>0.52083333333333326</v>
      </c>
      <c r="M43" s="999"/>
    </row>
    <row r="44" spans="1:13" ht="13.8" x14ac:dyDescent="0.25">
      <c r="A44" s="52"/>
      <c r="B44" s="507" t="s">
        <v>114</v>
      </c>
      <c r="C44" s="505"/>
      <c r="E44" s="762"/>
      <c r="F44" s="400"/>
      <c r="G44" s="693"/>
      <c r="H44" s="764"/>
      <c r="I44" s="693"/>
      <c r="J44" s="693"/>
      <c r="K44" s="776"/>
      <c r="L44" s="709"/>
      <c r="M44" s="762"/>
    </row>
    <row r="45" spans="1:13" ht="13.8" x14ac:dyDescent="0.25">
      <c r="A45" s="52"/>
      <c r="B45" s="508" t="s">
        <v>115</v>
      </c>
      <c r="C45" s="505"/>
      <c r="E45" s="999"/>
      <c r="F45" s="1007"/>
      <c r="G45" s="1007" t="s">
        <v>334</v>
      </c>
      <c r="H45" s="1008"/>
      <c r="I45" s="1008"/>
      <c r="J45" s="1008"/>
      <c r="K45" s="1009"/>
      <c r="L45" s="1010"/>
      <c r="M45" s="999"/>
    </row>
    <row r="46" spans="1:13" ht="15.6" x14ac:dyDescent="0.25">
      <c r="A46" s="52"/>
      <c r="B46" s="1075" t="s">
        <v>112</v>
      </c>
      <c r="C46" s="505"/>
      <c r="E46" s="762"/>
      <c r="F46" s="9"/>
      <c r="G46" s="674" t="s">
        <v>335</v>
      </c>
      <c r="H46" s="693"/>
      <c r="I46" s="693"/>
      <c r="J46" s="693"/>
      <c r="K46" s="776"/>
      <c r="L46" s="709"/>
      <c r="M46" s="762"/>
    </row>
    <row r="47" spans="1:13" ht="15" x14ac:dyDescent="0.25">
      <c r="A47" s="52"/>
      <c r="B47" s="509" t="s">
        <v>273</v>
      </c>
      <c r="C47" s="505"/>
      <c r="E47" s="999"/>
      <c r="F47" s="1007" t="s">
        <v>7</v>
      </c>
      <c r="G47" s="1011" t="s">
        <v>336</v>
      </c>
      <c r="H47" s="1007"/>
      <c r="I47" s="1007"/>
      <c r="J47" s="1012"/>
      <c r="K47" s="1012"/>
      <c r="L47" s="1013"/>
      <c r="M47" s="999"/>
    </row>
    <row r="48" spans="1:13" ht="13.8" x14ac:dyDescent="0.25">
      <c r="A48" s="52"/>
      <c r="B48" s="509" t="s">
        <v>274</v>
      </c>
      <c r="C48" s="505"/>
      <c r="E48" s="762"/>
      <c r="F48" s="403"/>
      <c r="G48" s="403" t="s">
        <v>337</v>
      </c>
      <c r="H48" s="9"/>
      <c r="I48" s="674"/>
      <c r="J48" s="668"/>
      <c r="K48" s="669"/>
      <c r="L48" s="710"/>
      <c r="M48" s="762"/>
    </row>
    <row r="49" spans="1:13" ht="15" x14ac:dyDescent="0.25">
      <c r="A49" s="52"/>
      <c r="B49" s="509" t="s">
        <v>146</v>
      </c>
      <c r="C49" s="505"/>
      <c r="E49" s="999"/>
      <c r="F49" s="1014"/>
      <c r="G49" s="1011" t="s">
        <v>333</v>
      </c>
      <c r="H49" s="1007" t="s">
        <v>7</v>
      </c>
      <c r="I49" s="1011"/>
      <c r="J49" s="1015"/>
      <c r="K49" s="1012"/>
      <c r="L49" s="1013"/>
      <c r="M49" s="999"/>
    </row>
    <row r="50" spans="1:13" ht="15.6" x14ac:dyDescent="0.25">
      <c r="A50" s="52"/>
      <c r="B50" s="509" t="s">
        <v>279</v>
      </c>
      <c r="C50" s="505"/>
      <c r="E50" s="762"/>
      <c r="F50" s="675"/>
      <c r="G50" s="403" t="s">
        <v>320</v>
      </c>
      <c r="H50" s="403"/>
      <c r="I50" s="403"/>
      <c r="J50" s="676"/>
      <c r="K50" s="676"/>
      <c r="L50" s="711"/>
      <c r="M50" s="762"/>
    </row>
    <row r="51" spans="1:13" ht="15.6" x14ac:dyDescent="0.25">
      <c r="A51" s="52"/>
      <c r="B51" s="509" t="s">
        <v>275</v>
      </c>
      <c r="C51" s="505"/>
      <c r="E51" s="999"/>
      <c r="F51" s="1014"/>
      <c r="G51" s="1011" t="s">
        <v>321</v>
      </c>
      <c r="H51" s="1014"/>
      <c r="I51" s="1011"/>
      <c r="J51" s="1016"/>
      <c r="K51" s="1016"/>
      <c r="L51" s="1017"/>
      <c r="M51" s="999"/>
    </row>
    <row r="52" spans="1:13" ht="15.6" x14ac:dyDescent="0.25">
      <c r="A52" s="52"/>
      <c r="B52" s="509" t="s">
        <v>145</v>
      </c>
      <c r="C52" s="505"/>
      <c r="E52" s="767"/>
      <c r="F52" s="767"/>
      <c r="G52" s="767"/>
      <c r="H52" s="767"/>
      <c r="I52" s="767"/>
      <c r="J52" s="767"/>
      <c r="K52" s="767"/>
      <c r="L52" s="768"/>
      <c r="M52" s="762"/>
    </row>
    <row r="53" spans="1:13" ht="15.6" x14ac:dyDescent="0.25">
      <c r="A53" s="52"/>
      <c r="B53" s="509" t="s">
        <v>276</v>
      </c>
      <c r="C53" s="505"/>
      <c r="E53" s="404"/>
      <c r="F53" s="404"/>
      <c r="G53" s="404"/>
      <c r="H53" s="404"/>
      <c r="I53" s="404"/>
      <c r="J53" s="404"/>
      <c r="K53" s="404"/>
      <c r="L53" s="405"/>
      <c r="M53" s="751"/>
    </row>
    <row r="54" spans="1:13" ht="15.6" x14ac:dyDescent="0.25">
      <c r="A54" s="52"/>
      <c r="B54" s="692" t="s">
        <v>116</v>
      </c>
      <c r="C54" s="505"/>
      <c r="E54" s="404"/>
      <c r="F54" s="404"/>
      <c r="G54" s="404"/>
      <c r="H54" s="404"/>
      <c r="I54" s="404"/>
      <c r="J54" s="404"/>
      <c r="K54" s="404"/>
      <c r="L54" s="405"/>
      <c r="M54" s="751"/>
    </row>
    <row r="55" spans="1:13" ht="15.6" x14ac:dyDescent="0.25">
      <c r="A55" s="52"/>
      <c r="B55" s="54"/>
      <c r="C55" s="505"/>
      <c r="E55" s="767"/>
      <c r="F55" s="767"/>
      <c r="G55" s="767"/>
      <c r="H55" s="767"/>
      <c r="I55" s="767"/>
      <c r="J55" s="767"/>
      <c r="K55" s="767"/>
      <c r="L55" s="768"/>
      <c r="M55" s="880"/>
    </row>
    <row r="56" spans="1:13" ht="13.8" x14ac:dyDescent="0.25">
      <c r="A56" s="52"/>
      <c r="B56" s="54"/>
      <c r="C56" s="505"/>
      <c r="E56" s="855"/>
      <c r="F56" s="855"/>
      <c r="G56" s="855"/>
      <c r="H56" s="855"/>
      <c r="I56" s="855"/>
      <c r="J56" s="855"/>
      <c r="K56" s="855"/>
      <c r="L56" s="855"/>
      <c r="M56" s="855"/>
    </row>
    <row r="57" spans="1:13" x14ac:dyDescent="0.25">
      <c r="A57" s="52"/>
      <c r="B57" s="54"/>
      <c r="C57" s="53"/>
      <c r="E57" s="855"/>
      <c r="F57" s="855"/>
      <c r="G57" s="855"/>
      <c r="H57" s="855"/>
      <c r="I57" s="855"/>
      <c r="J57" s="855"/>
      <c r="K57" s="855"/>
      <c r="L57" s="855"/>
      <c r="M57" s="855"/>
    </row>
    <row r="58" spans="1:13" ht="15.6" x14ac:dyDescent="0.25">
      <c r="A58" s="862"/>
      <c r="B58" s="863" t="str">
        <f>B1</f>
        <v>Sept 2012</v>
      </c>
      <c r="C58" s="864"/>
      <c r="E58" s="855"/>
      <c r="F58" s="855"/>
      <c r="G58" s="855"/>
      <c r="H58" s="855"/>
      <c r="I58" s="855"/>
      <c r="J58" s="855"/>
      <c r="K58" s="855"/>
      <c r="L58" s="855"/>
      <c r="M58" s="855"/>
    </row>
    <row r="59" spans="1:13" x14ac:dyDescent="0.25">
      <c r="A59" s="1044"/>
      <c r="B59" s="1044"/>
      <c r="C59" s="1044"/>
      <c r="E59" s="855"/>
      <c r="F59" s="855"/>
      <c r="G59" s="855"/>
      <c r="H59" s="855"/>
      <c r="I59" s="855"/>
      <c r="J59" s="855"/>
      <c r="K59" s="855"/>
      <c r="L59" s="855"/>
      <c r="M59" s="855"/>
    </row>
    <row r="60" spans="1:13" x14ac:dyDescent="0.25">
      <c r="A60" s="1044"/>
      <c r="B60" s="1044"/>
      <c r="C60" s="1044"/>
      <c r="E60" s="855"/>
      <c r="F60" s="855"/>
      <c r="G60" s="855"/>
      <c r="H60" s="855"/>
      <c r="I60" s="855"/>
      <c r="J60" s="855"/>
      <c r="K60" s="855"/>
      <c r="L60" s="855"/>
      <c r="M60" s="855"/>
    </row>
    <row r="61" spans="1:13" x14ac:dyDescent="0.25">
      <c r="A61" s="1044"/>
      <c r="B61" s="1044"/>
      <c r="C61" s="1044"/>
      <c r="E61" s="855"/>
      <c r="F61" s="855"/>
      <c r="G61" s="855"/>
      <c r="H61" s="855"/>
      <c r="I61" s="855"/>
      <c r="J61" s="855"/>
      <c r="K61" s="855"/>
      <c r="L61" s="855"/>
      <c r="M61" s="855"/>
    </row>
    <row r="62" spans="1:13" x14ac:dyDescent="0.25">
      <c r="A62" s="1044"/>
      <c r="B62" s="1044"/>
      <c r="C62" s="1044"/>
      <c r="E62" s="855"/>
      <c r="F62" s="855"/>
      <c r="G62" s="855"/>
      <c r="H62" s="855"/>
      <c r="I62" s="855"/>
      <c r="J62" s="855"/>
      <c r="K62" s="855"/>
      <c r="L62" s="855"/>
      <c r="M62" s="855"/>
    </row>
    <row r="63" spans="1:13" x14ac:dyDescent="0.25">
      <c r="A63" s="1044"/>
      <c r="B63" s="1044"/>
      <c r="C63" s="1044"/>
      <c r="E63" s="855"/>
      <c r="F63" s="855"/>
      <c r="G63" s="855"/>
      <c r="H63" s="855"/>
      <c r="I63" s="855"/>
      <c r="J63" s="855"/>
      <c r="K63" s="855"/>
      <c r="L63" s="855"/>
      <c r="M63" s="855"/>
    </row>
    <row r="64" spans="1:13" x14ac:dyDescent="0.25">
      <c r="A64" s="1044"/>
      <c r="B64" s="1044"/>
      <c r="C64" s="1044"/>
      <c r="E64" s="855"/>
      <c r="F64" s="855"/>
      <c r="G64" s="855"/>
      <c r="H64" s="855"/>
      <c r="I64" s="855"/>
      <c r="J64" s="855"/>
      <c r="K64" s="855"/>
      <c r="L64" s="855"/>
      <c r="M64" s="855"/>
    </row>
    <row r="65" spans="1:13" x14ac:dyDescent="0.25">
      <c r="A65" s="1044"/>
      <c r="B65" s="1044"/>
      <c r="C65" s="1044"/>
      <c r="E65" s="855"/>
      <c r="F65" s="855"/>
      <c r="G65" s="855"/>
      <c r="H65" s="855"/>
      <c r="I65" s="855"/>
      <c r="J65" s="855"/>
      <c r="K65" s="855"/>
      <c r="L65" s="855"/>
      <c r="M65" s="855"/>
    </row>
    <row r="66" spans="1:13" x14ac:dyDescent="0.25">
      <c r="A66" s="1044"/>
      <c r="B66" s="1044"/>
      <c r="C66" s="1044"/>
      <c r="E66" s="855"/>
      <c r="F66" s="855"/>
      <c r="G66" s="855"/>
      <c r="H66" s="855"/>
      <c r="I66" s="855"/>
      <c r="J66" s="855"/>
      <c r="K66" s="855"/>
      <c r="L66" s="855"/>
      <c r="M66" s="855"/>
    </row>
    <row r="67" spans="1:13" x14ac:dyDescent="0.25">
      <c r="A67" s="1044"/>
      <c r="B67" s="1044"/>
      <c r="C67" s="1044"/>
      <c r="E67" s="855"/>
      <c r="F67" s="855"/>
      <c r="G67" s="855"/>
      <c r="H67" s="855"/>
      <c r="I67" s="855"/>
      <c r="J67" s="855"/>
      <c r="K67" s="855"/>
      <c r="L67" s="855"/>
      <c r="M67" s="855"/>
    </row>
    <row r="68" spans="1:13" x14ac:dyDescent="0.25">
      <c r="A68" s="1044"/>
      <c r="B68" s="1044"/>
      <c r="C68" s="1044"/>
      <c r="E68" s="855"/>
      <c r="F68" s="855"/>
      <c r="G68" s="855"/>
      <c r="H68" s="855"/>
      <c r="I68" s="855"/>
      <c r="J68" s="855"/>
      <c r="K68" s="855"/>
      <c r="L68" s="855"/>
      <c r="M68" s="855"/>
    </row>
    <row r="69" spans="1:13" x14ac:dyDescent="0.25">
      <c r="A69" s="1044"/>
      <c r="B69" s="1044"/>
      <c r="C69" s="1044"/>
      <c r="E69" s="855"/>
      <c r="F69" s="855"/>
      <c r="G69" s="855"/>
      <c r="H69" s="855"/>
      <c r="I69" s="855"/>
      <c r="J69" s="855"/>
      <c r="K69" s="855"/>
      <c r="L69" s="855"/>
      <c r="M69" s="855"/>
    </row>
    <row r="70" spans="1:13" x14ac:dyDescent="0.25">
      <c r="A70" s="1044"/>
      <c r="B70" s="1044"/>
      <c r="C70" s="1044"/>
      <c r="E70" s="855"/>
      <c r="F70" s="855"/>
      <c r="G70" s="855"/>
      <c r="H70" s="855"/>
      <c r="I70" s="855"/>
      <c r="J70" s="855"/>
      <c r="K70" s="855"/>
      <c r="L70" s="855"/>
      <c r="M70" s="855"/>
    </row>
    <row r="71" spans="1:13" x14ac:dyDescent="0.25">
      <c r="A71" s="855"/>
      <c r="B71" s="855"/>
      <c r="C71" s="855"/>
      <c r="E71" s="855"/>
      <c r="F71" s="855"/>
      <c r="G71" s="855"/>
      <c r="H71" s="855"/>
      <c r="I71" s="855"/>
      <c r="J71" s="855"/>
      <c r="K71" s="855"/>
      <c r="L71" s="855"/>
      <c r="M71" s="855"/>
    </row>
    <row r="72" spans="1:13" x14ac:dyDescent="0.25">
      <c r="A72" s="855"/>
      <c r="B72" s="855"/>
      <c r="C72" s="855"/>
      <c r="E72" s="855"/>
      <c r="F72" s="855"/>
      <c r="G72" s="855"/>
      <c r="H72" s="855"/>
      <c r="I72" s="855"/>
      <c r="J72" s="855"/>
      <c r="K72" s="855"/>
      <c r="L72" s="855"/>
      <c r="M72" s="855"/>
    </row>
    <row r="73" spans="1:13" x14ac:dyDescent="0.25">
      <c r="A73" s="855"/>
      <c r="B73" s="855"/>
      <c r="C73" s="855"/>
      <c r="E73" s="855"/>
      <c r="F73" s="855"/>
      <c r="G73" s="855"/>
      <c r="H73" s="855"/>
      <c r="I73" s="855"/>
      <c r="J73" s="855"/>
      <c r="K73" s="855"/>
      <c r="L73" s="855"/>
      <c r="M73" s="855"/>
    </row>
    <row r="74" spans="1:13" x14ac:dyDescent="0.25">
      <c r="A74" s="855"/>
      <c r="B74" s="855"/>
      <c r="C74" s="855"/>
      <c r="E74" s="855"/>
      <c r="F74" s="855"/>
      <c r="G74" s="855"/>
      <c r="H74" s="855"/>
      <c r="I74" s="855"/>
      <c r="J74" s="855"/>
      <c r="K74" s="855"/>
      <c r="L74" s="855"/>
      <c r="M74" s="855"/>
    </row>
    <row r="75" spans="1:13" x14ac:dyDescent="0.25">
      <c r="A75" s="855"/>
      <c r="B75" s="855"/>
      <c r="C75" s="855"/>
      <c r="E75" s="855"/>
      <c r="F75" s="855"/>
      <c r="G75" s="855"/>
      <c r="H75" s="855"/>
      <c r="I75" s="855"/>
      <c r="J75" s="855"/>
      <c r="K75" s="855"/>
      <c r="L75" s="855"/>
      <c r="M75" s="855"/>
    </row>
    <row r="76" spans="1:13" x14ac:dyDescent="0.25">
      <c r="A76" s="855"/>
      <c r="B76" s="855"/>
      <c r="C76" s="855"/>
      <c r="E76" s="855"/>
      <c r="F76" s="855"/>
      <c r="G76" s="855"/>
      <c r="H76" s="855"/>
      <c r="I76" s="855"/>
      <c r="J76" s="855"/>
      <c r="K76" s="855"/>
      <c r="L76" s="855"/>
      <c r="M76" s="855"/>
    </row>
  </sheetData>
  <mergeCells count="10">
    <mergeCell ref="B36:B37"/>
    <mergeCell ref="E20:L20"/>
    <mergeCell ref="E21:L21"/>
    <mergeCell ref="E32:L32"/>
    <mergeCell ref="E2:M2"/>
    <mergeCell ref="E3:L3"/>
    <mergeCell ref="B4:B6"/>
    <mergeCell ref="E4:L4"/>
    <mergeCell ref="E7:L7"/>
    <mergeCell ref="E8:L8"/>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Normal="100" workbookViewId="0">
      <selection activeCell="E3" sqref="E3:L3"/>
    </sheetView>
  </sheetViews>
  <sheetFormatPr defaultColWidth="9.109375" defaultRowHeight="13.2" x14ac:dyDescent="0.25"/>
  <cols>
    <col min="1" max="1" width="1.44140625" style="1042" customWidth="1"/>
    <col min="2" max="2" width="13.5546875" style="1042" customWidth="1"/>
    <col min="3" max="3" width="1.44140625" style="1042" customWidth="1"/>
    <col min="4" max="4" width="4.44140625" style="1042" customWidth="1"/>
    <col min="5" max="5" width="2.5546875" style="1042" customWidth="1"/>
    <col min="6" max="6" width="4.88671875" style="1042" customWidth="1"/>
    <col min="7" max="7" width="9.109375" style="1042"/>
    <col min="8" max="8" width="79.44140625" style="1042" customWidth="1"/>
    <col min="9" max="9" width="4.5546875" style="1042" customWidth="1"/>
    <col min="10" max="10" width="9.109375" style="1042"/>
    <col min="11" max="11" width="8" style="1042" customWidth="1"/>
    <col min="12" max="16384" width="9.109375" style="1042"/>
  </cols>
  <sheetData>
    <row r="1" spans="1:13" ht="15.6" x14ac:dyDescent="0.25">
      <c r="A1" s="862"/>
      <c r="B1" s="863" t="str">
        <f>Title!B1</f>
        <v>Sept 2012</v>
      </c>
      <c r="C1" s="864"/>
      <c r="E1" s="1062"/>
      <c r="F1" s="1062"/>
      <c r="G1" s="1062"/>
      <c r="H1" s="1062"/>
      <c r="I1" s="1062"/>
      <c r="J1" s="1062"/>
      <c r="K1" s="1062"/>
      <c r="L1" s="1062"/>
      <c r="M1" s="1063"/>
    </row>
    <row r="2" spans="1:13" ht="18" thickBot="1" x14ac:dyDescent="0.3">
      <c r="A2" s="618"/>
      <c r="B2" s="886"/>
      <c r="C2" s="53"/>
      <c r="E2" s="1654" t="s">
        <v>503</v>
      </c>
      <c r="F2" s="1654"/>
      <c r="G2" s="1654"/>
      <c r="H2" s="1654"/>
      <c r="I2" s="1654"/>
      <c r="J2" s="1654"/>
      <c r="K2" s="1654"/>
      <c r="L2" s="1654"/>
      <c r="M2" s="1654"/>
    </row>
    <row r="3" spans="1:13" ht="16.2" thickBot="1" x14ac:dyDescent="0.3">
      <c r="A3" s="618"/>
      <c r="B3" s="372" t="str">
        <f>Title!B3</f>
        <v>Interim</v>
      </c>
      <c r="C3" s="53"/>
      <c r="E3" s="1652" t="s">
        <v>707</v>
      </c>
      <c r="F3" s="1652"/>
      <c r="G3" s="1652"/>
      <c r="H3" s="1652"/>
      <c r="I3" s="1652"/>
      <c r="J3" s="1652"/>
      <c r="K3" s="1652"/>
      <c r="L3" s="1652"/>
      <c r="M3" s="788"/>
    </row>
    <row r="4" spans="1:13" ht="15.6" x14ac:dyDescent="0.25">
      <c r="A4" s="618"/>
      <c r="B4" s="1285" t="str">
        <f>Title!B4</f>
        <v>R0</v>
      </c>
      <c r="C4" s="53"/>
      <c r="E4" s="1653" t="s">
        <v>555</v>
      </c>
      <c r="F4" s="1653"/>
      <c r="G4" s="1653"/>
      <c r="H4" s="1653"/>
      <c r="I4" s="1653"/>
      <c r="J4" s="1653"/>
      <c r="K4" s="1653"/>
      <c r="L4" s="1653"/>
      <c r="M4" s="694"/>
    </row>
    <row r="5" spans="1:13" ht="15.6" x14ac:dyDescent="0.25">
      <c r="A5" s="618"/>
      <c r="B5" s="1286"/>
      <c r="C5" s="53"/>
      <c r="E5" s="752" t="s">
        <v>6</v>
      </c>
      <c r="F5" s="753" t="s">
        <v>556</v>
      </c>
      <c r="G5" s="754"/>
      <c r="H5" s="755"/>
      <c r="I5" s="755"/>
      <c r="J5" s="755"/>
      <c r="K5" s="755"/>
      <c r="L5" s="756"/>
      <c r="M5" s="695"/>
    </row>
    <row r="6" spans="1:13" ht="16.2" thickBot="1" x14ac:dyDescent="0.3">
      <c r="A6" s="618"/>
      <c r="B6" s="1287"/>
      <c r="C6" s="53"/>
      <c r="E6" s="752" t="s">
        <v>6</v>
      </c>
      <c r="F6" s="753" t="s">
        <v>433</v>
      </c>
      <c r="G6" s="754"/>
      <c r="H6" s="755"/>
      <c r="I6" s="755"/>
      <c r="J6" s="755"/>
      <c r="K6" s="755"/>
      <c r="L6" s="756"/>
      <c r="M6" s="695"/>
    </row>
    <row r="7" spans="1:13" ht="16.2" thickBot="1" x14ac:dyDescent="0.3">
      <c r="A7" s="618"/>
      <c r="B7" s="54"/>
      <c r="C7" s="547"/>
      <c r="E7" s="752" t="s">
        <v>6</v>
      </c>
      <c r="F7" s="753" t="s">
        <v>557</v>
      </c>
      <c r="G7" s="754"/>
      <c r="H7" s="755"/>
      <c r="I7" s="755"/>
      <c r="J7" s="755"/>
      <c r="K7" s="755"/>
      <c r="L7" s="756"/>
      <c r="M7" s="695"/>
    </row>
    <row r="8" spans="1:13" ht="17.399999999999999" x14ac:dyDescent="0.25">
      <c r="A8" s="618"/>
      <c r="B8" s="1065" t="s">
        <v>113</v>
      </c>
      <c r="C8" s="501"/>
      <c r="E8" s="769"/>
      <c r="F8" s="696"/>
      <c r="G8" s="1655"/>
      <c r="H8" s="1655"/>
      <c r="I8" s="1655"/>
      <c r="J8" s="1655"/>
      <c r="K8" s="1655"/>
      <c r="L8" s="1655"/>
      <c r="M8" s="1655"/>
    </row>
    <row r="9" spans="1:13" ht="17.399999999999999" x14ac:dyDescent="0.25">
      <c r="A9" s="618"/>
      <c r="B9" s="685" t="s">
        <v>142</v>
      </c>
      <c r="C9" s="501"/>
      <c r="E9" s="769"/>
      <c r="F9" s="1643" t="s">
        <v>505</v>
      </c>
      <c r="G9" s="1643"/>
      <c r="H9" s="1643"/>
      <c r="I9" s="1643"/>
      <c r="J9" s="1643"/>
      <c r="K9" s="1643"/>
      <c r="L9" s="1643"/>
      <c r="M9" s="1643"/>
    </row>
    <row r="10" spans="1:13" ht="17.399999999999999" x14ac:dyDescent="0.25">
      <c r="A10" s="618"/>
      <c r="B10" s="686"/>
      <c r="C10" s="687"/>
      <c r="E10" s="988"/>
      <c r="F10" s="989"/>
      <c r="G10" s="990"/>
      <c r="H10" s="990"/>
      <c r="I10" s="990"/>
      <c r="J10" s="990"/>
      <c r="K10" s="990"/>
      <c r="L10" s="991"/>
      <c r="M10" s="990"/>
    </row>
    <row r="11" spans="1:13" ht="17.399999999999999" x14ac:dyDescent="0.25">
      <c r="A11" s="618"/>
      <c r="B11" s="688" t="s">
        <v>418</v>
      </c>
      <c r="C11" s="501"/>
      <c r="E11" s="1193"/>
      <c r="F11" s="1194">
        <v>1</v>
      </c>
      <c r="G11" s="1195" t="s">
        <v>0</v>
      </c>
      <c r="H11" s="1196" t="s">
        <v>338</v>
      </c>
      <c r="I11" s="1196" t="s">
        <v>185</v>
      </c>
      <c r="J11" s="1196" t="s">
        <v>1</v>
      </c>
      <c r="K11" s="1197">
        <v>1</v>
      </c>
      <c r="L11" s="1198">
        <f>TIME(16,0,0)</f>
        <v>0.66666666666666663</v>
      </c>
      <c r="M11" s="1199"/>
    </row>
    <row r="12" spans="1:13" ht="17.399999999999999" x14ac:dyDescent="0.25">
      <c r="A12" s="52"/>
      <c r="B12" s="689" t="s">
        <v>419</v>
      </c>
      <c r="C12" s="53"/>
      <c r="E12" s="1200"/>
      <c r="F12" s="1201">
        <f>F11+1</f>
        <v>2</v>
      </c>
      <c r="G12" s="1202" t="s">
        <v>0</v>
      </c>
      <c r="H12" s="1203" t="s">
        <v>558</v>
      </c>
      <c r="I12" s="1203" t="s">
        <v>185</v>
      </c>
      <c r="J12" s="1203" t="s">
        <v>1</v>
      </c>
      <c r="K12" s="1204">
        <v>3</v>
      </c>
      <c r="L12" s="1205">
        <f>L11+TIME(0,K11,0)</f>
        <v>0.66736111111111107</v>
      </c>
      <c r="M12" s="1206"/>
    </row>
    <row r="13" spans="1:13" ht="15.6" x14ac:dyDescent="0.25">
      <c r="A13" s="618"/>
      <c r="B13" s="690" t="s">
        <v>168</v>
      </c>
      <c r="C13" s="501"/>
      <c r="E13" s="1207"/>
      <c r="F13" s="1208">
        <f t="shared" ref="F13:F19" si="0">F12+1</f>
        <v>3</v>
      </c>
      <c r="G13" s="1209" t="s">
        <v>0</v>
      </c>
      <c r="H13" s="1210" t="s">
        <v>425</v>
      </c>
      <c r="I13" s="1211" t="s">
        <v>185</v>
      </c>
      <c r="J13" s="1211" t="s">
        <v>1</v>
      </c>
      <c r="K13" s="1212">
        <v>4</v>
      </c>
      <c r="L13" s="1213">
        <f t="shared" ref="L13:L19" si="1">L12+TIME(0,K12,0)</f>
        <v>0.6694444444444444</v>
      </c>
      <c r="M13" s="1214"/>
    </row>
    <row r="14" spans="1:13" ht="15.6" x14ac:dyDescent="0.25">
      <c r="A14" s="52"/>
      <c r="B14" s="691" t="s">
        <v>270</v>
      </c>
      <c r="C14" s="501"/>
      <c r="E14" s="1215"/>
      <c r="F14" s="1201">
        <f t="shared" si="0"/>
        <v>4</v>
      </c>
      <c r="G14" s="1216" t="s">
        <v>0</v>
      </c>
      <c r="H14" s="1217" t="s">
        <v>559</v>
      </c>
      <c r="I14" s="1203" t="s">
        <v>185</v>
      </c>
      <c r="J14" s="1203" t="s">
        <v>1</v>
      </c>
      <c r="K14" s="1204">
        <v>4</v>
      </c>
      <c r="L14" s="1205">
        <f t="shared" si="1"/>
        <v>0.67222222222222217</v>
      </c>
      <c r="M14" s="1206"/>
    </row>
    <row r="15" spans="1:13" ht="15.6" x14ac:dyDescent="0.25">
      <c r="A15" s="52"/>
      <c r="B15" s="502" t="s">
        <v>297</v>
      </c>
      <c r="C15" s="501"/>
      <c r="E15" s="1207"/>
      <c r="F15" s="1208">
        <f t="shared" si="0"/>
        <v>5</v>
      </c>
      <c r="G15" s="1209" t="s">
        <v>42</v>
      </c>
      <c r="H15" s="1218" t="s">
        <v>469</v>
      </c>
      <c r="I15" s="1211" t="s">
        <v>185</v>
      </c>
      <c r="J15" s="1211" t="s">
        <v>1</v>
      </c>
      <c r="K15" s="1212">
        <v>4</v>
      </c>
      <c r="L15" s="1213">
        <f t="shared" si="1"/>
        <v>0.67499999999999993</v>
      </c>
      <c r="M15" s="1214"/>
    </row>
    <row r="16" spans="1:13" ht="15.6" x14ac:dyDescent="0.25">
      <c r="A16" s="52"/>
      <c r="B16" s="503" t="s">
        <v>363</v>
      </c>
      <c r="C16" s="504"/>
      <c r="E16" s="1215"/>
      <c r="F16" s="1201">
        <f>F15+1</f>
        <v>6</v>
      </c>
      <c r="G16" s="1203" t="s">
        <v>2</v>
      </c>
      <c r="H16" s="1216" t="s">
        <v>340</v>
      </c>
      <c r="I16" s="1203" t="s">
        <v>185</v>
      </c>
      <c r="J16" s="1203" t="s">
        <v>4</v>
      </c>
      <c r="K16" s="1204">
        <v>4</v>
      </c>
      <c r="L16" s="1205">
        <f t="shared" si="1"/>
        <v>0.6777777777777777</v>
      </c>
      <c r="M16" s="1206"/>
    </row>
    <row r="17" spans="1:13" ht="15.6" x14ac:dyDescent="0.25">
      <c r="A17" s="52"/>
      <c r="B17" s="54"/>
      <c r="C17" s="463"/>
      <c r="E17" s="1207"/>
      <c r="F17" s="1208">
        <f t="shared" si="0"/>
        <v>7</v>
      </c>
      <c r="G17" s="1209" t="s">
        <v>53</v>
      </c>
      <c r="H17" s="1219" t="s">
        <v>560</v>
      </c>
      <c r="I17" s="1211" t="s">
        <v>185</v>
      </c>
      <c r="J17" s="1211" t="s">
        <v>4</v>
      </c>
      <c r="K17" s="1212">
        <v>50</v>
      </c>
      <c r="L17" s="1213">
        <f t="shared" si="1"/>
        <v>0.68055555555555547</v>
      </c>
      <c r="M17" s="1214"/>
    </row>
    <row r="18" spans="1:13" ht="15.6" x14ac:dyDescent="0.25">
      <c r="A18" s="52"/>
      <c r="B18" s="54"/>
      <c r="C18" s="53"/>
      <c r="E18" s="1215"/>
      <c r="F18" s="1201">
        <f t="shared" si="0"/>
        <v>8</v>
      </c>
      <c r="G18" s="1202" t="s">
        <v>53</v>
      </c>
      <c r="H18" s="1217" t="s">
        <v>561</v>
      </c>
      <c r="I18" s="1203" t="s">
        <v>185</v>
      </c>
      <c r="J18" s="1211" t="s">
        <v>4</v>
      </c>
      <c r="K18" s="1204">
        <v>50</v>
      </c>
      <c r="L18" s="1205">
        <f t="shared" si="1"/>
        <v>0.71527777777777768</v>
      </c>
      <c r="M18" s="1206"/>
    </row>
    <row r="19" spans="1:13" ht="15.6" x14ac:dyDescent="0.25">
      <c r="A19" s="618"/>
      <c r="B19" s="1018" t="s">
        <v>420</v>
      </c>
      <c r="C19" s="501"/>
      <c r="E19" s="1207"/>
      <c r="F19" s="1208">
        <f t="shared" si="0"/>
        <v>9</v>
      </c>
      <c r="G19" s="1211" t="s">
        <v>0</v>
      </c>
      <c r="H19" s="1211" t="s">
        <v>562</v>
      </c>
      <c r="I19" s="1211" t="s">
        <v>185</v>
      </c>
      <c r="J19" s="1211" t="s">
        <v>4</v>
      </c>
      <c r="K19" s="1212">
        <v>3</v>
      </c>
      <c r="L19" s="1213">
        <f t="shared" si="1"/>
        <v>0.74999999999999989</v>
      </c>
      <c r="M19" s="1214"/>
    </row>
    <row r="20" spans="1:13" ht="15.6" x14ac:dyDescent="0.25">
      <c r="A20" s="52"/>
      <c r="B20" s="689" t="s">
        <v>421</v>
      </c>
      <c r="C20" s="53"/>
      <c r="E20" s="992"/>
      <c r="F20" s="1003"/>
      <c r="G20" s="996"/>
      <c r="H20" s="996"/>
      <c r="I20" s="996"/>
      <c r="J20" s="996"/>
      <c r="K20" s="997"/>
      <c r="L20" s="998"/>
      <c r="M20" s="999"/>
    </row>
    <row r="21" spans="1:13" ht="15.6" x14ac:dyDescent="0.25">
      <c r="A21" s="618"/>
      <c r="B21" s="1066" t="s">
        <v>498</v>
      </c>
      <c r="C21" s="501"/>
      <c r="E21" s="706"/>
      <c r="F21" s="707"/>
      <c r="G21" s="925"/>
      <c r="H21" s="925"/>
      <c r="I21" s="925"/>
      <c r="J21" s="925"/>
      <c r="K21" s="703"/>
      <c r="L21" s="704"/>
      <c r="M21" s="705"/>
    </row>
    <row r="22" spans="1:13" ht="15.6" x14ac:dyDescent="0.3">
      <c r="A22" s="52"/>
      <c r="B22" s="1019" t="s">
        <v>312</v>
      </c>
      <c r="C22" s="501"/>
      <c r="E22" s="769"/>
      <c r="F22" s="696"/>
      <c r="G22" s="1655"/>
      <c r="H22" s="1655"/>
      <c r="I22" s="1655"/>
      <c r="J22" s="1655"/>
      <c r="K22" s="1655"/>
      <c r="L22" s="1655"/>
      <c r="M22" s="1655"/>
    </row>
    <row r="23" spans="1:13" ht="17.399999999999999" x14ac:dyDescent="0.3">
      <c r="A23" s="52"/>
      <c r="B23" s="1067" t="s">
        <v>311</v>
      </c>
      <c r="C23" s="501"/>
      <c r="E23" s="769"/>
      <c r="F23" s="1643" t="s">
        <v>506</v>
      </c>
      <c r="G23" s="1643"/>
      <c r="H23" s="1643"/>
      <c r="I23" s="1643"/>
      <c r="J23" s="1643"/>
      <c r="K23" s="1643"/>
      <c r="L23" s="1643"/>
      <c r="M23" s="1643"/>
    </row>
    <row r="24" spans="1:13" ht="17.399999999999999" x14ac:dyDescent="0.3">
      <c r="A24" s="52"/>
      <c r="B24" s="1020" t="s">
        <v>364</v>
      </c>
      <c r="C24" s="501"/>
      <c r="E24" s="770"/>
      <c r="F24" s="771"/>
      <c r="G24" s="757"/>
      <c r="H24" s="757"/>
      <c r="I24" s="757"/>
      <c r="J24" s="757"/>
      <c r="K24" s="757"/>
      <c r="L24" s="758"/>
      <c r="M24" s="757"/>
    </row>
    <row r="25" spans="1:13" ht="17.399999999999999" x14ac:dyDescent="0.25">
      <c r="A25" s="52"/>
      <c r="B25" s="1068" t="s">
        <v>29</v>
      </c>
      <c r="C25" s="501"/>
      <c r="E25" s="1193"/>
      <c r="F25" s="1194">
        <f>F19+1</f>
        <v>10</v>
      </c>
      <c r="G25" s="1195" t="s">
        <v>0</v>
      </c>
      <c r="H25" s="1196" t="s">
        <v>338</v>
      </c>
      <c r="I25" s="1196" t="s">
        <v>185</v>
      </c>
      <c r="J25" s="1196" t="s">
        <v>1</v>
      </c>
      <c r="K25" s="1197">
        <v>1</v>
      </c>
      <c r="L25" s="1198">
        <f>TIME(16,0,0)</f>
        <v>0.66666666666666663</v>
      </c>
      <c r="M25" s="1199"/>
    </row>
    <row r="26" spans="1:13" ht="15.6" x14ac:dyDescent="0.25">
      <c r="A26" s="52"/>
      <c r="B26" s="1069" t="s">
        <v>23</v>
      </c>
      <c r="C26" s="501"/>
      <c r="E26" s="1215"/>
      <c r="F26" s="1220">
        <f>F25+1</f>
        <v>11</v>
      </c>
      <c r="G26" s="1202" t="s">
        <v>0</v>
      </c>
      <c r="H26" s="1221" t="s">
        <v>425</v>
      </c>
      <c r="I26" s="1203" t="s">
        <v>185</v>
      </c>
      <c r="J26" s="1203" t="s">
        <v>1</v>
      </c>
      <c r="K26" s="1204">
        <v>3</v>
      </c>
      <c r="L26" s="1205">
        <f>L25+TIME(0,K25,0)</f>
        <v>0.66736111111111107</v>
      </c>
      <c r="M26" s="1206"/>
    </row>
    <row r="27" spans="1:13" ht="15.6" x14ac:dyDescent="0.25">
      <c r="A27" s="52"/>
      <c r="B27" s="1070" t="s">
        <v>500</v>
      </c>
      <c r="C27" s="501"/>
      <c r="E27" s="1207"/>
      <c r="F27" s="1222">
        <f t="shared" ref="F27:F32" si="2">F26+1</f>
        <v>12</v>
      </c>
      <c r="G27" s="1218" t="s">
        <v>0</v>
      </c>
      <c r="H27" s="1223" t="s">
        <v>559</v>
      </c>
      <c r="I27" s="1211" t="s">
        <v>185</v>
      </c>
      <c r="J27" s="1211" t="s">
        <v>1</v>
      </c>
      <c r="K27" s="1212">
        <v>4</v>
      </c>
      <c r="L27" s="1213">
        <f t="shared" ref="L27:L32" si="3">L26+TIME(0,K26,0)</f>
        <v>0.6694444444444444</v>
      </c>
      <c r="M27" s="1214"/>
    </row>
    <row r="28" spans="1:13" ht="15.6" x14ac:dyDescent="0.25">
      <c r="A28" s="52"/>
      <c r="B28" s="54"/>
      <c r="C28" s="501"/>
      <c r="E28" s="1215"/>
      <c r="F28" s="1220">
        <f t="shared" si="2"/>
        <v>13</v>
      </c>
      <c r="G28" s="1202" t="s">
        <v>42</v>
      </c>
      <c r="H28" s="1216" t="s">
        <v>339</v>
      </c>
      <c r="I28" s="1203" t="s">
        <v>185</v>
      </c>
      <c r="J28" s="1203" t="s">
        <v>1</v>
      </c>
      <c r="K28" s="1204">
        <v>4</v>
      </c>
      <c r="L28" s="1205">
        <f t="shared" si="3"/>
        <v>0.67222222222222217</v>
      </c>
      <c r="M28" s="1206"/>
    </row>
    <row r="29" spans="1:13" ht="15.6" x14ac:dyDescent="0.25">
      <c r="A29" s="52"/>
      <c r="B29" s="54"/>
      <c r="C29" s="53"/>
      <c r="E29" s="1207"/>
      <c r="F29" s="1222">
        <f t="shared" si="2"/>
        <v>14</v>
      </c>
      <c r="G29" s="1211" t="s">
        <v>2</v>
      </c>
      <c r="H29" s="1218" t="s">
        <v>340</v>
      </c>
      <c r="I29" s="1211" t="s">
        <v>185</v>
      </c>
      <c r="J29" s="1211" t="s">
        <v>4</v>
      </c>
      <c r="K29" s="1212">
        <v>4</v>
      </c>
      <c r="L29" s="1213">
        <f t="shared" si="3"/>
        <v>0.67499999999999993</v>
      </c>
      <c r="M29" s="1214"/>
    </row>
    <row r="30" spans="1:13" ht="15.6" x14ac:dyDescent="0.25">
      <c r="A30" s="52"/>
      <c r="B30" s="688" t="s">
        <v>422</v>
      </c>
      <c r="C30" s="53"/>
      <c r="E30" s="1215"/>
      <c r="F30" s="1220">
        <f t="shared" si="2"/>
        <v>15</v>
      </c>
      <c r="G30" s="1203" t="s">
        <v>53</v>
      </c>
      <c r="H30" s="1224" t="s">
        <v>560</v>
      </c>
      <c r="I30" s="1203" t="s">
        <v>185</v>
      </c>
      <c r="J30" s="1203" t="s">
        <v>4</v>
      </c>
      <c r="K30" s="1204">
        <v>52</v>
      </c>
      <c r="L30" s="1205">
        <f t="shared" si="3"/>
        <v>0.6777777777777777</v>
      </c>
      <c r="M30" s="1206"/>
    </row>
    <row r="31" spans="1:13" ht="15.6" x14ac:dyDescent="0.25">
      <c r="A31" s="52"/>
      <c r="B31" s="689" t="s">
        <v>423</v>
      </c>
      <c r="C31" s="53"/>
      <c r="E31" s="1207"/>
      <c r="F31" s="1222">
        <f t="shared" si="2"/>
        <v>16</v>
      </c>
      <c r="G31" s="1209" t="s">
        <v>53</v>
      </c>
      <c r="H31" s="1223" t="s">
        <v>470</v>
      </c>
      <c r="I31" s="1211" t="s">
        <v>185</v>
      </c>
      <c r="J31" s="1211" t="s">
        <v>4</v>
      </c>
      <c r="K31" s="1212">
        <v>52</v>
      </c>
      <c r="L31" s="1213">
        <f t="shared" si="3"/>
        <v>0.7138888888888888</v>
      </c>
      <c r="M31" s="1214"/>
    </row>
    <row r="32" spans="1:13" ht="15.6" x14ac:dyDescent="0.25">
      <c r="A32" s="52"/>
      <c r="B32" s="1073" t="s">
        <v>484</v>
      </c>
      <c r="C32" s="53"/>
      <c r="E32" s="1215"/>
      <c r="F32" s="1220">
        <f t="shared" si="2"/>
        <v>17</v>
      </c>
      <c r="G32" s="1203" t="s">
        <v>0</v>
      </c>
      <c r="H32" s="1203" t="s">
        <v>563</v>
      </c>
      <c r="I32" s="1203" t="s">
        <v>185</v>
      </c>
      <c r="J32" s="1203" t="s">
        <v>4</v>
      </c>
      <c r="K32" s="1204">
        <v>4</v>
      </c>
      <c r="L32" s="1205">
        <f t="shared" si="3"/>
        <v>0.74999999999999989</v>
      </c>
      <c r="M32" s="1206"/>
    </row>
    <row r="33" spans="1:13" ht="15.6" x14ac:dyDescent="0.25">
      <c r="A33" s="618"/>
      <c r="B33" s="1074" t="s">
        <v>499</v>
      </c>
      <c r="C33" s="501"/>
      <c r="E33" s="706"/>
      <c r="F33" s="707"/>
      <c r="G33" s="925"/>
      <c r="H33" s="925"/>
      <c r="I33" s="925"/>
      <c r="J33" s="925"/>
      <c r="K33" s="703"/>
      <c r="L33" s="704"/>
      <c r="M33" s="705"/>
    </row>
    <row r="34" spans="1:13" x14ac:dyDescent="0.25">
      <c r="A34" s="52"/>
      <c r="B34" s="54"/>
      <c r="C34" s="53"/>
      <c r="E34" s="769"/>
      <c r="F34" s="696"/>
      <c r="G34" s="1655"/>
      <c r="H34" s="1655"/>
      <c r="I34" s="1655"/>
      <c r="J34" s="1655"/>
      <c r="K34" s="1655"/>
      <c r="L34" s="1655"/>
      <c r="M34" s="1655"/>
    </row>
    <row r="35" spans="1:13" ht="17.399999999999999" x14ac:dyDescent="0.25">
      <c r="A35" s="52"/>
      <c r="B35" s="54"/>
      <c r="C35" s="501"/>
      <c r="E35" s="769"/>
      <c r="F35" s="1643" t="s">
        <v>507</v>
      </c>
      <c r="G35" s="1643"/>
      <c r="H35" s="1643"/>
      <c r="I35" s="1643"/>
      <c r="J35" s="1643"/>
      <c r="K35" s="1643"/>
      <c r="L35" s="1643"/>
      <c r="M35" s="1643"/>
    </row>
    <row r="36" spans="1:13" ht="17.399999999999999" x14ac:dyDescent="0.25">
      <c r="A36" s="52"/>
      <c r="B36" s="1290" t="s">
        <v>450</v>
      </c>
      <c r="C36" s="501"/>
      <c r="E36" s="770"/>
      <c r="F36" s="771"/>
      <c r="G36" s="757"/>
      <c r="H36" s="757"/>
      <c r="I36" s="757"/>
      <c r="J36" s="757"/>
      <c r="K36" s="757"/>
      <c r="L36" s="758"/>
      <c r="M36" s="757"/>
    </row>
    <row r="37" spans="1:13" ht="17.399999999999999" x14ac:dyDescent="0.25">
      <c r="A37" s="54"/>
      <c r="B37" s="1291"/>
      <c r="C37" s="54"/>
      <c r="E37" s="1193"/>
      <c r="F37" s="1194">
        <f>F32+1</f>
        <v>18</v>
      </c>
      <c r="G37" s="1195" t="s">
        <v>0</v>
      </c>
      <c r="H37" s="1196" t="s">
        <v>338</v>
      </c>
      <c r="I37" s="1196" t="s">
        <v>185</v>
      </c>
      <c r="J37" s="1196" t="s">
        <v>1</v>
      </c>
      <c r="K37" s="1197">
        <v>1</v>
      </c>
      <c r="L37" s="1198">
        <f>TIME(10,30,0)</f>
        <v>0.4375</v>
      </c>
      <c r="M37" s="1199"/>
    </row>
    <row r="38" spans="1:13" ht="17.399999999999999" x14ac:dyDescent="0.25">
      <c r="A38" s="54"/>
      <c r="B38" s="865" t="s">
        <v>446</v>
      </c>
      <c r="C38" s="54"/>
      <c r="E38" s="1215"/>
      <c r="F38" s="1201">
        <f>F37+1</f>
        <v>19</v>
      </c>
      <c r="G38" s="1202" t="s">
        <v>0</v>
      </c>
      <c r="H38" s="1221" t="s">
        <v>425</v>
      </c>
      <c r="I38" s="1203" t="s">
        <v>185</v>
      </c>
      <c r="J38" s="1203" t="s">
        <v>1</v>
      </c>
      <c r="K38" s="1204">
        <v>2</v>
      </c>
      <c r="L38" s="1205">
        <f>L37+TIME(0,K37,0)</f>
        <v>0.43819444444444444</v>
      </c>
      <c r="M38" s="1206"/>
    </row>
    <row r="39" spans="1:13" ht="15.6" x14ac:dyDescent="0.25">
      <c r="A39" s="54"/>
      <c r="B39" s="1077" t="s">
        <v>379</v>
      </c>
      <c r="C39" s="54"/>
      <c r="E39" s="1207"/>
      <c r="F39" s="1208">
        <f t="shared" ref="F39:F47" si="4">F38+1</f>
        <v>20</v>
      </c>
      <c r="G39" s="1218" t="s">
        <v>0</v>
      </c>
      <c r="H39" s="1223" t="s">
        <v>559</v>
      </c>
      <c r="I39" s="1211" t="s">
        <v>185</v>
      </c>
      <c r="J39" s="1211" t="s">
        <v>1</v>
      </c>
      <c r="K39" s="1212">
        <v>4</v>
      </c>
      <c r="L39" s="1213">
        <f t="shared" ref="L39:L47" si="5">L38+TIME(0,K38,0)</f>
        <v>0.43958333333333333</v>
      </c>
      <c r="M39" s="1214"/>
    </row>
    <row r="40" spans="1:13" ht="16.2" thickBot="1" x14ac:dyDescent="0.3">
      <c r="A40" s="54"/>
      <c r="B40" s="54"/>
      <c r="C40" s="54"/>
      <c r="E40" s="1215"/>
      <c r="F40" s="1201">
        <f t="shared" si="4"/>
        <v>21</v>
      </c>
      <c r="G40" s="1202" t="s">
        <v>42</v>
      </c>
      <c r="H40" s="1216" t="s">
        <v>339</v>
      </c>
      <c r="I40" s="1203" t="s">
        <v>185</v>
      </c>
      <c r="J40" s="1203" t="s">
        <v>1</v>
      </c>
      <c r="K40" s="1204">
        <v>4</v>
      </c>
      <c r="L40" s="1205">
        <f t="shared" si="5"/>
        <v>0.44236111111111109</v>
      </c>
      <c r="M40" s="1206"/>
    </row>
    <row r="41" spans="1:13" ht="15.6" x14ac:dyDescent="0.25">
      <c r="A41" s="52"/>
      <c r="B41" s="603" t="s">
        <v>317</v>
      </c>
      <c r="C41" s="53"/>
      <c r="E41" s="1207"/>
      <c r="F41" s="1208">
        <f t="shared" si="4"/>
        <v>22</v>
      </c>
      <c r="G41" s="1211" t="s">
        <v>2</v>
      </c>
      <c r="H41" s="1218" t="s">
        <v>340</v>
      </c>
      <c r="I41" s="1211" t="s">
        <v>185</v>
      </c>
      <c r="J41" s="1211" t="s">
        <v>4</v>
      </c>
      <c r="K41" s="1212">
        <v>4</v>
      </c>
      <c r="L41" s="1213">
        <f t="shared" si="5"/>
        <v>0.44513888888888886</v>
      </c>
      <c r="M41" s="1214"/>
    </row>
    <row r="42" spans="1:13" ht="15.6" x14ac:dyDescent="0.25">
      <c r="A42" s="52"/>
      <c r="B42" s="604" t="s">
        <v>277</v>
      </c>
      <c r="C42" s="53"/>
      <c r="E42" s="1215"/>
      <c r="F42" s="1201">
        <f t="shared" si="4"/>
        <v>23</v>
      </c>
      <c r="G42" s="1203" t="s">
        <v>53</v>
      </c>
      <c r="H42" s="1224" t="s">
        <v>560</v>
      </c>
      <c r="I42" s="1203" t="s">
        <v>185</v>
      </c>
      <c r="J42" s="1203" t="s">
        <v>4</v>
      </c>
      <c r="K42" s="1204">
        <v>44</v>
      </c>
      <c r="L42" s="1205">
        <f t="shared" si="5"/>
        <v>0.44791666666666663</v>
      </c>
      <c r="M42" s="1206"/>
    </row>
    <row r="43" spans="1:13" ht="15.6" x14ac:dyDescent="0.25">
      <c r="A43" s="52"/>
      <c r="B43" s="506" t="s">
        <v>262</v>
      </c>
      <c r="C43" s="505"/>
      <c r="E43" s="1207"/>
      <c r="F43" s="1208">
        <f t="shared" si="4"/>
        <v>24</v>
      </c>
      <c r="G43" s="1209" t="s">
        <v>53</v>
      </c>
      <c r="H43" s="1223" t="s">
        <v>472</v>
      </c>
      <c r="I43" s="1211" t="s">
        <v>185</v>
      </c>
      <c r="J43" s="1211" t="s">
        <v>4</v>
      </c>
      <c r="K43" s="1212">
        <v>44</v>
      </c>
      <c r="L43" s="1213">
        <f t="shared" si="5"/>
        <v>0.47847222222222219</v>
      </c>
      <c r="M43" s="1214"/>
    </row>
    <row r="44" spans="1:13" ht="17.399999999999999" x14ac:dyDescent="0.25">
      <c r="A44" s="52"/>
      <c r="B44" s="507" t="s">
        <v>114</v>
      </c>
      <c r="C44" s="505"/>
      <c r="E44" s="1200"/>
      <c r="F44" s="1201">
        <f t="shared" si="4"/>
        <v>25</v>
      </c>
      <c r="G44" s="1203" t="s">
        <v>53</v>
      </c>
      <c r="H44" s="1217" t="s">
        <v>508</v>
      </c>
      <c r="I44" s="1203" t="s">
        <v>185</v>
      </c>
      <c r="J44" s="1203" t="s">
        <v>4</v>
      </c>
      <c r="K44" s="1204">
        <v>5</v>
      </c>
      <c r="L44" s="1205">
        <f t="shared" si="5"/>
        <v>0.50902777777777775</v>
      </c>
      <c r="M44" s="1206"/>
    </row>
    <row r="45" spans="1:13" ht="13.8" x14ac:dyDescent="0.25">
      <c r="A45" s="52"/>
      <c r="B45" s="508" t="s">
        <v>115</v>
      </c>
      <c r="C45" s="505"/>
      <c r="E45" s="1214"/>
      <c r="F45" s="1208">
        <f t="shared" si="4"/>
        <v>26</v>
      </c>
      <c r="G45" s="1211" t="s">
        <v>0</v>
      </c>
      <c r="H45" s="1223" t="s">
        <v>341</v>
      </c>
      <c r="I45" s="1211" t="s">
        <v>185</v>
      </c>
      <c r="J45" s="1211" t="s">
        <v>1</v>
      </c>
      <c r="K45" s="1212">
        <v>6</v>
      </c>
      <c r="L45" s="1213">
        <f t="shared" si="5"/>
        <v>0.51249999999999996</v>
      </c>
      <c r="M45" s="1214"/>
    </row>
    <row r="46" spans="1:13" ht="15.6" x14ac:dyDescent="0.25">
      <c r="A46" s="52"/>
      <c r="B46" s="1075" t="s">
        <v>112</v>
      </c>
      <c r="C46" s="505"/>
      <c r="E46" s="1206"/>
      <c r="F46" s="1201">
        <f t="shared" si="4"/>
        <v>27</v>
      </c>
      <c r="G46" s="1202" t="s">
        <v>0</v>
      </c>
      <c r="H46" s="1217" t="s">
        <v>342</v>
      </c>
      <c r="I46" s="1203" t="s">
        <v>185</v>
      </c>
      <c r="J46" s="1216" t="s">
        <v>1</v>
      </c>
      <c r="K46" s="1204">
        <v>6</v>
      </c>
      <c r="L46" s="1205">
        <f t="shared" si="5"/>
        <v>0.51666666666666661</v>
      </c>
      <c r="M46" s="1206"/>
    </row>
    <row r="47" spans="1:13" ht="13.8" x14ac:dyDescent="0.25">
      <c r="A47" s="52"/>
      <c r="B47" s="509" t="s">
        <v>273</v>
      </c>
      <c r="C47" s="505"/>
      <c r="E47" s="1214"/>
      <c r="F47" s="1208">
        <f t="shared" si="4"/>
        <v>28</v>
      </c>
      <c r="G47" s="1211" t="s">
        <v>0</v>
      </c>
      <c r="H47" s="1223" t="s">
        <v>564</v>
      </c>
      <c r="I47" s="1211" t="s">
        <v>185</v>
      </c>
      <c r="J47" s="1211" t="s">
        <v>1</v>
      </c>
      <c r="K47" s="1212">
        <v>0</v>
      </c>
      <c r="L47" s="1213">
        <f t="shared" si="5"/>
        <v>0.52083333333333326</v>
      </c>
      <c r="M47" s="1214"/>
    </row>
    <row r="48" spans="1:13" ht="13.8" x14ac:dyDescent="0.25">
      <c r="A48" s="52"/>
      <c r="B48" s="509" t="s">
        <v>274</v>
      </c>
      <c r="C48" s="505"/>
      <c r="E48" s="1206"/>
      <c r="F48" s="1201"/>
      <c r="G48" s="1203"/>
      <c r="H48" s="1217"/>
      <c r="I48" s="1203"/>
      <c r="J48" s="1203"/>
      <c r="K48" s="1204"/>
      <c r="L48" s="1205"/>
      <c r="M48" s="1206"/>
    </row>
    <row r="49" spans="1:13" ht="13.8" x14ac:dyDescent="0.25">
      <c r="A49" s="52"/>
      <c r="B49" s="509" t="s">
        <v>146</v>
      </c>
      <c r="C49" s="505"/>
      <c r="E49" s="1199"/>
      <c r="F49" s="1194"/>
      <c r="G49" s="1196"/>
      <c r="H49" s="1225"/>
      <c r="I49" s="1196"/>
      <c r="J49" s="1196"/>
      <c r="K49" s="1197"/>
      <c r="L49" s="1198"/>
      <c r="M49" s="1199"/>
    </row>
    <row r="50" spans="1:13" ht="13.8" x14ac:dyDescent="0.25">
      <c r="A50" s="52"/>
      <c r="B50" s="509" t="s">
        <v>279</v>
      </c>
      <c r="C50" s="505"/>
      <c r="E50" s="999"/>
      <c r="F50" s="1007"/>
      <c r="G50" s="1007" t="s">
        <v>334</v>
      </c>
      <c r="H50" s="1008"/>
      <c r="I50" s="1008"/>
      <c r="J50" s="1008"/>
      <c r="K50" s="1009"/>
      <c r="L50" s="1010"/>
      <c r="M50" s="999"/>
    </row>
    <row r="51" spans="1:13" ht="13.8" x14ac:dyDescent="0.25">
      <c r="A51" s="52"/>
      <c r="B51" s="509" t="s">
        <v>275</v>
      </c>
      <c r="C51" s="505"/>
      <c r="E51" s="762"/>
      <c r="F51" s="9"/>
      <c r="G51" s="674" t="s">
        <v>335</v>
      </c>
      <c r="H51" s="693"/>
      <c r="I51" s="693"/>
      <c r="J51" s="693"/>
      <c r="K51" s="776"/>
      <c r="L51" s="709"/>
      <c r="M51" s="762"/>
    </row>
    <row r="52" spans="1:13" ht="15" x14ac:dyDescent="0.25">
      <c r="A52" s="52"/>
      <c r="B52" s="509" t="s">
        <v>145</v>
      </c>
      <c r="C52" s="505"/>
      <c r="E52" s="999"/>
      <c r="F52" s="1007" t="s">
        <v>7</v>
      </c>
      <c r="G52" s="1011" t="s">
        <v>336</v>
      </c>
      <c r="H52" s="1007"/>
      <c r="I52" s="1007"/>
      <c r="J52" s="1012"/>
      <c r="K52" s="1012"/>
      <c r="L52" s="1013"/>
      <c r="M52" s="999"/>
    </row>
    <row r="53" spans="1:13" ht="13.8" x14ac:dyDescent="0.25">
      <c r="A53" s="52"/>
      <c r="B53" s="509" t="s">
        <v>276</v>
      </c>
      <c r="C53" s="505"/>
      <c r="E53" s="762"/>
      <c r="F53" s="403"/>
      <c r="G53" s="403" t="s">
        <v>337</v>
      </c>
      <c r="H53" s="9"/>
      <c r="I53" s="674"/>
      <c r="J53" s="668"/>
      <c r="K53" s="669"/>
      <c r="L53" s="710"/>
      <c r="M53" s="762"/>
    </row>
    <row r="54" spans="1:13" ht="15" x14ac:dyDescent="0.25">
      <c r="A54" s="52"/>
      <c r="B54" s="692" t="s">
        <v>116</v>
      </c>
      <c r="C54" s="505"/>
      <c r="E54" s="999"/>
      <c r="F54" s="1014"/>
      <c r="G54" s="1011" t="s">
        <v>333</v>
      </c>
      <c r="H54" s="1007" t="s">
        <v>7</v>
      </c>
      <c r="I54" s="1011"/>
      <c r="J54" s="1015"/>
      <c r="K54" s="1012"/>
      <c r="L54" s="1013"/>
      <c r="M54" s="999"/>
    </row>
    <row r="55" spans="1:13" ht="15.6" x14ac:dyDescent="0.25">
      <c r="A55" s="52"/>
      <c r="B55" s="54"/>
      <c r="C55" s="505"/>
      <c r="E55" s="762"/>
      <c r="F55" s="675"/>
      <c r="G55" s="403" t="s">
        <v>320</v>
      </c>
      <c r="H55" s="403"/>
      <c r="I55" s="403"/>
      <c r="J55" s="676"/>
      <c r="K55" s="676"/>
      <c r="L55" s="711"/>
      <c r="M55" s="762"/>
    </row>
    <row r="56" spans="1:13" ht="15.6" x14ac:dyDescent="0.25">
      <c r="A56" s="52"/>
      <c r="B56" s="54"/>
      <c r="C56" s="505"/>
      <c r="E56" s="999"/>
      <c r="F56" s="1014"/>
      <c r="G56" s="1011" t="s">
        <v>321</v>
      </c>
      <c r="H56" s="1014"/>
      <c r="I56" s="1011"/>
      <c r="J56" s="1016"/>
      <c r="K56" s="1016"/>
      <c r="L56" s="1017"/>
      <c r="M56" s="999"/>
    </row>
    <row r="57" spans="1:13" ht="15.6" x14ac:dyDescent="0.25">
      <c r="A57" s="52"/>
      <c r="B57" s="54"/>
      <c r="C57" s="53"/>
      <c r="E57" s="767"/>
      <c r="F57" s="767"/>
      <c r="G57" s="767"/>
      <c r="H57" s="767"/>
      <c r="I57" s="767"/>
      <c r="J57" s="767"/>
      <c r="K57" s="767"/>
      <c r="L57" s="768"/>
      <c r="M57" s="762"/>
    </row>
    <row r="58" spans="1:13" ht="15.6" x14ac:dyDescent="0.25">
      <c r="A58" s="862"/>
      <c r="B58" s="863" t="str">
        <f>B1</f>
        <v>Sept 2012</v>
      </c>
      <c r="C58" s="864"/>
      <c r="E58" s="404"/>
      <c r="F58" s="404"/>
      <c r="G58" s="404"/>
      <c r="H58" s="404"/>
      <c r="I58" s="404"/>
      <c r="J58" s="404"/>
      <c r="K58" s="404"/>
      <c r="L58" s="405"/>
      <c r="M58" s="751"/>
    </row>
    <row r="59" spans="1:13" ht="15.6" x14ac:dyDescent="0.25">
      <c r="A59" s="1044"/>
      <c r="B59" s="1044"/>
      <c r="C59" s="1044"/>
      <c r="E59" s="404"/>
      <c r="F59" s="404"/>
      <c r="G59" s="404"/>
      <c r="H59" s="404"/>
      <c r="I59" s="404"/>
      <c r="J59" s="404"/>
      <c r="K59" s="404"/>
      <c r="L59" s="405"/>
      <c r="M59" s="751"/>
    </row>
    <row r="60" spans="1:13" x14ac:dyDescent="0.25">
      <c r="A60" s="1044"/>
      <c r="B60" s="1044"/>
      <c r="C60" s="1044"/>
    </row>
    <row r="61" spans="1:13" x14ac:dyDescent="0.25">
      <c r="A61" s="1044"/>
      <c r="B61" s="1044"/>
      <c r="C61" s="1044"/>
    </row>
    <row r="62" spans="1:13" x14ac:dyDescent="0.25">
      <c r="A62" s="1044"/>
      <c r="B62" s="1044"/>
      <c r="C62" s="1044"/>
    </row>
    <row r="63" spans="1:13" x14ac:dyDescent="0.25">
      <c r="A63" s="1044"/>
      <c r="B63" s="1044"/>
      <c r="C63" s="1044"/>
    </row>
    <row r="64" spans="1:13" x14ac:dyDescent="0.25">
      <c r="A64" s="1044"/>
      <c r="B64" s="1044"/>
      <c r="C64" s="1044"/>
    </row>
    <row r="65" spans="1:3" x14ac:dyDescent="0.25">
      <c r="A65" s="1044"/>
      <c r="B65" s="1044"/>
      <c r="C65" s="1044"/>
    </row>
    <row r="66" spans="1:3" x14ac:dyDescent="0.25">
      <c r="A66" s="1044"/>
      <c r="B66" s="1044"/>
      <c r="C66" s="1044"/>
    </row>
    <row r="67" spans="1:3" x14ac:dyDescent="0.25">
      <c r="A67" s="1044"/>
      <c r="B67" s="1044"/>
      <c r="C67" s="1044"/>
    </row>
    <row r="68" spans="1:3" x14ac:dyDescent="0.25">
      <c r="A68" s="1044"/>
      <c r="B68" s="1044"/>
      <c r="C68" s="1044"/>
    </row>
    <row r="69" spans="1:3" x14ac:dyDescent="0.25">
      <c r="A69" s="1044"/>
      <c r="B69" s="1044"/>
      <c r="C69" s="1044"/>
    </row>
    <row r="70" spans="1:3" x14ac:dyDescent="0.25">
      <c r="A70" s="1044"/>
      <c r="B70" s="1044"/>
      <c r="C70" s="1044"/>
    </row>
  </sheetData>
  <mergeCells count="11">
    <mergeCell ref="B36:B37"/>
    <mergeCell ref="E2:M2"/>
    <mergeCell ref="E3:L3"/>
    <mergeCell ref="B4:B6"/>
    <mergeCell ref="E4:L4"/>
    <mergeCell ref="G8:M8"/>
    <mergeCell ref="F9:M9"/>
    <mergeCell ref="G22:M22"/>
    <mergeCell ref="F23:M23"/>
    <mergeCell ref="G34:M34"/>
    <mergeCell ref="F35:M35"/>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zoomScale="88" workbookViewId="0">
      <selection activeCell="K23" sqref="K23"/>
    </sheetView>
  </sheetViews>
  <sheetFormatPr defaultRowHeight="13.2" x14ac:dyDescent="0.25"/>
  <cols>
    <col min="1" max="1" width="1.44140625" customWidth="1"/>
    <col min="2" max="2" width="12.44140625" customWidth="1"/>
    <col min="3" max="3" width="1.44140625" customWidth="1"/>
    <col min="4" max="4" width="2.5546875" customWidth="1"/>
    <col min="5" max="5" width="3.6640625" customWidth="1"/>
    <col min="6" max="6" width="4.88671875" customWidth="1"/>
    <col min="7" max="7" width="3.109375" customWidth="1"/>
    <col min="8" max="8" width="4.44140625" customWidth="1"/>
    <col min="9" max="9" width="47.44140625" customWidth="1"/>
    <col min="10" max="10" width="3.44140625" customWidth="1"/>
  </cols>
  <sheetData>
    <row r="1" spans="1:15" ht="22.2" x14ac:dyDescent="0.25">
      <c r="A1" s="862"/>
      <c r="B1" s="863" t="str">
        <f>Title!B1</f>
        <v>Sept 2012</v>
      </c>
      <c r="C1" s="864"/>
      <c r="E1" s="373"/>
      <c r="F1" s="1656" t="s">
        <v>88</v>
      </c>
      <c r="G1" s="1656"/>
      <c r="H1" s="1656"/>
      <c r="I1" s="1656"/>
      <c r="J1" s="1656"/>
      <c r="K1" s="1656"/>
      <c r="L1" s="1656"/>
      <c r="M1" s="1656"/>
      <c r="N1" s="374"/>
    </row>
    <row r="2" spans="1:15" ht="18" thickBot="1" x14ac:dyDescent="0.3">
      <c r="A2" s="618"/>
      <c r="B2" s="886"/>
      <c r="C2" s="53"/>
      <c r="E2" s="375"/>
      <c r="F2" s="1658" t="s">
        <v>87</v>
      </c>
      <c r="G2" s="1658"/>
      <c r="H2" s="1658"/>
      <c r="I2" s="1658"/>
      <c r="J2" s="1658"/>
      <c r="K2" s="1658"/>
      <c r="L2" s="1658"/>
      <c r="M2" s="1658"/>
      <c r="N2" s="374"/>
    </row>
    <row r="3" spans="1:15" ht="16.2" thickBot="1" x14ac:dyDescent="0.3">
      <c r="A3" s="618"/>
      <c r="B3" s="372" t="str">
        <f>Title!B3</f>
        <v>Interim</v>
      </c>
      <c r="C3" s="53"/>
      <c r="E3" s="116" t="s">
        <v>186</v>
      </c>
      <c r="F3" s="117" t="s">
        <v>182</v>
      </c>
      <c r="G3" s="295"/>
      <c r="H3" s="297"/>
      <c r="I3" s="347"/>
      <c r="J3" s="118"/>
      <c r="K3" s="118"/>
      <c r="L3" s="118"/>
      <c r="M3" s="233"/>
      <c r="N3" s="351"/>
    </row>
    <row r="4" spans="1:15" ht="15.75" customHeight="1" x14ac:dyDescent="0.25">
      <c r="A4" s="618"/>
      <c r="B4" s="1285" t="str">
        <f>Title!B4</f>
        <v>R0</v>
      </c>
      <c r="C4" s="53"/>
      <c r="E4" s="116" t="s">
        <v>186</v>
      </c>
      <c r="F4" s="117" t="s">
        <v>117</v>
      </c>
      <c r="G4" s="295"/>
      <c r="H4" s="297"/>
      <c r="I4" s="347"/>
      <c r="J4" s="118"/>
      <c r="K4" s="118"/>
      <c r="L4" s="118"/>
      <c r="M4" s="233"/>
      <c r="N4" s="351"/>
    </row>
    <row r="5" spans="1:15" ht="15.75" customHeight="1" x14ac:dyDescent="0.25">
      <c r="A5" s="618"/>
      <c r="B5" s="1286"/>
      <c r="C5" s="53"/>
      <c r="E5" s="119" t="s">
        <v>186</v>
      </c>
      <c r="F5" s="120" t="s">
        <v>120</v>
      </c>
      <c r="G5" s="296"/>
      <c r="H5" s="297"/>
      <c r="I5" s="347"/>
      <c r="J5" s="121"/>
      <c r="K5" s="121"/>
      <c r="L5" s="121"/>
      <c r="M5" s="234"/>
      <c r="N5" s="352"/>
      <c r="O5" s="83"/>
    </row>
    <row r="6" spans="1:15" ht="15.75" customHeight="1" thickBot="1" x14ac:dyDescent="0.3">
      <c r="A6" s="618"/>
      <c r="B6" s="1287"/>
      <c r="C6" s="53"/>
      <c r="O6" s="115"/>
    </row>
    <row r="7" spans="1:15" ht="18" thickBot="1" x14ac:dyDescent="0.35">
      <c r="A7" s="618"/>
      <c r="B7" s="54"/>
      <c r="C7" s="547"/>
      <c r="E7" s="1618" t="s">
        <v>451</v>
      </c>
      <c r="F7" s="1657"/>
      <c r="G7" s="1657"/>
      <c r="H7" s="1657"/>
      <c r="I7" s="1657"/>
      <c r="J7" s="1657"/>
      <c r="K7" s="1657"/>
      <c r="L7" s="1657"/>
      <c r="M7" s="1657"/>
      <c r="N7" s="1657"/>
      <c r="O7" s="115"/>
    </row>
    <row r="8" spans="1:15" ht="21" x14ac:dyDescent="0.25">
      <c r="A8" s="618"/>
      <c r="B8" s="1065" t="s">
        <v>113</v>
      </c>
      <c r="C8" s="501"/>
      <c r="E8" s="134"/>
      <c r="F8" s="21"/>
      <c r="G8" s="21"/>
      <c r="H8" s="21"/>
      <c r="I8" s="21"/>
      <c r="J8" s="21"/>
      <c r="K8" s="21"/>
      <c r="L8" s="135"/>
      <c r="M8" s="136" t="s">
        <v>252</v>
      </c>
      <c r="N8" s="137" t="s">
        <v>97</v>
      </c>
    </row>
    <row r="9" spans="1:15" ht="21" x14ac:dyDescent="0.25">
      <c r="A9" s="618"/>
      <c r="B9" s="685" t="s">
        <v>142</v>
      </c>
      <c r="C9" s="501"/>
      <c r="E9" s="30"/>
      <c r="F9" s="138"/>
      <c r="G9" s="20">
        <v>1</v>
      </c>
      <c r="H9" s="25"/>
      <c r="I9" s="25" t="s">
        <v>119</v>
      </c>
      <c r="J9" s="139" t="s">
        <v>185</v>
      </c>
      <c r="K9" s="882" t="s">
        <v>493</v>
      </c>
      <c r="L9" s="140"/>
      <c r="M9" s="141">
        <f>TIME(18,30,0)</f>
        <v>0.77083333333333337</v>
      </c>
      <c r="N9" s="142">
        <v>5</v>
      </c>
    </row>
    <row r="10" spans="1:15" ht="15" customHeight="1" x14ac:dyDescent="0.25">
      <c r="A10" s="618"/>
      <c r="B10" s="686"/>
      <c r="C10" s="687"/>
      <c r="E10" s="134"/>
      <c r="F10" s="143"/>
      <c r="G10" s="2">
        <f>G9+1</f>
        <v>2</v>
      </c>
      <c r="H10" s="2" t="s">
        <v>190</v>
      </c>
      <c r="I10" s="144" t="s">
        <v>90</v>
      </c>
      <c r="J10" s="7" t="s">
        <v>185</v>
      </c>
      <c r="K10" s="881" t="s">
        <v>493</v>
      </c>
      <c r="L10" s="135"/>
      <c r="M10" s="145">
        <f>M9+TIME(0,N9,0)</f>
        <v>0.77430555555555558</v>
      </c>
      <c r="N10" s="146">
        <v>10</v>
      </c>
    </row>
    <row r="11" spans="1:15" ht="21" x14ac:dyDescent="0.25">
      <c r="A11" s="618"/>
      <c r="B11" s="688" t="s">
        <v>418</v>
      </c>
      <c r="C11" s="501"/>
      <c r="E11" s="30"/>
      <c r="F11" s="138"/>
      <c r="G11" s="9">
        <f>G10+1</f>
        <v>3</v>
      </c>
      <c r="H11" s="19" t="s">
        <v>190</v>
      </c>
      <c r="I11" s="25" t="s">
        <v>89</v>
      </c>
      <c r="J11" s="139" t="s">
        <v>185</v>
      </c>
      <c r="K11" s="19" t="s">
        <v>195</v>
      </c>
      <c r="L11" s="133"/>
      <c r="M11" s="147">
        <f>M10+TIME(0,N10,0)</f>
        <v>0.78125</v>
      </c>
      <c r="N11" s="142">
        <v>80</v>
      </c>
    </row>
    <row r="12" spans="1:15" ht="21" x14ac:dyDescent="0.25">
      <c r="A12" s="52"/>
      <c r="B12" s="689" t="s">
        <v>419</v>
      </c>
      <c r="C12" s="53"/>
      <c r="E12" s="134"/>
      <c r="F12" s="143"/>
      <c r="G12" s="2">
        <f>G11+1</f>
        <v>4</v>
      </c>
      <c r="H12" s="2" t="s">
        <v>190</v>
      </c>
      <c r="I12" s="24" t="s">
        <v>302</v>
      </c>
      <c r="J12" s="7" t="s">
        <v>185</v>
      </c>
      <c r="K12" s="2" t="s">
        <v>241</v>
      </c>
      <c r="L12" s="135"/>
      <c r="M12" s="145">
        <f>M11+TIME(0,N11,0)</f>
        <v>0.83680555555555558</v>
      </c>
      <c r="N12" s="146">
        <v>15</v>
      </c>
    </row>
    <row r="13" spans="1:15" ht="21" x14ac:dyDescent="0.25">
      <c r="A13" s="618"/>
      <c r="B13" s="690" t="s">
        <v>168</v>
      </c>
      <c r="C13" s="501"/>
      <c r="E13" s="30"/>
      <c r="F13" s="138"/>
      <c r="G13" s="19">
        <f>G12+1</f>
        <v>5</v>
      </c>
      <c r="H13" s="19" t="s">
        <v>190</v>
      </c>
      <c r="I13" s="25" t="s">
        <v>296</v>
      </c>
      <c r="J13" s="139" t="s">
        <v>185</v>
      </c>
      <c r="K13" s="882" t="s">
        <v>493</v>
      </c>
      <c r="L13" s="133"/>
      <c r="M13" s="147">
        <f>M12+TIME(0,N12,0)</f>
        <v>0.84722222222222221</v>
      </c>
      <c r="N13" s="142">
        <v>10</v>
      </c>
    </row>
    <row r="14" spans="1:15" ht="21" x14ac:dyDescent="0.25">
      <c r="A14" s="52"/>
      <c r="B14" s="691" t="s">
        <v>270</v>
      </c>
      <c r="C14" s="501"/>
      <c r="E14" s="134"/>
      <c r="F14" s="143"/>
      <c r="G14" s="2">
        <f>G13+1</f>
        <v>6</v>
      </c>
      <c r="H14" s="2" t="s">
        <v>189</v>
      </c>
      <c r="I14" s="24" t="s">
        <v>188</v>
      </c>
      <c r="J14" s="7" t="s">
        <v>185</v>
      </c>
      <c r="K14" s="2"/>
      <c r="L14" s="135"/>
      <c r="M14" s="145">
        <f>M13+TIME(0,N13,0)</f>
        <v>0.85416666666666663</v>
      </c>
      <c r="N14" s="146" t="s">
        <v>184</v>
      </c>
    </row>
    <row r="15" spans="1:15" ht="15.6" x14ac:dyDescent="0.25">
      <c r="A15" s="52"/>
      <c r="B15" s="502" t="s">
        <v>297</v>
      </c>
      <c r="C15" s="501"/>
    </row>
    <row r="16" spans="1:15" ht="15.6" x14ac:dyDescent="0.25">
      <c r="A16" s="52"/>
      <c r="B16" s="503" t="s">
        <v>363</v>
      </c>
      <c r="C16" s="504"/>
    </row>
    <row r="17" spans="1:14" ht="17.399999999999999" x14ac:dyDescent="0.3">
      <c r="A17" s="52"/>
      <c r="B17" s="54"/>
      <c r="C17" s="463"/>
      <c r="E17" s="1618" t="s">
        <v>452</v>
      </c>
      <c r="F17" s="1657"/>
      <c r="G17" s="1657"/>
      <c r="H17" s="1657"/>
      <c r="I17" s="1657"/>
      <c r="J17" s="1657"/>
      <c r="K17" s="1657"/>
      <c r="L17" s="1657"/>
      <c r="M17" s="1657"/>
      <c r="N17" s="1657"/>
    </row>
    <row r="18" spans="1:14" ht="21" x14ac:dyDescent="0.25">
      <c r="A18" s="52"/>
      <c r="B18" s="54"/>
      <c r="C18" s="53"/>
      <c r="E18" s="134"/>
      <c r="F18" s="21"/>
      <c r="G18" s="21"/>
      <c r="H18" s="21"/>
      <c r="I18" s="21"/>
      <c r="J18" s="21"/>
      <c r="K18" s="21"/>
      <c r="L18" s="135"/>
      <c r="M18" s="136" t="s">
        <v>252</v>
      </c>
      <c r="N18" s="137" t="s">
        <v>97</v>
      </c>
    </row>
    <row r="19" spans="1:14" ht="21" x14ac:dyDescent="0.25">
      <c r="A19" s="618"/>
      <c r="B19" s="1018" t="s">
        <v>420</v>
      </c>
      <c r="C19" s="501"/>
      <c r="E19" s="30"/>
      <c r="F19" s="138"/>
      <c r="G19" s="20">
        <v>1</v>
      </c>
      <c r="H19" s="25"/>
      <c r="I19" s="25" t="s">
        <v>119</v>
      </c>
      <c r="J19" s="139" t="s">
        <v>185</v>
      </c>
      <c r="K19" s="882" t="s">
        <v>509</v>
      </c>
      <c r="L19" s="140"/>
      <c r="M19" s="141">
        <f>TIME(19,30,0)</f>
        <v>0.8125</v>
      </c>
      <c r="N19" s="142">
        <v>5</v>
      </c>
    </row>
    <row r="20" spans="1:14" ht="21" x14ac:dyDescent="0.25">
      <c r="A20" s="52"/>
      <c r="B20" s="689" t="s">
        <v>421</v>
      </c>
      <c r="C20" s="53"/>
      <c r="E20" s="134"/>
      <c r="F20" s="143"/>
      <c r="G20" s="2">
        <f>G19+1</f>
        <v>2</v>
      </c>
      <c r="H20" s="2" t="s">
        <v>190</v>
      </c>
      <c r="I20" s="144" t="s">
        <v>66</v>
      </c>
      <c r="J20" s="7" t="s">
        <v>185</v>
      </c>
      <c r="K20" s="881" t="s">
        <v>509</v>
      </c>
      <c r="L20" s="135"/>
      <c r="M20" s="145">
        <f>M19+TIME(0,N19,0)</f>
        <v>0.81597222222222221</v>
      </c>
      <c r="N20" s="146">
        <v>20</v>
      </c>
    </row>
    <row r="21" spans="1:14" ht="21" x14ac:dyDescent="0.25">
      <c r="A21" s="618"/>
      <c r="B21" s="1066" t="s">
        <v>498</v>
      </c>
      <c r="C21" s="501"/>
      <c r="E21" s="30"/>
      <c r="F21" s="138"/>
      <c r="G21" s="9">
        <f>G20+1</f>
        <v>3</v>
      </c>
      <c r="H21" s="19" t="s">
        <v>190</v>
      </c>
      <c r="I21" s="25" t="s">
        <v>71</v>
      </c>
      <c r="J21" s="139" t="s">
        <v>185</v>
      </c>
      <c r="K21" s="19" t="s">
        <v>195</v>
      </c>
      <c r="L21" s="133"/>
      <c r="M21" s="147">
        <f>M20+TIME(0,N20,0)</f>
        <v>0.82986111111111105</v>
      </c>
      <c r="N21" s="142">
        <v>20</v>
      </c>
    </row>
    <row r="22" spans="1:14" ht="21" x14ac:dyDescent="0.3">
      <c r="A22" s="52"/>
      <c r="B22" s="1019" t="s">
        <v>312</v>
      </c>
      <c r="C22" s="501"/>
      <c r="E22" s="134"/>
      <c r="F22" s="143"/>
      <c r="G22" s="2">
        <f>G21+1</f>
        <v>4</v>
      </c>
      <c r="H22" s="2" t="s">
        <v>190</v>
      </c>
      <c r="I22" s="24" t="s">
        <v>67</v>
      </c>
      <c r="J22" s="7" t="s">
        <v>185</v>
      </c>
      <c r="K22" s="2" t="s">
        <v>241</v>
      </c>
      <c r="L22" s="135"/>
      <c r="M22" s="145">
        <f>M21+TIME(0,N21,0)</f>
        <v>0.84374999999999989</v>
      </c>
      <c r="N22" s="146">
        <v>20</v>
      </c>
    </row>
    <row r="23" spans="1:14" ht="21" x14ac:dyDescent="0.3">
      <c r="A23" s="52"/>
      <c r="B23" s="1067" t="s">
        <v>311</v>
      </c>
      <c r="C23" s="501"/>
      <c r="E23" s="30"/>
      <c r="F23" s="138"/>
      <c r="G23" s="19">
        <f>G22+1</f>
        <v>5</v>
      </c>
      <c r="H23" s="19" t="s">
        <v>190</v>
      </c>
      <c r="I23" s="25" t="s">
        <v>65</v>
      </c>
      <c r="J23" s="139" t="s">
        <v>185</v>
      </c>
      <c r="K23" s="882" t="s">
        <v>493</v>
      </c>
      <c r="L23" s="133"/>
      <c r="M23" s="147">
        <f>M22+TIME(0,N22,0)</f>
        <v>0.85763888888888873</v>
      </c>
      <c r="N23" s="142">
        <v>25</v>
      </c>
    </row>
    <row r="24" spans="1:14" ht="21" x14ac:dyDescent="0.3">
      <c r="A24" s="52"/>
      <c r="B24" s="1020" t="s">
        <v>364</v>
      </c>
      <c r="C24" s="501"/>
      <c r="E24" s="134"/>
      <c r="F24" s="143"/>
      <c r="G24" s="2">
        <f>G23+1</f>
        <v>6</v>
      </c>
      <c r="H24" s="2" t="s">
        <v>75</v>
      </c>
      <c r="I24" s="24" t="s">
        <v>188</v>
      </c>
      <c r="J24" s="7" t="s">
        <v>185</v>
      </c>
      <c r="K24" s="881" t="s">
        <v>509</v>
      </c>
      <c r="L24" s="135"/>
      <c r="M24" s="145">
        <f>M23+TIME(0,N23,0)</f>
        <v>0.87499999999999989</v>
      </c>
      <c r="N24" s="146" t="s">
        <v>184</v>
      </c>
    </row>
    <row r="25" spans="1:14" ht="15.6" x14ac:dyDescent="0.25">
      <c r="A25" s="52"/>
      <c r="B25" s="1068" t="s">
        <v>29</v>
      </c>
      <c r="C25" s="501"/>
    </row>
    <row r="26" spans="1:14" ht="15.6" x14ac:dyDescent="0.25">
      <c r="A26" s="52"/>
      <c r="B26" s="1069" t="s">
        <v>23</v>
      </c>
      <c r="C26" s="501"/>
    </row>
    <row r="27" spans="1:14" ht="15.6" x14ac:dyDescent="0.25">
      <c r="A27" s="52"/>
      <c r="B27" s="1070" t="s">
        <v>500</v>
      </c>
      <c r="C27" s="501"/>
    </row>
    <row r="28" spans="1:14" ht="15.6" x14ac:dyDescent="0.25">
      <c r="A28" s="52"/>
      <c r="B28" s="54"/>
      <c r="C28" s="501"/>
    </row>
    <row r="29" spans="1:14" x14ac:dyDescent="0.25">
      <c r="A29" s="52"/>
      <c r="B29" s="54"/>
      <c r="C29" s="53"/>
    </row>
    <row r="30" spans="1:14" ht="15.6" x14ac:dyDescent="0.25">
      <c r="A30" s="52"/>
      <c r="B30" s="688" t="s">
        <v>422</v>
      </c>
      <c r="C30" s="53"/>
    </row>
    <row r="31" spans="1:14" ht="15.6" x14ac:dyDescent="0.25">
      <c r="A31" s="52"/>
      <c r="B31" s="689" t="s">
        <v>423</v>
      </c>
      <c r="C31" s="53"/>
    </row>
    <row r="32" spans="1:14" ht="15.6" x14ac:dyDescent="0.25">
      <c r="A32" s="52"/>
      <c r="B32" s="1073" t="s">
        <v>484</v>
      </c>
      <c r="C32" s="53"/>
    </row>
    <row r="33" spans="1:3" ht="15.6" x14ac:dyDescent="0.25">
      <c r="A33" s="618"/>
      <c r="B33" s="1074" t="s">
        <v>499</v>
      </c>
      <c r="C33" s="501"/>
    </row>
    <row r="34" spans="1:3" x14ac:dyDescent="0.25">
      <c r="A34" s="52"/>
      <c r="B34" s="54"/>
      <c r="C34" s="53"/>
    </row>
    <row r="35" spans="1:3" ht="15.6" x14ac:dyDescent="0.25">
      <c r="A35" s="52"/>
      <c r="B35" s="54"/>
      <c r="C35" s="501"/>
    </row>
    <row r="36" spans="1:3" ht="15.75" customHeight="1" x14ac:dyDescent="0.25">
      <c r="A36" s="52"/>
      <c r="B36" s="1290" t="s">
        <v>450</v>
      </c>
      <c r="C36" s="501"/>
    </row>
    <row r="37" spans="1:3" ht="12.75" customHeight="1" x14ac:dyDescent="0.25">
      <c r="A37" s="54"/>
      <c r="B37" s="1291"/>
      <c r="C37" s="54"/>
    </row>
    <row r="38" spans="1:3" ht="12.75" customHeight="1" x14ac:dyDescent="0.25">
      <c r="A38" s="54"/>
      <c r="B38" s="865" t="s">
        <v>446</v>
      </c>
      <c r="C38" s="54"/>
    </row>
    <row r="39" spans="1:3" ht="12.75" customHeight="1" x14ac:dyDescent="0.25">
      <c r="A39" s="54"/>
      <c r="B39" s="1077" t="s">
        <v>379</v>
      </c>
      <c r="C39" s="54"/>
    </row>
    <row r="40" spans="1:3" ht="13.8" thickBot="1" x14ac:dyDescent="0.3">
      <c r="A40" s="54"/>
      <c r="B40" s="54"/>
      <c r="C40" s="54"/>
    </row>
    <row r="41" spans="1:3" ht="13.8" x14ac:dyDescent="0.25">
      <c r="A41" s="52"/>
      <c r="B41" s="603" t="s">
        <v>317</v>
      </c>
      <c r="C41" s="53"/>
    </row>
    <row r="42" spans="1:3" ht="13.8" x14ac:dyDescent="0.25">
      <c r="A42" s="52"/>
      <c r="B42" s="604" t="s">
        <v>277</v>
      </c>
      <c r="C42" s="53"/>
    </row>
    <row r="43" spans="1:3" ht="13.8" x14ac:dyDescent="0.25">
      <c r="A43" s="52"/>
      <c r="B43" s="506" t="s">
        <v>262</v>
      </c>
      <c r="C43" s="505"/>
    </row>
    <row r="44" spans="1:3" ht="13.8" x14ac:dyDescent="0.25">
      <c r="A44" s="52"/>
      <c r="B44" s="507" t="s">
        <v>114</v>
      </c>
      <c r="C44" s="505"/>
    </row>
    <row r="45" spans="1:3" ht="13.8" x14ac:dyDescent="0.25">
      <c r="A45" s="52"/>
      <c r="B45" s="508" t="s">
        <v>115</v>
      </c>
      <c r="C45" s="505"/>
    </row>
    <row r="46" spans="1:3" ht="15.6" x14ac:dyDescent="0.25">
      <c r="A46" s="52"/>
      <c r="B46" s="1075" t="s">
        <v>112</v>
      </c>
      <c r="C46" s="505"/>
    </row>
    <row r="47" spans="1:3" ht="13.8" x14ac:dyDescent="0.25">
      <c r="A47" s="52"/>
      <c r="B47" s="509" t="s">
        <v>273</v>
      </c>
      <c r="C47" s="505"/>
    </row>
    <row r="48" spans="1:3" ht="13.8" x14ac:dyDescent="0.25">
      <c r="A48" s="52"/>
      <c r="B48" s="509" t="s">
        <v>274</v>
      </c>
      <c r="C48" s="505"/>
    </row>
    <row r="49" spans="1:3" ht="13.8" x14ac:dyDescent="0.25">
      <c r="A49" s="52"/>
      <c r="B49" s="509" t="s">
        <v>146</v>
      </c>
      <c r="C49" s="505"/>
    </row>
    <row r="50" spans="1:3" ht="13.8" x14ac:dyDescent="0.25">
      <c r="A50" s="52"/>
      <c r="B50" s="509" t="s">
        <v>279</v>
      </c>
      <c r="C50" s="505"/>
    </row>
    <row r="51" spans="1:3" ht="13.8" x14ac:dyDescent="0.25">
      <c r="A51" s="52"/>
      <c r="B51" s="509" t="s">
        <v>275</v>
      </c>
      <c r="C51" s="505"/>
    </row>
    <row r="52" spans="1:3" ht="13.8" x14ac:dyDescent="0.25">
      <c r="A52" s="52"/>
      <c r="B52" s="509" t="s">
        <v>145</v>
      </c>
      <c r="C52" s="505"/>
    </row>
    <row r="53" spans="1:3" ht="13.8" x14ac:dyDescent="0.25">
      <c r="A53" s="52"/>
      <c r="B53" s="509" t="s">
        <v>276</v>
      </c>
      <c r="C53" s="505"/>
    </row>
    <row r="54" spans="1:3" ht="13.8" x14ac:dyDescent="0.25">
      <c r="A54" s="52"/>
      <c r="B54" s="692" t="s">
        <v>116</v>
      </c>
      <c r="C54" s="505"/>
    </row>
    <row r="55" spans="1:3" ht="13.8" x14ac:dyDescent="0.25">
      <c r="A55" s="52"/>
      <c r="B55" s="54"/>
      <c r="C55" s="505"/>
    </row>
    <row r="56" spans="1:3" ht="13.8" x14ac:dyDescent="0.25">
      <c r="A56" s="52"/>
      <c r="B56" s="54"/>
      <c r="C56" s="505"/>
    </row>
    <row r="57" spans="1:3" x14ac:dyDescent="0.25">
      <c r="A57" s="52"/>
      <c r="B57" s="54"/>
      <c r="C57" s="53"/>
    </row>
    <row r="58" spans="1:3" ht="15.6" x14ac:dyDescent="0.25">
      <c r="A58" s="862"/>
      <c r="B58" s="863" t="str">
        <f>B1</f>
        <v>Sept 2012</v>
      </c>
      <c r="C58" s="864"/>
    </row>
    <row r="59" spans="1:3" x14ac:dyDescent="0.25">
      <c r="A59" s="1044"/>
      <c r="B59" s="1044"/>
      <c r="C59" s="1044"/>
    </row>
    <row r="60" spans="1:3" x14ac:dyDescent="0.25">
      <c r="A60" s="1044"/>
      <c r="B60" s="1044"/>
      <c r="C60" s="1044"/>
    </row>
    <row r="61" spans="1:3" x14ac:dyDescent="0.25">
      <c r="A61" s="1044"/>
      <c r="B61" s="1044"/>
      <c r="C61" s="1044"/>
    </row>
    <row r="62" spans="1:3" x14ac:dyDescent="0.25">
      <c r="A62" s="1044"/>
      <c r="B62" s="1044"/>
      <c r="C62" s="1044"/>
    </row>
    <row r="63" spans="1:3" x14ac:dyDescent="0.25">
      <c r="A63" s="1044"/>
      <c r="B63" s="1044"/>
      <c r="C63" s="1044"/>
    </row>
    <row r="64" spans="1:3" x14ac:dyDescent="0.25">
      <c r="A64" s="1044"/>
      <c r="B64" s="1044"/>
      <c r="C64" s="1044"/>
    </row>
    <row r="65" spans="1:3" x14ac:dyDescent="0.25">
      <c r="A65" s="1044"/>
      <c r="B65" s="1044"/>
      <c r="C65" s="1044"/>
    </row>
    <row r="66" spans="1:3" x14ac:dyDescent="0.25">
      <c r="A66" s="1044"/>
      <c r="B66" s="1044"/>
      <c r="C66" s="1044"/>
    </row>
    <row r="67" spans="1:3" x14ac:dyDescent="0.25">
      <c r="A67" s="1044"/>
      <c r="B67" s="1044"/>
      <c r="C67" s="1044"/>
    </row>
    <row r="68" spans="1:3" x14ac:dyDescent="0.25">
      <c r="A68" s="1044"/>
      <c r="B68" s="1044"/>
      <c r="C68" s="1044"/>
    </row>
    <row r="69" spans="1:3" x14ac:dyDescent="0.25">
      <c r="A69" s="1044"/>
      <c r="B69" s="1044"/>
      <c r="C69" s="1044"/>
    </row>
    <row r="70" spans="1:3" x14ac:dyDescent="0.25">
      <c r="A70" s="1044"/>
      <c r="B70" s="1044"/>
      <c r="C70" s="1044"/>
    </row>
    <row r="71" spans="1:3" x14ac:dyDescent="0.25">
      <c r="A71" s="855"/>
      <c r="B71" s="855"/>
      <c r="C71" s="855"/>
    </row>
    <row r="72" spans="1:3" x14ac:dyDescent="0.25">
      <c r="A72" s="855"/>
      <c r="B72" s="855"/>
      <c r="C72" s="855"/>
    </row>
    <row r="73" spans="1:3" x14ac:dyDescent="0.25">
      <c r="A73" s="855"/>
      <c r="B73" s="855"/>
      <c r="C73" s="855"/>
    </row>
    <row r="74" spans="1:3" x14ac:dyDescent="0.25">
      <c r="A74" s="855"/>
      <c r="B74" s="855"/>
      <c r="C74" s="855"/>
    </row>
    <row r="75" spans="1:3" x14ac:dyDescent="0.25">
      <c r="A75" s="855"/>
      <c r="B75" s="855"/>
      <c r="C75" s="855"/>
    </row>
    <row r="76" spans="1:3" x14ac:dyDescent="0.25">
      <c r="A76" s="855"/>
      <c r="B76" s="855"/>
      <c r="C76" s="855"/>
    </row>
    <row r="77" spans="1:3" x14ac:dyDescent="0.25">
      <c r="A77" s="684"/>
      <c r="B77" s="684"/>
      <c r="C77" s="684"/>
    </row>
    <row r="78" spans="1:3" x14ac:dyDescent="0.25">
      <c r="A78" s="684"/>
      <c r="B78" s="684"/>
      <c r="C78" s="684"/>
    </row>
    <row r="79" spans="1:3" x14ac:dyDescent="0.25">
      <c r="A79" s="684"/>
      <c r="B79" s="684"/>
      <c r="C79" s="684"/>
    </row>
    <row r="80" spans="1:3" x14ac:dyDescent="0.25">
      <c r="A80" s="684"/>
      <c r="B80" s="684"/>
      <c r="C80" s="684"/>
    </row>
    <row r="81" spans="1:3" x14ac:dyDescent="0.25">
      <c r="A81" s="684"/>
      <c r="B81" s="684"/>
      <c r="C81" s="684"/>
    </row>
    <row r="82" spans="1:3" x14ac:dyDescent="0.25">
      <c r="A82" s="684"/>
      <c r="B82" s="684"/>
      <c r="C82" s="684"/>
    </row>
    <row r="83" spans="1:3" x14ac:dyDescent="0.25">
      <c r="A83" s="684"/>
      <c r="B83" s="684"/>
      <c r="C83" s="684"/>
    </row>
    <row r="84" spans="1:3" x14ac:dyDescent="0.25">
      <c r="A84" s="684"/>
      <c r="B84" s="684"/>
      <c r="C84" s="684"/>
    </row>
    <row r="85" spans="1:3" x14ac:dyDescent="0.25">
      <c r="A85" s="684"/>
      <c r="B85" s="684"/>
      <c r="C85" s="684"/>
    </row>
    <row r="86" spans="1:3" x14ac:dyDescent="0.25">
      <c r="A86" s="684"/>
      <c r="B86" s="684"/>
      <c r="C86" s="684"/>
    </row>
    <row r="87" spans="1:3" x14ac:dyDescent="0.25">
      <c r="A87" s="684"/>
      <c r="B87" s="684"/>
      <c r="C87" s="684"/>
    </row>
    <row r="88" spans="1:3" x14ac:dyDescent="0.25">
      <c r="A88" s="684"/>
      <c r="B88" s="684"/>
      <c r="C88" s="684"/>
    </row>
    <row r="89" spans="1:3" x14ac:dyDescent="0.25">
      <c r="A89" s="684"/>
      <c r="B89" s="684"/>
      <c r="C89" s="684"/>
    </row>
  </sheetData>
  <mergeCells count="6">
    <mergeCell ref="B36:B37"/>
    <mergeCell ref="F1:M1"/>
    <mergeCell ref="E17:N17"/>
    <mergeCell ref="B4:B6"/>
    <mergeCell ref="E7:N7"/>
    <mergeCell ref="F2:M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85" orientation="portrait" horizontalDpi="4294967293"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zoomScale="50" zoomScaleNormal="50" workbookViewId="0">
      <selection activeCell="Z17" sqref="Z17"/>
    </sheetView>
  </sheetViews>
  <sheetFormatPr defaultRowHeight="13.2" x14ac:dyDescent="0.25"/>
  <cols>
    <col min="1" max="1" width="1.44140625" style="684" customWidth="1"/>
    <col min="2" max="2" width="13.5546875" style="684" customWidth="1"/>
    <col min="3" max="3" width="1.44140625" style="684" customWidth="1"/>
  </cols>
  <sheetData>
    <row r="1" spans="1:3" ht="15.6" x14ac:dyDescent="0.25">
      <c r="A1" s="862"/>
      <c r="B1" s="863" t="str">
        <f>Title!B1</f>
        <v>Sept 2012</v>
      </c>
      <c r="C1" s="864"/>
    </row>
    <row r="2" spans="1:3" ht="13.8" thickBot="1" x14ac:dyDescent="0.3">
      <c r="A2" s="618"/>
      <c r="B2" s="886"/>
      <c r="C2" s="53"/>
    </row>
    <row r="3" spans="1:3" ht="18" customHeight="1" thickBot="1" x14ac:dyDescent="0.3">
      <c r="A3" s="618"/>
      <c r="B3" s="372" t="str">
        <f>Title!B3</f>
        <v>Interim</v>
      </c>
      <c r="C3" s="53"/>
    </row>
    <row r="4" spans="1:3" x14ac:dyDescent="0.25">
      <c r="A4" s="618"/>
      <c r="B4" s="1285" t="str">
        <f>Title!B4</f>
        <v>R0</v>
      </c>
      <c r="C4" s="53"/>
    </row>
    <row r="5" spans="1:3" x14ac:dyDescent="0.25">
      <c r="A5" s="618"/>
      <c r="B5" s="1286"/>
      <c r="C5" s="53"/>
    </row>
    <row r="6" spans="1:3" ht="13.8" thickBot="1" x14ac:dyDescent="0.3">
      <c r="A6" s="618"/>
      <c r="B6" s="1287"/>
      <c r="C6" s="53"/>
    </row>
    <row r="7" spans="1:3" ht="13.8" thickBot="1" x14ac:dyDescent="0.3">
      <c r="A7" s="618"/>
      <c r="B7" s="54"/>
      <c r="C7" s="547"/>
    </row>
    <row r="8" spans="1:3" ht="17.399999999999999" x14ac:dyDescent="0.25">
      <c r="A8" s="618"/>
      <c r="B8" s="1065" t="s">
        <v>113</v>
      </c>
      <c r="C8" s="501"/>
    </row>
    <row r="9" spans="1:3" ht="15.6" x14ac:dyDescent="0.25">
      <c r="A9" s="618"/>
      <c r="B9" s="685" t="s">
        <v>142</v>
      </c>
      <c r="C9" s="501"/>
    </row>
    <row r="10" spans="1:3" x14ac:dyDescent="0.25">
      <c r="A10" s="618"/>
      <c r="B10" s="686"/>
      <c r="C10" s="687"/>
    </row>
    <row r="11" spans="1:3" ht="15.6" x14ac:dyDescent="0.25">
      <c r="A11" s="618"/>
      <c r="B11" s="688" t="s">
        <v>418</v>
      </c>
      <c r="C11" s="501"/>
    </row>
    <row r="12" spans="1:3" ht="15.6" x14ac:dyDescent="0.25">
      <c r="A12" s="52"/>
      <c r="B12" s="689" t="s">
        <v>419</v>
      </c>
      <c r="C12" s="53"/>
    </row>
    <row r="13" spans="1:3" ht="15.6" x14ac:dyDescent="0.25">
      <c r="A13" s="618"/>
      <c r="B13" s="690" t="s">
        <v>168</v>
      </c>
      <c r="C13" s="501"/>
    </row>
    <row r="14" spans="1:3" ht="15.6" x14ac:dyDescent="0.25">
      <c r="A14" s="52"/>
      <c r="B14" s="691" t="s">
        <v>270</v>
      </c>
      <c r="C14" s="501"/>
    </row>
    <row r="15" spans="1:3" ht="15.6" x14ac:dyDescent="0.25">
      <c r="A15" s="52"/>
      <c r="B15" s="502" t="s">
        <v>297</v>
      </c>
      <c r="C15" s="501"/>
    </row>
    <row r="16" spans="1:3" ht="15.6" x14ac:dyDescent="0.25">
      <c r="A16" s="52"/>
      <c r="B16" s="503" t="s">
        <v>363</v>
      </c>
      <c r="C16" s="504"/>
    </row>
    <row r="17" spans="1:3" x14ac:dyDescent="0.25">
      <c r="A17" s="52"/>
      <c r="B17" s="54"/>
      <c r="C17" s="463"/>
    </row>
    <row r="18" spans="1:3" x14ac:dyDescent="0.25">
      <c r="A18" s="52"/>
      <c r="B18" s="54"/>
      <c r="C18" s="53"/>
    </row>
    <row r="19" spans="1:3" ht="15.6" x14ac:dyDescent="0.25">
      <c r="A19" s="618"/>
      <c r="B19" s="1018" t="s">
        <v>420</v>
      </c>
      <c r="C19" s="501"/>
    </row>
    <row r="20" spans="1:3" ht="15.6" x14ac:dyDescent="0.25">
      <c r="A20" s="52"/>
      <c r="B20" s="689" t="s">
        <v>421</v>
      </c>
      <c r="C20" s="53"/>
    </row>
    <row r="21" spans="1:3" ht="15.6" x14ac:dyDescent="0.25">
      <c r="A21" s="618"/>
      <c r="B21" s="1066" t="s">
        <v>498</v>
      </c>
      <c r="C21" s="501"/>
    </row>
    <row r="22" spans="1:3" ht="15.6" x14ac:dyDescent="0.3">
      <c r="A22" s="52"/>
      <c r="B22" s="1019" t="s">
        <v>312</v>
      </c>
      <c r="C22" s="501"/>
    </row>
    <row r="23" spans="1:3" ht="15.6" x14ac:dyDescent="0.3">
      <c r="A23" s="52"/>
      <c r="B23" s="1067" t="s">
        <v>311</v>
      </c>
      <c r="C23" s="501"/>
    </row>
    <row r="24" spans="1:3" ht="15.6" x14ac:dyDescent="0.3">
      <c r="A24" s="52"/>
      <c r="B24" s="1020" t="s">
        <v>364</v>
      </c>
      <c r="C24" s="501"/>
    </row>
    <row r="25" spans="1:3" ht="15.6" x14ac:dyDescent="0.25">
      <c r="A25" s="52"/>
      <c r="B25" s="1068" t="s">
        <v>29</v>
      </c>
      <c r="C25" s="501"/>
    </row>
    <row r="26" spans="1:3" ht="15.6" x14ac:dyDescent="0.25">
      <c r="A26" s="52"/>
      <c r="B26" s="1069" t="s">
        <v>23</v>
      </c>
      <c r="C26" s="501"/>
    </row>
    <row r="27" spans="1:3" ht="15.6" x14ac:dyDescent="0.25">
      <c r="A27" s="52"/>
      <c r="B27" s="1070" t="s">
        <v>500</v>
      </c>
      <c r="C27" s="501"/>
    </row>
    <row r="28" spans="1:3" ht="15.6" x14ac:dyDescent="0.25">
      <c r="A28" s="52"/>
      <c r="B28" s="54"/>
      <c r="C28" s="501"/>
    </row>
    <row r="29" spans="1:3" x14ac:dyDescent="0.25">
      <c r="A29" s="52"/>
      <c r="B29" s="54"/>
      <c r="C29" s="53"/>
    </row>
    <row r="30" spans="1:3" ht="15.6" x14ac:dyDescent="0.25">
      <c r="A30" s="52"/>
      <c r="B30" s="688" t="s">
        <v>422</v>
      </c>
      <c r="C30" s="53"/>
    </row>
    <row r="31" spans="1:3" ht="15.6" x14ac:dyDescent="0.25">
      <c r="A31" s="52"/>
      <c r="B31" s="689" t="s">
        <v>423</v>
      </c>
      <c r="C31" s="53"/>
    </row>
    <row r="32" spans="1:3" ht="15.6" x14ac:dyDescent="0.25">
      <c r="A32" s="52"/>
      <c r="B32" s="1073" t="s">
        <v>484</v>
      </c>
      <c r="C32" s="53"/>
    </row>
    <row r="33" spans="1:3" ht="15.6" x14ac:dyDescent="0.25">
      <c r="A33" s="618"/>
      <c r="B33" s="1074" t="s">
        <v>499</v>
      </c>
      <c r="C33" s="501"/>
    </row>
    <row r="34" spans="1:3" x14ac:dyDescent="0.25">
      <c r="A34" s="52"/>
      <c r="B34" s="54"/>
      <c r="C34" s="53"/>
    </row>
    <row r="35" spans="1:3" s="855" customFormat="1" ht="15.6" x14ac:dyDescent="0.25">
      <c r="A35" s="52"/>
      <c r="B35" s="54"/>
      <c r="C35" s="501"/>
    </row>
    <row r="36" spans="1:3" s="855" customFormat="1" ht="15.6" x14ac:dyDescent="0.25">
      <c r="A36" s="52"/>
      <c r="B36" s="1290" t="s">
        <v>450</v>
      </c>
      <c r="C36" s="501"/>
    </row>
    <row r="37" spans="1:3" s="855" customFormat="1" ht="15.75" customHeight="1" x14ac:dyDescent="0.25">
      <c r="A37" s="54"/>
      <c r="B37" s="1291"/>
      <c r="C37" s="54"/>
    </row>
    <row r="38" spans="1:3" s="855" customFormat="1" ht="17.399999999999999" x14ac:dyDescent="0.25">
      <c r="A38" s="54"/>
      <c r="B38" s="865" t="s">
        <v>446</v>
      </c>
      <c r="C38" s="54"/>
    </row>
    <row r="39" spans="1:3" ht="15.6" x14ac:dyDescent="0.25">
      <c r="A39" s="54"/>
      <c r="B39" s="1077" t="s">
        <v>379</v>
      </c>
      <c r="C39" s="54"/>
    </row>
    <row r="40" spans="1:3" ht="13.8" thickBot="1" x14ac:dyDescent="0.3">
      <c r="A40" s="54"/>
      <c r="B40" s="54"/>
      <c r="C40" s="54"/>
    </row>
    <row r="41" spans="1:3" ht="13.8" x14ac:dyDescent="0.25">
      <c r="A41" s="52"/>
      <c r="B41" s="603" t="s">
        <v>317</v>
      </c>
      <c r="C41" s="53"/>
    </row>
    <row r="42" spans="1:3" ht="13.8" x14ac:dyDescent="0.25">
      <c r="A42" s="52"/>
      <c r="B42" s="604" t="s">
        <v>277</v>
      </c>
      <c r="C42" s="53"/>
    </row>
    <row r="43" spans="1:3" ht="13.8" x14ac:dyDescent="0.25">
      <c r="A43" s="52"/>
      <c r="B43" s="506" t="s">
        <v>262</v>
      </c>
      <c r="C43" s="505"/>
    </row>
    <row r="44" spans="1:3" ht="13.8" x14ac:dyDescent="0.25">
      <c r="A44" s="52"/>
      <c r="B44" s="507" t="s">
        <v>114</v>
      </c>
      <c r="C44" s="505"/>
    </row>
    <row r="45" spans="1:3" ht="13.8" x14ac:dyDescent="0.25">
      <c r="A45" s="52"/>
      <c r="B45" s="508" t="s">
        <v>115</v>
      </c>
      <c r="C45" s="505"/>
    </row>
    <row r="46" spans="1:3" ht="15.6" x14ac:dyDescent="0.25">
      <c r="A46" s="52"/>
      <c r="B46" s="1075" t="s">
        <v>112</v>
      </c>
      <c r="C46" s="505"/>
    </row>
    <row r="47" spans="1:3" ht="13.8" x14ac:dyDescent="0.25">
      <c r="A47" s="52"/>
      <c r="B47" s="509" t="s">
        <v>273</v>
      </c>
      <c r="C47" s="505"/>
    </row>
    <row r="48" spans="1:3" ht="13.8" x14ac:dyDescent="0.25">
      <c r="A48" s="52"/>
      <c r="B48" s="509" t="s">
        <v>274</v>
      </c>
      <c r="C48" s="505"/>
    </row>
    <row r="49" spans="1:3" ht="13.8" x14ac:dyDescent="0.25">
      <c r="A49" s="52"/>
      <c r="B49" s="509" t="s">
        <v>146</v>
      </c>
      <c r="C49" s="505"/>
    </row>
    <row r="50" spans="1:3" ht="13.8" x14ac:dyDescent="0.25">
      <c r="A50" s="52"/>
      <c r="B50" s="509" t="s">
        <v>279</v>
      </c>
      <c r="C50" s="505"/>
    </row>
    <row r="51" spans="1:3" ht="13.8" x14ac:dyDescent="0.25">
      <c r="A51" s="52"/>
      <c r="B51" s="509" t="s">
        <v>275</v>
      </c>
      <c r="C51" s="505"/>
    </row>
    <row r="52" spans="1:3" ht="13.8" x14ac:dyDescent="0.25">
      <c r="A52" s="52"/>
      <c r="B52" s="509" t="s">
        <v>145</v>
      </c>
      <c r="C52" s="505"/>
    </row>
    <row r="53" spans="1:3" ht="13.8" x14ac:dyDescent="0.25">
      <c r="A53" s="52"/>
      <c r="B53" s="509" t="s">
        <v>276</v>
      </c>
      <c r="C53" s="505"/>
    </row>
    <row r="54" spans="1:3" ht="13.8" x14ac:dyDescent="0.25">
      <c r="A54" s="52"/>
      <c r="B54" s="692" t="s">
        <v>116</v>
      </c>
      <c r="C54" s="505"/>
    </row>
    <row r="55" spans="1:3" ht="13.8" x14ac:dyDescent="0.25">
      <c r="A55" s="52"/>
      <c r="B55" s="54"/>
      <c r="C55" s="505"/>
    </row>
    <row r="56" spans="1:3" ht="13.8" x14ac:dyDescent="0.25">
      <c r="A56" s="52"/>
      <c r="B56" s="54"/>
      <c r="C56" s="505"/>
    </row>
    <row r="57" spans="1:3" x14ac:dyDescent="0.25">
      <c r="A57" s="52"/>
      <c r="B57" s="54"/>
      <c r="C57" s="53"/>
    </row>
    <row r="58" spans="1:3" ht="15.6" x14ac:dyDescent="0.25">
      <c r="A58" s="862"/>
      <c r="B58" s="863" t="str">
        <f>B1</f>
        <v>Sept 2012</v>
      </c>
      <c r="C58" s="864"/>
    </row>
    <row r="59" spans="1:3" x14ac:dyDescent="0.25">
      <c r="A59" s="1044"/>
      <c r="B59" s="1044"/>
      <c r="C59" s="1044"/>
    </row>
    <row r="60" spans="1:3" x14ac:dyDescent="0.25">
      <c r="A60" s="1044"/>
      <c r="B60" s="1044"/>
      <c r="C60" s="1044"/>
    </row>
    <row r="61" spans="1:3" x14ac:dyDescent="0.25">
      <c r="A61" s="1044"/>
      <c r="B61" s="1044"/>
      <c r="C61" s="1044"/>
    </row>
    <row r="62" spans="1:3" x14ac:dyDescent="0.25">
      <c r="A62" s="1044"/>
      <c r="B62" s="1044"/>
      <c r="C62" s="1044"/>
    </row>
    <row r="63" spans="1:3" x14ac:dyDescent="0.25">
      <c r="A63" s="1044"/>
      <c r="B63" s="1044"/>
      <c r="C63" s="1044"/>
    </row>
    <row r="64" spans="1:3" x14ac:dyDescent="0.25">
      <c r="A64" s="1044"/>
      <c r="B64" s="1044"/>
      <c r="C64" s="1044"/>
    </row>
  </sheetData>
  <mergeCells count="2">
    <mergeCell ref="B4:B6"/>
    <mergeCell ref="B36:B37"/>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0.5" bottom="0.5" header="0.5" footer="0.5"/>
  <pageSetup scale="90" orientation="portrait" r:id="rId1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454"/>
  <sheetViews>
    <sheetView showGridLines="0" zoomScaleNormal="100" workbookViewId="0">
      <selection sqref="A1:XFD1048576"/>
    </sheetView>
  </sheetViews>
  <sheetFormatPr defaultColWidth="9.109375" defaultRowHeight="13.2" x14ac:dyDescent="0.25"/>
  <cols>
    <col min="1" max="1" width="1.44140625" style="52" customWidth="1"/>
    <col min="2" max="2" width="10.109375" style="54" customWidth="1"/>
    <col min="3" max="3" width="1.44140625" style="53" customWidth="1"/>
    <col min="4" max="4" width="1.44140625" style="59" customWidth="1"/>
    <col min="5" max="5" width="9.33203125" style="62" customWidth="1"/>
    <col min="6" max="6" width="18.44140625" style="63" customWidth="1"/>
    <col min="7" max="7" width="32" style="63" customWidth="1"/>
    <col min="8" max="8" width="1.44140625" style="63" customWidth="1"/>
    <col min="9" max="9" width="72.5546875" style="63" customWidth="1"/>
    <col min="10" max="16384" width="9.109375" style="62"/>
  </cols>
  <sheetData>
    <row r="1" spans="1:9" ht="15.6" x14ac:dyDescent="0.25">
      <c r="A1" s="862"/>
      <c r="B1" s="863" t="str">
        <f>Title!B1</f>
        <v>Sept 2012</v>
      </c>
      <c r="C1" s="864"/>
      <c r="D1" s="58"/>
    </row>
    <row r="2" spans="1:9" ht="18" thickBot="1" x14ac:dyDescent="0.35">
      <c r="A2" s="618"/>
      <c r="B2" s="886"/>
      <c r="E2" s="55" t="s">
        <v>212</v>
      </c>
    </row>
    <row r="3" spans="1:9" ht="18" thickBot="1" x14ac:dyDescent="0.35">
      <c r="A3" s="618"/>
      <c r="B3" s="372" t="str">
        <f>Title!B3</f>
        <v>Interim</v>
      </c>
      <c r="E3" s="55"/>
    </row>
    <row r="4" spans="1:9" x14ac:dyDescent="0.25">
      <c r="A4" s="618"/>
      <c r="B4" s="1285" t="str">
        <f>Title!B4</f>
        <v>R0</v>
      </c>
      <c r="F4" s="1681" t="s">
        <v>255</v>
      </c>
      <c r="G4" s="1681"/>
      <c r="H4" s="1681"/>
      <c r="I4" s="1681"/>
    </row>
    <row r="5" spans="1:9" x14ac:dyDescent="0.25">
      <c r="A5" s="618"/>
      <c r="B5" s="1286"/>
      <c r="F5" s="1681"/>
      <c r="G5" s="1681"/>
      <c r="H5" s="1681"/>
      <c r="I5" s="1681"/>
    </row>
    <row r="6" spans="1:9" ht="13.8" thickBot="1" x14ac:dyDescent="0.3">
      <c r="A6" s="618"/>
      <c r="B6" s="1287"/>
      <c r="F6" s="1678"/>
      <c r="G6" s="1678"/>
      <c r="H6" s="1678"/>
      <c r="I6" s="1678"/>
    </row>
    <row r="7" spans="1:9" ht="21.6" thickBot="1" x14ac:dyDescent="0.3">
      <c r="A7" s="618"/>
      <c r="C7" s="547"/>
      <c r="D7" s="60"/>
      <c r="F7" s="1683" t="s">
        <v>107</v>
      </c>
      <c r="G7" s="1683"/>
      <c r="H7" s="64"/>
      <c r="I7" s="1682" t="s">
        <v>106</v>
      </c>
    </row>
    <row r="8" spans="1:9" ht="21" x14ac:dyDescent="0.25">
      <c r="A8" s="618"/>
      <c r="B8" s="1065" t="s">
        <v>113</v>
      </c>
      <c r="C8" s="501"/>
      <c r="F8" s="1683"/>
      <c r="G8" s="1683"/>
      <c r="H8" s="64"/>
      <c r="I8" s="1682"/>
    </row>
    <row r="9" spans="1:9" ht="17.399999999999999" x14ac:dyDescent="0.3">
      <c r="A9" s="618"/>
      <c r="B9" s="685" t="s">
        <v>142</v>
      </c>
      <c r="C9" s="501"/>
      <c r="F9" s="1680" t="s">
        <v>266</v>
      </c>
      <c r="G9" s="1680"/>
      <c r="H9" s="65"/>
      <c r="I9" s="73" t="s">
        <v>108</v>
      </c>
    </row>
    <row r="10" spans="1:9" x14ac:dyDescent="0.25">
      <c r="A10" s="618"/>
      <c r="B10" s="686"/>
      <c r="C10" s="687"/>
      <c r="F10" s="1678"/>
      <c r="G10" s="1678"/>
      <c r="H10" s="1678"/>
      <c r="I10" s="1678"/>
    </row>
    <row r="11" spans="1:9" ht="15.6" x14ac:dyDescent="0.25">
      <c r="A11" s="618"/>
      <c r="B11" s="688" t="s">
        <v>418</v>
      </c>
      <c r="C11" s="501"/>
      <c r="F11" s="1686" t="s">
        <v>109</v>
      </c>
      <c r="G11" s="1686"/>
      <c r="H11" s="1686"/>
      <c r="I11" s="1686"/>
    </row>
    <row r="12" spans="1:9" ht="15.6" x14ac:dyDescent="0.25">
      <c r="B12" s="689" t="s">
        <v>419</v>
      </c>
      <c r="F12" s="66"/>
      <c r="G12" s="66"/>
      <c r="H12" s="66"/>
      <c r="I12" s="66"/>
    </row>
    <row r="13" spans="1:9" ht="15.6" x14ac:dyDescent="0.25">
      <c r="A13" s="618"/>
      <c r="B13" s="690" t="s">
        <v>168</v>
      </c>
      <c r="C13" s="501"/>
      <c r="F13" s="1684" t="s">
        <v>104</v>
      </c>
      <c r="G13" s="1685"/>
      <c r="H13" s="1685"/>
      <c r="I13" s="76" t="s">
        <v>224</v>
      </c>
    </row>
    <row r="14" spans="1:9" ht="15.6" x14ac:dyDescent="0.25">
      <c r="B14" s="691" t="s">
        <v>270</v>
      </c>
      <c r="C14" s="501"/>
      <c r="F14" s="1679" t="s">
        <v>103</v>
      </c>
      <c r="G14" s="1679"/>
      <c r="H14" s="1679"/>
      <c r="I14" s="1679"/>
    </row>
    <row r="15" spans="1:9" ht="15.6" x14ac:dyDescent="0.25">
      <c r="B15" s="502" t="s">
        <v>297</v>
      </c>
      <c r="C15" s="501"/>
      <c r="F15" s="74"/>
      <c r="G15" s="74"/>
      <c r="H15" s="74"/>
      <c r="I15" s="74"/>
    </row>
    <row r="16" spans="1:9" ht="15.6" x14ac:dyDescent="0.25">
      <c r="B16" s="503" t="s">
        <v>363</v>
      </c>
      <c r="C16" s="504"/>
      <c r="F16" s="1661" t="s">
        <v>268</v>
      </c>
      <c r="G16" s="1660" t="s">
        <v>267</v>
      </c>
      <c r="H16" s="1662" t="s">
        <v>303</v>
      </c>
      <c r="I16" s="1663"/>
    </row>
    <row r="17" spans="1:9" x14ac:dyDescent="0.25">
      <c r="C17" s="463"/>
      <c r="F17" s="1661"/>
      <c r="G17" s="1661"/>
      <c r="H17" s="1664"/>
      <c r="I17" s="1665"/>
    </row>
    <row r="18" spans="1:9" x14ac:dyDescent="0.25">
      <c r="F18" s="1661"/>
      <c r="G18" s="1661"/>
      <c r="H18" s="1664"/>
      <c r="I18" s="1665"/>
    </row>
    <row r="19" spans="1:9" ht="15.6" x14ac:dyDescent="0.25">
      <c r="A19" s="618"/>
      <c r="B19" s="1018" t="s">
        <v>420</v>
      </c>
      <c r="C19" s="501"/>
      <c r="F19" s="1661"/>
      <c r="G19" s="1661"/>
      <c r="H19" s="1666"/>
      <c r="I19" s="1667"/>
    </row>
    <row r="20" spans="1:9" ht="15.6" x14ac:dyDescent="0.25">
      <c r="B20" s="689" t="s">
        <v>421</v>
      </c>
      <c r="F20" s="1076" t="s">
        <v>512</v>
      </c>
      <c r="G20" s="150" t="s">
        <v>269</v>
      </c>
      <c r="H20" s="1670" t="s">
        <v>304</v>
      </c>
      <c r="I20" s="1671"/>
    </row>
    <row r="21" spans="1:9" ht="15.6" x14ac:dyDescent="0.25">
      <c r="A21" s="618"/>
      <c r="B21" s="1066" t="s">
        <v>498</v>
      </c>
      <c r="C21" s="501"/>
      <c r="F21" s="75" t="s">
        <v>315</v>
      </c>
      <c r="G21" s="151" t="s">
        <v>313</v>
      </c>
      <c r="H21" s="1672"/>
      <c r="I21" s="1673"/>
    </row>
    <row r="22" spans="1:9" ht="15.6" x14ac:dyDescent="0.3">
      <c r="B22" s="1019" t="s">
        <v>312</v>
      </c>
      <c r="C22" s="501"/>
      <c r="F22" s="1076" t="s">
        <v>316</v>
      </c>
      <c r="G22" s="151" t="s">
        <v>314</v>
      </c>
      <c r="H22" s="1672"/>
      <c r="I22" s="1673"/>
    </row>
    <row r="23" spans="1:9" ht="15.6" x14ac:dyDescent="0.3">
      <c r="B23" s="1067" t="s">
        <v>311</v>
      </c>
      <c r="C23" s="501"/>
      <c r="F23" s="1076" t="s">
        <v>74</v>
      </c>
      <c r="G23" s="151" t="s">
        <v>68</v>
      </c>
      <c r="H23" s="1672"/>
      <c r="I23" s="1673"/>
    </row>
    <row r="24" spans="1:9" ht="15.6" x14ac:dyDescent="0.3">
      <c r="B24" s="1020" t="s">
        <v>364</v>
      </c>
      <c r="C24" s="501"/>
      <c r="F24" s="1076" t="s">
        <v>27</v>
      </c>
      <c r="G24" s="151" t="s">
        <v>28</v>
      </c>
      <c r="H24" s="1672"/>
      <c r="I24" s="1673"/>
    </row>
    <row r="25" spans="1:9" ht="15.6" x14ac:dyDescent="0.25">
      <c r="B25" s="1068" t="s">
        <v>29</v>
      </c>
      <c r="C25" s="501"/>
      <c r="F25" s="1076" t="s">
        <v>18</v>
      </c>
      <c r="G25" s="151" t="s">
        <v>17</v>
      </c>
      <c r="H25" s="1672"/>
      <c r="I25" s="1673"/>
    </row>
    <row r="26" spans="1:9" ht="15.6" x14ac:dyDescent="0.25">
      <c r="B26" s="1069" t="s">
        <v>23</v>
      </c>
      <c r="C26" s="501"/>
      <c r="F26" s="1076" t="s">
        <v>513</v>
      </c>
      <c r="G26" s="151" t="s">
        <v>514</v>
      </c>
      <c r="H26" s="1672"/>
      <c r="I26" s="1673"/>
    </row>
    <row r="27" spans="1:9" ht="15.6" x14ac:dyDescent="0.25">
      <c r="B27" s="1070" t="s">
        <v>500</v>
      </c>
      <c r="C27" s="501"/>
      <c r="F27" s="75"/>
      <c r="G27" s="151"/>
      <c r="H27" s="1674"/>
      <c r="I27" s="1675"/>
    </row>
    <row r="28" spans="1:9" ht="15.6" x14ac:dyDescent="0.25">
      <c r="C28" s="501"/>
      <c r="F28" s="75"/>
      <c r="G28" s="151"/>
      <c r="H28" s="149"/>
      <c r="I28" s="149"/>
    </row>
    <row r="29" spans="1:9" x14ac:dyDescent="0.25">
      <c r="F29" s="1669" t="s">
        <v>307</v>
      </c>
      <c r="G29" s="1669"/>
      <c r="H29" s="1669"/>
      <c r="I29" s="1669"/>
    </row>
    <row r="30" spans="1:9" ht="15.6" x14ac:dyDescent="0.25">
      <c r="B30" s="688" t="s">
        <v>422</v>
      </c>
      <c r="F30" s="1659"/>
      <c r="G30" s="1659"/>
      <c r="H30" s="1659"/>
      <c r="I30" s="1659"/>
    </row>
    <row r="31" spans="1:9" ht="15.6" x14ac:dyDescent="0.25">
      <c r="B31" s="689" t="s">
        <v>423</v>
      </c>
      <c r="F31" s="1659"/>
      <c r="G31" s="1659"/>
      <c r="H31" s="1659"/>
      <c r="I31" s="1659"/>
    </row>
    <row r="32" spans="1:9" ht="15.6" x14ac:dyDescent="0.25">
      <c r="B32" s="1073" t="s">
        <v>484</v>
      </c>
      <c r="F32" s="1676" t="s">
        <v>308</v>
      </c>
      <c r="G32" s="1676"/>
      <c r="H32" s="1676"/>
      <c r="I32" s="1676"/>
    </row>
    <row r="33" spans="1:9" ht="15.6" x14ac:dyDescent="0.25">
      <c r="A33" s="618"/>
      <c r="B33" s="1074" t="s">
        <v>499</v>
      </c>
      <c r="C33" s="501"/>
      <c r="F33" s="1659" t="s">
        <v>94</v>
      </c>
      <c r="G33" s="1659"/>
      <c r="H33" s="1659"/>
      <c r="I33" s="1659"/>
    </row>
    <row r="34" spans="1:9" x14ac:dyDescent="0.25">
      <c r="F34" s="1659"/>
      <c r="G34" s="1659"/>
      <c r="H34" s="1659"/>
      <c r="I34" s="1659"/>
    </row>
    <row r="35" spans="1:9" ht="15.6" x14ac:dyDescent="0.25">
      <c r="C35" s="501"/>
      <c r="F35" s="1659" t="s">
        <v>163</v>
      </c>
      <c r="G35" s="1659"/>
      <c r="H35" s="1659"/>
      <c r="I35" s="1659"/>
    </row>
    <row r="36" spans="1:9" ht="15.6" x14ac:dyDescent="0.25">
      <c r="B36" s="1290" t="s">
        <v>450</v>
      </c>
      <c r="C36" s="501"/>
      <c r="F36" s="1659"/>
      <c r="G36" s="1659"/>
      <c r="H36" s="1659"/>
      <c r="I36" s="1659"/>
    </row>
    <row r="37" spans="1:9" x14ac:dyDescent="0.25">
      <c r="A37" s="54"/>
      <c r="B37" s="1291"/>
      <c r="C37" s="54"/>
      <c r="F37" s="1659"/>
      <c r="G37" s="1659"/>
      <c r="H37" s="1659"/>
      <c r="I37" s="1659"/>
    </row>
    <row r="38" spans="1:9" ht="17.399999999999999" x14ac:dyDescent="0.25">
      <c r="A38" s="54"/>
      <c r="B38" s="865" t="s">
        <v>446</v>
      </c>
      <c r="C38" s="54"/>
      <c r="F38" s="1659" t="s">
        <v>105</v>
      </c>
      <c r="G38" s="1659"/>
      <c r="H38" s="1659"/>
      <c r="I38" s="1659"/>
    </row>
    <row r="39" spans="1:9" ht="15.6" x14ac:dyDescent="0.25">
      <c r="A39" s="54"/>
      <c r="B39" s="1077" t="s">
        <v>379</v>
      </c>
      <c r="C39" s="54"/>
      <c r="F39" s="1668" t="s">
        <v>95</v>
      </c>
      <c r="G39" s="1668"/>
      <c r="H39" s="1668"/>
      <c r="I39" s="1668"/>
    </row>
    <row r="40" spans="1:9" ht="13.8" thickBot="1" x14ac:dyDescent="0.3">
      <c r="A40" s="54"/>
      <c r="C40" s="54"/>
      <c r="F40" s="1659" t="s">
        <v>101</v>
      </c>
      <c r="G40" s="1659"/>
      <c r="H40" s="1659"/>
      <c r="I40" s="1659"/>
    </row>
    <row r="41" spans="1:9" ht="13.8" x14ac:dyDescent="0.25">
      <c r="B41" s="603" t="s">
        <v>317</v>
      </c>
      <c r="F41" s="1659"/>
      <c r="G41" s="1659"/>
      <c r="H41" s="1659"/>
      <c r="I41" s="1659"/>
    </row>
    <row r="42" spans="1:9" ht="13.8" x14ac:dyDescent="0.25">
      <c r="B42" s="604" t="s">
        <v>277</v>
      </c>
      <c r="F42" s="1659"/>
      <c r="G42" s="1659"/>
      <c r="H42" s="1659"/>
      <c r="I42" s="1659"/>
    </row>
    <row r="43" spans="1:9" ht="13.8" x14ac:dyDescent="0.25">
      <c r="B43" s="506" t="s">
        <v>262</v>
      </c>
      <c r="C43" s="505"/>
      <c r="F43" s="1659" t="s">
        <v>98</v>
      </c>
      <c r="G43" s="1659"/>
      <c r="H43" s="1659"/>
      <c r="I43" s="1659"/>
    </row>
    <row r="44" spans="1:9" ht="13.8" x14ac:dyDescent="0.25">
      <c r="B44" s="507" t="s">
        <v>114</v>
      </c>
      <c r="C44" s="505"/>
      <c r="F44" s="1659"/>
      <c r="G44" s="1659"/>
      <c r="H44" s="1659"/>
      <c r="I44" s="1659"/>
    </row>
    <row r="45" spans="1:9" ht="13.8" x14ac:dyDescent="0.25">
      <c r="B45" s="508" t="s">
        <v>115</v>
      </c>
      <c r="C45" s="505"/>
      <c r="F45" s="1659"/>
      <c r="G45" s="1659"/>
      <c r="H45" s="1659"/>
      <c r="I45" s="1659"/>
    </row>
    <row r="46" spans="1:9" ht="15.6" x14ac:dyDescent="0.25">
      <c r="B46" s="1075" t="s">
        <v>112</v>
      </c>
      <c r="C46" s="505"/>
      <c r="F46" s="1659" t="s">
        <v>99</v>
      </c>
      <c r="G46" s="1659"/>
      <c r="H46" s="1659"/>
      <c r="I46" s="1659"/>
    </row>
    <row r="47" spans="1:9" ht="13.8" x14ac:dyDescent="0.25">
      <c r="B47" s="509" t="s">
        <v>273</v>
      </c>
      <c r="C47" s="505"/>
      <c r="F47" s="1659"/>
      <c r="G47" s="1659"/>
      <c r="H47" s="1659"/>
      <c r="I47" s="1659"/>
    </row>
    <row r="48" spans="1:9" ht="13.8" x14ac:dyDescent="0.25">
      <c r="B48" s="509" t="s">
        <v>274</v>
      </c>
      <c r="C48" s="505"/>
      <c r="F48" s="1659" t="s">
        <v>102</v>
      </c>
      <c r="G48" s="1659"/>
      <c r="H48" s="1659"/>
      <c r="I48" s="1659"/>
    </row>
    <row r="49" spans="1:9" ht="13.8" x14ac:dyDescent="0.25">
      <c r="B49" s="509" t="s">
        <v>146</v>
      </c>
      <c r="C49" s="505"/>
      <c r="F49" s="1659"/>
      <c r="G49" s="1659"/>
      <c r="H49" s="1659"/>
      <c r="I49" s="1659"/>
    </row>
    <row r="50" spans="1:9" ht="13.8" x14ac:dyDescent="0.25">
      <c r="B50" s="509" t="s">
        <v>279</v>
      </c>
      <c r="C50" s="505"/>
      <c r="F50" s="1659"/>
      <c r="G50" s="1659"/>
      <c r="H50" s="1659"/>
      <c r="I50" s="1659"/>
    </row>
    <row r="51" spans="1:9" ht="13.8" x14ac:dyDescent="0.25">
      <c r="B51" s="509" t="s">
        <v>275</v>
      </c>
      <c r="C51" s="505"/>
      <c r="F51" s="1659"/>
      <c r="G51" s="1659"/>
      <c r="H51" s="1659"/>
      <c r="I51" s="1659"/>
    </row>
    <row r="52" spans="1:9" ht="13.8" x14ac:dyDescent="0.25">
      <c r="B52" s="509" t="s">
        <v>145</v>
      </c>
      <c r="C52" s="505"/>
      <c r="F52" s="1659" t="s">
        <v>100</v>
      </c>
      <c r="G52" s="1659"/>
      <c r="H52" s="1659"/>
      <c r="I52" s="1659"/>
    </row>
    <row r="53" spans="1:9" ht="13.8" x14ac:dyDescent="0.25">
      <c r="B53" s="509" t="s">
        <v>276</v>
      </c>
      <c r="C53" s="505"/>
      <c r="F53" s="1659"/>
      <c r="G53" s="1659"/>
      <c r="H53" s="1659"/>
      <c r="I53" s="1659"/>
    </row>
    <row r="54" spans="1:9" ht="13.8" x14ac:dyDescent="0.25">
      <c r="B54" s="692" t="s">
        <v>116</v>
      </c>
      <c r="C54" s="505"/>
      <c r="F54" s="1677"/>
      <c r="G54" s="1677"/>
      <c r="H54" s="1677"/>
      <c r="I54" s="1677"/>
    </row>
    <row r="55" spans="1:9" ht="13.8" x14ac:dyDescent="0.25">
      <c r="C55" s="505"/>
    </row>
    <row r="56" spans="1:9" ht="13.8" x14ac:dyDescent="0.25">
      <c r="C56" s="505"/>
    </row>
    <row r="58" spans="1:9" ht="15.6" x14ac:dyDescent="0.25">
      <c r="A58" s="862"/>
      <c r="B58" s="863" t="str">
        <f>B1</f>
        <v>Sept 2012</v>
      </c>
      <c r="C58" s="864"/>
    </row>
    <row r="59" spans="1:9" x14ac:dyDescent="0.25">
      <c r="A59" s="1044"/>
      <c r="B59" s="1044"/>
      <c r="C59" s="1044"/>
    </row>
    <row r="60" spans="1:9" x14ac:dyDescent="0.25">
      <c r="A60" s="1044"/>
      <c r="B60" s="1044"/>
      <c r="C60" s="1044"/>
    </row>
    <row r="61" spans="1:9" x14ac:dyDescent="0.25">
      <c r="A61" s="1044"/>
      <c r="B61" s="1044"/>
      <c r="C61" s="1044"/>
    </row>
    <row r="62" spans="1:9" x14ac:dyDescent="0.25">
      <c r="A62" s="1044"/>
      <c r="B62" s="1044"/>
      <c r="C62" s="1044"/>
    </row>
    <row r="63" spans="1:9" x14ac:dyDescent="0.25">
      <c r="A63" s="1044"/>
      <c r="B63" s="1044"/>
      <c r="C63" s="1044"/>
    </row>
    <row r="64" spans="1:9" x14ac:dyDescent="0.25">
      <c r="A64" s="1044"/>
      <c r="B64" s="1044"/>
      <c r="C64" s="1044"/>
    </row>
    <row r="65" spans="1:3" x14ac:dyDescent="0.25">
      <c r="A65" s="1044"/>
      <c r="B65" s="1044"/>
      <c r="C65" s="1044"/>
    </row>
    <row r="66" spans="1:3" x14ac:dyDescent="0.25">
      <c r="A66" s="1044"/>
      <c r="B66" s="1044"/>
      <c r="C66" s="1044"/>
    </row>
    <row r="67" spans="1:3" x14ac:dyDescent="0.25">
      <c r="A67" s="1044"/>
      <c r="B67" s="1044"/>
      <c r="C67" s="1044"/>
    </row>
    <row r="68" spans="1:3" x14ac:dyDescent="0.25">
      <c r="A68" s="1044"/>
      <c r="B68" s="1044"/>
      <c r="C68" s="1044"/>
    </row>
    <row r="69" spans="1:3" x14ac:dyDescent="0.25">
      <c r="A69" s="1044"/>
      <c r="B69" s="1044"/>
      <c r="C69" s="1044"/>
    </row>
    <row r="70" spans="1:3" x14ac:dyDescent="0.25">
      <c r="A70" s="1044"/>
      <c r="B70" s="1044"/>
      <c r="C70" s="1044"/>
    </row>
    <row r="71" spans="1:3" x14ac:dyDescent="0.25">
      <c r="A71" s="684"/>
      <c r="B71" s="684"/>
      <c r="C71" s="684"/>
    </row>
    <row r="72" spans="1:3" x14ac:dyDescent="0.25">
      <c r="A72" s="684"/>
      <c r="B72" s="684"/>
      <c r="C72" s="684"/>
    </row>
    <row r="73" spans="1:3" x14ac:dyDescent="0.25">
      <c r="A73" s="684"/>
      <c r="B73" s="684"/>
      <c r="C73" s="684"/>
    </row>
    <row r="74" spans="1:3" x14ac:dyDescent="0.25">
      <c r="A74" s="684"/>
      <c r="B74" s="684"/>
      <c r="C74" s="684"/>
    </row>
    <row r="75" spans="1:3" x14ac:dyDescent="0.25">
      <c r="A75" s="684"/>
      <c r="B75" s="684"/>
      <c r="C75" s="684"/>
    </row>
    <row r="76" spans="1:3" x14ac:dyDescent="0.25">
      <c r="A76"/>
      <c r="B76"/>
      <c r="C76"/>
    </row>
    <row r="77" spans="1:3" x14ac:dyDescent="0.25">
      <c r="A77"/>
      <c r="B77"/>
      <c r="C77"/>
    </row>
    <row r="78" spans="1:3" x14ac:dyDescent="0.25">
      <c r="A78"/>
      <c r="B78"/>
      <c r="C78"/>
    </row>
    <row r="79" spans="1:3" x14ac:dyDescent="0.25">
      <c r="A79"/>
      <c r="B79"/>
      <c r="C79"/>
    </row>
    <row r="80" spans="1:3" x14ac:dyDescent="0.25">
      <c r="A80"/>
      <c r="B80"/>
      <c r="C80"/>
    </row>
    <row r="81" spans="1:3" x14ac:dyDescent="0.25">
      <c r="A81"/>
      <c r="B81"/>
      <c r="C81"/>
    </row>
    <row r="82" spans="1:3" x14ac:dyDescent="0.25">
      <c r="A82"/>
      <c r="B82"/>
      <c r="C82"/>
    </row>
    <row r="83" spans="1:3" x14ac:dyDescent="0.25">
      <c r="A83"/>
      <c r="B83"/>
      <c r="C83"/>
    </row>
    <row r="84" spans="1:3" x14ac:dyDescent="0.25">
      <c r="A84"/>
      <c r="B84"/>
      <c r="C84"/>
    </row>
    <row r="85" spans="1:3" x14ac:dyDescent="0.25">
      <c r="A85"/>
      <c r="B85"/>
      <c r="C85"/>
    </row>
    <row r="86" spans="1:3" x14ac:dyDescent="0.25">
      <c r="A86"/>
      <c r="B86"/>
      <c r="C86"/>
    </row>
    <row r="87" spans="1:3" x14ac:dyDescent="0.25">
      <c r="A87"/>
      <c r="B87"/>
      <c r="C87"/>
    </row>
    <row r="88" spans="1:3" x14ac:dyDescent="0.25">
      <c r="A88"/>
      <c r="B88"/>
      <c r="C88"/>
    </row>
    <row r="89" spans="1:3" x14ac:dyDescent="0.25">
      <c r="A89"/>
      <c r="B89"/>
      <c r="C89"/>
    </row>
    <row r="90" spans="1:3" x14ac:dyDescent="0.25">
      <c r="A90"/>
      <c r="B90"/>
      <c r="C90"/>
    </row>
    <row r="91" spans="1:3" x14ac:dyDescent="0.25">
      <c r="A91"/>
      <c r="B91"/>
      <c r="C91"/>
    </row>
    <row r="92" spans="1:3" x14ac:dyDescent="0.25">
      <c r="A92"/>
      <c r="B92"/>
      <c r="C92"/>
    </row>
    <row r="93" spans="1:3" x14ac:dyDescent="0.25">
      <c r="A93"/>
      <c r="B93"/>
      <c r="C93"/>
    </row>
    <row r="94" spans="1:3" x14ac:dyDescent="0.25">
      <c r="A94"/>
      <c r="B94"/>
      <c r="C94"/>
    </row>
    <row r="95" spans="1:3" x14ac:dyDescent="0.25">
      <c r="A95"/>
      <c r="B95"/>
      <c r="C95"/>
    </row>
    <row r="96" spans="1:3" x14ac:dyDescent="0.25">
      <c r="A96"/>
      <c r="B96"/>
      <c r="C96"/>
    </row>
    <row r="97" spans="1:3" x14ac:dyDescent="0.25">
      <c r="A97"/>
      <c r="B97"/>
      <c r="C97"/>
    </row>
    <row r="98" spans="1:3" x14ac:dyDescent="0.25">
      <c r="A98"/>
      <c r="B98"/>
      <c r="C98"/>
    </row>
    <row r="99" spans="1:3" x14ac:dyDescent="0.25">
      <c r="A99"/>
      <c r="B99"/>
      <c r="C99"/>
    </row>
    <row r="100" spans="1:3" x14ac:dyDescent="0.25">
      <c r="A100"/>
      <c r="B100"/>
      <c r="C100"/>
    </row>
    <row r="101" spans="1:3" x14ac:dyDescent="0.25">
      <c r="A101"/>
      <c r="B101"/>
      <c r="C101"/>
    </row>
    <row r="102" spans="1:3" x14ac:dyDescent="0.25">
      <c r="A102"/>
      <c r="B102"/>
      <c r="C102"/>
    </row>
    <row r="103" spans="1:3" x14ac:dyDescent="0.25">
      <c r="A103"/>
      <c r="B103"/>
      <c r="C103"/>
    </row>
    <row r="104" spans="1:3" x14ac:dyDescent="0.25">
      <c r="A104"/>
      <c r="B104"/>
      <c r="C104"/>
    </row>
    <row r="105" spans="1:3" x14ac:dyDescent="0.25">
      <c r="A105"/>
      <c r="B105"/>
      <c r="C105"/>
    </row>
    <row r="106" spans="1:3" x14ac:dyDescent="0.25">
      <c r="A106"/>
      <c r="B106"/>
      <c r="C106"/>
    </row>
    <row r="107" spans="1:3" x14ac:dyDescent="0.25">
      <c r="A107"/>
      <c r="B107"/>
      <c r="C107"/>
    </row>
    <row r="108" spans="1:3" x14ac:dyDescent="0.25">
      <c r="A108"/>
      <c r="B108"/>
      <c r="C108"/>
    </row>
    <row r="109" spans="1:3" x14ac:dyDescent="0.25">
      <c r="A109"/>
      <c r="B109"/>
      <c r="C109"/>
    </row>
    <row r="110" spans="1:3" x14ac:dyDescent="0.25">
      <c r="A110"/>
      <c r="B110"/>
      <c r="C110"/>
    </row>
    <row r="111" spans="1:3" x14ac:dyDescent="0.25">
      <c r="A111"/>
      <c r="B111"/>
      <c r="C111"/>
    </row>
    <row r="112" spans="1:3" x14ac:dyDescent="0.25">
      <c r="A112"/>
      <c r="B112"/>
      <c r="C112"/>
    </row>
    <row r="113" spans="1:3" x14ac:dyDescent="0.25">
      <c r="A113"/>
      <c r="B113"/>
      <c r="C113"/>
    </row>
    <row r="114" spans="1:3" x14ac:dyDescent="0.25">
      <c r="A114"/>
      <c r="B114"/>
      <c r="C114"/>
    </row>
    <row r="115" spans="1:3" x14ac:dyDescent="0.25">
      <c r="A115"/>
      <c r="B115"/>
      <c r="C115"/>
    </row>
    <row r="116" spans="1:3" x14ac:dyDescent="0.25">
      <c r="A116"/>
      <c r="B116"/>
      <c r="C116"/>
    </row>
    <row r="117" spans="1:3" x14ac:dyDescent="0.25">
      <c r="A117"/>
      <c r="B117"/>
      <c r="C117"/>
    </row>
    <row r="118" spans="1:3" x14ac:dyDescent="0.25">
      <c r="A118"/>
      <c r="B118"/>
      <c r="C118"/>
    </row>
    <row r="119" spans="1:3" x14ac:dyDescent="0.25">
      <c r="A119"/>
      <c r="B119"/>
      <c r="C119"/>
    </row>
    <row r="120" spans="1:3" x14ac:dyDescent="0.25">
      <c r="A120"/>
      <c r="B120"/>
      <c r="C120"/>
    </row>
    <row r="121" spans="1:3" x14ac:dyDescent="0.25">
      <c r="A121"/>
      <c r="B121"/>
      <c r="C121"/>
    </row>
    <row r="122" spans="1:3" x14ac:dyDescent="0.25">
      <c r="A122"/>
      <c r="B122"/>
      <c r="C122"/>
    </row>
    <row r="123" spans="1:3" x14ac:dyDescent="0.25">
      <c r="A123"/>
      <c r="B123"/>
      <c r="C123"/>
    </row>
    <row r="124" spans="1:3" x14ac:dyDescent="0.25">
      <c r="A124"/>
      <c r="B124"/>
      <c r="C124"/>
    </row>
    <row r="125" spans="1:3" x14ac:dyDescent="0.25">
      <c r="A125"/>
      <c r="B125"/>
      <c r="C125"/>
    </row>
    <row r="126" spans="1:3" x14ac:dyDescent="0.25">
      <c r="A126"/>
      <c r="B126"/>
      <c r="C126"/>
    </row>
    <row r="127" spans="1:3" x14ac:dyDescent="0.25">
      <c r="A127"/>
      <c r="B127"/>
      <c r="C127"/>
    </row>
    <row r="128" spans="1:3" x14ac:dyDescent="0.25">
      <c r="A128"/>
      <c r="B128"/>
      <c r="C128"/>
    </row>
    <row r="129" spans="1:3" x14ac:dyDescent="0.25">
      <c r="A129"/>
      <c r="B129"/>
      <c r="C129"/>
    </row>
    <row r="130" spans="1:3" x14ac:dyDescent="0.25">
      <c r="A130"/>
      <c r="B130"/>
      <c r="C130"/>
    </row>
    <row r="131" spans="1:3" x14ac:dyDescent="0.25">
      <c r="A131"/>
      <c r="B131"/>
      <c r="C131"/>
    </row>
    <row r="132" spans="1:3" x14ac:dyDescent="0.25">
      <c r="A132"/>
      <c r="B132"/>
      <c r="C132"/>
    </row>
    <row r="133" spans="1:3" x14ac:dyDescent="0.25">
      <c r="A133"/>
      <c r="B133"/>
      <c r="C133"/>
    </row>
    <row r="134" spans="1:3" x14ac:dyDescent="0.25">
      <c r="A134"/>
      <c r="B134"/>
      <c r="C134"/>
    </row>
    <row r="135" spans="1:3" x14ac:dyDescent="0.25">
      <c r="A135"/>
      <c r="B135"/>
      <c r="C135"/>
    </row>
    <row r="136" spans="1:3" x14ac:dyDescent="0.25">
      <c r="A136"/>
      <c r="B136"/>
      <c r="C136"/>
    </row>
    <row r="137" spans="1:3" x14ac:dyDescent="0.25">
      <c r="A137"/>
      <c r="B137"/>
      <c r="C137"/>
    </row>
    <row r="138" spans="1:3" x14ac:dyDescent="0.25">
      <c r="A138"/>
      <c r="B138"/>
      <c r="C138"/>
    </row>
    <row r="139" spans="1:3" x14ac:dyDescent="0.25">
      <c r="A139"/>
      <c r="B139"/>
      <c r="C139"/>
    </row>
    <row r="140" spans="1:3" x14ac:dyDescent="0.25">
      <c r="A140"/>
      <c r="B140"/>
      <c r="C140"/>
    </row>
    <row r="141" spans="1:3" x14ac:dyDescent="0.25">
      <c r="A141"/>
      <c r="B141"/>
      <c r="C141"/>
    </row>
    <row r="142" spans="1:3" x14ac:dyDescent="0.25">
      <c r="A142"/>
      <c r="B142"/>
      <c r="C142"/>
    </row>
    <row r="143" spans="1:3" x14ac:dyDescent="0.25">
      <c r="A143"/>
      <c r="B143"/>
      <c r="C143"/>
    </row>
    <row r="144" spans="1:3" x14ac:dyDescent="0.25">
      <c r="A144"/>
      <c r="B144"/>
      <c r="C144"/>
    </row>
    <row r="145" spans="1:3" x14ac:dyDescent="0.25">
      <c r="A145"/>
      <c r="B145"/>
      <c r="C145"/>
    </row>
    <row r="146" spans="1:3" x14ac:dyDescent="0.25">
      <c r="A146"/>
      <c r="B146"/>
      <c r="C146"/>
    </row>
    <row r="147" spans="1:3" x14ac:dyDescent="0.25">
      <c r="A147"/>
      <c r="B147"/>
      <c r="C147"/>
    </row>
    <row r="148" spans="1:3" x14ac:dyDescent="0.25">
      <c r="A148"/>
      <c r="B148"/>
      <c r="C148"/>
    </row>
    <row r="149" spans="1:3" x14ac:dyDescent="0.25">
      <c r="A149"/>
      <c r="B149"/>
      <c r="C149"/>
    </row>
    <row r="150" spans="1:3" x14ac:dyDescent="0.25">
      <c r="A150"/>
      <c r="B150"/>
      <c r="C150"/>
    </row>
    <row r="151" spans="1:3" x14ac:dyDescent="0.25">
      <c r="A151"/>
      <c r="B151"/>
      <c r="C151"/>
    </row>
    <row r="152" spans="1:3" x14ac:dyDescent="0.25">
      <c r="A152"/>
      <c r="B152"/>
      <c r="C152"/>
    </row>
    <row r="153" spans="1:3" x14ac:dyDescent="0.25">
      <c r="A153"/>
      <c r="B153"/>
      <c r="C153"/>
    </row>
    <row r="154" spans="1:3" x14ac:dyDescent="0.25">
      <c r="A154"/>
      <c r="B154"/>
      <c r="C154"/>
    </row>
    <row r="155" spans="1:3" x14ac:dyDescent="0.25">
      <c r="A155"/>
      <c r="B155"/>
      <c r="C155"/>
    </row>
    <row r="156" spans="1:3" x14ac:dyDescent="0.25">
      <c r="A156"/>
      <c r="B156"/>
      <c r="C156"/>
    </row>
    <row r="157" spans="1:3" x14ac:dyDescent="0.25">
      <c r="A157"/>
      <c r="B157"/>
      <c r="C157"/>
    </row>
    <row r="158" spans="1:3" x14ac:dyDescent="0.25">
      <c r="A158"/>
      <c r="B158"/>
      <c r="C158"/>
    </row>
    <row r="159" spans="1:3" x14ac:dyDescent="0.25">
      <c r="A159"/>
      <c r="B159"/>
      <c r="C159"/>
    </row>
    <row r="160" spans="1:3" x14ac:dyDescent="0.25">
      <c r="A160"/>
      <c r="B160"/>
      <c r="C160"/>
    </row>
    <row r="161" spans="1:3" x14ac:dyDescent="0.25">
      <c r="A161"/>
      <c r="B161"/>
      <c r="C161"/>
    </row>
    <row r="162" spans="1:3" x14ac:dyDescent="0.25">
      <c r="A162"/>
      <c r="B162"/>
      <c r="C162"/>
    </row>
    <row r="163" spans="1:3" x14ac:dyDescent="0.25">
      <c r="A163"/>
      <c r="B163"/>
      <c r="C163"/>
    </row>
    <row r="164" spans="1:3" x14ac:dyDescent="0.25">
      <c r="A164"/>
      <c r="B164"/>
      <c r="C164"/>
    </row>
    <row r="165" spans="1:3" x14ac:dyDescent="0.25">
      <c r="A165"/>
      <c r="B165"/>
      <c r="C165"/>
    </row>
    <row r="166" spans="1:3" x14ac:dyDescent="0.25">
      <c r="A166"/>
      <c r="B166"/>
      <c r="C166"/>
    </row>
    <row r="167" spans="1:3" x14ac:dyDescent="0.25">
      <c r="A167"/>
      <c r="B167"/>
      <c r="C167"/>
    </row>
    <row r="168" spans="1:3" x14ac:dyDescent="0.25">
      <c r="A168"/>
      <c r="B168"/>
      <c r="C168"/>
    </row>
    <row r="169" spans="1:3" x14ac:dyDescent="0.25">
      <c r="A169"/>
      <c r="B169"/>
      <c r="C169"/>
    </row>
    <row r="170" spans="1:3" x14ac:dyDescent="0.25">
      <c r="A170"/>
      <c r="B170"/>
      <c r="C170"/>
    </row>
    <row r="171" spans="1:3" x14ac:dyDescent="0.25">
      <c r="A171"/>
      <c r="B171"/>
      <c r="C171"/>
    </row>
    <row r="172" spans="1:3" x14ac:dyDescent="0.25">
      <c r="A172"/>
      <c r="B172"/>
      <c r="C172"/>
    </row>
    <row r="173" spans="1:3" x14ac:dyDescent="0.25">
      <c r="A173"/>
      <c r="B173"/>
      <c r="C173"/>
    </row>
    <row r="174" spans="1:3" x14ac:dyDescent="0.25">
      <c r="A174"/>
      <c r="B174"/>
      <c r="C174"/>
    </row>
    <row r="175" spans="1:3" x14ac:dyDescent="0.25">
      <c r="A175"/>
      <c r="B175"/>
      <c r="C175"/>
    </row>
    <row r="176" spans="1:3" x14ac:dyDescent="0.25">
      <c r="A176"/>
      <c r="B176"/>
      <c r="C176"/>
    </row>
    <row r="177" spans="1:3" x14ac:dyDescent="0.25">
      <c r="A177"/>
      <c r="B177"/>
      <c r="C177"/>
    </row>
    <row r="178" spans="1:3" x14ac:dyDescent="0.25">
      <c r="A178"/>
      <c r="B178"/>
      <c r="C178"/>
    </row>
    <row r="179" spans="1:3" x14ac:dyDescent="0.25">
      <c r="A179"/>
      <c r="B179"/>
      <c r="C179"/>
    </row>
    <row r="180" spans="1:3" x14ac:dyDescent="0.25">
      <c r="A180"/>
      <c r="B180"/>
      <c r="C180"/>
    </row>
    <row r="181" spans="1:3" x14ac:dyDescent="0.25">
      <c r="A181"/>
      <c r="B181"/>
      <c r="C181"/>
    </row>
    <row r="182" spans="1:3" x14ac:dyDescent="0.25">
      <c r="A182"/>
      <c r="B182"/>
      <c r="C182"/>
    </row>
    <row r="183" spans="1:3" x14ac:dyDescent="0.25">
      <c r="A183"/>
      <c r="B183"/>
      <c r="C183"/>
    </row>
    <row r="184" spans="1:3" x14ac:dyDescent="0.25">
      <c r="A184"/>
      <c r="B184"/>
      <c r="C184"/>
    </row>
    <row r="185" spans="1:3" x14ac:dyDescent="0.25">
      <c r="A185"/>
      <c r="B185"/>
      <c r="C185"/>
    </row>
    <row r="186" spans="1:3" x14ac:dyDescent="0.25">
      <c r="A186"/>
      <c r="B186"/>
      <c r="C186"/>
    </row>
    <row r="187" spans="1:3" x14ac:dyDescent="0.25">
      <c r="A187"/>
      <c r="B187"/>
      <c r="C187"/>
    </row>
    <row r="188" spans="1:3" x14ac:dyDescent="0.25">
      <c r="A188"/>
      <c r="B188"/>
      <c r="C188"/>
    </row>
    <row r="189" spans="1:3" x14ac:dyDescent="0.25">
      <c r="A189"/>
      <c r="B189"/>
      <c r="C189"/>
    </row>
    <row r="190" spans="1:3" x14ac:dyDescent="0.25">
      <c r="A190"/>
      <c r="B190"/>
      <c r="C190"/>
    </row>
    <row r="191" spans="1:3" x14ac:dyDescent="0.25">
      <c r="A191"/>
      <c r="B191"/>
      <c r="C191"/>
    </row>
    <row r="192" spans="1:3" x14ac:dyDescent="0.25">
      <c r="A192"/>
      <c r="B192"/>
      <c r="C192"/>
    </row>
    <row r="193" spans="1:3" x14ac:dyDescent="0.25">
      <c r="A193"/>
      <c r="B193"/>
      <c r="C193"/>
    </row>
    <row r="194" spans="1:3" x14ac:dyDescent="0.25">
      <c r="A194"/>
      <c r="B194"/>
      <c r="C194"/>
    </row>
    <row r="195" spans="1:3" x14ac:dyDescent="0.25">
      <c r="A195"/>
      <c r="B195"/>
      <c r="C195"/>
    </row>
    <row r="196" spans="1:3" x14ac:dyDescent="0.25">
      <c r="A196"/>
      <c r="B196"/>
      <c r="C196"/>
    </row>
    <row r="197" spans="1:3" x14ac:dyDescent="0.25">
      <c r="A197"/>
      <c r="B197"/>
      <c r="C197"/>
    </row>
    <row r="198" spans="1:3" x14ac:dyDescent="0.25">
      <c r="A198"/>
      <c r="B198"/>
      <c r="C198"/>
    </row>
    <row r="199" spans="1:3" x14ac:dyDescent="0.25">
      <c r="A199"/>
      <c r="B199"/>
      <c r="C199"/>
    </row>
    <row r="200" spans="1:3" x14ac:dyDescent="0.25">
      <c r="A200"/>
      <c r="B200"/>
      <c r="C200"/>
    </row>
    <row r="201" spans="1:3" x14ac:dyDescent="0.25">
      <c r="A201"/>
      <c r="B201"/>
      <c r="C201"/>
    </row>
    <row r="202" spans="1:3" x14ac:dyDescent="0.25">
      <c r="A202"/>
      <c r="B202"/>
      <c r="C202"/>
    </row>
    <row r="203" spans="1:3" x14ac:dyDescent="0.25">
      <c r="A203"/>
      <c r="B203"/>
      <c r="C203"/>
    </row>
    <row r="204" spans="1:3" x14ac:dyDescent="0.25">
      <c r="A204"/>
      <c r="B204"/>
      <c r="C204"/>
    </row>
    <row r="205" spans="1:3" x14ac:dyDescent="0.25">
      <c r="A205"/>
      <c r="B205"/>
      <c r="C205"/>
    </row>
    <row r="206" spans="1:3" x14ac:dyDescent="0.25">
      <c r="A206"/>
      <c r="B206"/>
      <c r="C206"/>
    </row>
    <row r="207" spans="1:3" x14ac:dyDescent="0.25">
      <c r="A207"/>
      <c r="B207"/>
      <c r="C207"/>
    </row>
    <row r="208" spans="1:3" x14ac:dyDescent="0.25">
      <c r="A208"/>
      <c r="B208"/>
      <c r="C208"/>
    </row>
    <row r="209" spans="1:3" x14ac:dyDescent="0.25">
      <c r="A209"/>
      <c r="B209"/>
      <c r="C209"/>
    </row>
    <row r="210" spans="1:3" x14ac:dyDescent="0.25">
      <c r="A210"/>
      <c r="B210"/>
      <c r="C210"/>
    </row>
    <row r="211" spans="1:3" x14ac:dyDescent="0.25">
      <c r="A211"/>
      <c r="B211"/>
      <c r="C211"/>
    </row>
    <row r="212" spans="1:3" x14ac:dyDescent="0.25">
      <c r="A212"/>
      <c r="B212"/>
      <c r="C212"/>
    </row>
    <row r="213" spans="1:3" x14ac:dyDescent="0.25">
      <c r="A213"/>
      <c r="B213"/>
      <c r="C213"/>
    </row>
    <row r="214" spans="1:3" x14ac:dyDescent="0.25">
      <c r="A214"/>
      <c r="B214"/>
      <c r="C214"/>
    </row>
    <row r="215" spans="1:3" x14ac:dyDescent="0.25">
      <c r="A215"/>
      <c r="B215"/>
      <c r="C215"/>
    </row>
    <row r="216" spans="1:3" x14ac:dyDescent="0.25">
      <c r="A216"/>
      <c r="B216"/>
      <c r="C216"/>
    </row>
    <row r="217" spans="1:3" x14ac:dyDescent="0.25">
      <c r="A217"/>
      <c r="B217"/>
      <c r="C217"/>
    </row>
    <row r="218" spans="1:3" x14ac:dyDescent="0.25">
      <c r="A218"/>
      <c r="B218"/>
      <c r="C218"/>
    </row>
    <row r="219" spans="1:3" x14ac:dyDescent="0.25">
      <c r="A219"/>
      <c r="B219"/>
      <c r="C219"/>
    </row>
    <row r="220" spans="1:3" x14ac:dyDescent="0.25">
      <c r="A220"/>
      <c r="B220"/>
      <c r="C220"/>
    </row>
    <row r="221" spans="1:3" x14ac:dyDescent="0.25">
      <c r="A221"/>
      <c r="B221"/>
      <c r="C221"/>
    </row>
    <row r="222" spans="1:3" x14ac:dyDescent="0.25">
      <c r="A222"/>
      <c r="B222"/>
      <c r="C222"/>
    </row>
    <row r="223" spans="1:3" x14ac:dyDescent="0.25">
      <c r="A223"/>
      <c r="B223"/>
      <c r="C223"/>
    </row>
    <row r="224" spans="1:3" x14ac:dyDescent="0.25">
      <c r="A224"/>
      <c r="B224"/>
      <c r="C224"/>
    </row>
    <row r="225" spans="1:3" x14ac:dyDescent="0.25">
      <c r="A225"/>
      <c r="B225"/>
      <c r="C225"/>
    </row>
    <row r="226" spans="1:3" x14ac:dyDescent="0.25">
      <c r="A226"/>
      <c r="B226"/>
      <c r="C226"/>
    </row>
    <row r="227" spans="1:3" x14ac:dyDescent="0.25">
      <c r="A227"/>
      <c r="B227"/>
      <c r="C227"/>
    </row>
    <row r="228" spans="1:3" x14ac:dyDescent="0.25">
      <c r="A228"/>
      <c r="B228"/>
      <c r="C228"/>
    </row>
    <row r="229" spans="1:3" x14ac:dyDescent="0.25">
      <c r="A229"/>
      <c r="B229"/>
      <c r="C229"/>
    </row>
    <row r="230" spans="1:3" x14ac:dyDescent="0.25">
      <c r="A230"/>
      <c r="B230"/>
      <c r="C230"/>
    </row>
    <row r="231" spans="1:3" x14ac:dyDescent="0.25">
      <c r="A231"/>
      <c r="B231"/>
      <c r="C231"/>
    </row>
    <row r="232" spans="1:3" x14ac:dyDescent="0.25">
      <c r="A232"/>
      <c r="B232"/>
      <c r="C232"/>
    </row>
    <row r="233" spans="1:3" x14ac:dyDescent="0.25">
      <c r="A233"/>
      <c r="B233"/>
      <c r="C233"/>
    </row>
    <row r="234" spans="1:3" x14ac:dyDescent="0.25">
      <c r="A234"/>
      <c r="B234"/>
      <c r="C234"/>
    </row>
    <row r="235" spans="1:3" x14ac:dyDescent="0.25">
      <c r="A235"/>
      <c r="B235"/>
      <c r="C235"/>
    </row>
    <row r="236" spans="1:3" x14ac:dyDescent="0.25">
      <c r="A236"/>
      <c r="B236"/>
      <c r="C236"/>
    </row>
    <row r="237" spans="1:3" x14ac:dyDescent="0.25">
      <c r="A237"/>
      <c r="B237"/>
      <c r="C237"/>
    </row>
    <row r="238" spans="1:3" x14ac:dyDescent="0.25">
      <c r="A238"/>
      <c r="B238"/>
      <c r="C238"/>
    </row>
    <row r="239" spans="1:3" x14ac:dyDescent="0.25">
      <c r="A239"/>
      <c r="B239"/>
      <c r="C239"/>
    </row>
    <row r="240" spans="1:3" x14ac:dyDescent="0.25">
      <c r="A240"/>
      <c r="B240"/>
      <c r="C240"/>
    </row>
    <row r="241" spans="1:3" x14ac:dyDescent="0.25">
      <c r="A241"/>
      <c r="B241"/>
      <c r="C241"/>
    </row>
    <row r="242" spans="1:3" x14ac:dyDescent="0.25">
      <c r="A242"/>
      <c r="B242"/>
      <c r="C242"/>
    </row>
    <row r="243" spans="1:3" x14ac:dyDescent="0.25">
      <c r="A243"/>
      <c r="B243"/>
      <c r="C243"/>
    </row>
    <row r="244" spans="1:3" x14ac:dyDescent="0.25">
      <c r="A244"/>
      <c r="B244"/>
      <c r="C244"/>
    </row>
    <row r="245" spans="1:3" x14ac:dyDescent="0.25">
      <c r="A245"/>
      <c r="B245"/>
      <c r="C245"/>
    </row>
    <row r="246" spans="1:3" x14ac:dyDescent="0.25">
      <c r="A246"/>
      <c r="B246"/>
      <c r="C246"/>
    </row>
    <row r="247" spans="1:3" x14ac:dyDescent="0.25">
      <c r="A247"/>
      <c r="B247"/>
      <c r="C247"/>
    </row>
    <row r="248" spans="1:3" x14ac:dyDescent="0.25">
      <c r="A248"/>
      <c r="B248"/>
      <c r="C248"/>
    </row>
    <row r="249" spans="1:3" x14ac:dyDescent="0.25">
      <c r="A249"/>
      <c r="B249"/>
      <c r="C249"/>
    </row>
    <row r="250" spans="1:3" x14ac:dyDescent="0.25">
      <c r="A250"/>
      <c r="B250"/>
      <c r="C250"/>
    </row>
    <row r="251" spans="1:3" x14ac:dyDescent="0.25">
      <c r="A251"/>
      <c r="B251"/>
      <c r="C251"/>
    </row>
    <row r="252" spans="1:3" x14ac:dyDescent="0.25">
      <c r="A252"/>
      <c r="B252"/>
      <c r="C252"/>
    </row>
    <row r="253" spans="1:3" x14ac:dyDescent="0.25">
      <c r="A253"/>
      <c r="B253"/>
      <c r="C253"/>
    </row>
    <row r="254" spans="1:3" x14ac:dyDescent="0.25">
      <c r="A254"/>
      <c r="B254"/>
      <c r="C254"/>
    </row>
    <row r="255" spans="1:3" x14ac:dyDescent="0.25">
      <c r="A255"/>
      <c r="B255"/>
      <c r="C255"/>
    </row>
    <row r="256" spans="1:3" x14ac:dyDescent="0.25">
      <c r="A256"/>
      <c r="B256"/>
      <c r="C256"/>
    </row>
    <row r="257" spans="1:3" x14ac:dyDescent="0.25">
      <c r="A257"/>
      <c r="B257"/>
      <c r="C257"/>
    </row>
    <row r="258" spans="1:3" x14ac:dyDescent="0.25">
      <c r="A258"/>
      <c r="B258"/>
      <c r="C258"/>
    </row>
    <row r="259" spans="1:3" x14ac:dyDescent="0.25">
      <c r="A259"/>
      <c r="B259"/>
      <c r="C259"/>
    </row>
    <row r="260" spans="1:3" x14ac:dyDescent="0.25">
      <c r="A260"/>
      <c r="B260"/>
      <c r="C260"/>
    </row>
    <row r="261" spans="1:3" x14ac:dyDescent="0.25">
      <c r="A261"/>
      <c r="B261"/>
      <c r="C261"/>
    </row>
    <row r="262" spans="1:3" x14ac:dyDescent="0.25">
      <c r="A262"/>
      <c r="B262"/>
      <c r="C262"/>
    </row>
    <row r="263" spans="1:3" x14ac:dyDescent="0.25">
      <c r="A263"/>
      <c r="B263"/>
      <c r="C263"/>
    </row>
    <row r="264" spans="1:3" x14ac:dyDescent="0.25">
      <c r="A264"/>
      <c r="B264"/>
      <c r="C264"/>
    </row>
    <row r="265" spans="1:3" x14ac:dyDescent="0.25">
      <c r="A265"/>
      <c r="B265"/>
      <c r="C265"/>
    </row>
    <row r="266" spans="1:3" x14ac:dyDescent="0.25">
      <c r="A266"/>
      <c r="B266"/>
      <c r="C266"/>
    </row>
    <row r="267" spans="1:3" x14ac:dyDescent="0.25">
      <c r="A267"/>
      <c r="B267"/>
      <c r="C267"/>
    </row>
    <row r="268" spans="1:3" x14ac:dyDescent="0.25">
      <c r="A268"/>
      <c r="B268"/>
      <c r="C268"/>
    </row>
    <row r="269" spans="1:3" x14ac:dyDescent="0.25">
      <c r="A269"/>
      <c r="B269"/>
      <c r="C269"/>
    </row>
    <row r="270" spans="1:3" x14ac:dyDescent="0.25">
      <c r="A270"/>
      <c r="B270"/>
      <c r="C270"/>
    </row>
    <row r="271" spans="1:3" x14ac:dyDescent="0.25">
      <c r="A271"/>
      <c r="B271"/>
      <c r="C271"/>
    </row>
    <row r="272" spans="1:3" x14ac:dyDescent="0.25">
      <c r="A272"/>
      <c r="B272"/>
      <c r="C272"/>
    </row>
    <row r="273" spans="1:3" x14ac:dyDescent="0.25">
      <c r="A273"/>
      <c r="B273"/>
      <c r="C273"/>
    </row>
    <row r="274" spans="1:3" x14ac:dyDescent="0.25">
      <c r="A274"/>
      <c r="B274"/>
      <c r="C274"/>
    </row>
    <row r="275" spans="1:3" x14ac:dyDescent="0.25">
      <c r="A275"/>
      <c r="B275"/>
      <c r="C275"/>
    </row>
    <row r="276" spans="1:3" x14ac:dyDescent="0.25">
      <c r="A276"/>
      <c r="B276"/>
      <c r="C276"/>
    </row>
    <row r="277" spans="1:3" x14ac:dyDescent="0.25">
      <c r="A277"/>
      <c r="B277"/>
      <c r="C277"/>
    </row>
    <row r="278" spans="1:3" x14ac:dyDescent="0.25">
      <c r="A278"/>
      <c r="B278"/>
      <c r="C278"/>
    </row>
    <row r="279" spans="1:3" x14ac:dyDescent="0.25">
      <c r="A279"/>
      <c r="B279"/>
      <c r="C279"/>
    </row>
    <row r="280" spans="1:3" x14ac:dyDescent="0.25">
      <c r="A280"/>
      <c r="B280"/>
      <c r="C280"/>
    </row>
    <row r="281" spans="1:3" x14ac:dyDescent="0.25">
      <c r="A281"/>
      <c r="B281"/>
      <c r="C281"/>
    </row>
    <row r="282" spans="1:3" x14ac:dyDescent="0.25">
      <c r="A282"/>
      <c r="B282"/>
      <c r="C282"/>
    </row>
    <row r="283" spans="1:3" x14ac:dyDescent="0.25">
      <c r="A283"/>
      <c r="B283"/>
      <c r="C283"/>
    </row>
    <row r="284" spans="1:3" x14ac:dyDescent="0.25">
      <c r="A284"/>
      <c r="B284"/>
      <c r="C284"/>
    </row>
    <row r="285" spans="1:3" x14ac:dyDescent="0.25">
      <c r="A285"/>
      <c r="B285"/>
      <c r="C285"/>
    </row>
    <row r="286" spans="1:3" x14ac:dyDescent="0.25">
      <c r="A286"/>
      <c r="B286"/>
      <c r="C286"/>
    </row>
    <row r="287" spans="1:3" x14ac:dyDescent="0.25">
      <c r="A287"/>
      <c r="B287"/>
      <c r="C287"/>
    </row>
    <row r="288" spans="1:3" x14ac:dyDescent="0.25">
      <c r="A288"/>
      <c r="B288"/>
      <c r="C288"/>
    </row>
    <row r="289" spans="1:3" x14ac:dyDescent="0.25">
      <c r="A289"/>
      <c r="B289"/>
      <c r="C289"/>
    </row>
    <row r="290" spans="1:3" x14ac:dyDescent="0.25">
      <c r="A290"/>
      <c r="B290"/>
      <c r="C290"/>
    </row>
    <row r="291" spans="1:3" x14ac:dyDescent="0.25">
      <c r="A291"/>
      <c r="B291"/>
      <c r="C291"/>
    </row>
    <row r="292" spans="1:3" x14ac:dyDescent="0.25">
      <c r="A292"/>
      <c r="B292"/>
      <c r="C292"/>
    </row>
    <row r="293" spans="1:3" x14ac:dyDescent="0.25">
      <c r="A293"/>
      <c r="B293"/>
      <c r="C293"/>
    </row>
    <row r="294" spans="1:3" x14ac:dyDescent="0.25">
      <c r="A294"/>
      <c r="B294"/>
      <c r="C294"/>
    </row>
    <row r="295" spans="1:3" x14ac:dyDescent="0.25">
      <c r="A295"/>
      <c r="B295"/>
      <c r="C295"/>
    </row>
    <row r="296" spans="1:3" x14ac:dyDescent="0.25">
      <c r="A296"/>
      <c r="B296"/>
      <c r="C296"/>
    </row>
    <row r="297" spans="1:3" x14ac:dyDescent="0.25">
      <c r="A297"/>
      <c r="B297"/>
      <c r="C297"/>
    </row>
    <row r="298" spans="1:3" x14ac:dyDescent="0.25">
      <c r="A298"/>
      <c r="B298"/>
      <c r="C298"/>
    </row>
    <row r="299" spans="1:3" x14ac:dyDescent="0.25">
      <c r="A299"/>
      <c r="B299"/>
      <c r="C299"/>
    </row>
    <row r="300" spans="1:3" x14ac:dyDescent="0.25">
      <c r="A300"/>
      <c r="B300"/>
      <c r="C300"/>
    </row>
    <row r="301" spans="1:3" x14ac:dyDescent="0.25">
      <c r="A301"/>
      <c r="B301"/>
      <c r="C301"/>
    </row>
    <row r="302" spans="1:3" x14ac:dyDescent="0.25">
      <c r="A302"/>
      <c r="B302"/>
      <c r="C302"/>
    </row>
    <row r="303" spans="1:3" x14ac:dyDescent="0.25">
      <c r="A303"/>
      <c r="B303"/>
      <c r="C303"/>
    </row>
    <row r="304" spans="1:3" x14ac:dyDescent="0.25">
      <c r="A304"/>
      <c r="B304"/>
      <c r="C304"/>
    </row>
    <row r="305" spans="1:3" x14ac:dyDescent="0.25">
      <c r="A305"/>
      <c r="B305"/>
      <c r="C305"/>
    </row>
    <row r="306" spans="1:3" x14ac:dyDescent="0.25">
      <c r="A306"/>
      <c r="B306"/>
      <c r="C306"/>
    </row>
    <row r="307" spans="1:3" x14ac:dyDescent="0.25">
      <c r="A307"/>
      <c r="B307"/>
      <c r="C307"/>
    </row>
    <row r="308" spans="1:3" x14ac:dyDescent="0.25">
      <c r="A308"/>
      <c r="B308"/>
      <c r="C308"/>
    </row>
    <row r="309" spans="1:3" x14ac:dyDescent="0.25">
      <c r="A309"/>
      <c r="B309"/>
      <c r="C309"/>
    </row>
    <row r="310" spans="1:3" x14ac:dyDescent="0.25">
      <c r="A310"/>
      <c r="B310"/>
      <c r="C310"/>
    </row>
    <row r="311" spans="1:3" x14ac:dyDescent="0.25">
      <c r="A311"/>
      <c r="B311"/>
      <c r="C311"/>
    </row>
    <row r="312" spans="1:3" x14ac:dyDescent="0.25">
      <c r="A312"/>
      <c r="B312"/>
      <c r="C312"/>
    </row>
    <row r="313" spans="1:3" x14ac:dyDescent="0.25">
      <c r="A313"/>
      <c r="B313"/>
      <c r="C313"/>
    </row>
    <row r="314" spans="1:3" x14ac:dyDescent="0.25">
      <c r="A314"/>
      <c r="B314"/>
      <c r="C314"/>
    </row>
    <row r="315" spans="1:3" x14ac:dyDescent="0.25">
      <c r="A315"/>
      <c r="B315"/>
      <c r="C315"/>
    </row>
    <row r="316" spans="1:3" x14ac:dyDescent="0.25">
      <c r="A316"/>
      <c r="B316"/>
      <c r="C316"/>
    </row>
    <row r="317" spans="1:3" x14ac:dyDescent="0.25">
      <c r="A317"/>
      <c r="B317"/>
      <c r="C317"/>
    </row>
    <row r="318" spans="1:3" x14ac:dyDescent="0.25">
      <c r="A318"/>
      <c r="B318"/>
      <c r="C318"/>
    </row>
    <row r="319" spans="1:3" x14ac:dyDescent="0.25">
      <c r="A319"/>
      <c r="B319"/>
      <c r="C319"/>
    </row>
    <row r="320" spans="1:3" x14ac:dyDescent="0.25">
      <c r="A320"/>
      <c r="B320"/>
      <c r="C320"/>
    </row>
    <row r="321" spans="1:3" x14ac:dyDescent="0.25">
      <c r="A321"/>
      <c r="B321"/>
      <c r="C321"/>
    </row>
    <row r="322" spans="1:3" x14ac:dyDescent="0.25">
      <c r="A322"/>
      <c r="B322"/>
      <c r="C322"/>
    </row>
    <row r="323" spans="1:3" x14ac:dyDescent="0.25">
      <c r="A323"/>
      <c r="B323"/>
      <c r="C323"/>
    </row>
    <row r="324" spans="1:3" x14ac:dyDescent="0.25">
      <c r="A324"/>
      <c r="B324"/>
      <c r="C324"/>
    </row>
    <row r="325" spans="1:3" x14ac:dyDescent="0.25">
      <c r="A325"/>
      <c r="B325"/>
      <c r="C325"/>
    </row>
    <row r="326" spans="1:3" x14ac:dyDescent="0.25">
      <c r="A326"/>
      <c r="B326"/>
      <c r="C326"/>
    </row>
    <row r="327" spans="1:3" x14ac:dyDescent="0.25">
      <c r="A327"/>
      <c r="B327"/>
      <c r="C327"/>
    </row>
    <row r="328" spans="1:3" x14ac:dyDescent="0.25">
      <c r="A328"/>
      <c r="B328"/>
      <c r="C328"/>
    </row>
    <row r="329" spans="1:3" x14ac:dyDescent="0.25">
      <c r="A329"/>
      <c r="B329"/>
      <c r="C329"/>
    </row>
    <row r="330" spans="1:3" x14ac:dyDescent="0.25">
      <c r="A330"/>
      <c r="B330"/>
      <c r="C330"/>
    </row>
    <row r="331" spans="1:3" x14ac:dyDescent="0.25">
      <c r="A331"/>
      <c r="B331"/>
      <c r="C331"/>
    </row>
    <row r="332" spans="1:3" x14ac:dyDescent="0.25">
      <c r="A332"/>
      <c r="B332"/>
      <c r="C332"/>
    </row>
    <row r="333" spans="1:3" x14ac:dyDescent="0.25">
      <c r="A333"/>
      <c r="B333"/>
      <c r="C333"/>
    </row>
    <row r="334" spans="1:3" x14ac:dyDescent="0.25">
      <c r="A334"/>
      <c r="B334"/>
      <c r="C334"/>
    </row>
    <row r="335" spans="1:3" x14ac:dyDescent="0.25">
      <c r="A335"/>
      <c r="B335"/>
      <c r="C335"/>
    </row>
    <row r="336" spans="1:3" x14ac:dyDescent="0.25">
      <c r="A336"/>
      <c r="B336"/>
      <c r="C336"/>
    </row>
    <row r="337" spans="1:3" x14ac:dyDescent="0.25">
      <c r="A337"/>
      <c r="B337"/>
      <c r="C337"/>
    </row>
    <row r="338" spans="1:3" x14ac:dyDescent="0.25">
      <c r="A338"/>
      <c r="B338"/>
      <c r="C338"/>
    </row>
    <row r="339" spans="1:3" x14ac:dyDescent="0.25">
      <c r="A339"/>
      <c r="B339"/>
      <c r="C339"/>
    </row>
    <row r="340" spans="1:3" x14ac:dyDescent="0.25">
      <c r="A340"/>
      <c r="B340"/>
      <c r="C340"/>
    </row>
    <row r="341" spans="1:3" x14ac:dyDescent="0.25">
      <c r="A341"/>
      <c r="B341"/>
      <c r="C341"/>
    </row>
    <row r="342" spans="1:3" x14ac:dyDescent="0.25">
      <c r="A342"/>
      <c r="B342"/>
      <c r="C342"/>
    </row>
    <row r="343" spans="1:3" x14ac:dyDescent="0.25">
      <c r="A343"/>
      <c r="B343"/>
      <c r="C343"/>
    </row>
    <row r="344" spans="1:3" x14ac:dyDescent="0.25">
      <c r="A344"/>
      <c r="B344"/>
      <c r="C344"/>
    </row>
    <row r="345" spans="1:3" x14ac:dyDescent="0.25">
      <c r="A345"/>
      <c r="B345"/>
      <c r="C345"/>
    </row>
    <row r="346" spans="1:3" x14ac:dyDescent="0.25">
      <c r="A346"/>
      <c r="B346"/>
      <c r="C346"/>
    </row>
    <row r="347" spans="1:3" x14ac:dyDescent="0.25">
      <c r="A347"/>
      <c r="B347"/>
      <c r="C347"/>
    </row>
    <row r="348" spans="1:3" x14ac:dyDescent="0.25">
      <c r="A348"/>
      <c r="B348"/>
      <c r="C348"/>
    </row>
    <row r="349" spans="1:3" x14ac:dyDescent="0.25">
      <c r="A349"/>
      <c r="B349"/>
      <c r="C349"/>
    </row>
    <row r="350" spans="1:3" x14ac:dyDescent="0.25">
      <c r="A350"/>
      <c r="B350"/>
      <c r="C350"/>
    </row>
    <row r="351" spans="1:3" x14ac:dyDescent="0.25">
      <c r="A351"/>
      <c r="B351"/>
      <c r="C351"/>
    </row>
    <row r="352" spans="1:3" x14ac:dyDescent="0.25">
      <c r="A352"/>
      <c r="B352"/>
      <c r="C352"/>
    </row>
    <row r="353" spans="1:3" x14ac:dyDescent="0.25">
      <c r="A353"/>
      <c r="B353"/>
      <c r="C353"/>
    </row>
    <row r="354" spans="1:3" x14ac:dyDescent="0.25">
      <c r="A354"/>
      <c r="B354"/>
      <c r="C354"/>
    </row>
    <row r="355" spans="1:3" x14ac:dyDescent="0.25">
      <c r="A355"/>
      <c r="B355"/>
      <c r="C355"/>
    </row>
    <row r="356" spans="1:3" x14ac:dyDescent="0.25">
      <c r="A356"/>
      <c r="B356"/>
      <c r="C356"/>
    </row>
    <row r="357" spans="1:3" x14ac:dyDescent="0.25">
      <c r="A357"/>
      <c r="B357"/>
      <c r="C357"/>
    </row>
    <row r="358" spans="1:3" x14ac:dyDescent="0.25">
      <c r="A358"/>
      <c r="B358"/>
      <c r="C358"/>
    </row>
    <row r="359" spans="1:3" x14ac:dyDescent="0.25">
      <c r="A359"/>
      <c r="B359"/>
      <c r="C359"/>
    </row>
    <row r="360" spans="1:3" x14ac:dyDescent="0.25">
      <c r="A360"/>
      <c r="B360"/>
      <c r="C360"/>
    </row>
    <row r="361" spans="1:3" x14ac:dyDescent="0.25">
      <c r="A361"/>
      <c r="B361"/>
      <c r="C361"/>
    </row>
    <row r="362" spans="1:3" x14ac:dyDescent="0.25">
      <c r="A362"/>
      <c r="B362"/>
      <c r="C362"/>
    </row>
    <row r="363" spans="1:3" x14ac:dyDescent="0.25">
      <c r="A363"/>
      <c r="B363"/>
      <c r="C363"/>
    </row>
    <row r="364" spans="1:3" x14ac:dyDescent="0.25">
      <c r="A364"/>
      <c r="B364"/>
      <c r="C364"/>
    </row>
    <row r="365" spans="1:3" x14ac:dyDescent="0.25">
      <c r="A365"/>
      <c r="B365"/>
      <c r="C365"/>
    </row>
    <row r="366" spans="1:3" x14ac:dyDescent="0.25">
      <c r="A366"/>
      <c r="B366"/>
      <c r="C366"/>
    </row>
    <row r="367" spans="1:3" x14ac:dyDescent="0.25">
      <c r="A367"/>
      <c r="B367"/>
      <c r="C367"/>
    </row>
    <row r="368" spans="1:3" x14ac:dyDescent="0.25">
      <c r="A368"/>
      <c r="B368"/>
      <c r="C368"/>
    </row>
    <row r="369" spans="1:3" x14ac:dyDescent="0.25">
      <c r="A369"/>
      <c r="B369"/>
      <c r="C369"/>
    </row>
    <row r="370" spans="1:3" x14ac:dyDescent="0.25">
      <c r="A370"/>
      <c r="B370"/>
      <c r="C370"/>
    </row>
    <row r="371" spans="1:3" x14ac:dyDescent="0.25">
      <c r="A371"/>
      <c r="B371"/>
      <c r="C371"/>
    </row>
    <row r="372" spans="1:3" x14ac:dyDescent="0.25">
      <c r="A372"/>
      <c r="B372"/>
      <c r="C372"/>
    </row>
    <row r="373" spans="1:3" x14ac:dyDescent="0.25">
      <c r="A373"/>
      <c r="B373"/>
      <c r="C373"/>
    </row>
    <row r="374" spans="1:3" x14ac:dyDescent="0.25">
      <c r="A374"/>
      <c r="B374"/>
      <c r="C374"/>
    </row>
    <row r="375" spans="1:3" x14ac:dyDescent="0.25">
      <c r="A375"/>
      <c r="B375"/>
      <c r="C375"/>
    </row>
    <row r="376" spans="1:3" x14ac:dyDescent="0.25">
      <c r="A376"/>
      <c r="B376"/>
      <c r="C376"/>
    </row>
    <row r="377" spans="1:3" x14ac:dyDescent="0.25">
      <c r="A377"/>
      <c r="B377"/>
      <c r="C377"/>
    </row>
    <row r="378" spans="1:3" x14ac:dyDescent="0.25">
      <c r="A378"/>
      <c r="B378"/>
      <c r="C378"/>
    </row>
    <row r="379" spans="1:3" x14ac:dyDescent="0.25">
      <c r="A379"/>
      <c r="B379"/>
      <c r="C379"/>
    </row>
    <row r="380" spans="1:3" x14ac:dyDescent="0.25">
      <c r="A380"/>
      <c r="B380"/>
      <c r="C380"/>
    </row>
    <row r="381" spans="1:3" x14ac:dyDescent="0.25">
      <c r="A381"/>
      <c r="B381"/>
      <c r="C381"/>
    </row>
    <row r="382" spans="1:3" x14ac:dyDescent="0.25">
      <c r="A382"/>
      <c r="B382"/>
      <c r="C382"/>
    </row>
    <row r="383" spans="1:3" x14ac:dyDescent="0.25">
      <c r="A383"/>
      <c r="B383"/>
      <c r="C383"/>
    </row>
    <row r="384" spans="1:3" x14ac:dyDescent="0.25">
      <c r="A384"/>
      <c r="B384"/>
      <c r="C384"/>
    </row>
    <row r="385" spans="1:3" x14ac:dyDescent="0.25">
      <c r="A385"/>
      <c r="B385"/>
      <c r="C385"/>
    </row>
    <row r="386" spans="1:3" x14ac:dyDescent="0.25">
      <c r="A386"/>
      <c r="B386"/>
      <c r="C386"/>
    </row>
    <row r="387" spans="1:3" x14ac:dyDescent="0.25">
      <c r="A387"/>
      <c r="B387"/>
      <c r="C387"/>
    </row>
    <row r="388" spans="1:3" x14ac:dyDescent="0.25">
      <c r="A388"/>
      <c r="B388"/>
      <c r="C388"/>
    </row>
    <row r="389" spans="1:3" x14ac:dyDescent="0.25">
      <c r="A389"/>
      <c r="B389"/>
      <c r="C389"/>
    </row>
    <row r="390" spans="1:3" x14ac:dyDescent="0.25">
      <c r="A390"/>
      <c r="B390"/>
      <c r="C390"/>
    </row>
    <row r="391" spans="1:3" x14ac:dyDescent="0.25">
      <c r="A391"/>
      <c r="B391"/>
      <c r="C391"/>
    </row>
    <row r="392" spans="1:3" x14ac:dyDescent="0.25">
      <c r="A392"/>
      <c r="B392"/>
      <c r="C392"/>
    </row>
    <row r="393" spans="1:3" x14ac:dyDescent="0.25">
      <c r="A393"/>
      <c r="B393"/>
      <c r="C393"/>
    </row>
    <row r="394" spans="1:3" x14ac:dyDescent="0.25">
      <c r="A394"/>
      <c r="B394"/>
      <c r="C394"/>
    </row>
    <row r="395" spans="1:3" x14ac:dyDescent="0.25">
      <c r="A395"/>
      <c r="B395"/>
      <c r="C395"/>
    </row>
    <row r="396" spans="1:3" x14ac:dyDescent="0.25">
      <c r="A396"/>
      <c r="B396"/>
      <c r="C396"/>
    </row>
    <row r="397" spans="1:3" x14ac:dyDescent="0.25">
      <c r="A397"/>
      <c r="B397"/>
      <c r="C397"/>
    </row>
    <row r="398" spans="1:3" x14ac:dyDescent="0.25">
      <c r="A398"/>
      <c r="B398"/>
      <c r="C398"/>
    </row>
    <row r="399" spans="1:3" x14ac:dyDescent="0.25">
      <c r="A399"/>
      <c r="B399"/>
      <c r="C399"/>
    </row>
    <row r="400" spans="1:3" x14ac:dyDescent="0.25">
      <c r="A400"/>
      <c r="B400"/>
      <c r="C400"/>
    </row>
    <row r="401" spans="1:3" x14ac:dyDescent="0.25">
      <c r="A401"/>
      <c r="B401"/>
      <c r="C401"/>
    </row>
    <row r="402" spans="1:3" x14ac:dyDescent="0.25">
      <c r="A402"/>
      <c r="B402"/>
      <c r="C402"/>
    </row>
    <row r="403" spans="1:3" x14ac:dyDescent="0.25">
      <c r="A403"/>
      <c r="B403"/>
      <c r="C403"/>
    </row>
    <row r="404" spans="1:3" x14ac:dyDescent="0.25">
      <c r="A404"/>
      <c r="B404"/>
      <c r="C404"/>
    </row>
    <row r="405" spans="1:3" x14ac:dyDescent="0.25">
      <c r="A405"/>
      <c r="B405"/>
      <c r="C405"/>
    </row>
    <row r="406" spans="1:3" x14ac:dyDescent="0.25">
      <c r="A406"/>
      <c r="B406"/>
      <c r="C406"/>
    </row>
    <row r="407" spans="1:3" x14ac:dyDescent="0.25">
      <c r="A407"/>
      <c r="B407"/>
      <c r="C407"/>
    </row>
    <row r="408" spans="1:3" x14ac:dyDescent="0.25">
      <c r="A408"/>
      <c r="B408"/>
      <c r="C408"/>
    </row>
    <row r="409" spans="1:3" x14ac:dyDescent="0.25">
      <c r="A409"/>
      <c r="B409"/>
      <c r="C409"/>
    </row>
    <row r="410" spans="1:3" x14ac:dyDescent="0.25">
      <c r="A410"/>
      <c r="B410"/>
      <c r="C410"/>
    </row>
    <row r="411" spans="1:3" x14ac:dyDescent="0.25">
      <c r="A411"/>
      <c r="B411"/>
      <c r="C411"/>
    </row>
    <row r="412" spans="1:3" x14ac:dyDescent="0.25">
      <c r="A412"/>
      <c r="B412"/>
      <c r="C412"/>
    </row>
    <row r="413" spans="1:3" x14ac:dyDescent="0.25">
      <c r="A413"/>
      <c r="B413"/>
      <c r="C413"/>
    </row>
    <row r="414" spans="1:3" x14ac:dyDescent="0.25">
      <c r="A414"/>
      <c r="B414"/>
      <c r="C414"/>
    </row>
    <row r="415" spans="1:3" x14ac:dyDescent="0.25">
      <c r="A415"/>
      <c r="B415"/>
      <c r="C415"/>
    </row>
    <row r="416" spans="1:3" x14ac:dyDescent="0.25">
      <c r="A416"/>
      <c r="B416"/>
      <c r="C416"/>
    </row>
    <row r="417" spans="1:3" x14ac:dyDescent="0.25">
      <c r="A417"/>
      <c r="B417"/>
      <c r="C417"/>
    </row>
    <row r="418" spans="1:3" x14ac:dyDescent="0.25">
      <c r="A418"/>
      <c r="B418"/>
      <c r="C418"/>
    </row>
    <row r="419" spans="1:3" x14ac:dyDescent="0.25">
      <c r="A419"/>
      <c r="B419"/>
      <c r="C419"/>
    </row>
    <row r="420" spans="1:3" x14ac:dyDescent="0.25">
      <c r="A420"/>
      <c r="B420"/>
      <c r="C420"/>
    </row>
    <row r="421" spans="1:3" x14ac:dyDescent="0.25">
      <c r="A421"/>
      <c r="B421"/>
      <c r="C421"/>
    </row>
    <row r="422" spans="1:3" x14ac:dyDescent="0.25">
      <c r="A422"/>
      <c r="B422"/>
      <c r="C422"/>
    </row>
    <row r="423" spans="1:3" x14ac:dyDescent="0.25">
      <c r="A423"/>
      <c r="B423"/>
      <c r="C423"/>
    </row>
    <row r="424" spans="1:3" x14ac:dyDescent="0.25">
      <c r="A424"/>
      <c r="B424"/>
      <c r="C424"/>
    </row>
    <row r="425" spans="1:3" x14ac:dyDescent="0.25">
      <c r="A425"/>
      <c r="B425"/>
      <c r="C425"/>
    </row>
    <row r="426" spans="1:3" x14ac:dyDescent="0.25">
      <c r="A426"/>
      <c r="B426"/>
      <c r="C426"/>
    </row>
    <row r="427" spans="1:3" x14ac:dyDescent="0.25">
      <c r="A427"/>
      <c r="B427"/>
      <c r="C427"/>
    </row>
    <row r="428" spans="1:3" x14ac:dyDescent="0.25">
      <c r="A428"/>
      <c r="B428"/>
      <c r="C428"/>
    </row>
    <row r="429" spans="1:3" x14ac:dyDescent="0.25">
      <c r="A429"/>
      <c r="B429"/>
      <c r="C429"/>
    </row>
    <row r="430" spans="1:3" x14ac:dyDescent="0.25">
      <c r="A430"/>
      <c r="B430"/>
      <c r="C430"/>
    </row>
    <row r="431" spans="1:3" x14ac:dyDescent="0.25">
      <c r="A431"/>
      <c r="B431"/>
      <c r="C431"/>
    </row>
    <row r="432" spans="1:3" x14ac:dyDescent="0.25">
      <c r="A432"/>
      <c r="B432"/>
      <c r="C432"/>
    </row>
    <row r="433" spans="1:3" x14ac:dyDescent="0.25">
      <c r="A433"/>
      <c r="B433"/>
      <c r="C433"/>
    </row>
    <row r="434" spans="1:3" x14ac:dyDescent="0.25">
      <c r="A434"/>
      <c r="B434"/>
      <c r="C434"/>
    </row>
    <row r="435" spans="1:3" x14ac:dyDescent="0.25">
      <c r="A435"/>
      <c r="B435"/>
      <c r="C435"/>
    </row>
    <row r="436" spans="1:3" x14ac:dyDescent="0.25">
      <c r="A436"/>
      <c r="B436"/>
      <c r="C436"/>
    </row>
    <row r="437" spans="1:3" x14ac:dyDescent="0.25">
      <c r="A437"/>
      <c r="B437"/>
      <c r="C437"/>
    </row>
    <row r="438" spans="1:3" x14ac:dyDescent="0.25">
      <c r="A438"/>
      <c r="B438"/>
      <c r="C438"/>
    </row>
    <row r="439" spans="1:3" x14ac:dyDescent="0.25">
      <c r="A439"/>
      <c r="B439"/>
      <c r="C439"/>
    </row>
    <row r="440" spans="1:3" x14ac:dyDescent="0.25">
      <c r="A440"/>
      <c r="B440"/>
      <c r="C440"/>
    </row>
    <row r="441" spans="1:3" x14ac:dyDescent="0.25">
      <c r="A441"/>
      <c r="B441"/>
      <c r="C441"/>
    </row>
    <row r="442" spans="1:3" x14ac:dyDescent="0.25">
      <c r="A442"/>
      <c r="B442"/>
      <c r="C442"/>
    </row>
    <row r="443" spans="1:3" x14ac:dyDescent="0.25">
      <c r="A443"/>
      <c r="B443"/>
      <c r="C443"/>
    </row>
    <row r="444" spans="1:3" x14ac:dyDescent="0.25">
      <c r="A444"/>
      <c r="B444"/>
      <c r="C444"/>
    </row>
    <row r="445" spans="1:3" x14ac:dyDescent="0.25">
      <c r="A445"/>
      <c r="B445"/>
      <c r="C445"/>
    </row>
    <row r="446" spans="1:3" x14ac:dyDescent="0.25">
      <c r="A446"/>
      <c r="B446"/>
      <c r="C446"/>
    </row>
    <row r="447" spans="1:3" x14ac:dyDescent="0.25">
      <c r="A447"/>
      <c r="B447"/>
      <c r="C447"/>
    </row>
    <row r="448" spans="1:3" x14ac:dyDescent="0.25">
      <c r="A448"/>
      <c r="B448"/>
      <c r="C448"/>
    </row>
    <row r="449" spans="1:3" x14ac:dyDescent="0.25">
      <c r="A449"/>
      <c r="B449"/>
      <c r="C449"/>
    </row>
    <row r="450" spans="1:3" x14ac:dyDescent="0.25">
      <c r="A450"/>
      <c r="B450"/>
      <c r="C450"/>
    </row>
    <row r="451" spans="1:3" x14ac:dyDescent="0.25">
      <c r="A451"/>
      <c r="B451"/>
      <c r="C451"/>
    </row>
    <row r="452" spans="1:3" x14ac:dyDescent="0.25">
      <c r="A452"/>
      <c r="B452"/>
      <c r="C452"/>
    </row>
    <row r="453" spans="1:3" x14ac:dyDescent="0.25">
      <c r="A453"/>
      <c r="B453"/>
      <c r="C453"/>
    </row>
    <row r="454" spans="1:3" x14ac:dyDescent="0.25">
      <c r="A454"/>
      <c r="B454"/>
      <c r="C454"/>
    </row>
  </sheetData>
  <mergeCells count="27">
    <mergeCell ref="B36:B37"/>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F40:I42"/>
    <mergeCell ref="G16:G19"/>
    <mergeCell ref="F16:F19"/>
    <mergeCell ref="H16:I19"/>
    <mergeCell ref="F39:I39"/>
    <mergeCell ref="F29:I31"/>
    <mergeCell ref="H20:I27"/>
    <mergeCell ref="F38:I38"/>
    <mergeCell ref="F32:I32"/>
    <mergeCell ref="F35:I37"/>
    <mergeCell ref="F33:I34"/>
  </mergeCells>
  <phoneticPr fontId="42"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6" tooltip="Code of Ethics"/>
    <hyperlink ref="B54" location="References!A1" tooltip="802.11 WG Communication References" display="Reference"/>
    <hyperlink ref="B43" location="'802.11 Cover'!A1" tooltip="Cover Page" display="Cover"/>
    <hyperlink ref="B48" r:id="rId7" tooltip="Antitrust and Competition Policy"/>
    <hyperlink ref="B51" r:id="rId8" tooltip="IEEE-SA PatCom"/>
    <hyperlink ref="B45" r:id="rId9" tooltip="WG Officers and Contact Details"/>
    <hyperlink ref="B52" r:id="rId10" tooltip="Patent Policy"/>
    <hyperlink ref="B53" r:id="rId11" tooltip="Patent FAQ"/>
    <hyperlink ref="B47" r:id="rId12" tooltip="Affiliation FAQ"/>
    <hyperlink ref="B50" r:id="rId13" tooltip="IEEE-SA Letter of Assurance Form"/>
    <hyperlink ref="B14" location="'ARC SC'!A1" tooltip="Architecture Standing Committee Agenda" display="ARC"/>
    <hyperlink ref="B42" r:id="rId14" tooltip="Teleconference Calendar"/>
    <hyperlink ref="B41" r:id="rId15"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G16" r:id="rId16"/>
    <hyperlink ref="G23" r:id="rId17"/>
    <hyperlink ref="G24" r:id="rId18"/>
    <hyperlink ref="G25" r:id="rId19"/>
  </hyperlinks>
  <pageMargins left="0.25" right="0.25" top="0.25" bottom="0.75" header="0.5" footer="0.5"/>
  <pageSetup scale="70" orientation="portrait" horizontalDpi="4294967293" verticalDpi="1200" r:id="rId20"/>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89"/>
  <sheetViews>
    <sheetView showGridLines="0" zoomScale="50" zoomScaleNormal="50" workbookViewId="0">
      <selection activeCell="AD25" sqref="AD25"/>
    </sheetView>
  </sheetViews>
  <sheetFormatPr defaultRowHeight="13.2" x14ac:dyDescent="0.25"/>
  <cols>
    <col min="1" max="1" width="1.44140625" customWidth="1"/>
    <col min="2" max="2" width="12.44140625" customWidth="1"/>
    <col min="3" max="3" width="1.44140625" customWidth="1"/>
    <col min="4" max="4" width="1.44140625" style="59" customWidth="1"/>
  </cols>
  <sheetData>
    <row r="1" spans="1:19" s="37" customFormat="1" ht="15.6" x14ac:dyDescent="0.25">
      <c r="A1" s="862"/>
      <c r="B1" s="863" t="str">
        <f>Title!B1</f>
        <v>Sept 2012</v>
      </c>
      <c r="C1" s="864"/>
      <c r="D1" s="58"/>
      <c r="F1"/>
      <c r="G1"/>
      <c r="H1"/>
      <c r="I1"/>
      <c r="J1"/>
      <c r="K1"/>
      <c r="L1"/>
      <c r="M1"/>
      <c r="N1"/>
      <c r="O1"/>
      <c r="P1"/>
      <c r="Q1"/>
      <c r="R1"/>
      <c r="S1"/>
    </row>
    <row r="2" spans="1:19" ht="13.8" thickBot="1" x14ac:dyDescent="0.3">
      <c r="A2" s="618"/>
      <c r="B2" s="886"/>
      <c r="C2" s="53"/>
    </row>
    <row r="3" spans="1:19" ht="13.8" thickBot="1" x14ac:dyDescent="0.3">
      <c r="A3" s="618"/>
      <c r="B3" s="372" t="str">
        <f>Title!B3</f>
        <v>Interim</v>
      </c>
      <c r="C3" s="53"/>
    </row>
    <row r="4" spans="1:19" x14ac:dyDescent="0.25">
      <c r="A4" s="618"/>
      <c r="B4" s="1285" t="str">
        <f>Title!B4</f>
        <v>R0</v>
      </c>
      <c r="C4" s="53"/>
    </row>
    <row r="5" spans="1:19" x14ac:dyDescent="0.25">
      <c r="A5" s="618"/>
      <c r="B5" s="1286"/>
      <c r="C5" s="53"/>
    </row>
    <row r="6" spans="1:19" ht="13.8" thickBot="1" x14ac:dyDescent="0.3">
      <c r="A6" s="618"/>
      <c r="B6" s="1287"/>
      <c r="C6" s="53"/>
      <c r="Q6" s="1316"/>
    </row>
    <row r="7" spans="1:19" ht="13.8" thickBot="1" x14ac:dyDescent="0.3">
      <c r="A7" s="618"/>
      <c r="B7" s="54"/>
      <c r="C7" s="547"/>
      <c r="D7" s="60"/>
      <c r="Q7" s="1316"/>
    </row>
    <row r="8" spans="1:19" ht="17.399999999999999" x14ac:dyDescent="0.25">
      <c r="A8" s="618"/>
      <c r="B8" s="1065" t="s">
        <v>113</v>
      </c>
      <c r="C8" s="501"/>
      <c r="Q8" s="1316"/>
    </row>
    <row r="9" spans="1:19" ht="15.6" x14ac:dyDescent="0.25">
      <c r="A9" s="618"/>
      <c r="B9" s="685" t="s">
        <v>142</v>
      </c>
      <c r="C9" s="501"/>
      <c r="Q9" s="1316"/>
    </row>
    <row r="10" spans="1:19" x14ac:dyDescent="0.25">
      <c r="A10" s="618"/>
      <c r="B10" s="686"/>
      <c r="C10" s="687"/>
    </row>
    <row r="11" spans="1:19" ht="15.6" x14ac:dyDescent="0.25">
      <c r="A11" s="618"/>
      <c r="B11" s="688" t="s">
        <v>418</v>
      </c>
      <c r="C11" s="501"/>
    </row>
    <row r="12" spans="1:19" ht="15.6" x14ac:dyDescent="0.25">
      <c r="A12" s="52"/>
      <c r="B12" s="689" t="s">
        <v>419</v>
      </c>
      <c r="C12" s="53"/>
    </row>
    <row r="13" spans="1:19" ht="15.6" x14ac:dyDescent="0.25">
      <c r="A13" s="618"/>
      <c r="B13" s="690" t="s">
        <v>168</v>
      </c>
      <c r="C13" s="501"/>
    </row>
    <row r="14" spans="1:19" ht="15.6" x14ac:dyDescent="0.25">
      <c r="A14" s="52"/>
      <c r="B14" s="691" t="s">
        <v>270</v>
      </c>
      <c r="C14" s="501"/>
    </row>
    <row r="15" spans="1:19" ht="15.6" x14ac:dyDescent="0.25">
      <c r="A15" s="52"/>
      <c r="B15" s="502" t="s">
        <v>297</v>
      </c>
      <c r="C15" s="501"/>
    </row>
    <row r="16" spans="1:19" ht="15.6" x14ac:dyDescent="0.25">
      <c r="A16" s="52"/>
      <c r="B16" s="503" t="s">
        <v>363</v>
      </c>
      <c r="C16" s="504"/>
    </row>
    <row r="17" spans="1:3" x14ac:dyDescent="0.25">
      <c r="A17" s="52"/>
      <c r="B17" s="54"/>
      <c r="C17" s="463"/>
    </row>
    <row r="18" spans="1:3" x14ac:dyDescent="0.25">
      <c r="A18" s="52"/>
      <c r="B18" s="54"/>
      <c r="C18" s="53"/>
    </row>
    <row r="19" spans="1:3" ht="15.6" x14ac:dyDescent="0.25">
      <c r="A19" s="618"/>
      <c r="B19" s="1018" t="s">
        <v>420</v>
      </c>
      <c r="C19" s="501"/>
    </row>
    <row r="20" spans="1:3" ht="15.6" x14ac:dyDescent="0.25">
      <c r="A20" s="52"/>
      <c r="B20" s="689" t="s">
        <v>421</v>
      </c>
      <c r="C20" s="53"/>
    </row>
    <row r="21" spans="1:3" ht="15.6" x14ac:dyDescent="0.25">
      <c r="A21" s="618"/>
      <c r="B21" s="1066" t="s">
        <v>498</v>
      </c>
      <c r="C21" s="501"/>
    </row>
    <row r="22" spans="1:3" ht="15.6" x14ac:dyDescent="0.3">
      <c r="A22" s="52"/>
      <c r="B22" s="1019" t="s">
        <v>312</v>
      </c>
      <c r="C22" s="501"/>
    </row>
    <row r="23" spans="1:3" ht="15.6" x14ac:dyDescent="0.3">
      <c r="A23" s="52"/>
      <c r="B23" s="1067" t="s">
        <v>311</v>
      </c>
      <c r="C23" s="501"/>
    </row>
    <row r="24" spans="1:3" ht="15.6" x14ac:dyDescent="0.3">
      <c r="A24" s="52"/>
      <c r="B24" s="1020" t="s">
        <v>364</v>
      </c>
      <c r="C24" s="501"/>
    </row>
    <row r="25" spans="1:3" ht="15.6" x14ac:dyDescent="0.25">
      <c r="A25" s="52"/>
      <c r="B25" s="1068" t="s">
        <v>29</v>
      </c>
      <c r="C25" s="501"/>
    </row>
    <row r="26" spans="1:3" ht="15.6" x14ac:dyDescent="0.25">
      <c r="A26" s="52"/>
      <c r="B26" s="1069" t="s">
        <v>23</v>
      </c>
      <c r="C26" s="501"/>
    </row>
    <row r="27" spans="1:3" ht="15.6" x14ac:dyDescent="0.25">
      <c r="A27" s="52"/>
      <c r="B27" s="1070" t="s">
        <v>500</v>
      </c>
      <c r="C27" s="501"/>
    </row>
    <row r="28" spans="1:3" ht="15.6" x14ac:dyDescent="0.25">
      <c r="A28" s="52"/>
      <c r="B28" s="54"/>
      <c r="C28" s="501"/>
    </row>
    <row r="29" spans="1:3" x14ac:dyDescent="0.25">
      <c r="A29" s="52"/>
      <c r="B29" s="54"/>
      <c r="C29" s="53"/>
    </row>
    <row r="30" spans="1:3" ht="15.6" x14ac:dyDescent="0.25">
      <c r="A30" s="52"/>
      <c r="B30" s="688" t="s">
        <v>422</v>
      </c>
      <c r="C30" s="53"/>
    </row>
    <row r="31" spans="1:3" ht="15.6" x14ac:dyDescent="0.25">
      <c r="A31" s="52"/>
      <c r="B31" s="689" t="s">
        <v>423</v>
      </c>
      <c r="C31" s="53"/>
    </row>
    <row r="32" spans="1:3" ht="15.6" x14ac:dyDescent="0.25">
      <c r="A32" s="52"/>
      <c r="B32" s="1073" t="s">
        <v>484</v>
      </c>
      <c r="C32" s="53"/>
    </row>
    <row r="33" spans="1:3" ht="15.6" x14ac:dyDescent="0.25">
      <c r="A33" s="618"/>
      <c r="B33" s="1074" t="s">
        <v>499</v>
      </c>
      <c r="C33" s="501"/>
    </row>
    <row r="34" spans="1:3" x14ac:dyDescent="0.25">
      <c r="A34" s="52"/>
      <c r="B34" s="54"/>
      <c r="C34" s="53"/>
    </row>
    <row r="35" spans="1:3" ht="15.6" x14ac:dyDescent="0.25">
      <c r="A35" s="52"/>
      <c r="B35" s="54"/>
      <c r="C35" s="501"/>
    </row>
    <row r="36" spans="1:3" ht="15.6" x14ac:dyDescent="0.25">
      <c r="A36" s="52"/>
      <c r="B36" s="1290" t="s">
        <v>450</v>
      </c>
      <c r="C36" s="501"/>
    </row>
    <row r="37" spans="1:3" x14ac:dyDescent="0.25">
      <c r="A37" s="54"/>
      <c r="B37" s="1291"/>
      <c r="C37" s="54"/>
    </row>
    <row r="38" spans="1:3" ht="17.399999999999999" x14ac:dyDescent="0.25">
      <c r="A38" s="54"/>
      <c r="B38" s="865" t="s">
        <v>446</v>
      </c>
      <c r="C38" s="54"/>
    </row>
    <row r="39" spans="1:3" ht="15.6" x14ac:dyDescent="0.25">
      <c r="A39" s="54"/>
      <c r="B39" s="1077" t="s">
        <v>379</v>
      </c>
      <c r="C39" s="54"/>
    </row>
    <row r="40" spans="1:3" ht="13.8" thickBot="1" x14ac:dyDescent="0.3">
      <c r="A40" s="54"/>
      <c r="B40" s="54"/>
      <c r="C40" s="54"/>
    </row>
    <row r="41" spans="1:3" ht="13.8" x14ac:dyDescent="0.25">
      <c r="A41" s="52"/>
      <c r="B41" s="603" t="s">
        <v>317</v>
      </c>
      <c r="C41" s="53"/>
    </row>
    <row r="42" spans="1:3" ht="13.8" x14ac:dyDescent="0.25">
      <c r="A42" s="52"/>
      <c r="B42" s="604" t="s">
        <v>277</v>
      </c>
      <c r="C42" s="53"/>
    </row>
    <row r="43" spans="1:3" ht="13.8" x14ac:dyDescent="0.25">
      <c r="A43" s="52"/>
      <c r="B43" s="506" t="s">
        <v>262</v>
      </c>
      <c r="C43" s="505"/>
    </row>
    <row r="44" spans="1:3" ht="13.8" x14ac:dyDescent="0.25">
      <c r="A44" s="52"/>
      <c r="B44" s="507" t="s">
        <v>114</v>
      </c>
      <c r="C44" s="505"/>
    </row>
    <row r="45" spans="1:3" ht="13.8" x14ac:dyDescent="0.25">
      <c r="A45" s="52"/>
      <c r="B45" s="508" t="s">
        <v>115</v>
      </c>
      <c r="C45" s="505"/>
    </row>
    <row r="46" spans="1:3" ht="15.6" x14ac:dyDescent="0.25">
      <c r="A46" s="52"/>
      <c r="B46" s="1075" t="s">
        <v>112</v>
      </c>
      <c r="C46" s="505"/>
    </row>
    <row r="47" spans="1:3" ht="13.8" x14ac:dyDescent="0.25">
      <c r="A47" s="52"/>
      <c r="B47" s="509" t="s">
        <v>273</v>
      </c>
      <c r="C47" s="505"/>
    </row>
    <row r="48" spans="1:3" ht="13.8" x14ac:dyDescent="0.25">
      <c r="A48" s="52"/>
      <c r="B48" s="509" t="s">
        <v>274</v>
      </c>
      <c r="C48" s="505"/>
    </row>
    <row r="49" spans="1:3" ht="13.8" x14ac:dyDescent="0.25">
      <c r="A49" s="52"/>
      <c r="B49" s="509" t="s">
        <v>146</v>
      </c>
      <c r="C49" s="505"/>
    </row>
    <row r="50" spans="1:3" ht="13.8" x14ac:dyDescent="0.25">
      <c r="A50" s="52"/>
      <c r="B50" s="509" t="s">
        <v>279</v>
      </c>
      <c r="C50" s="505"/>
    </row>
    <row r="51" spans="1:3" ht="13.8" x14ac:dyDescent="0.25">
      <c r="A51" s="52"/>
      <c r="B51" s="509" t="s">
        <v>275</v>
      </c>
      <c r="C51" s="505"/>
    </row>
    <row r="52" spans="1:3" ht="13.8" x14ac:dyDescent="0.25">
      <c r="A52" s="52"/>
      <c r="B52" s="509" t="s">
        <v>145</v>
      </c>
      <c r="C52" s="505"/>
    </row>
    <row r="53" spans="1:3" ht="13.8" x14ac:dyDescent="0.25">
      <c r="A53" s="52"/>
      <c r="B53" s="509" t="s">
        <v>276</v>
      </c>
      <c r="C53" s="505"/>
    </row>
    <row r="54" spans="1:3" ht="13.8" x14ac:dyDescent="0.25">
      <c r="A54" s="52"/>
      <c r="B54" s="692" t="s">
        <v>116</v>
      </c>
      <c r="C54" s="505"/>
    </row>
    <row r="55" spans="1:3" ht="13.8" x14ac:dyDescent="0.25">
      <c r="A55" s="52"/>
      <c r="B55" s="54"/>
      <c r="C55" s="505"/>
    </row>
    <row r="56" spans="1:3" ht="13.8" x14ac:dyDescent="0.25">
      <c r="A56" s="52"/>
      <c r="B56" s="54"/>
      <c r="C56" s="505"/>
    </row>
    <row r="57" spans="1:3" x14ac:dyDescent="0.25">
      <c r="A57" s="52"/>
      <c r="B57" s="54"/>
      <c r="C57" s="53"/>
    </row>
    <row r="58" spans="1:3" ht="15.6" x14ac:dyDescent="0.25">
      <c r="A58" s="862"/>
      <c r="B58" s="863" t="str">
        <f>B1</f>
        <v>Sept 2012</v>
      </c>
      <c r="C58" s="864"/>
    </row>
    <row r="59" spans="1:3" x14ac:dyDescent="0.25">
      <c r="A59" s="1044"/>
      <c r="B59" s="1044"/>
      <c r="C59" s="1044"/>
    </row>
    <row r="60" spans="1:3" x14ac:dyDescent="0.25">
      <c r="A60" s="1044"/>
      <c r="B60" s="1044"/>
      <c r="C60" s="1044"/>
    </row>
    <row r="61" spans="1:3" x14ac:dyDescent="0.25">
      <c r="A61" s="1044"/>
      <c r="B61" s="1044"/>
      <c r="C61" s="1044"/>
    </row>
    <row r="62" spans="1:3" x14ac:dyDescent="0.25">
      <c r="A62" s="1044"/>
      <c r="B62" s="1044"/>
      <c r="C62" s="1044"/>
    </row>
    <row r="63" spans="1:3" x14ac:dyDescent="0.25">
      <c r="A63" s="1044"/>
      <c r="B63" s="1044"/>
      <c r="C63" s="1044"/>
    </row>
    <row r="64" spans="1:3" x14ac:dyDescent="0.25">
      <c r="A64" s="1044"/>
      <c r="B64" s="1044"/>
      <c r="C64" s="1044"/>
    </row>
    <row r="65" spans="1:3" x14ac:dyDescent="0.25">
      <c r="A65" s="1044"/>
      <c r="B65" s="1044"/>
      <c r="C65" s="1044"/>
    </row>
    <row r="66" spans="1:3" x14ac:dyDescent="0.25">
      <c r="A66" s="1044"/>
      <c r="B66" s="1044"/>
      <c r="C66" s="1044"/>
    </row>
    <row r="67" spans="1:3" x14ac:dyDescent="0.25">
      <c r="A67" s="1044"/>
      <c r="B67" s="1044"/>
      <c r="C67" s="1044"/>
    </row>
    <row r="68" spans="1:3" x14ac:dyDescent="0.25">
      <c r="A68" s="1044"/>
      <c r="B68" s="1044"/>
      <c r="C68" s="1044"/>
    </row>
    <row r="69" spans="1:3" x14ac:dyDescent="0.25">
      <c r="A69" s="1044"/>
      <c r="B69" s="1044"/>
      <c r="C69" s="1044"/>
    </row>
    <row r="70" spans="1:3" x14ac:dyDescent="0.25">
      <c r="A70" s="1044"/>
      <c r="B70" s="1044"/>
      <c r="C70" s="1044"/>
    </row>
    <row r="71" spans="1:3" x14ac:dyDescent="0.25">
      <c r="A71" s="855"/>
      <c r="B71" s="855"/>
      <c r="C71" s="855"/>
    </row>
    <row r="72" spans="1:3" x14ac:dyDescent="0.25">
      <c r="A72" s="855"/>
      <c r="B72" s="855"/>
      <c r="C72" s="855"/>
    </row>
    <row r="73" spans="1:3" x14ac:dyDescent="0.25">
      <c r="A73" s="855"/>
      <c r="B73" s="855"/>
      <c r="C73" s="855"/>
    </row>
    <row r="74" spans="1:3" x14ac:dyDescent="0.25">
      <c r="A74" s="855"/>
      <c r="B74" s="855"/>
      <c r="C74" s="855"/>
    </row>
    <row r="75" spans="1:3" x14ac:dyDescent="0.25">
      <c r="A75" s="855"/>
      <c r="B75" s="855"/>
      <c r="C75" s="855"/>
    </row>
    <row r="76" spans="1:3" x14ac:dyDescent="0.25">
      <c r="A76" s="855"/>
      <c r="B76" s="855"/>
      <c r="C76" s="855"/>
    </row>
    <row r="77" spans="1:3" x14ac:dyDescent="0.25">
      <c r="A77" s="684"/>
      <c r="B77" s="684"/>
      <c r="C77" s="684"/>
    </row>
    <row r="78" spans="1:3" x14ac:dyDescent="0.25">
      <c r="A78" s="684"/>
      <c r="B78" s="684"/>
      <c r="C78" s="684"/>
    </row>
    <row r="79" spans="1:3" x14ac:dyDescent="0.25">
      <c r="A79" s="684"/>
      <c r="B79" s="684"/>
      <c r="C79" s="684"/>
    </row>
    <row r="80" spans="1:3" x14ac:dyDescent="0.25">
      <c r="A80" s="684"/>
      <c r="B80" s="684"/>
      <c r="C80" s="684"/>
    </row>
    <row r="81" spans="1:3" x14ac:dyDescent="0.25">
      <c r="A81" s="684"/>
      <c r="B81" s="684"/>
      <c r="C81" s="684"/>
    </row>
    <row r="82" spans="1:3" x14ac:dyDescent="0.25">
      <c r="A82" s="684"/>
      <c r="B82" s="684"/>
      <c r="C82" s="684"/>
    </row>
    <row r="83" spans="1:3" x14ac:dyDescent="0.25">
      <c r="A83" s="684"/>
      <c r="B83" s="684"/>
      <c r="C83" s="684"/>
    </row>
    <row r="84" spans="1:3" x14ac:dyDescent="0.25">
      <c r="A84" s="684"/>
      <c r="B84" s="684"/>
      <c r="C84" s="684"/>
    </row>
    <row r="85" spans="1:3" x14ac:dyDescent="0.25">
      <c r="A85" s="684"/>
      <c r="B85" s="684"/>
      <c r="C85" s="684"/>
    </row>
    <row r="86" spans="1:3" x14ac:dyDescent="0.25">
      <c r="A86" s="684"/>
      <c r="B86" s="684"/>
      <c r="C86" s="684"/>
    </row>
    <row r="87" spans="1:3" x14ac:dyDescent="0.25">
      <c r="A87" s="684"/>
      <c r="B87" s="684"/>
      <c r="C87" s="684"/>
    </row>
    <row r="88" spans="1:3" x14ac:dyDescent="0.25">
      <c r="A88" s="684"/>
      <c r="B88" s="684"/>
      <c r="C88" s="684"/>
    </row>
    <row r="89" spans="1:3" x14ac:dyDescent="0.25">
      <c r="A89" s="684"/>
      <c r="B89" s="684"/>
      <c r="C89" s="684"/>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6:B37"/>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9" tooltip="Code of Ethics"/>
    <hyperlink ref="B54" location="References!A1" tooltip="802.11 WG Communication References" display="Reference"/>
    <hyperlink ref="B43" location="'802.11 Cover'!A1" tooltip="Cover Page" display="Cover"/>
    <hyperlink ref="B48" r:id="rId10" tooltip="Antitrust and Competition Policy"/>
    <hyperlink ref="B51" r:id="rId11" tooltip="IEEE-SA PatCom"/>
    <hyperlink ref="B45" r:id="rId12" tooltip="WG Officers and Contact Details"/>
    <hyperlink ref="B52" r:id="rId13" tooltip="Patent Policy"/>
    <hyperlink ref="B53" r:id="rId14" tooltip="Patent FAQ"/>
    <hyperlink ref="B47" r:id="rId15" tooltip="Affiliation FAQ"/>
    <hyperlink ref="B50" r:id="rId16" tooltip="IEEE-SA Letter of Assurance Form"/>
    <hyperlink ref="B14" location="'ARC SC'!A1" tooltip="Architecture Standing Committee Agenda" display="ARC"/>
    <hyperlink ref="B42" r:id="rId17" tooltip="Teleconference Calendar"/>
    <hyperlink ref="B41" r:id="rId18"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indexed="8"/>
    <pageSetUpPr autoPageBreaks="0"/>
  </sheetPr>
  <dimension ref="A1:P1086"/>
  <sheetViews>
    <sheetView showGridLines="0" zoomScale="84" zoomScaleNormal="84" zoomScaleSheetLayoutView="84" workbookViewId="0">
      <selection sqref="A1:XFD1048576"/>
    </sheetView>
  </sheetViews>
  <sheetFormatPr defaultColWidth="12.5546875" defaultRowHeight="15.75" customHeight="1" x14ac:dyDescent="0.25"/>
  <cols>
    <col min="1" max="1" width="1.44140625" customWidth="1"/>
    <col min="2" max="2" width="12.44140625" customWidth="1"/>
    <col min="3" max="3" width="1.44140625" customWidth="1"/>
    <col min="4" max="4" width="1.5546875" style="574" customWidth="1"/>
    <col min="5" max="5" width="4.6640625" style="345" customWidth="1"/>
    <col min="6" max="6" width="6.33203125" style="345" customWidth="1"/>
    <col min="7" max="7" width="6" style="345" customWidth="1"/>
    <col min="8" max="8" width="0.6640625" style="108" customWidth="1"/>
    <col min="9" max="9" width="6.33203125" style="109" customWidth="1"/>
    <col min="10" max="10" width="97.33203125" style="109" customWidth="1"/>
    <col min="11" max="11" width="3.5546875" style="109" customWidth="1"/>
    <col min="12" max="12" width="26.33203125" style="484" customWidth="1"/>
    <col min="13" max="13" width="5.5546875" style="229" customWidth="1"/>
    <col min="14" max="14" width="12.6640625" style="348" customWidth="1"/>
    <col min="15" max="15" width="4.5546875" style="80" customWidth="1"/>
  </cols>
  <sheetData>
    <row r="1" spans="1:15" ht="15.75" customHeight="1" x14ac:dyDescent="0.25">
      <c r="A1" s="862"/>
      <c r="B1" s="863" t="str">
        <f>Title!B1</f>
        <v>Sept 2012</v>
      </c>
      <c r="C1" s="864"/>
      <c r="D1" s="575"/>
      <c r="E1" s="309"/>
      <c r="F1" s="309"/>
      <c r="G1" s="309"/>
    </row>
    <row r="2" spans="1:15" ht="15.75" customHeight="1" thickBot="1" x14ac:dyDescent="0.3">
      <c r="A2" s="618"/>
      <c r="B2" s="886"/>
      <c r="C2" s="53"/>
      <c r="E2" s="310"/>
      <c r="F2" s="311"/>
      <c r="G2" s="311"/>
      <c r="H2" s="86"/>
      <c r="I2" s="86"/>
      <c r="J2" s="86"/>
      <c r="K2" s="86"/>
      <c r="L2" s="311"/>
      <c r="M2" s="230"/>
      <c r="N2" s="349"/>
      <c r="O2" s="81"/>
    </row>
    <row r="3" spans="1:15" ht="15.75" customHeight="1" thickBot="1" x14ac:dyDescent="0.3">
      <c r="A3" s="618"/>
      <c r="B3" s="372" t="str">
        <f>Title!B3</f>
        <v>Interim</v>
      </c>
      <c r="C3" s="53"/>
      <c r="E3" s="1577" t="str">
        <f>'802.11 Cover'!$E$2</f>
        <v>135th IEEE 802.11 WIRELESS LOCAL AREA NETWORKS SESSION</v>
      </c>
      <c r="F3" s="1578"/>
      <c r="G3" s="1578"/>
      <c r="H3" s="1579"/>
      <c r="I3" s="1579"/>
      <c r="J3" s="1579"/>
      <c r="K3" s="1579"/>
      <c r="L3" s="1579"/>
      <c r="M3" s="1579"/>
      <c r="N3" s="1580"/>
      <c r="O3" s="81"/>
    </row>
    <row r="4" spans="1:15" ht="15.75" customHeight="1" x14ac:dyDescent="0.25">
      <c r="A4" s="618"/>
      <c r="B4" s="1285" t="str">
        <f>Title!B4</f>
        <v>R0</v>
      </c>
      <c r="C4" s="53"/>
      <c r="E4" s="1581" t="str">
        <f>'802.11 Cover'!$E$5</f>
        <v>Hotel Nikko New Century Beijing - Haidian District   Beijing, China 100044</v>
      </c>
      <c r="F4" s="1582"/>
      <c r="G4" s="1582"/>
      <c r="H4" s="1582"/>
      <c r="I4" s="1582"/>
      <c r="J4" s="1582"/>
      <c r="K4" s="1582"/>
      <c r="L4" s="1582"/>
      <c r="M4" s="1582"/>
      <c r="N4" s="1583"/>
      <c r="O4" s="81"/>
    </row>
    <row r="5" spans="1:15" ht="15.75" customHeight="1" x14ac:dyDescent="0.25">
      <c r="A5" s="618"/>
      <c r="B5" s="1286"/>
      <c r="C5" s="53"/>
      <c r="E5" s="1604" t="str">
        <f>'802.11 Cover'!$E$7</f>
        <v>September 26-27, 2012</v>
      </c>
      <c r="F5" s="1595"/>
      <c r="G5" s="1595"/>
      <c r="H5" s="1595"/>
      <c r="I5" s="1595"/>
      <c r="J5" s="1595"/>
      <c r="K5" s="1595"/>
      <c r="L5" s="1595"/>
      <c r="M5" s="1595"/>
      <c r="N5" s="1596"/>
      <c r="O5" s="110"/>
    </row>
    <row r="6" spans="1:15" ht="15.75" customHeight="1" thickBot="1" x14ac:dyDescent="0.3">
      <c r="A6" s="618"/>
      <c r="B6" s="1287"/>
      <c r="C6" s="53"/>
      <c r="E6" s="312"/>
      <c r="F6" s="313"/>
      <c r="G6" s="313"/>
      <c r="H6" s="111"/>
      <c r="I6" s="112"/>
      <c r="J6" s="112"/>
      <c r="K6" s="112"/>
      <c r="L6" s="112"/>
      <c r="M6" s="231"/>
      <c r="N6" s="113"/>
      <c r="O6" s="110"/>
    </row>
    <row r="7" spans="1:15" ht="15.75" customHeight="1" thickBot="1" x14ac:dyDescent="0.3">
      <c r="A7" s="618"/>
      <c r="B7" s="54"/>
      <c r="C7" s="547"/>
      <c r="D7" s="576"/>
      <c r="E7" s="314"/>
      <c r="F7" s="315"/>
      <c r="G7" s="315"/>
      <c r="H7" s="23"/>
      <c r="I7" s="23"/>
      <c r="J7" s="23"/>
      <c r="K7" s="23"/>
      <c r="L7" s="485"/>
      <c r="M7" s="232"/>
      <c r="N7" s="350"/>
      <c r="O7" s="81"/>
    </row>
    <row r="8" spans="1:15" ht="15.75" customHeight="1" x14ac:dyDescent="0.25">
      <c r="A8" s="618"/>
      <c r="B8" s="1065" t="s">
        <v>113</v>
      </c>
      <c r="C8" s="501"/>
      <c r="E8" s="1605" t="s">
        <v>444</v>
      </c>
      <c r="F8" s="1606"/>
      <c r="G8" s="1606"/>
      <c r="H8" s="1607"/>
      <c r="I8" s="1607"/>
      <c r="J8" s="1607"/>
      <c r="K8" s="1607"/>
      <c r="L8" s="1607"/>
      <c r="M8" s="1607"/>
      <c r="N8" s="1608"/>
      <c r="O8" s="82"/>
    </row>
    <row r="9" spans="1:15" ht="15.75" customHeight="1" x14ac:dyDescent="0.25">
      <c r="A9" s="618"/>
      <c r="B9" s="685" t="s">
        <v>142</v>
      </c>
      <c r="C9" s="501"/>
      <c r="E9" s="1567" t="s">
        <v>298</v>
      </c>
      <c r="F9" s="1568"/>
      <c r="G9" s="1568"/>
      <c r="H9" s="1568"/>
      <c r="I9" s="1568"/>
      <c r="J9" s="1568"/>
      <c r="K9" s="1568"/>
      <c r="L9" s="1568"/>
      <c r="M9" s="1568"/>
      <c r="N9" s="1569"/>
      <c r="O9" s="114"/>
    </row>
    <row r="10" spans="1:15" ht="15.75" customHeight="1" x14ac:dyDescent="0.25">
      <c r="A10" s="618"/>
      <c r="B10" s="686"/>
      <c r="C10" s="687"/>
      <c r="E10" s="1587" t="s">
        <v>86</v>
      </c>
      <c r="F10" s="1588"/>
      <c r="G10" s="1588"/>
      <c r="H10" s="1588"/>
      <c r="I10" s="1588"/>
      <c r="J10" s="1588"/>
      <c r="K10" s="1588"/>
      <c r="L10" s="1588"/>
      <c r="M10" s="1588"/>
      <c r="N10" s="1589"/>
      <c r="O10" s="114"/>
    </row>
    <row r="11" spans="1:15" ht="15.75" customHeight="1" x14ac:dyDescent="0.25">
      <c r="A11" s="618"/>
      <c r="B11" s="688" t="s">
        <v>418</v>
      </c>
      <c r="C11" s="501"/>
      <c r="E11" s="1570" t="s">
        <v>356</v>
      </c>
      <c r="F11" s="1571"/>
      <c r="G11" s="1571"/>
      <c r="H11" s="1571"/>
      <c r="I11" s="1571"/>
      <c r="J11" s="1571"/>
      <c r="K11" s="1571"/>
      <c r="L11" s="1571"/>
      <c r="M11" s="1571"/>
      <c r="N11" s="1572"/>
      <c r="O11" s="115"/>
    </row>
    <row r="12" spans="1:15" ht="15.75" customHeight="1" x14ac:dyDescent="0.25">
      <c r="A12" s="52"/>
      <c r="B12" s="689" t="s">
        <v>419</v>
      </c>
      <c r="C12" s="53"/>
      <c r="E12" s="444"/>
      <c r="F12" s="444"/>
      <c r="G12" s="444"/>
      <c r="H12" s="27"/>
      <c r="I12" s="28"/>
      <c r="J12" s="1599" t="str">
        <f>Title!$B$4</f>
        <v>R0</v>
      </c>
      <c r="K12" s="28"/>
      <c r="L12" s="486"/>
      <c r="M12" s="235"/>
      <c r="N12" s="1601" t="s">
        <v>257</v>
      </c>
      <c r="O12" s="115"/>
    </row>
    <row r="13" spans="1:15" ht="15.75" customHeight="1" x14ac:dyDescent="0.25">
      <c r="A13" s="618"/>
      <c r="B13" s="690" t="s">
        <v>168</v>
      </c>
      <c r="C13" s="501"/>
      <c r="E13" s="444"/>
      <c r="F13" s="444"/>
      <c r="G13" s="444"/>
      <c r="H13" s="27"/>
      <c r="I13" s="28"/>
      <c r="J13" s="1600"/>
      <c r="K13" s="28"/>
      <c r="L13" s="486"/>
      <c r="M13" s="236"/>
      <c r="N13" s="1602"/>
      <c r="O13" s="115"/>
    </row>
    <row r="14" spans="1:15" ht="15.75" customHeight="1" x14ac:dyDescent="0.25">
      <c r="A14" s="52"/>
      <c r="B14" s="691" t="s">
        <v>270</v>
      </c>
      <c r="C14" s="501"/>
      <c r="E14" s="162">
        <v>1</v>
      </c>
      <c r="F14" s="163"/>
      <c r="G14" s="163"/>
      <c r="H14" s="163"/>
      <c r="I14" s="260"/>
      <c r="J14" s="165" t="s">
        <v>283</v>
      </c>
      <c r="K14" s="166" t="s">
        <v>185</v>
      </c>
      <c r="L14" s="166" t="s">
        <v>493</v>
      </c>
      <c r="M14" s="244">
        <v>0</v>
      </c>
      <c r="N14" s="167">
        <f>TIME(9,10,0)</f>
        <v>0.38194444444444442</v>
      </c>
      <c r="O14" s="115"/>
    </row>
    <row r="15" spans="1:15" ht="15.75" customHeight="1" x14ac:dyDescent="0.25">
      <c r="A15" s="52"/>
      <c r="B15" s="502" t="s">
        <v>297</v>
      </c>
      <c r="C15" s="501"/>
      <c r="E15" s="316"/>
      <c r="F15" s="160">
        <v>1.1000000000000001</v>
      </c>
      <c r="G15" s="160"/>
      <c r="H15" s="160"/>
      <c r="I15" s="206" t="s">
        <v>38</v>
      </c>
      <c r="J15" s="185" t="s">
        <v>284</v>
      </c>
      <c r="K15" s="186" t="s">
        <v>185</v>
      </c>
      <c r="L15" s="217" t="s">
        <v>493</v>
      </c>
      <c r="M15" s="247">
        <v>1</v>
      </c>
      <c r="N15" s="198">
        <f>N14+TIME(0,M14,0)</f>
        <v>0.38194444444444442</v>
      </c>
      <c r="O15" s="115"/>
    </row>
    <row r="16" spans="1:15" ht="15.75" customHeight="1" x14ac:dyDescent="0.3">
      <c r="A16" s="52"/>
      <c r="B16" s="503" t="s">
        <v>363</v>
      </c>
      <c r="C16" s="504"/>
      <c r="E16" s="316"/>
      <c r="F16" s="160">
        <v>1.2</v>
      </c>
      <c r="G16" s="160"/>
      <c r="H16" s="160"/>
      <c r="I16" s="206" t="s">
        <v>38</v>
      </c>
      <c r="J16" s="464" t="s">
        <v>669</v>
      </c>
      <c r="K16" s="186" t="s">
        <v>185</v>
      </c>
      <c r="L16" s="217" t="s">
        <v>118</v>
      </c>
      <c r="M16" s="247">
        <v>1</v>
      </c>
      <c r="N16" s="198">
        <f>N15+TIME(0,M15,0)</f>
        <v>0.38263888888888886</v>
      </c>
      <c r="O16" s="122"/>
    </row>
    <row r="17" spans="1:15" ht="15.75" customHeight="1" x14ac:dyDescent="0.25">
      <c r="A17" s="52"/>
      <c r="B17" s="54"/>
      <c r="C17" s="463"/>
      <c r="E17" s="316"/>
      <c r="F17" s="160"/>
      <c r="G17" s="160"/>
      <c r="H17" s="160"/>
      <c r="I17" s="206"/>
      <c r="J17" s="261"/>
      <c r="K17" s="186"/>
      <c r="L17" s="217"/>
      <c r="M17" s="247"/>
      <c r="N17" s="198"/>
      <c r="O17" s="115"/>
    </row>
    <row r="18" spans="1:15" ht="15.75" customHeight="1" x14ac:dyDescent="0.25">
      <c r="A18" s="52"/>
      <c r="B18" s="54"/>
      <c r="C18" s="53"/>
      <c r="E18" s="317"/>
      <c r="F18" s="160">
        <v>1.3</v>
      </c>
      <c r="G18" s="262"/>
      <c r="H18" s="217"/>
      <c r="I18" s="262" t="s">
        <v>42</v>
      </c>
      <c r="J18" s="263" t="s">
        <v>282</v>
      </c>
      <c r="K18" s="186" t="s">
        <v>185</v>
      </c>
      <c r="L18" s="217" t="s">
        <v>493</v>
      </c>
      <c r="M18" s="247">
        <v>1</v>
      </c>
      <c r="N18" s="198">
        <f>N16+TIME(0,M16,0)</f>
        <v>0.3833333333333333</v>
      </c>
      <c r="O18" s="115"/>
    </row>
    <row r="19" spans="1:15" ht="21.75" customHeight="1" x14ac:dyDescent="0.25">
      <c r="A19" s="618"/>
      <c r="B19" s="1018" t="s">
        <v>420</v>
      </c>
      <c r="C19" s="501"/>
      <c r="E19" s="318"/>
      <c r="F19" s="264">
        <v>1.4</v>
      </c>
      <c r="G19" s="264"/>
      <c r="H19" s="264"/>
      <c r="I19" s="204" t="s">
        <v>42</v>
      </c>
      <c r="J19" s="265" t="s">
        <v>225</v>
      </c>
      <c r="K19" s="173" t="s">
        <v>185</v>
      </c>
      <c r="L19" s="173" t="s">
        <v>41</v>
      </c>
      <c r="M19" s="245">
        <v>1</v>
      </c>
      <c r="N19" s="174">
        <f>N18+TIME(0,M18,0)</f>
        <v>0.38402777777777775</v>
      </c>
      <c r="O19" s="83"/>
    </row>
    <row r="20" spans="1:15" ht="15.75" customHeight="1" x14ac:dyDescent="0.25">
      <c r="A20" s="52"/>
      <c r="B20" s="689" t="s">
        <v>421</v>
      </c>
      <c r="C20" s="53"/>
      <c r="E20" s="266"/>
      <c r="F20" s="266"/>
      <c r="G20" s="266"/>
      <c r="H20" s="266"/>
      <c r="I20" s="267"/>
      <c r="J20" s="267"/>
      <c r="K20" s="267"/>
      <c r="L20" s="267"/>
      <c r="M20" s="268"/>
      <c r="N20" s="269"/>
      <c r="O20" s="83"/>
    </row>
    <row r="21" spans="1:15" ht="15.75" customHeight="1" x14ac:dyDescent="0.25">
      <c r="A21" s="618"/>
      <c r="B21" s="1066" t="s">
        <v>498</v>
      </c>
      <c r="C21" s="501"/>
      <c r="E21" s="319">
        <v>2</v>
      </c>
      <c r="F21" s="270"/>
      <c r="G21" s="270"/>
      <c r="H21" s="270"/>
      <c r="I21" s="271" t="s">
        <v>132</v>
      </c>
      <c r="J21" s="272" t="s">
        <v>123</v>
      </c>
      <c r="K21" s="272" t="s">
        <v>185</v>
      </c>
      <c r="L21" s="613" t="s">
        <v>473</v>
      </c>
      <c r="M21" s="273">
        <v>1</v>
      </c>
      <c r="N21" s="226">
        <f>N19+TIME(0,M19,0)</f>
        <v>0.38472222222222219</v>
      </c>
      <c r="O21" s="83"/>
    </row>
    <row r="22" spans="1:15" ht="15.75" customHeight="1" x14ac:dyDescent="0.3">
      <c r="A22" s="52"/>
      <c r="B22" s="1019" t="s">
        <v>312</v>
      </c>
      <c r="C22" s="501"/>
      <c r="E22" s="274"/>
      <c r="F22" s="274"/>
      <c r="G22" s="274"/>
      <c r="H22" s="274"/>
      <c r="I22" s="200"/>
      <c r="J22" s="217"/>
      <c r="K22" s="217"/>
      <c r="L22" s="217"/>
      <c r="M22" s="275"/>
      <c r="N22" s="179"/>
      <c r="O22" s="115"/>
    </row>
    <row r="23" spans="1:15" ht="15.75" customHeight="1" x14ac:dyDescent="0.3">
      <c r="A23" s="52"/>
      <c r="B23" s="1067" t="s">
        <v>311</v>
      </c>
      <c r="C23" s="501"/>
      <c r="E23" s="320">
        <v>3</v>
      </c>
      <c r="F23" s="276"/>
      <c r="G23" s="276"/>
      <c r="H23" s="276"/>
      <c r="I23" s="260"/>
      <c r="J23" s="219" t="s">
        <v>194</v>
      </c>
      <c r="K23" s="166"/>
      <c r="L23" s="166"/>
      <c r="M23" s="244">
        <v>3</v>
      </c>
      <c r="N23" s="167">
        <f>N21+TIME(0,M21,0)</f>
        <v>0.38541666666666663</v>
      </c>
      <c r="O23" s="115"/>
    </row>
    <row r="24" spans="1:15" ht="15.75" customHeight="1" x14ac:dyDescent="0.3">
      <c r="A24" s="52"/>
      <c r="B24" s="1020" t="s">
        <v>364</v>
      </c>
      <c r="C24" s="501"/>
      <c r="E24" s="321"/>
      <c r="F24" s="211">
        <v>3.1</v>
      </c>
      <c r="G24" s="211"/>
      <c r="H24" s="211"/>
      <c r="I24" s="200" t="s">
        <v>42</v>
      </c>
      <c r="J24" s="563" t="s">
        <v>288</v>
      </c>
      <c r="K24" s="186" t="s">
        <v>185</v>
      </c>
      <c r="L24" s="217" t="s">
        <v>493</v>
      </c>
      <c r="M24" s="247"/>
      <c r="N24" s="187"/>
      <c r="O24" s="115"/>
    </row>
    <row r="25" spans="1:15" ht="15.75" customHeight="1" x14ac:dyDescent="0.25">
      <c r="A25" s="52"/>
      <c r="B25" s="1068" t="s">
        <v>29</v>
      </c>
      <c r="C25" s="501"/>
      <c r="E25" s="321"/>
      <c r="F25" s="211"/>
      <c r="G25" s="215">
        <v>1</v>
      </c>
      <c r="H25" s="211"/>
      <c r="I25" s="200"/>
      <c r="J25" s="614" t="s">
        <v>383</v>
      </c>
      <c r="K25" s="186"/>
      <c r="L25" s="217"/>
      <c r="M25" s="247"/>
      <c r="N25" s="187"/>
      <c r="O25" s="115"/>
    </row>
    <row r="26" spans="1:15" ht="15.75" customHeight="1" x14ac:dyDescent="0.25">
      <c r="A26" s="52"/>
      <c r="B26" s="1069" t="s">
        <v>23</v>
      </c>
      <c r="C26" s="501"/>
      <c r="E26" s="321"/>
      <c r="F26" s="211"/>
      <c r="G26" s="160">
        <f>G25+1</f>
        <v>2</v>
      </c>
      <c r="H26" s="215"/>
      <c r="I26" s="200"/>
      <c r="J26" s="614" t="s">
        <v>357</v>
      </c>
      <c r="K26" s="186" t="s">
        <v>185</v>
      </c>
      <c r="L26" s="217" t="s">
        <v>493</v>
      </c>
      <c r="M26" s="247"/>
      <c r="N26" s="187"/>
      <c r="O26" s="115"/>
    </row>
    <row r="27" spans="1:15" ht="15.75" customHeight="1" x14ac:dyDescent="0.25">
      <c r="A27" s="52"/>
      <c r="B27" s="1070" t="s">
        <v>500</v>
      </c>
      <c r="C27" s="501"/>
      <c r="E27" s="316"/>
      <c r="F27" s="160"/>
      <c r="G27" s="160">
        <f>G26+1</f>
        <v>3</v>
      </c>
      <c r="H27" s="160"/>
      <c r="I27" s="200" t="s">
        <v>42</v>
      </c>
      <c r="J27" s="615" t="s">
        <v>147</v>
      </c>
      <c r="K27" s="186" t="s">
        <v>185</v>
      </c>
      <c r="L27" s="217" t="s">
        <v>493</v>
      </c>
      <c r="M27" s="247"/>
      <c r="N27" s="187"/>
      <c r="O27" s="115"/>
    </row>
    <row r="28" spans="1:15" ht="15.75" customHeight="1" x14ac:dyDescent="0.25">
      <c r="A28" s="52"/>
      <c r="B28" s="54"/>
      <c r="C28" s="501"/>
      <c r="E28" s="321"/>
      <c r="F28" s="211"/>
      <c r="G28" s="211"/>
      <c r="H28" s="160"/>
      <c r="I28" s="200"/>
      <c r="J28" s="614" t="s">
        <v>373</v>
      </c>
      <c r="K28" s="186" t="s">
        <v>185</v>
      </c>
      <c r="L28" s="217" t="s">
        <v>493</v>
      </c>
      <c r="M28" s="247"/>
      <c r="N28" s="187"/>
      <c r="O28" s="115"/>
    </row>
    <row r="29" spans="1:15" ht="15.75" customHeight="1" x14ac:dyDescent="0.25">
      <c r="A29" s="52"/>
      <c r="B29" s="54"/>
      <c r="C29" s="53"/>
      <c r="E29" s="316"/>
      <c r="F29" s="160"/>
      <c r="G29" s="160"/>
      <c r="H29" s="160"/>
      <c r="I29" s="200" t="s">
        <v>42</v>
      </c>
      <c r="J29" s="615" t="s">
        <v>148</v>
      </c>
      <c r="K29" s="186" t="s">
        <v>185</v>
      </c>
      <c r="L29" s="217" t="s">
        <v>493</v>
      </c>
      <c r="M29" s="247"/>
      <c r="N29" s="187"/>
      <c r="O29" s="83"/>
    </row>
    <row r="30" spans="1:15" ht="15.75" customHeight="1" x14ac:dyDescent="0.25">
      <c r="A30" s="52"/>
      <c r="B30" s="688" t="s">
        <v>422</v>
      </c>
      <c r="C30" s="53"/>
      <c r="E30" s="316"/>
      <c r="F30" s="160"/>
      <c r="G30" s="160"/>
      <c r="H30" s="160"/>
      <c r="I30" s="200" t="s">
        <v>42</v>
      </c>
      <c r="J30" s="615" t="s">
        <v>374</v>
      </c>
      <c r="K30" s="186" t="s">
        <v>185</v>
      </c>
      <c r="L30" s="217" t="s">
        <v>493</v>
      </c>
      <c r="M30" s="247"/>
      <c r="N30" s="187"/>
      <c r="O30" s="83"/>
    </row>
    <row r="31" spans="1:15" ht="15.75" customHeight="1" x14ac:dyDescent="0.25">
      <c r="A31" s="52"/>
      <c r="B31" s="689" t="s">
        <v>423</v>
      </c>
      <c r="C31" s="53"/>
      <c r="E31" s="316"/>
      <c r="F31" s="160"/>
      <c r="G31" s="160"/>
      <c r="H31" s="160"/>
      <c r="I31" s="200" t="s">
        <v>42</v>
      </c>
      <c r="J31" s="615" t="s">
        <v>127</v>
      </c>
      <c r="K31" s="186" t="s">
        <v>185</v>
      </c>
      <c r="L31" s="217" t="s">
        <v>493</v>
      </c>
      <c r="M31" s="247"/>
      <c r="N31" s="187"/>
      <c r="O31" s="83"/>
    </row>
    <row r="32" spans="1:15" ht="15.75" customHeight="1" x14ac:dyDescent="0.25">
      <c r="A32" s="52"/>
      <c r="B32" s="1073" t="s">
        <v>484</v>
      </c>
      <c r="C32" s="53"/>
      <c r="E32" s="316"/>
      <c r="F32" s="160"/>
      <c r="G32" s="160"/>
      <c r="H32" s="160"/>
      <c r="I32" s="200" t="s">
        <v>42</v>
      </c>
      <c r="J32" s="615" t="s">
        <v>128</v>
      </c>
      <c r="K32" s="186" t="s">
        <v>185</v>
      </c>
      <c r="L32" s="217" t="s">
        <v>493</v>
      </c>
      <c r="M32" s="247"/>
      <c r="N32" s="187"/>
      <c r="O32" s="122"/>
    </row>
    <row r="33" spans="1:15" ht="15.75" customHeight="1" x14ac:dyDescent="0.25">
      <c r="A33" s="618"/>
      <c r="B33" s="1074" t="s">
        <v>499</v>
      </c>
      <c r="C33" s="501"/>
      <c r="E33" s="316"/>
      <c r="F33" s="160"/>
      <c r="G33" s="160"/>
      <c r="H33" s="160"/>
      <c r="I33" s="200" t="s">
        <v>42</v>
      </c>
      <c r="J33" s="615" t="s">
        <v>375</v>
      </c>
      <c r="K33" s="186" t="s">
        <v>185</v>
      </c>
      <c r="L33" s="217" t="s">
        <v>493</v>
      </c>
      <c r="M33" s="247"/>
      <c r="N33" s="187"/>
      <c r="O33" s="122"/>
    </row>
    <row r="34" spans="1:15" ht="15.75" customHeight="1" x14ac:dyDescent="0.25">
      <c r="A34" s="52"/>
      <c r="B34" s="54"/>
      <c r="C34" s="53"/>
      <c r="E34" s="316"/>
      <c r="F34" s="160"/>
      <c r="G34" s="160"/>
      <c r="H34" s="160"/>
      <c r="I34" s="200" t="s">
        <v>42</v>
      </c>
      <c r="J34" s="615" t="s">
        <v>149</v>
      </c>
      <c r="K34" s="186" t="s">
        <v>185</v>
      </c>
      <c r="L34" s="217" t="s">
        <v>493</v>
      </c>
      <c r="M34" s="247"/>
      <c r="N34" s="187"/>
      <c r="O34" s="122"/>
    </row>
    <row r="35" spans="1:15" ht="15.75" customHeight="1" x14ac:dyDescent="0.25">
      <c r="A35" s="52"/>
      <c r="B35" s="54"/>
      <c r="C35" s="501"/>
      <c r="E35" s="316"/>
      <c r="F35" s="160"/>
      <c r="G35" s="160"/>
      <c r="H35" s="160"/>
      <c r="I35" s="200" t="s">
        <v>42</v>
      </c>
      <c r="J35" s="615" t="s">
        <v>376</v>
      </c>
      <c r="K35" s="186" t="s">
        <v>185</v>
      </c>
      <c r="L35" s="217" t="s">
        <v>493</v>
      </c>
      <c r="M35" s="247"/>
      <c r="N35" s="187"/>
      <c r="O35" s="122"/>
    </row>
    <row r="36" spans="1:15" ht="15.75" customHeight="1" x14ac:dyDescent="0.25">
      <c r="A36" s="52"/>
      <c r="B36" s="1290" t="s">
        <v>450</v>
      </c>
      <c r="C36" s="501"/>
      <c r="E36" s="316"/>
      <c r="F36" s="160"/>
      <c r="G36" s="160"/>
      <c r="H36" s="160"/>
      <c r="I36" s="200" t="s">
        <v>42</v>
      </c>
      <c r="J36" s="615" t="s">
        <v>150</v>
      </c>
      <c r="K36" s="186" t="s">
        <v>185</v>
      </c>
      <c r="L36" s="217" t="s">
        <v>493</v>
      </c>
      <c r="M36" s="247"/>
      <c r="N36" s="187"/>
      <c r="O36" s="122"/>
    </row>
    <row r="37" spans="1:15" ht="15.75" customHeight="1" x14ac:dyDescent="0.25">
      <c r="A37" s="54"/>
      <c r="B37" s="1291"/>
      <c r="C37" s="54"/>
      <c r="E37" s="316"/>
      <c r="F37" s="160">
        <v>3.2</v>
      </c>
      <c r="G37" s="160"/>
      <c r="H37" s="160"/>
      <c r="I37" s="200" t="s">
        <v>42</v>
      </c>
      <c r="J37" s="535" t="s">
        <v>289</v>
      </c>
      <c r="K37" s="186" t="s">
        <v>185</v>
      </c>
      <c r="L37" s="217" t="s">
        <v>493</v>
      </c>
      <c r="M37" s="247"/>
      <c r="N37" s="187"/>
      <c r="O37" s="122"/>
    </row>
    <row r="38" spans="1:15" ht="15.75" customHeight="1" x14ac:dyDescent="0.25">
      <c r="A38" s="54"/>
      <c r="B38" s="865" t="s">
        <v>446</v>
      </c>
      <c r="C38" s="54"/>
      <c r="E38" s="316"/>
      <c r="F38" s="160"/>
      <c r="G38" s="160"/>
      <c r="H38" s="160"/>
      <c r="I38" s="200"/>
      <c r="J38" s="185" t="s">
        <v>358</v>
      </c>
      <c r="K38" s="186" t="s">
        <v>185</v>
      </c>
      <c r="L38" s="217" t="s">
        <v>493</v>
      </c>
      <c r="M38" s="247"/>
      <c r="N38" s="187"/>
      <c r="O38" s="122"/>
    </row>
    <row r="39" spans="1:15" ht="15.75" customHeight="1" x14ac:dyDescent="0.25">
      <c r="A39" s="54"/>
      <c r="B39" s="1077" t="s">
        <v>379</v>
      </c>
      <c r="C39" s="54"/>
      <c r="E39" s="316"/>
      <c r="F39" s="160"/>
      <c r="G39" s="160">
        <v>1</v>
      </c>
      <c r="H39" s="160"/>
      <c r="I39" s="200" t="s">
        <v>42</v>
      </c>
      <c r="J39" s="277" t="s">
        <v>129</v>
      </c>
      <c r="K39" s="186"/>
      <c r="L39" s="217"/>
      <c r="M39" s="247"/>
      <c r="N39" s="187"/>
      <c r="O39" s="123"/>
    </row>
    <row r="40" spans="1:15" ht="15.75" customHeight="1" thickBot="1" x14ac:dyDescent="0.3">
      <c r="A40" s="54"/>
      <c r="B40" s="54"/>
      <c r="C40" s="54"/>
      <c r="E40" s="168"/>
      <c r="F40" s="169">
        <v>3.3</v>
      </c>
      <c r="G40" s="169"/>
      <c r="H40" s="169"/>
      <c r="I40" s="204" t="s">
        <v>305</v>
      </c>
      <c r="J40" s="536" t="s">
        <v>179</v>
      </c>
      <c r="K40" s="172" t="s">
        <v>185</v>
      </c>
      <c r="L40" s="173" t="s">
        <v>494</v>
      </c>
      <c r="M40" s="245"/>
      <c r="N40" s="278"/>
      <c r="O40" s="123"/>
    </row>
    <row r="41" spans="1:15" ht="15.75" customHeight="1" x14ac:dyDescent="0.25">
      <c r="A41" s="52"/>
      <c r="B41" s="603" t="s">
        <v>317</v>
      </c>
      <c r="C41" s="53"/>
      <c r="E41" s="266"/>
      <c r="F41" s="266"/>
      <c r="G41" s="266"/>
      <c r="H41" s="266"/>
      <c r="I41" s="267"/>
      <c r="J41" s="279"/>
      <c r="K41" s="267"/>
      <c r="L41" s="267"/>
      <c r="M41" s="268"/>
      <c r="N41" s="641"/>
      <c r="O41" s="122"/>
    </row>
    <row r="42" spans="1:15" ht="15.75" customHeight="1" x14ac:dyDescent="0.25">
      <c r="A42" s="52"/>
      <c r="B42" s="604" t="s">
        <v>277</v>
      </c>
      <c r="C42" s="53"/>
      <c r="E42" s="320">
        <v>4</v>
      </c>
      <c r="F42" s="276"/>
      <c r="G42" s="276"/>
      <c r="H42" s="276"/>
      <c r="I42" s="260"/>
      <c r="J42" s="219" t="s">
        <v>165</v>
      </c>
      <c r="K42" s="166"/>
      <c r="L42" s="166"/>
      <c r="M42" s="244"/>
      <c r="N42" s="218"/>
      <c r="O42" s="642"/>
    </row>
    <row r="43" spans="1:15" ht="15.75" customHeight="1" x14ac:dyDescent="0.25">
      <c r="A43" s="52"/>
      <c r="B43" s="506" t="s">
        <v>262</v>
      </c>
      <c r="C43" s="505"/>
      <c r="E43" s="322"/>
      <c r="F43" s="274">
        <v>4.0999999999999996</v>
      </c>
      <c r="G43" s="274"/>
      <c r="H43" s="274"/>
      <c r="I43" s="200" t="s">
        <v>42</v>
      </c>
      <c r="J43" s="533" t="s">
        <v>278</v>
      </c>
      <c r="K43" s="217"/>
      <c r="L43" s="217"/>
      <c r="M43" s="275"/>
      <c r="N43" s="218"/>
      <c r="O43" s="643"/>
    </row>
    <row r="44" spans="1:15" ht="15.75" customHeight="1" x14ac:dyDescent="0.25">
      <c r="A44" s="52"/>
      <c r="B44" s="507" t="s">
        <v>114</v>
      </c>
      <c r="C44" s="505"/>
      <c r="E44" s="322"/>
      <c r="F44" s="274"/>
      <c r="G44" s="215">
        <v>1</v>
      </c>
      <c r="H44" s="274"/>
      <c r="I44" s="200" t="s">
        <v>42</v>
      </c>
      <c r="J44" s="217" t="s">
        <v>309</v>
      </c>
      <c r="K44" s="217" t="s">
        <v>185</v>
      </c>
      <c r="L44" s="217" t="s">
        <v>493</v>
      </c>
      <c r="M44" s="281">
        <v>2</v>
      </c>
      <c r="N44" s="198">
        <f>N23+TIME(0,M23,0)</f>
        <v>0.38749999999999996</v>
      </c>
      <c r="O44" s="122"/>
    </row>
    <row r="45" spans="1:15" ht="15.75" customHeight="1" x14ac:dyDescent="0.25">
      <c r="A45" s="52"/>
      <c r="B45" s="508" t="s">
        <v>115</v>
      </c>
      <c r="C45" s="505"/>
      <c r="E45" s="322"/>
      <c r="F45" s="274"/>
      <c r="G45" s="160">
        <f>G44+1</f>
        <v>2</v>
      </c>
      <c r="H45" s="274"/>
      <c r="I45" s="200" t="s">
        <v>42</v>
      </c>
      <c r="J45" s="465" t="s">
        <v>670</v>
      </c>
      <c r="K45" s="217" t="s">
        <v>185</v>
      </c>
      <c r="L45" s="217" t="s">
        <v>493</v>
      </c>
      <c r="M45" s="275">
        <v>2</v>
      </c>
      <c r="N45" s="198">
        <f t="shared" ref="N45:N50" si="0">N44+TIME(0,M44,0)</f>
        <v>0.38888888888888884</v>
      </c>
      <c r="O45" s="122"/>
    </row>
    <row r="46" spans="1:15" ht="15.75" customHeight="1" x14ac:dyDescent="0.25">
      <c r="A46" s="52"/>
      <c r="B46" s="1075" t="s">
        <v>112</v>
      </c>
      <c r="C46" s="505"/>
      <c r="E46" s="322"/>
      <c r="F46" s="274"/>
      <c r="G46" s="160">
        <f>G45+1</f>
        <v>3</v>
      </c>
      <c r="H46" s="274"/>
      <c r="I46" s="200" t="s">
        <v>42</v>
      </c>
      <c r="J46" s="466" t="s">
        <v>366</v>
      </c>
      <c r="K46" s="217" t="s">
        <v>185</v>
      </c>
      <c r="L46" s="217" t="s">
        <v>493</v>
      </c>
      <c r="M46" s="275">
        <v>1</v>
      </c>
      <c r="N46" s="198">
        <f t="shared" si="0"/>
        <v>0.39027777777777772</v>
      </c>
      <c r="O46" s="122"/>
    </row>
    <row r="47" spans="1:15" ht="15.75" customHeight="1" x14ac:dyDescent="0.25">
      <c r="A47" s="52"/>
      <c r="B47" s="509" t="s">
        <v>273</v>
      </c>
      <c r="C47" s="505"/>
      <c r="E47" s="322"/>
      <c r="F47" s="274"/>
      <c r="G47" s="160">
        <f>G46+1</f>
        <v>4</v>
      </c>
      <c r="H47" s="274"/>
      <c r="I47" s="200" t="s">
        <v>42</v>
      </c>
      <c r="J47" s="466" t="s">
        <v>12</v>
      </c>
      <c r="K47" s="217" t="s">
        <v>185</v>
      </c>
      <c r="L47" s="217" t="s">
        <v>493</v>
      </c>
      <c r="M47" s="275">
        <v>1</v>
      </c>
      <c r="N47" s="198">
        <f t="shared" si="0"/>
        <v>0.39097222222222217</v>
      </c>
      <c r="O47" s="122"/>
    </row>
    <row r="48" spans="1:15" ht="15.75" customHeight="1" x14ac:dyDescent="0.25">
      <c r="A48" s="52"/>
      <c r="B48" s="509" t="s">
        <v>274</v>
      </c>
      <c r="C48" s="505"/>
      <c r="E48" s="322"/>
      <c r="F48" s="274"/>
      <c r="G48" s="160">
        <f t="shared" ref="G48:G60" si="1">G47+1</f>
        <v>5</v>
      </c>
      <c r="H48" s="274"/>
      <c r="I48" s="200" t="s">
        <v>42</v>
      </c>
      <c r="J48" s="467" t="s">
        <v>671</v>
      </c>
      <c r="K48" s="217" t="s">
        <v>185</v>
      </c>
      <c r="L48" s="217" t="s">
        <v>493</v>
      </c>
      <c r="M48" s="275">
        <v>1</v>
      </c>
      <c r="N48" s="198">
        <f t="shared" si="0"/>
        <v>0.39166666666666661</v>
      </c>
      <c r="O48" s="122"/>
    </row>
    <row r="49" spans="1:15" ht="15.75" customHeight="1" x14ac:dyDescent="0.25">
      <c r="A49" s="52"/>
      <c r="B49" s="509" t="s">
        <v>146</v>
      </c>
      <c r="C49" s="505"/>
      <c r="E49" s="321"/>
      <c r="F49" s="274"/>
      <c r="G49" s="160">
        <f t="shared" si="1"/>
        <v>6</v>
      </c>
      <c r="H49" s="211"/>
      <c r="I49" s="200" t="s">
        <v>42</v>
      </c>
      <c r="J49" s="467" t="s">
        <v>19</v>
      </c>
      <c r="K49" s="186" t="s">
        <v>185</v>
      </c>
      <c r="L49" s="217" t="s">
        <v>493</v>
      </c>
      <c r="M49" s="247">
        <v>1</v>
      </c>
      <c r="N49" s="198">
        <f t="shared" si="0"/>
        <v>0.39236111111111105</v>
      </c>
      <c r="O49" s="115"/>
    </row>
    <row r="50" spans="1:15" ht="15.75" customHeight="1" x14ac:dyDescent="0.25">
      <c r="A50" s="52"/>
      <c r="B50" s="509" t="s">
        <v>279</v>
      </c>
      <c r="C50" s="505"/>
      <c r="E50" s="321"/>
      <c r="F50" s="274"/>
      <c r="G50" s="160">
        <f t="shared" si="1"/>
        <v>7</v>
      </c>
      <c r="H50" s="211"/>
      <c r="I50" s="200" t="s">
        <v>42</v>
      </c>
      <c r="J50" s="467" t="s">
        <v>20</v>
      </c>
      <c r="K50" s="186" t="s">
        <v>185</v>
      </c>
      <c r="L50" s="217" t="s">
        <v>493</v>
      </c>
      <c r="M50" s="247">
        <v>1</v>
      </c>
      <c r="N50" s="198">
        <f t="shared" si="0"/>
        <v>0.39305555555555549</v>
      </c>
      <c r="O50" s="115"/>
    </row>
    <row r="51" spans="1:15" ht="15.75" customHeight="1" x14ac:dyDescent="0.25">
      <c r="A51" s="52"/>
      <c r="B51" s="509" t="s">
        <v>275</v>
      </c>
      <c r="C51" s="505"/>
      <c r="E51" s="321"/>
      <c r="F51" s="274"/>
      <c r="G51" s="160">
        <f t="shared" si="1"/>
        <v>8</v>
      </c>
      <c r="H51" s="211"/>
      <c r="I51" s="200" t="s">
        <v>42</v>
      </c>
      <c r="J51" s="467" t="s">
        <v>416</v>
      </c>
      <c r="K51" s="186" t="s">
        <v>185</v>
      </c>
      <c r="L51" s="217" t="s">
        <v>493</v>
      </c>
      <c r="M51" s="247">
        <v>1</v>
      </c>
      <c r="N51" s="198">
        <f t="shared" ref="N51:N56" si="2">N50+TIME(0,M51,0)</f>
        <v>0.39374999999999993</v>
      </c>
      <c r="O51" s="115"/>
    </row>
    <row r="52" spans="1:15" ht="15.75" customHeight="1" x14ac:dyDescent="0.25">
      <c r="A52" s="52"/>
      <c r="B52" s="509" t="s">
        <v>145</v>
      </c>
      <c r="C52" s="505"/>
      <c r="E52" s="321"/>
      <c r="F52" s="274"/>
      <c r="G52" s="160">
        <f t="shared" si="1"/>
        <v>9</v>
      </c>
      <c r="H52" s="211"/>
      <c r="I52" s="200" t="s">
        <v>42</v>
      </c>
      <c r="J52" s="467" t="s">
        <v>406</v>
      </c>
      <c r="K52" s="186" t="s">
        <v>185</v>
      </c>
      <c r="L52" s="217" t="s">
        <v>493</v>
      </c>
      <c r="M52" s="247">
        <v>1</v>
      </c>
      <c r="N52" s="198">
        <f t="shared" si="2"/>
        <v>0.39444444444444438</v>
      </c>
      <c r="O52" s="115"/>
    </row>
    <row r="53" spans="1:15" ht="15.75" customHeight="1" x14ac:dyDescent="0.25">
      <c r="A53" s="52"/>
      <c r="B53" s="509" t="s">
        <v>276</v>
      </c>
      <c r="C53" s="505"/>
      <c r="E53" s="321"/>
      <c r="F53" s="274"/>
      <c r="G53" s="160">
        <f t="shared" si="1"/>
        <v>10</v>
      </c>
      <c r="H53" s="211"/>
      <c r="I53" s="200" t="s">
        <v>42</v>
      </c>
      <c r="J53" s="467" t="s">
        <v>407</v>
      </c>
      <c r="K53" s="186" t="s">
        <v>185</v>
      </c>
      <c r="L53" s="217" t="s">
        <v>493</v>
      </c>
      <c r="M53" s="247">
        <v>1</v>
      </c>
      <c r="N53" s="198">
        <f t="shared" si="2"/>
        <v>0.39513888888888882</v>
      </c>
      <c r="O53" s="115"/>
    </row>
    <row r="54" spans="1:15" s="684" customFormat="1" ht="15.75" customHeight="1" x14ac:dyDescent="0.25">
      <c r="A54" s="52"/>
      <c r="B54" s="692" t="s">
        <v>116</v>
      </c>
      <c r="C54" s="505"/>
      <c r="D54" s="574"/>
      <c r="E54" s="321"/>
      <c r="F54" s="274"/>
      <c r="G54" s="160">
        <f t="shared" si="1"/>
        <v>11</v>
      </c>
      <c r="H54" s="211"/>
      <c r="I54" s="789" t="s">
        <v>42</v>
      </c>
      <c r="J54" s="465" t="s">
        <v>434</v>
      </c>
      <c r="K54" s="186" t="s">
        <v>185</v>
      </c>
      <c r="L54" s="217" t="s">
        <v>493</v>
      </c>
      <c r="M54" s="247">
        <v>3</v>
      </c>
      <c r="N54" s="198">
        <f t="shared" si="2"/>
        <v>0.39722222222222214</v>
      </c>
      <c r="O54" s="115"/>
    </row>
    <row r="55" spans="1:15" ht="15.75" customHeight="1" x14ac:dyDescent="0.25">
      <c r="A55" s="52"/>
      <c r="B55" s="54"/>
      <c r="C55" s="505"/>
      <c r="E55" s="321"/>
      <c r="F55" s="274"/>
      <c r="G55" s="160">
        <f t="shared" si="1"/>
        <v>12</v>
      </c>
      <c r="H55" s="211"/>
      <c r="I55" s="200" t="s">
        <v>42</v>
      </c>
      <c r="J55" s="468" t="s">
        <v>672</v>
      </c>
      <c r="K55" s="532" t="s">
        <v>185</v>
      </c>
      <c r="L55" s="217" t="s">
        <v>493</v>
      </c>
      <c r="M55" s="247">
        <v>2</v>
      </c>
      <c r="N55" s="198">
        <f t="shared" si="2"/>
        <v>0.39861111111111103</v>
      </c>
      <c r="O55" s="115"/>
    </row>
    <row r="56" spans="1:15" ht="15.75" customHeight="1" x14ac:dyDescent="0.25">
      <c r="A56" s="52"/>
      <c r="B56" s="54"/>
      <c r="C56" s="505"/>
      <c r="E56" s="321"/>
      <c r="F56" s="211"/>
      <c r="G56" s="160">
        <f t="shared" si="1"/>
        <v>13</v>
      </c>
      <c r="H56" s="211"/>
      <c r="I56" s="200" t="s">
        <v>42</v>
      </c>
      <c r="J56" s="582" t="s">
        <v>386</v>
      </c>
      <c r="K56" s="186" t="s">
        <v>185</v>
      </c>
      <c r="L56" s="217" t="s">
        <v>493</v>
      </c>
      <c r="M56" s="247">
        <v>2</v>
      </c>
      <c r="N56" s="198">
        <f t="shared" si="2"/>
        <v>0.39999999999999991</v>
      </c>
      <c r="O56" s="115"/>
    </row>
    <row r="57" spans="1:15" ht="15.75" customHeight="1" x14ac:dyDescent="0.25">
      <c r="A57" s="52"/>
      <c r="B57" s="54"/>
      <c r="C57" s="53"/>
      <c r="E57" s="274"/>
      <c r="F57" s="274"/>
      <c r="G57" s="160">
        <f t="shared" si="1"/>
        <v>14</v>
      </c>
      <c r="H57" s="211"/>
      <c r="I57" s="200" t="s">
        <v>42</v>
      </c>
      <c r="J57" s="345" t="s">
        <v>706</v>
      </c>
      <c r="K57" s="186" t="s">
        <v>185</v>
      </c>
      <c r="L57" s="217" t="s">
        <v>493</v>
      </c>
      <c r="M57" s="247">
        <v>2</v>
      </c>
      <c r="N57" s="198">
        <f>N56+TIME(0,M56,0)</f>
        <v>0.4013888888888888</v>
      </c>
      <c r="O57" s="122"/>
    </row>
    <row r="58" spans="1:15" s="852" customFormat="1" ht="15.75" customHeight="1" x14ac:dyDescent="0.25">
      <c r="A58" s="862"/>
      <c r="B58" s="863" t="str">
        <f>B1</f>
        <v>Sept 2012</v>
      </c>
      <c r="C58" s="864"/>
      <c r="D58" s="574"/>
      <c r="E58" s="274"/>
      <c r="F58" s="274"/>
      <c r="G58" s="160">
        <f t="shared" si="1"/>
        <v>15</v>
      </c>
      <c r="H58" s="211"/>
      <c r="I58" s="789" t="s">
        <v>42</v>
      </c>
      <c r="J58" s="345" t="s">
        <v>436</v>
      </c>
      <c r="K58" s="186" t="s">
        <v>185</v>
      </c>
      <c r="L58" s="217" t="s">
        <v>493</v>
      </c>
      <c r="M58" s="247">
        <v>2</v>
      </c>
      <c r="N58" s="198">
        <f>N57+TIME(0,M57,0)</f>
        <v>0.40277777777777768</v>
      </c>
      <c r="O58" s="122"/>
    </row>
    <row r="59" spans="1:15" s="1033" customFormat="1" ht="15.75" customHeight="1" x14ac:dyDescent="0.25">
      <c r="A59" s="1044"/>
      <c r="B59" s="1044"/>
      <c r="C59" s="1044"/>
      <c r="D59" s="574"/>
      <c r="E59" s="274"/>
      <c r="F59" s="274"/>
      <c r="G59" s="160">
        <f t="shared" si="1"/>
        <v>16</v>
      </c>
      <c r="H59" s="211"/>
      <c r="I59" s="789" t="s">
        <v>42</v>
      </c>
      <c r="J59" s="345" t="s">
        <v>495</v>
      </c>
      <c r="K59" s="186" t="s">
        <v>185</v>
      </c>
      <c r="L59" s="217" t="s">
        <v>493</v>
      </c>
      <c r="M59" s="247">
        <v>2</v>
      </c>
      <c r="N59" s="198">
        <f>N58+TIME(0,M58,0)</f>
        <v>0.40416666666666656</v>
      </c>
      <c r="O59" s="122"/>
    </row>
    <row r="60" spans="1:15" ht="15.75" customHeight="1" x14ac:dyDescent="0.25">
      <c r="A60" s="1044"/>
      <c r="B60" s="1044"/>
      <c r="C60" s="1044"/>
      <c r="E60" s="266"/>
      <c r="F60" s="266"/>
      <c r="G60" s="160">
        <f t="shared" si="1"/>
        <v>17</v>
      </c>
      <c r="H60" s="211"/>
      <c r="I60" s="200" t="s">
        <v>42</v>
      </c>
      <c r="J60" s="345" t="s">
        <v>696</v>
      </c>
      <c r="K60" s="186" t="s">
        <v>185</v>
      </c>
      <c r="L60" s="217" t="s">
        <v>493</v>
      </c>
      <c r="M60" s="247">
        <v>3</v>
      </c>
      <c r="N60" s="198">
        <f>N59+TIME(0,M59,0)</f>
        <v>0.40555555555555545</v>
      </c>
      <c r="O60" s="84"/>
    </row>
    <row r="61" spans="1:15" s="1236" customFormat="1" ht="15.75" customHeight="1" x14ac:dyDescent="0.25">
      <c r="D61" s="574"/>
      <c r="E61" s="266"/>
      <c r="F61" s="266"/>
      <c r="G61" s="160"/>
      <c r="H61" s="211"/>
      <c r="I61" s="789"/>
      <c r="J61" s="345"/>
      <c r="K61" s="186"/>
      <c r="L61" s="217"/>
      <c r="M61" s="247"/>
      <c r="N61" s="198"/>
      <c r="O61" s="84"/>
    </row>
    <row r="62" spans="1:15" ht="15.75" customHeight="1" x14ac:dyDescent="0.25">
      <c r="A62" s="1044"/>
      <c r="B62" s="1044"/>
      <c r="C62" s="1044"/>
      <c r="E62" s="323">
        <v>5</v>
      </c>
      <c r="F62" s="209"/>
      <c r="G62" s="209"/>
      <c r="H62" s="209"/>
      <c r="I62" s="1597" t="s">
        <v>138</v>
      </c>
      <c r="J62" s="1597"/>
      <c r="K62" s="1597"/>
      <c r="L62" s="1597"/>
      <c r="M62" s="1597"/>
      <c r="N62" s="1598"/>
      <c r="O62" s="122"/>
    </row>
    <row r="63" spans="1:15" ht="15.75" customHeight="1" x14ac:dyDescent="0.25">
      <c r="A63" s="1044"/>
      <c r="B63" s="1044"/>
      <c r="C63" s="1044"/>
      <c r="E63" s="321"/>
      <c r="F63" s="211"/>
      <c r="G63" s="211"/>
      <c r="H63" s="211"/>
      <c r="I63" s="200"/>
      <c r="J63" s="186"/>
      <c r="K63" s="186"/>
      <c r="L63" s="186"/>
      <c r="M63" s="247"/>
      <c r="N63" s="198"/>
      <c r="O63" s="122"/>
    </row>
    <row r="64" spans="1:15" ht="16.5" customHeight="1" x14ac:dyDescent="0.25">
      <c r="A64" s="1044"/>
      <c r="B64" s="1044"/>
      <c r="C64" s="1044"/>
      <c r="E64" s="302"/>
      <c r="F64" s="200">
        <v>5.0999999999999996</v>
      </c>
      <c r="G64" s="200"/>
      <c r="H64" s="274"/>
      <c r="I64" s="200" t="s">
        <v>42</v>
      </c>
      <c r="J64" s="533" t="s">
        <v>52</v>
      </c>
      <c r="K64" s="217"/>
      <c r="L64" s="217"/>
      <c r="M64" s="275"/>
      <c r="N64" s="198"/>
      <c r="O64" s="124"/>
    </row>
    <row r="65" spans="1:15" ht="15.75" customHeight="1" x14ac:dyDescent="0.3">
      <c r="A65" s="1044"/>
      <c r="B65" s="1044"/>
      <c r="C65" s="1044"/>
      <c r="E65" s="324"/>
      <c r="F65" s="215"/>
      <c r="G65" s="215">
        <v>1</v>
      </c>
      <c r="H65" s="160"/>
      <c r="I65" s="200" t="s">
        <v>42</v>
      </c>
      <c r="J65" s="158" t="s">
        <v>673</v>
      </c>
      <c r="K65" s="186" t="s">
        <v>185</v>
      </c>
      <c r="L65" s="217" t="s">
        <v>144</v>
      </c>
      <c r="M65" s="247">
        <v>5</v>
      </c>
      <c r="N65" s="199">
        <f>N60+TIME(0,M60,0)</f>
        <v>0.40763888888888877</v>
      </c>
      <c r="O65" s="122"/>
    </row>
    <row r="66" spans="1:15" ht="15.75" customHeight="1" x14ac:dyDescent="0.3">
      <c r="A66" s="1044"/>
      <c r="B66" s="1044"/>
      <c r="C66" s="1044"/>
      <c r="E66" s="316"/>
      <c r="F66" s="160"/>
      <c r="G66" s="160">
        <f>G65+1</f>
        <v>2</v>
      </c>
      <c r="H66" s="160"/>
      <c r="I66" s="200" t="s">
        <v>42</v>
      </c>
      <c r="J66" s="158" t="s">
        <v>674</v>
      </c>
      <c r="K66" s="186" t="s">
        <v>185</v>
      </c>
      <c r="L66" s="217" t="s">
        <v>144</v>
      </c>
      <c r="M66" s="247"/>
      <c r="N66" s="199">
        <f>N65+TIME(0,M65,0)</f>
        <v>0.41111111111111098</v>
      </c>
      <c r="O66" s="81"/>
    </row>
    <row r="67" spans="1:15" ht="15.75" customHeight="1" x14ac:dyDescent="0.3">
      <c r="A67" s="1044"/>
      <c r="B67" s="1044"/>
      <c r="C67" s="1044"/>
      <c r="E67" s="316"/>
      <c r="F67" s="160"/>
      <c r="G67" s="160">
        <f t="shared" ref="G67:G77" si="3">G66+1</f>
        <v>3</v>
      </c>
      <c r="H67" s="160"/>
      <c r="I67" s="200" t="s">
        <v>42</v>
      </c>
      <c r="J67" s="158" t="s">
        <v>675</v>
      </c>
      <c r="K67" s="178" t="s">
        <v>40</v>
      </c>
      <c r="L67" s="217" t="s">
        <v>144</v>
      </c>
      <c r="M67" s="247"/>
      <c r="N67" s="199">
        <f t="shared" ref="N67:N74" si="4">N66+TIME(0,M66,0)</f>
        <v>0.41111111111111098</v>
      </c>
      <c r="O67" s="84"/>
    </row>
    <row r="68" spans="1:15" ht="15.75" customHeight="1" x14ac:dyDescent="0.3">
      <c r="A68" s="1044"/>
      <c r="B68" s="1044"/>
      <c r="C68" s="1044"/>
      <c r="E68" s="298"/>
      <c r="F68" s="176"/>
      <c r="G68" s="160">
        <f t="shared" si="3"/>
        <v>4</v>
      </c>
      <c r="H68" s="160"/>
      <c r="I68" s="178" t="s">
        <v>42</v>
      </c>
      <c r="J68" s="158" t="s">
        <v>676</v>
      </c>
      <c r="K68" s="178" t="s">
        <v>40</v>
      </c>
      <c r="L68" s="217" t="s">
        <v>144</v>
      </c>
      <c r="M68" s="247"/>
      <c r="N68" s="199">
        <f t="shared" si="4"/>
        <v>0.41111111111111098</v>
      </c>
      <c r="O68" s="84"/>
    </row>
    <row r="69" spans="1:15" ht="15.75" customHeight="1" x14ac:dyDescent="0.25">
      <c r="A69" s="1044"/>
      <c r="B69" s="1044"/>
      <c r="C69" s="1044"/>
      <c r="E69" s="298"/>
      <c r="F69" s="176"/>
      <c r="G69" s="160">
        <f t="shared" si="3"/>
        <v>5</v>
      </c>
      <c r="H69" s="160"/>
      <c r="I69" s="178" t="s">
        <v>42</v>
      </c>
      <c r="J69" s="262" t="s">
        <v>281</v>
      </c>
      <c r="K69" s="186" t="s">
        <v>185</v>
      </c>
      <c r="L69" s="217" t="s">
        <v>144</v>
      </c>
      <c r="M69" s="247"/>
      <c r="N69" s="199">
        <f t="shared" si="4"/>
        <v>0.41111111111111098</v>
      </c>
      <c r="O69" s="84"/>
    </row>
    <row r="70" spans="1:15" ht="15.75" customHeight="1" x14ac:dyDescent="0.3">
      <c r="A70" s="1044"/>
      <c r="B70" s="1044"/>
      <c r="C70" s="1044"/>
      <c r="E70" s="298"/>
      <c r="F70" s="176"/>
      <c r="G70" s="160">
        <f t="shared" si="3"/>
        <v>6</v>
      </c>
      <c r="H70" s="160"/>
      <c r="I70" s="178" t="s">
        <v>42</v>
      </c>
      <c r="J70" s="158" t="s">
        <v>360</v>
      </c>
      <c r="K70" s="186" t="s">
        <v>185</v>
      </c>
      <c r="L70" s="217" t="s">
        <v>144</v>
      </c>
      <c r="M70" s="247"/>
      <c r="N70" s="199">
        <f t="shared" si="4"/>
        <v>0.41111111111111098</v>
      </c>
      <c r="O70" s="84"/>
    </row>
    <row r="71" spans="1:15" ht="15.75" customHeight="1" x14ac:dyDescent="0.25">
      <c r="A71" s="1044"/>
      <c r="B71" s="1044"/>
      <c r="C71" s="1044"/>
      <c r="E71" s="316"/>
      <c r="F71" s="160"/>
      <c r="G71" s="160">
        <f t="shared" si="3"/>
        <v>7</v>
      </c>
      <c r="H71" s="160"/>
      <c r="I71" s="200" t="s">
        <v>42</v>
      </c>
      <c r="N71" s="199">
        <f t="shared" si="4"/>
        <v>0.41111111111111098</v>
      </c>
      <c r="O71" s="122"/>
    </row>
    <row r="72" spans="1:15" ht="15.75" customHeight="1" x14ac:dyDescent="0.25">
      <c r="A72" s="855"/>
      <c r="B72" s="855"/>
      <c r="C72" s="855"/>
      <c r="E72" s="316"/>
      <c r="F72" s="160"/>
      <c r="G72" s="160">
        <f t="shared" si="3"/>
        <v>8</v>
      </c>
      <c r="H72" s="160"/>
      <c r="I72" s="200" t="s">
        <v>42</v>
      </c>
      <c r="J72" s="280"/>
      <c r="K72" s="217"/>
      <c r="L72" s="200"/>
      <c r="M72" s="247"/>
      <c r="N72" s="199">
        <f t="shared" si="4"/>
        <v>0.41111111111111098</v>
      </c>
      <c r="O72" s="122"/>
    </row>
    <row r="73" spans="1:15" ht="15.75" customHeight="1" x14ac:dyDescent="0.25">
      <c r="A73" s="855"/>
      <c r="B73" s="855"/>
      <c r="C73" s="855"/>
      <c r="E73" s="324"/>
      <c r="F73" s="215"/>
      <c r="G73" s="160">
        <f t="shared" si="3"/>
        <v>9</v>
      </c>
      <c r="H73" s="160"/>
      <c r="I73" s="200" t="s">
        <v>42</v>
      </c>
      <c r="J73" s="217" t="s">
        <v>63</v>
      </c>
      <c r="K73" s="217" t="s">
        <v>185</v>
      </c>
      <c r="L73" s="176" t="s">
        <v>118</v>
      </c>
      <c r="M73" s="247">
        <v>1</v>
      </c>
      <c r="N73" s="199">
        <f t="shared" si="4"/>
        <v>0.41111111111111098</v>
      </c>
      <c r="O73" s="122"/>
    </row>
    <row r="74" spans="1:15" ht="15.75" customHeight="1" x14ac:dyDescent="0.25">
      <c r="A74" s="855"/>
      <c r="B74" s="855"/>
      <c r="C74" s="855"/>
      <c r="E74" s="324"/>
      <c r="F74" s="215"/>
      <c r="G74" s="160">
        <f t="shared" si="3"/>
        <v>10</v>
      </c>
      <c r="H74" s="160"/>
      <c r="I74" s="200" t="s">
        <v>42</v>
      </c>
      <c r="J74" s="619" t="s">
        <v>391</v>
      </c>
      <c r="K74" s="217" t="s">
        <v>185</v>
      </c>
      <c r="L74" s="176" t="s">
        <v>118</v>
      </c>
      <c r="M74" s="247">
        <v>1</v>
      </c>
      <c r="N74" s="199">
        <f t="shared" si="4"/>
        <v>0.41180555555555542</v>
      </c>
      <c r="O74" s="84"/>
    </row>
    <row r="75" spans="1:15" ht="15.75" customHeight="1" x14ac:dyDescent="0.25">
      <c r="A75" s="855"/>
      <c r="B75" s="855"/>
      <c r="C75" s="855"/>
      <c r="E75" s="324"/>
      <c r="F75" s="215"/>
      <c r="G75" s="160"/>
      <c r="H75" s="160"/>
      <c r="I75" s="200"/>
      <c r="J75" s="533" t="s">
        <v>64</v>
      </c>
      <c r="K75" s="217"/>
      <c r="L75" s="176"/>
      <c r="M75" s="247"/>
      <c r="N75" s="199"/>
      <c r="O75" s="84"/>
    </row>
    <row r="76" spans="1:15" ht="15.75" customHeight="1" x14ac:dyDescent="0.3">
      <c r="A76" s="855"/>
      <c r="B76" s="855"/>
      <c r="C76" s="855"/>
      <c r="E76" s="324"/>
      <c r="F76" s="215"/>
      <c r="G76" s="160">
        <f>G74+1</f>
        <v>11</v>
      </c>
      <c r="H76" s="160"/>
      <c r="I76" s="200" t="s">
        <v>42</v>
      </c>
      <c r="J76" s="262" t="s">
        <v>249</v>
      </c>
      <c r="K76" s="217" t="s">
        <v>185</v>
      </c>
      <c r="L76" s="450" t="s">
        <v>21</v>
      </c>
      <c r="M76" s="247">
        <v>1</v>
      </c>
      <c r="N76" s="199">
        <f>N74+TIME(0,M74,0)</f>
        <v>0.41249999999999987</v>
      </c>
      <c r="O76" s="85"/>
    </row>
    <row r="77" spans="1:15" ht="16.5" customHeight="1" x14ac:dyDescent="0.25">
      <c r="A77" s="855"/>
      <c r="B77" s="855"/>
      <c r="C77" s="855"/>
      <c r="E77" s="302"/>
      <c r="F77" s="200"/>
      <c r="G77" s="160">
        <f t="shared" si="3"/>
        <v>12</v>
      </c>
      <c r="H77" s="192"/>
      <c r="I77" s="200" t="s">
        <v>42</v>
      </c>
      <c r="J77" s="616" t="s">
        <v>130</v>
      </c>
      <c r="K77" s="217"/>
      <c r="L77" s="200"/>
      <c r="M77" s="247">
        <v>1</v>
      </c>
      <c r="N77" s="199">
        <f>N76+TIME(0,M76,0)</f>
        <v>0.41319444444444431</v>
      </c>
      <c r="O77" s="124"/>
    </row>
    <row r="78" spans="1:15" ht="16.5" customHeight="1" x14ac:dyDescent="0.25">
      <c r="A78" s="855"/>
      <c r="B78" s="855"/>
      <c r="C78" s="855"/>
      <c r="E78" s="197"/>
      <c r="F78" s="206"/>
      <c r="G78" s="206"/>
      <c r="H78" s="274"/>
      <c r="I78" s="186"/>
      <c r="J78" s="282"/>
      <c r="K78" s="186"/>
      <c r="L78" s="186"/>
      <c r="M78" s="247"/>
      <c r="N78" s="199"/>
      <c r="O78" s="125"/>
    </row>
    <row r="79" spans="1:15" ht="16.5" customHeight="1" x14ac:dyDescent="0.25">
      <c r="E79" s="302"/>
      <c r="F79" s="200">
        <v>5.2</v>
      </c>
      <c r="G79" s="200"/>
      <c r="H79" s="274"/>
      <c r="I79" s="200" t="s">
        <v>42</v>
      </c>
      <c r="J79" s="533" t="s">
        <v>377</v>
      </c>
      <c r="K79" s="217"/>
      <c r="L79" s="217"/>
      <c r="M79" s="247"/>
      <c r="N79" s="199">
        <f>N77+TIME(0,M77,0)</f>
        <v>0.41388888888888875</v>
      </c>
      <c r="O79" s="124"/>
    </row>
    <row r="80" spans="1:15" ht="15.75" customHeight="1" x14ac:dyDescent="0.25">
      <c r="E80" s="298"/>
      <c r="F80" s="215"/>
      <c r="G80" s="215">
        <v>1</v>
      </c>
      <c r="H80" s="274"/>
      <c r="I80" s="176" t="s">
        <v>42</v>
      </c>
      <c r="J80" s="217" t="s">
        <v>265</v>
      </c>
      <c r="K80" s="217" t="s">
        <v>185</v>
      </c>
      <c r="L80" s="200" t="s">
        <v>242</v>
      </c>
      <c r="M80" s="247">
        <v>1</v>
      </c>
      <c r="N80" s="199">
        <f>N79+TIME(0,M79,0)</f>
        <v>0.41388888888888875</v>
      </c>
      <c r="O80" s="84"/>
    </row>
    <row r="81" spans="4:15" ht="15.75" customHeight="1" x14ac:dyDescent="0.25">
      <c r="E81" s="298"/>
      <c r="F81" s="160"/>
      <c r="G81" s="160">
        <f>G80+1</f>
        <v>2</v>
      </c>
      <c r="H81" s="274"/>
      <c r="I81" s="176" t="s">
        <v>42</v>
      </c>
      <c r="J81" s="217" t="s">
        <v>258</v>
      </c>
      <c r="K81" s="157" t="s">
        <v>185</v>
      </c>
      <c r="L81" s="186" t="s">
        <v>474</v>
      </c>
      <c r="M81" s="1031">
        <v>1</v>
      </c>
      <c r="N81" s="199">
        <f t="shared" ref="N81:N83" si="5">N80+TIME(0,M80,0)</f>
        <v>0.41458333333333319</v>
      </c>
      <c r="O81" s="122"/>
    </row>
    <row r="82" spans="4:15" ht="15.75" customHeight="1" x14ac:dyDescent="0.25">
      <c r="E82" s="298"/>
      <c r="F82" s="160"/>
      <c r="G82" s="160">
        <f>G81+1</f>
        <v>3</v>
      </c>
      <c r="H82" s="274"/>
      <c r="I82" s="176" t="s">
        <v>42</v>
      </c>
      <c r="J82" s="217" t="s">
        <v>297</v>
      </c>
      <c r="K82" s="217" t="s">
        <v>185</v>
      </c>
      <c r="L82" s="186" t="s">
        <v>158</v>
      </c>
      <c r="M82" s="281">
        <v>0</v>
      </c>
      <c r="N82" s="199">
        <f t="shared" si="5"/>
        <v>0.41527777777777763</v>
      </c>
      <c r="O82" s="122"/>
    </row>
    <row r="83" spans="4:15" ht="15.75" customHeight="1" x14ac:dyDescent="0.25">
      <c r="E83" s="298"/>
      <c r="F83" s="160"/>
      <c r="G83" s="160">
        <f>G82+1</f>
        <v>4</v>
      </c>
      <c r="H83" s="274"/>
      <c r="I83" s="176" t="s">
        <v>42</v>
      </c>
      <c r="J83" s="217" t="s">
        <v>82</v>
      </c>
      <c r="K83" s="217" t="s">
        <v>185</v>
      </c>
      <c r="L83" s="186" t="s">
        <v>125</v>
      </c>
      <c r="M83" s="281">
        <v>1</v>
      </c>
      <c r="N83" s="199">
        <f t="shared" si="5"/>
        <v>0.41527777777777763</v>
      </c>
      <c r="O83" s="122"/>
    </row>
    <row r="84" spans="4:15" ht="15.75" customHeight="1" x14ac:dyDescent="0.25">
      <c r="E84" s="298"/>
      <c r="F84" s="160"/>
      <c r="G84" s="160"/>
      <c r="H84" s="274"/>
      <c r="I84" s="176"/>
      <c r="J84" s="280"/>
      <c r="K84" s="217"/>
      <c r="L84" s="200"/>
      <c r="M84" s="247"/>
      <c r="N84" s="199"/>
      <c r="O84" s="122"/>
    </row>
    <row r="85" spans="4:15" ht="15.75" customHeight="1" x14ac:dyDescent="0.25">
      <c r="E85" s="302"/>
      <c r="F85" s="200">
        <v>5.3</v>
      </c>
      <c r="G85" s="200"/>
      <c r="H85" s="274"/>
      <c r="I85" s="200"/>
      <c r="J85" s="533" t="s">
        <v>214</v>
      </c>
      <c r="K85" s="217"/>
      <c r="L85" s="217"/>
      <c r="M85" s="247"/>
      <c r="N85" s="199">
        <f>N83+TIME(0,M83,0)</f>
        <v>0.41597222222222208</v>
      </c>
      <c r="O85" s="81"/>
    </row>
    <row r="86" spans="4:15" ht="15.75" customHeight="1" x14ac:dyDescent="0.3">
      <c r="E86" s="302"/>
      <c r="F86" s="160"/>
      <c r="G86" s="160">
        <f>1</f>
        <v>1</v>
      </c>
      <c r="H86" s="192"/>
      <c r="I86" s="200" t="s">
        <v>42</v>
      </c>
      <c r="J86" s="612" t="s">
        <v>496</v>
      </c>
      <c r="K86" s="217" t="s">
        <v>185</v>
      </c>
      <c r="L86" s="450" t="s">
        <v>156</v>
      </c>
      <c r="M86" s="247">
        <v>1</v>
      </c>
      <c r="N86" s="199">
        <f t="shared" ref="N86:N100" si="6">N85+TIME(0,M85,0)</f>
        <v>0.41597222222222208</v>
      </c>
      <c r="O86" s="81"/>
    </row>
    <row r="87" spans="4:15" ht="15.75" customHeight="1" x14ac:dyDescent="0.25">
      <c r="E87" s="197"/>
      <c r="F87" s="206"/>
      <c r="G87" s="160">
        <f>G86+1</f>
        <v>2</v>
      </c>
      <c r="H87" s="274"/>
      <c r="I87" s="176" t="s">
        <v>42</v>
      </c>
      <c r="J87" s="612" t="s">
        <v>351</v>
      </c>
      <c r="K87" s="217" t="s">
        <v>185</v>
      </c>
      <c r="L87" s="186" t="s">
        <v>355</v>
      </c>
      <c r="M87" s="281">
        <v>1</v>
      </c>
      <c r="N87" s="199">
        <f t="shared" si="6"/>
        <v>0.41666666666666652</v>
      </c>
      <c r="O87" s="81"/>
    </row>
    <row r="88" spans="4:15" ht="15.75" customHeight="1" x14ac:dyDescent="0.25">
      <c r="E88" s="197"/>
      <c r="F88" s="206"/>
      <c r="G88" s="160">
        <f t="shared" ref="G88:G91" si="7">G87+1</f>
        <v>3</v>
      </c>
      <c r="H88" s="274"/>
      <c r="I88" s="176" t="s">
        <v>42</v>
      </c>
      <c r="J88" s="612" t="s">
        <v>361</v>
      </c>
      <c r="K88" s="217" t="s">
        <v>185</v>
      </c>
      <c r="L88" s="186" t="s">
        <v>161</v>
      </c>
      <c r="M88" s="281">
        <v>1</v>
      </c>
      <c r="N88" s="199">
        <f t="shared" si="6"/>
        <v>0.41736111111111096</v>
      </c>
      <c r="O88" s="81"/>
    </row>
    <row r="89" spans="4:15" ht="15.75" customHeight="1" x14ac:dyDescent="0.25">
      <c r="E89" s="197"/>
      <c r="F89" s="206"/>
      <c r="G89" s="160">
        <f t="shared" si="7"/>
        <v>4</v>
      </c>
      <c r="H89" s="274"/>
      <c r="I89" s="176" t="s">
        <v>42</v>
      </c>
      <c r="J89" s="612" t="s">
        <v>367</v>
      </c>
      <c r="K89" s="217" t="s">
        <v>185</v>
      </c>
      <c r="L89" s="186" t="s">
        <v>125</v>
      </c>
      <c r="M89" s="281">
        <v>1</v>
      </c>
      <c r="N89" s="199">
        <f t="shared" si="6"/>
        <v>0.4180555555555554</v>
      </c>
      <c r="O89" s="81"/>
    </row>
    <row r="90" spans="4:15" ht="15.75" customHeight="1" x14ac:dyDescent="0.25">
      <c r="E90" s="197"/>
      <c r="F90" s="206"/>
      <c r="G90" s="160">
        <f t="shared" si="7"/>
        <v>5</v>
      </c>
      <c r="H90" s="274"/>
      <c r="I90" s="176" t="s">
        <v>42</v>
      </c>
      <c r="J90" s="612" t="s">
        <v>390</v>
      </c>
      <c r="K90" s="217" t="s">
        <v>185</v>
      </c>
      <c r="L90" s="186" t="s">
        <v>50</v>
      </c>
      <c r="M90" s="281">
        <v>1</v>
      </c>
      <c r="N90" s="199">
        <f t="shared" si="6"/>
        <v>0.41874999999999984</v>
      </c>
      <c r="O90" s="81"/>
    </row>
    <row r="91" spans="4:15" ht="15.75" customHeight="1" x14ac:dyDescent="0.25">
      <c r="E91" s="197"/>
      <c r="F91" s="206"/>
      <c r="G91" s="160">
        <f t="shared" si="7"/>
        <v>6</v>
      </c>
      <c r="H91" s="274"/>
      <c r="I91" s="176" t="s">
        <v>42</v>
      </c>
      <c r="J91" s="612" t="s">
        <v>22</v>
      </c>
      <c r="K91" s="217" t="s">
        <v>185</v>
      </c>
      <c r="L91" s="186" t="s">
        <v>384</v>
      </c>
      <c r="M91" s="281">
        <v>1</v>
      </c>
      <c r="N91" s="199">
        <f t="shared" si="6"/>
        <v>0.41944444444444429</v>
      </c>
      <c r="O91" s="81"/>
    </row>
    <row r="92" spans="4:15" s="1236" customFormat="1" ht="15.75" customHeight="1" x14ac:dyDescent="0.25">
      <c r="D92" s="574"/>
      <c r="E92" s="197"/>
      <c r="F92" s="206"/>
      <c r="G92" s="160">
        <v>8</v>
      </c>
      <c r="H92" s="274"/>
      <c r="I92" s="176" t="s">
        <v>42</v>
      </c>
      <c r="J92" s="612" t="s">
        <v>694</v>
      </c>
      <c r="K92" s="217" t="s">
        <v>6</v>
      </c>
      <c r="L92" s="186" t="s">
        <v>695</v>
      </c>
      <c r="M92" s="281">
        <v>1</v>
      </c>
      <c r="N92" s="199">
        <f t="shared" si="6"/>
        <v>0.42013888888888873</v>
      </c>
      <c r="O92" s="81"/>
    </row>
    <row r="93" spans="4:15" ht="15.75" customHeight="1" x14ac:dyDescent="0.25">
      <c r="E93" s="197"/>
      <c r="F93" s="206"/>
      <c r="G93" s="160"/>
      <c r="H93" s="274"/>
      <c r="I93" s="176"/>
      <c r="J93" s="280"/>
      <c r="K93" s="217"/>
      <c r="L93" s="186"/>
      <c r="M93" s="281"/>
      <c r="N93" s="199">
        <f t="shared" si="6"/>
        <v>0.42083333333333317</v>
      </c>
      <c r="O93" s="81"/>
    </row>
    <row r="94" spans="4:15" ht="15.75" customHeight="1" x14ac:dyDescent="0.25">
      <c r="E94" s="302"/>
      <c r="F94" s="200">
        <v>5.4</v>
      </c>
      <c r="G94" s="200"/>
      <c r="H94" s="274"/>
      <c r="I94" s="200" t="s">
        <v>42</v>
      </c>
      <c r="J94" s="533" t="s">
        <v>139</v>
      </c>
      <c r="K94" s="217"/>
      <c r="L94" s="217"/>
      <c r="M94" s="275"/>
      <c r="N94" s="199">
        <f t="shared" si="6"/>
        <v>0.42083333333333317</v>
      </c>
      <c r="O94" s="83"/>
    </row>
    <row r="95" spans="4:15" ht="15.75" customHeight="1" x14ac:dyDescent="0.25">
      <c r="E95" s="298"/>
      <c r="F95" s="215"/>
      <c r="G95" s="215">
        <v>1</v>
      </c>
      <c r="H95" s="274"/>
      <c r="I95" s="176" t="s">
        <v>42</v>
      </c>
      <c r="J95" s="280" t="s">
        <v>710</v>
      </c>
      <c r="K95" s="217"/>
      <c r="L95" s="186" t="s">
        <v>118</v>
      </c>
      <c r="M95" s="281">
        <v>1</v>
      </c>
      <c r="N95" s="199">
        <f t="shared" si="6"/>
        <v>0.42083333333333317</v>
      </c>
      <c r="O95" s="81"/>
    </row>
    <row r="96" spans="4:15" ht="15.75" customHeight="1" x14ac:dyDescent="0.25">
      <c r="E96" s="298"/>
      <c r="F96" s="176"/>
      <c r="G96" s="215">
        <f>G95+1</f>
        <v>2</v>
      </c>
      <c r="H96" s="274"/>
      <c r="I96" s="176" t="s">
        <v>42</v>
      </c>
      <c r="J96" s="280" t="s">
        <v>702</v>
      </c>
      <c r="L96" s="345" t="s">
        <v>703</v>
      </c>
      <c r="M96" s="281">
        <v>1</v>
      </c>
      <c r="N96" s="199">
        <f t="shared" si="6"/>
        <v>0.42152777777777761</v>
      </c>
      <c r="O96" s="81"/>
    </row>
    <row r="97" spans="5:16" customFormat="1" ht="15.75" customHeight="1" x14ac:dyDescent="0.25">
      <c r="E97" s="197"/>
      <c r="F97" s="206"/>
      <c r="G97" s="206"/>
      <c r="H97" s="274"/>
      <c r="I97" s="186"/>
      <c r="J97" s="282"/>
      <c r="K97" s="186"/>
      <c r="L97" s="186"/>
      <c r="M97" s="281"/>
      <c r="N97" s="199">
        <f t="shared" si="6"/>
        <v>0.42222222222222205</v>
      </c>
      <c r="O97" s="81"/>
    </row>
    <row r="98" spans="5:16" customFormat="1" ht="15.75" customHeight="1" x14ac:dyDescent="0.25">
      <c r="E98" s="302"/>
      <c r="F98" s="160"/>
      <c r="G98" s="160"/>
      <c r="H98" s="274"/>
      <c r="I98" s="176"/>
      <c r="J98" s="280"/>
      <c r="K98" s="217"/>
      <c r="L98" s="186"/>
      <c r="M98" s="281"/>
      <c r="N98" s="199">
        <f t="shared" si="6"/>
        <v>0.42222222222222205</v>
      </c>
      <c r="O98" s="81"/>
    </row>
    <row r="99" spans="5:16" customFormat="1" ht="15.75" customHeight="1" x14ac:dyDescent="0.25">
      <c r="E99" s="302"/>
      <c r="F99" s="200">
        <v>6</v>
      </c>
      <c r="G99" s="200"/>
      <c r="H99" s="274"/>
      <c r="I99" s="200" t="s">
        <v>42</v>
      </c>
      <c r="J99" s="533" t="s">
        <v>387</v>
      </c>
      <c r="K99" s="217"/>
      <c r="L99" s="186"/>
      <c r="M99" s="281"/>
      <c r="N99" s="199">
        <f t="shared" si="6"/>
        <v>0.42222222222222205</v>
      </c>
      <c r="O99" s="81"/>
    </row>
    <row r="100" spans="5:16" customFormat="1" ht="15.75" customHeight="1" x14ac:dyDescent="0.25">
      <c r="E100" s="299"/>
      <c r="F100" s="212"/>
      <c r="G100" s="212">
        <v>1</v>
      </c>
      <c r="H100" s="264"/>
      <c r="I100" s="191" t="s">
        <v>42</v>
      </c>
      <c r="J100" s="283"/>
      <c r="K100" s="173"/>
      <c r="L100" s="172"/>
      <c r="M100" s="583"/>
      <c r="N100" s="199">
        <f t="shared" si="6"/>
        <v>0.42222222222222205</v>
      </c>
      <c r="O100" s="81"/>
    </row>
    <row r="101" spans="5:16" customFormat="1" ht="15.75" customHeight="1" x14ac:dyDescent="0.25">
      <c r="E101" s="176"/>
      <c r="F101" s="215"/>
      <c r="G101" s="215"/>
      <c r="H101" s="274"/>
      <c r="I101" s="176"/>
      <c r="J101" s="280" t="s">
        <v>388</v>
      </c>
      <c r="K101" s="217"/>
      <c r="L101" s="186"/>
      <c r="M101" s="281"/>
      <c r="N101" s="193">
        <f>N100+M101</f>
        <v>0.42222222222222205</v>
      </c>
      <c r="O101" s="110"/>
    </row>
    <row r="102" spans="5:16" customFormat="1" ht="15.75" customHeight="1" x14ac:dyDescent="0.25">
      <c r="E102" s="27"/>
      <c r="F102" s="27"/>
      <c r="G102" s="27"/>
      <c r="H102" s="27"/>
      <c r="I102" s="279"/>
      <c r="J102" s="284" t="s">
        <v>369</v>
      </c>
      <c r="K102" s="285"/>
      <c r="L102" s="285"/>
      <c r="M102" s="268"/>
      <c r="N102" s="286">
        <f>IF(N103-N101&lt;0,"OVERTIME",N103-N101)</f>
        <v>1.3888888888890505E-3</v>
      </c>
      <c r="O102" s="110"/>
      <c r="P102" s="1256"/>
    </row>
    <row r="103" spans="5:16" customFormat="1" ht="15.75" customHeight="1" x14ac:dyDescent="0.25">
      <c r="E103" s="325">
        <v>6</v>
      </c>
      <c r="F103" s="287"/>
      <c r="G103" s="287"/>
      <c r="H103" s="287"/>
      <c r="I103" s="288" t="s">
        <v>38</v>
      </c>
      <c r="J103" s="289" t="s">
        <v>43</v>
      </c>
      <c r="K103" s="290"/>
      <c r="L103" s="291"/>
      <c r="M103" s="292"/>
      <c r="N103" s="479">
        <f>TIME(10,10,0)</f>
        <v>0.4236111111111111</v>
      </c>
      <c r="O103" s="81"/>
    </row>
    <row r="104" spans="5:16" customFormat="1" ht="15.75" customHeight="1" x14ac:dyDescent="0.25">
      <c r="E104" s="326"/>
      <c r="F104" s="327"/>
      <c r="G104" s="327"/>
      <c r="H104" s="1"/>
      <c r="I104" s="2"/>
      <c r="J104" s="98"/>
      <c r="K104" s="2"/>
      <c r="L104" s="480"/>
      <c r="M104" s="146"/>
      <c r="N104" s="353"/>
      <c r="O104" s="82"/>
    </row>
    <row r="105" spans="5:16" customFormat="1" ht="15.75" customHeight="1" x14ac:dyDescent="0.25">
      <c r="E105" s="328"/>
      <c r="F105" s="329"/>
      <c r="G105" s="329"/>
      <c r="H105" s="4"/>
      <c r="I105" s="2"/>
      <c r="J105" s="445" t="s">
        <v>192</v>
      </c>
      <c r="K105" s="126"/>
      <c r="L105" s="481"/>
      <c r="M105" s="237">
        <v>20</v>
      </c>
      <c r="N105" s="354">
        <f>TIME(10,10,0)</f>
        <v>0.4236111111111111</v>
      </c>
      <c r="O105" s="82"/>
    </row>
    <row r="106" spans="5:16" customFormat="1" ht="15.75" customHeight="1" x14ac:dyDescent="0.25">
      <c r="E106" s="328"/>
      <c r="F106" s="329"/>
      <c r="G106" s="329"/>
      <c r="H106" s="4"/>
      <c r="I106" s="2"/>
      <c r="J106" s="3"/>
      <c r="K106" s="98"/>
      <c r="L106" s="482"/>
      <c r="M106" s="137"/>
      <c r="N106" s="355"/>
      <c r="O106" s="82"/>
    </row>
    <row r="107" spans="5:16" customFormat="1" ht="15.75" customHeight="1" x14ac:dyDescent="0.25">
      <c r="E107" s="330"/>
      <c r="F107" s="331"/>
      <c r="G107" s="331"/>
      <c r="H107" s="29"/>
      <c r="I107" s="26"/>
      <c r="J107" s="446" t="s">
        <v>222</v>
      </c>
      <c r="K107" s="127"/>
      <c r="L107" s="483"/>
      <c r="M107" s="238"/>
      <c r="N107" s="356">
        <f>N105+TIME(0,M105,0)</f>
        <v>0.4375</v>
      </c>
      <c r="O107" s="115"/>
    </row>
    <row r="108" spans="5:16" customFormat="1" ht="15.75" customHeight="1" x14ac:dyDescent="0.25">
      <c r="E108" s="332"/>
      <c r="F108" s="333"/>
      <c r="G108" s="333"/>
      <c r="H108" s="87"/>
      <c r="I108" s="88"/>
      <c r="J108" s="89"/>
      <c r="K108" s="128"/>
      <c r="L108" s="487"/>
      <c r="M108" s="240"/>
      <c r="N108" s="358"/>
      <c r="O108" s="83"/>
    </row>
    <row r="109" spans="5:16" customFormat="1" ht="15.75" customHeight="1" x14ac:dyDescent="0.25">
      <c r="E109" s="334"/>
      <c r="F109" s="335"/>
      <c r="G109" s="335"/>
      <c r="H109" s="39"/>
      <c r="I109" s="34"/>
      <c r="J109" s="44"/>
      <c r="K109" s="129"/>
      <c r="L109" s="488"/>
      <c r="M109" s="241"/>
      <c r="N109" s="359"/>
      <c r="O109" s="114"/>
    </row>
    <row r="110" spans="5:16" customFormat="1" ht="15.75" customHeight="1" x14ac:dyDescent="0.25">
      <c r="E110" s="336"/>
      <c r="F110" s="337"/>
      <c r="G110" s="337"/>
      <c r="H110" s="90"/>
      <c r="I110" s="91"/>
      <c r="J110" s="92"/>
      <c r="K110" s="130"/>
      <c r="L110" s="489"/>
      <c r="M110" s="242"/>
      <c r="N110" s="360"/>
      <c r="O110" s="114"/>
    </row>
    <row r="111" spans="5:16" customFormat="1" ht="15.75" customHeight="1" x14ac:dyDescent="0.25">
      <c r="E111" s="338"/>
      <c r="F111" s="338"/>
      <c r="G111" s="338"/>
      <c r="H111" s="131"/>
      <c r="I111" s="97"/>
      <c r="J111" s="97"/>
      <c r="K111" s="97"/>
      <c r="L111" s="490"/>
      <c r="M111" s="239"/>
      <c r="N111" s="361"/>
      <c r="O111" s="82"/>
    </row>
    <row r="112" spans="5:16" customFormat="1" ht="15.75" customHeight="1" x14ac:dyDescent="0.25">
      <c r="E112" s="1584" t="s">
        <v>184</v>
      </c>
      <c r="F112" s="1585"/>
      <c r="G112" s="1585"/>
      <c r="H112" s="1585"/>
      <c r="I112" s="1585"/>
      <c r="J112" s="1585"/>
      <c r="K112" s="1585"/>
      <c r="L112" s="1585"/>
      <c r="M112" s="1585"/>
      <c r="N112" s="1586"/>
      <c r="O112" s="82"/>
    </row>
    <row r="113" spans="5:15" customFormat="1" ht="15.75" customHeight="1" x14ac:dyDescent="0.25">
      <c r="E113" s="1603" t="str">
        <f>E3</f>
        <v>135th IEEE 802.11 WIRELESS LOCAL AREA NETWORKS SESSION</v>
      </c>
      <c r="F113" s="1579"/>
      <c r="G113" s="1579"/>
      <c r="H113" s="1579"/>
      <c r="I113" s="1579"/>
      <c r="J113" s="1579"/>
      <c r="K113" s="1579"/>
      <c r="L113" s="1579"/>
      <c r="M113" s="1579"/>
      <c r="N113" s="1580"/>
      <c r="O113" s="84"/>
    </row>
    <row r="114" spans="5:15" customFormat="1" ht="15.75" customHeight="1" x14ac:dyDescent="0.25">
      <c r="E114" s="1590" t="str">
        <f>E4</f>
        <v>Hotel Nikko New Century Beijing - Haidian District   Beijing, China 100044</v>
      </c>
      <c r="F114" s="1591"/>
      <c r="G114" s="1591"/>
      <c r="H114" s="1591"/>
      <c r="I114" s="1591"/>
      <c r="J114" s="1591"/>
      <c r="K114" s="1591"/>
      <c r="L114" s="1591"/>
      <c r="M114" s="1591"/>
      <c r="N114" s="1592"/>
      <c r="O114" s="84"/>
    </row>
    <row r="115" spans="5:15" customFormat="1" ht="15.75" customHeight="1" x14ac:dyDescent="0.25">
      <c r="E115" s="1593" t="str">
        <f>E5</f>
        <v>September 26-27, 2012</v>
      </c>
      <c r="F115" s="1594"/>
      <c r="G115" s="1594"/>
      <c r="H115" s="1595"/>
      <c r="I115" s="1595"/>
      <c r="J115" s="1595"/>
      <c r="K115" s="1595"/>
      <c r="L115" s="1595"/>
      <c r="M115" s="1595"/>
      <c r="N115" s="1596"/>
      <c r="O115" s="81"/>
    </row>
    <row r="116" spans="5:15" customFormat="1" ht="15.75" customHeight="1" x14ac:dyDescent="0.25">
      <c r="E116" s="312"/>
      <c r="F116" s="313"/>
      <c r="G116" s="313"/>
      <c r="H116" s="111"/>
      <c r="I116" s="112"/>
      <c r="J116" s="112"/>
      <c r="K116" s="112"/>
      <c r="L116" s="112"/>
      <c r="M116" s="231"/>
      <c r="N116" s="113"/>
      <c r="O116" s="81"/>
    </row>
    <row r="117" spans="5:15" customFormat="1" ht="15.75" customHeight="1" x14ac:dyDescent="0.25">
      <c r="E117" s="339"/>
      <c r="F117" s="340"/>
      <c r="G117" s="340"/>
      <c r="H117" s="22"/>
      <c r="I117" s="23"/>
      <c r="J117" s="23"/>
      <c r="K117" s="23"/>
      <c r="L117" s="485"/>
      <c r="M117" s="232"/>
      <c r="N117" s="350"/>
      <c r="O117" s="81"/>
    </row>
    <row r="118" spans="5:15" customFormat="1" ht="15.75" customHeight="1" x14ac:dyDescent="0.25">
      <c r="E118" s="1573" t="s">
        <v>532</v>
      </c>
      <c r="F118" s="1574"/>
      <c r="G118" s="1574"/>
      <c r="H118" s="1575"/>
      <c r="I118" s="1575"/>
      <c r="J118" s="1575"/>
      <c r="K118" s="1575"/>
      <c r="L118" s="1575"/>
      <c r="M118" s="1575"/>
      <c r="N118" s="1576"/>
      <c r="O118" s="84"/>
    </row>
    <row r="119" spans="5:15" customFormat="1" ht="15.75" customHeight="1" x14ac:dyDescent="0.25">
      <c r="E119" s="1567" t="str">
        <f>E9</f>
        <v>WG CHAIR - Bruce Kraemer (Marvell)</v>
      </c>
      <c r="F119" s="1568"/>
      <c r="G119" s="1568"/>
      <c r="H119" s="1568"/>
      <c r="I119" s="1568"/>
      <c r="J119" s="1568"/>
      <c r="K119" s="1568"/>
      <c r="L119" s="1568"/>
      <c r="M119" s="1568"/>
      <c r="N119" s="1569"/>
      <c r="O119" s="84"/>
    </row>
    <row r="120" spans="5:15" customFormat="1" ht="15.75" customHeight="1" x14ac:dyDescent="0.25">
      <c r="E120" s="1587" t="str">
        <f>E10</f>
        <v>WG  VICE-CHAIR - Jon Rosdahl (CSR) -- WG  VICE-CHAIR - Adrian Stephens (Intel)</v>
      </c>
      <c r="F120" s="1588"/>
      <c r="G120" s="1588"/>
      <c r="H120" s="1588"/>
      <c r="I120" s="1588"/>
      <c r="J120" s="1588"/>
      <c r="K120" s="1588"/>
      <c r="L120" s="1588"/>
      <c r="M120" s="1588"/>
      <c r="N120" s="1589"/>
      <c r="O120" s="82"/>
    </row>
    <row r="121" spans="5:15" customFormat="1" ht="15.75" customHeight="1" x14ac:dyDescent="0.25">
      <c r="E121" s="1570" t="str">
        <f>E11</f>
        <v>WG SECRETARY - STEPHEN MCCANN (RIM)</v>
      </c>
      <c r="F121" s="1571"/>
      <c r="G121" s="1571"/>
      <c r="H121" s="1571"/>
      <c r="I121" s="1571"/>
      <c r="J121" s="1571"/>
      <c r="K121" s="1571"/>
      <c r="L121" s="1571"/>
      <c r="M121" s="1571"/>
      <c r="N121" s="1572"/>
      <c r="O121" s="82"/>
    </row>
    <row r="122" spans="5:15" customFormat="1" ht="15.75" customHeight="1" thickBot="1" x14ac:dyDescent="0.3">
      <c r="E122" s="341"/>
      <c r="F122" s="341"/>
      <c r="G122" s="341"/>
      <c r="H122" s="36"/>
      <c r="I122" s="36"/>
      <c r="J122" s="1609" t="str">
        <f>Title!$B$4</f>
        <v>R0</v>
      </c>
      <c r="K122" s="36"/>
      <c r="L122" s="341"/>
      <c r="M122" s="243"/>
      <c r="N122" s="362"/>
      <c r="O122" s="82"/>
    </row>
    <row r="123" spans="5:15" customFormat="1" ht="27" customHeight="1" thickBot="1" x14ac:dyDescent="0.3">
      <c r="E123" s="206"/>
      <c r="F123" s="206"/>
      <c r="G123" s="206"/>
      <c r="H123" s="160"/>
      <c r="I123" s="161"/>
      <c r="J123" s="1610"/>
      <c r="K123" s="161"/>
      <c r="L123" s="161"/>
      <c r="M123" s="229"/>
      <c r="N123" s="449" t="s">
        <v>359</v>
      </c>
      <c r="O123" s="82"/>
    </row>
    <row r="124" spans="5:15" customFormat="1" ht="15.75" customHeight="1" x14ac:dyDescent="0.25">
      <c r="E124" s="162">
        <v>1</v>
      </c>
      <c r="F124" s="163"/>
      <c r="G124" s="163"/>
      <c r="H124" s="163"/>
      <c r="I124" s="164"/>
      <c r="J124" s="165" t="s">
        <v>137</v>
      </c>
      <c r="K124" s="166" t="s">
        <v>185</v>
      </c>
      <c r="L124" s="166" t="s">
        <v>509</v>
      </c>
      <c r="M124" s="244">
        <v>1</v>
      </c>
      <c r="N124" s="198">
        <f>TIME(10,30,0)</f>
        <v>0.4375</v>
      </c>
      <c r="O124" s="93"/>
    </row>
    <row r="125" spans="5:15" customFormat="1" ht="15.75" customHeight="1" x14ac:dyDescent="0.25">
      <c r="E125" s="168"/>
      <c r="F125" s="169">
        <v>1.1000000000000001</v>
      </c>
      <c r="G125" s="169"/>
      <c r="H125" s="169"/>
      <c r="I125" s="170" t="s">
        <v>75</v>
      </c>
      <c r="J125" s="171" t="s">
        <v>164</v>
      </c>
      <c r="K125" s="172" t="s">
        <v>185</v>
      </c>
      <c r="L125" s="173" t="s">
        <v>509</v>
      </c>
      <c r="M125" s="245">
        <v>1</v>
      </c>
      <c r="N125" s="174">
        <f>N124+TIME(0,M124,0)</f>
        <v>0.43819444444444444</v>
      </c>
      <c r="O125" s="82"/>
    </row>
    <row r="126" spans="5:15" customFormat="1" ht="15.75" customHeight="1" x14ac:dyDescent="0.25">
      <c r="E126" s="176"/>
      <c r="F126" s="176"/>
      <c r="G126" s="176"/>
      <c r="H126" s="175"/>
      <c r="I126" s="176"/>
      <c r="J126" s="177"/>
      <c r="K126" s="178"/>
      <c r="L126" s="178"/>
      <c r="M126" s="257"/>
      <c r="N126" s="258"/>
    </row>
    <row r="127" spans="5:15" customFormat="1" ht="15.75" customHeight="1" x14ac:dyDescent="0.25">
      <c r="E127" s="300">
        <v>2</v>
      </c>
      <c r="F127" s="181"/>
      <c r="G127" s="181"/>
      <c r="H127" s="180"/>
      <c r="I127" s="181"/>
      <c r="J127" s="182" t="s">
        <v>194</v>
      </c>
      <c r="K127" s="183" t="s">
        <v>185</v>
      </c>
      <c r="L127" s="183" t="s">
        <v>195</v>
      </c>
      <c r="M127" s="246"/>
      <c r="N127" s="199">
        <f>N125+TIME(0,M125,0)</f>
        <v>0.43888888888888888</v>
      </c>
    </row>
    <row r="128" spans="5:15" customFormat="1" ht="15.75" customHeight="1" x14ac:dyDescent="0.25">
      <c r="E128" s="197"/>
      <c r="F128" s="346">
        <f>E127+0.1</f>
        <v>2.1</v>
      </c>
      <c r="G128" s="206"/>
      <c r="H128" s="160"/>
      <c r="I128" s="176" t="s">
        <v>191</v>
      </c>
      <c r="J128" s="185" t="s">
        <v>290</v>
      </c>
      <c r="K128" s="186" t="s">
        <v>185</v>
      </c>
      <c r="L128" s="186" t="s">
        <v>509</v>
      </c>
      <c r="M128" s="246">
        <v>1</v>
      </c>
      <c r="N128" s="199">
        <f>N127+TIME(0,M127,0)</f>
        <v>0.43888888888888888</v>
      </c>
    </row>
    <row r="129" spans="4:15" ht="15.75" customHeight="1" x14ac:dyDescent="0.25">
      <c r="E129" s="197"/>
      <c r="F129" s="346">
        <f t="shared" ref="F129:F134" si="8">F128+0.1</f>
        <v>2.2000000000000002</v>
      </c>
      <c r="G129" s="206"/>
      <c r="H129" s="160"/>
      <c r="I129" s="176" t="s">
        <v>191</v>
      </c>
      <c r="J129" s="188" t="s">
        <v>140</v>
      </c>
      <c r="K129" s="608" t="s">
        <v>185</v>
      </c>
      <c r="L129" s="608" t="s">
        <v>143</v>
      </c>
      <c r="M129" s="246">
        <v>1</v>
      </c>
      <c r="N129" s="199">
        <f t="shared" ref="N129:N148" si="9">N128+TIME(0,M128,0)</f>
        <v>0.43958333333333333</v>
      </c>
      <c r="O129"/>
    </row>
    <row r="130" spans="4:15" ht="15.75" customHeight="1" x14ac:dyDescent="0.25">
      <c r="E130" s="197"/>
      <c r="F130" s="346">
        <f t="shared" si="8"/>
        <v>2.3000000000000003</v>
      </c>
      <c r="G130" s="206"/>
      <c r="H130" s="160"/>
      <c r="I130" s="176" t="s">
        <v>191</v>
      </c>
      <c r="J130" s="609"/>
      <c r="K130" s="217" t="s">
        <v>185</v>
      </c>
      <c r="L130" s="217"/>
      <c r="M130" s="275"/>
      <c r="N130" s="199">
        <f t="shared" si="9"/>
        <v>0.44027777777777777</v>
      </c>
      <c r="O130"/>
    </row>
    <row r="131" spans="4:15" ht="15.75" customHeight="1" x14ac:dyDescent="0.25">
      <c r="E131" s="197"/>
      <c r="F131" s="346">
        <f t="shared" si="8"/>
        <v>2.4000000000000004</v>
      </c>
      <c r="G131" s="206"/>
      <c r="H131" s="160"/>
      <c r="I131" s="176" t="s">
        <v>42</v>
      </c>
      <c r="J131" s="609"/>
      <c r="K131" s="217" t="s">
        <v>185</v>
      </c>
      <c r="L131" s="217"/>
      <c r="M131" s="275"/>
      <c r="N131" s="199">
        <f t="shared" si="9"/>
        <v>0.44027777777777777</v>
      </c>
      <c r="O131"/>
    </row>
    <row r="132" spans="4:15" ht="15.75" customHeight="1" x14ac:dyDescent="0.25">
      <c r="E132" s="197"/>
      <c r="F132" s="346">
        <f t="shared" si="8"/>
        <v>2.5000000000000004</v>
      </c>
      <c r="G132" s="206"/>
      <c r="H132" s="160"/>
      <c r="I132" s="176" t="s">
        <v>42</v>
      </c>
      <c r="J132" s="189"/>
      <c r="K132" s="217" t="s">
        <v>185</v>
      </c>
      <c r="L132" s="186"/>
      <c r="M132" s="275"/>
      <c r="N132" s="199">
        <f t="shared" si="9"/>
        <v>0.44027777777777777</v>
      </c>
      <c r="O132"/>
    </row>
    <row r="133" spans="4:15" ht="15.75" customHeight="1" x14ac:dyDescent="0.25">
      <c r="E133" s="197"/>
      <c r="F133" s="346">
        <f t="shared" si="8"/>
        <v>2.6000000000000005</v>
      </c>
      <c r="G133" s="206"/>
      <c r="H133" s="160"/>
      <c r="I133" s="176" t="s">
        <v>42</v>
      </c>
      <c r="J133" s="609"/>
      <c r="K133" s="217" t="s">
        <v>185</v>
      </c>
      <c r="L133" s="186"/>
      <c r="M133" s="275"/>
      <c r="N133" s="199">
        <f t="shared" si="9"/>
        <v>0.44027777777777777</v>
      </c>
      <c r="O133"/>
    </row>
    <row r="134" spans="4:15" ht="15.75" customHeight="1" x14ac:dyDescent="0.25">
      <c r="E134" s="299"/>
      <c r="F134" s="376">
        <f t="shared" si="8"/>
        <v>2.7000000000000006</v>
      </c>
      <c r="G134" s="191"/>
      <c r="H134" s="190"/>
      <c r="I134" s="191" t="s">
        <v>42</v>
      </c>
      <c r="J134" s="621" t="s">
        <v>11</v>
      </c>
      <c r="K134" s="172" t="s">
        <v>185</v>
      </c>
      <c r="L134" s="172" t="s">
        <v>516</v>
      </c>
      <c r="M134" s="248">
        <v>2</v>
      </c>
      <c r="N134" s="199">
        <f t="shared" si="9"/>
        <v>0.44027777777777777</v>
      </c>
      <c r="O134"/>
    </row>
    <row r="135" spans="4:15" ht="15.75" customHeight="1" x14ac:dyDescent="0.25">
      <c r="E135" s="176"/>
      <c r="F135" s="176"/>
      <c r="G135" s="176"/>
      <c r="H135" s="192"/>
      <c r="I135" s="176"/>
      <c r="J135" s="186"/>
      <c r="K135" s="178"/>
      <c r="L135" s="178"/>
      <c r="M135" s="257"/>
      <c r="N135" s="259"/>
      <c r="O135"/>
    </row>
    <row r="136" spans="4:15" ht="15.75" customHeight="1" x14ac:dyDescent="0.25">
      <c r="E136" s="194">
        <v>3</v>
      </c>
      <c r="F136" s="221"/>
      <c r="G136" s="221"/>
      <c r="H136" s="195"/>
      <c r="I136" s="181" t="s">
        <v>191</v>
      </c>
      <c r="J136" s="165" t="s">
        <v>180</v>
      </c>
      <c r="K136" s="196"/>
      <c r="L136" s="196"/>
      <c r="M136" s="246"/>
      <c r="N136" s="199"/>
      <c r="O136"/>
    </row>
    <row r="137" spans="4:15" ht="15.75" customHeight="1" x14ac:dyDescent="0.25">
      <c r="E137" s="197"/>
      <c r="F137" s="206"/>
      <c r="G137" s="206"/>
      <c r="H137" s="175"/>
      <c r="I137" s="176"/>
      <c r="J137" s="186"/>
      <c r="K137" s="186"/>
      <c r="L137" s="186"/>
      <c r="M137" s="246"/>
      <c r="N137" s="199"/>
      <c r="O137"/>
    </row>
    <row r="138" spans="4:15" ht="15.75" customHeight="1" x14ac:dyDescent="0.25">
      <c r="E138" s="197"/>
      <c r="F138" s="346">
        <f>E136+0.1</f>
        <v>3.1</v>
      </c>
      <c r="G138" s="206"/>
      <c r="H138" s="175"/>
      <c r="I138" s="176"/>
      <c r="J138" s="535" t="s">
        <v>293</v>
      </c>
      <c r="K138" s="186"/>
      <c r="L138" s="186"/>
      <c r="M138" s="246"/>
      <c r="N138" s="199"/>
      <c r="O138"/>
    </row>
    <row r="139" spans="4:15" ht="15.75" customHeight="1" x14ac:dyDescent="0.25">
      <c r="E139" s="197"/>
      <c r="F139" s="346"/>
      <c r="G139" s="206">
        <v>1</v>
      </c>
      <c r="H139" s="192"/>
      <c r="I139" s="200" t="s">
        <v>191</v>
      </c>
      <c r="J139" s="683" t="s">
        <v>727</v>
      </c>
      <c r="K139" s="584" t="s">
        <v>46</v>
      </c>
      <c r="L139" s="99" t="s">
        <v>125</v>
      </c>
      <c r="M139" s="247">
        <v>5</v>
      </c>
      <c r="N139" s="199">
        <f>N134+TIME(0,M134,0)</f>
        <v>0.44166666666666665</v>
      </c>
      <c r="O139"/>
    </row>
    <row r="140" spans="4:15" ht="15.75" customHeight="1" x14ac:dyDescent="0.25">
      <c r="E140" s="197"/>
      <c r="F140" s="346"/>
      <c r="G140" s="206">
        <f>G139+1</f>
        <v>2</v>
      </c>
      <c r="H140" s="192"/>
      <c r="I140" s="200" t="s">
        <v>191</v>
      </c>
      <c r="J140" s="789" t="s">
        <v>726</v>
      </c>
      <c r="K140" s="202" t="s">
        <v>186</v>
      </c>
      <c r="L140" s="99" t="s">
        <v>161</v>
      </c>
      <c r="M140" s="247">
        <v>5</v>
      </c>
      <c r="N140" s="199">
        <f t="shared" si="9"/>
        <v>0.44513888888888886</v>
      </c>
      <c r="O140"/>
    </row>
    <row r="141" spans="4:15" ht="15.75" customHeight="1" x14ac:dyDescent="0.3">
      <c r="D141" s="577"/>
      <c r="E141" s="197"/>
      <c r="F141" s="346"/>
      <c r="G141" s="206">
        <f>G140+1</f>
        <v>3</v>
      </c>
      <c r="H141" s="192"/>
      <c r="I141" s="789" t="s">
        <v>42</v>
      </c>
      <c r="J141" s="1021" t="s">
        <v>725</v>
      </c>
      <c r="K141" s="1028" t="s">
        <v>185</v>
      </c>
      <c r="L141" s="1023" t="s">
        <v>518</v>
      </c>
      <c r="M141" s="247">
        <v>5</v>
      </c>
      <c r="N141" s="199">
        <f t="shared" si="9"/>
        <v>0.44861111111111107</v>
      </c>
      <c r="O141"/>
    </row>
    <row r="142" spans="4:15" ht="15.75" customHeight="1" x14ac:dyDescent="0.25">
      <c r="E142" s="197"/>
      <c r="F142" s="206"/>
      <c r="G142" s="206"/>
      <c r="H142" s="192"/>
      <c r="I142" s="200"/>
      <c r="J142" s="201"/>
      <c r="K142" s="202"/>
      <c r="L142" s="99"/>
      <c r="M142" s="247"/>
      <c r="N142" s="199">
        <f t="shared" si="9"/>
        <v>0.45208333333333328</v>
      </c>
      <c r="O142"/>
    </row>
    <row r="143" spans="4:15" ht="15.75" customHeight="1" x14ac:dyDescent="0.25">
      <c r="E143" s="197"/>
      <c r="F143" s="346">
        <v>3.2</v>
      </c>
      <c r="G143" s="206"/>
      <c r="H143" s="175"/>
      <c r="I143" s="200"/>
      <c r="J143" s="535" t="s">
        <v>292</v>
      </c>
      <c r="K143" s="186"/>
      <c r="L143" s="186"/>
      <c r="M143" s="247"/>
      <c r="N143" s="199">
        <f t="shared" si="9"/>
        <v>0.45208333333333328</v>
      </c>
      <c r="O143"/>
    </row>
    <row r="144" spans="4:15" ht="15.75" customHeight="1" x14ac:dyDescent="0.25">
      <c r="E144" s="197"/>
      <c r="F144" s="206"/>
      <c r="G144" s="206">
        <v>1</v>
      </c>
      <c r="H144" s="192"/>
      <c r="I144" s="200" t="s">
        <v>191</v>
      </c>
      <c r="J144" s="529" t="s">
        <v>45</v>
      </c>
      <c r="K144" s="530" t="s">
        <v>40</v>
      </c>
      <c r="L144" s="529" t="s">
        <v>409</v>
      </c>
      <c r="M144" s="247">
        <v>5</v>
      </c>
      <c r="N144" s="199">
        <f t="shared" si="9"/>
        <v>0.45208333333333328</v>
      </c>
      <c r="O144"/>
    </row>
    <row r="145" spans="5:14" customFormat="1" ht="15.75" customHeight="1" x14ac:dyDescent="0.25">
      <c r="E145" s="197"/>
      <c r="F145" s="206"/>
      <c r="G145" s="206">
        <f>G144+1</f>
        <v>2</v>
      </c>
      <c r="H145" s="192"/>
      <c r="I145" s="200" t="s">
        <v>191</v>
      </c>
      <c r="J145" s="789" t="s">
        <v>729</v>
      </c>
      <c r="K145" s="1036" t="s">
        <v>186</v>
      </c>
      <c r="L145" s="750" t="s">
        <v>408</v>
      </c>
      <c r="M145" s="247">
        <v>5</v>
      </c>
      <c r="N145" s="199">
        <f t="shared" si="9"/>
        <v>0.45555555555555549</v>
      </c>
    </row>
    <row r="146" spans="5:14" customFormat="1" ht="15.75" customHeight="1" x14ac:dyDescent="0.25">
      <c r="E146" s="197"/>
      <c r="F146" s="206"/>
      <c r="G146" s="206">
        <f>G145+1</f>
        <v>3</v>
      </c>
      <c r="H146" s="192"/>
      <c r="I146" s="200" t="s">
        <v>191</v>
      </c>
      <c r="J146" s="529" t="s">
        <v>728</v>
      </c>
      <c r="K146" s="530" t="s">
        <v>186</v>
      </c>
      <c r="L146" s="529" t="s">
        <v>156</v>
      </c>
      <c r="M146" s="559">
        <v>10</v>
      </c>
      <c r="N146" s="199">
        <f t="shared" si="9"/>
        <v>0.4590277777777777</v>
      </c>
    </row>
    <row r="147" spans="5:14" customFormat="1" ht="15.75" customHeight="1" x14ac:dyDescent="0.25">
      <c r="E147" s="197"/>
      <c r="F147" s="206"/>
      <c r="G147" s="206">
        <f>G146+1</f>
        <v>4</v>
      </c>
      <c r="H147" s="192"/>
      <c r="I147" s="200" t="s">
        <v>191</v>
      </c>
      <c r="J147" s="529" t="s">
        <v>730</v>
      </c>
      <c r="K147" s="530" t="s">
        <v>40</v>
      </c>
      <c r="L147" s="529" t="s">
        <v>171</v>
      </c>
      <c r="M147" s="559">
        <v>2</v>
      </c>
      <c r="N147" s="199">
        <f t="shared" si="9"/>
        <v>0.46597222222222212</v>
      </c>
    </row>
    <row r="148" spans="5:14" customFormat="1" ht="15.75" customHeight="1" x14ac:dyDescent="0.25">
      <c r="E148" s="203"/>
      <c r="F148" s="170"/>
      <c r="G148" s="170">
        <f>G147+1</f>
        <v>5</v>
      </c>
      <c r="H148" s="190"/>
      <c r="I148" s="204" t="s">
        <v>191</v>
      </c>
      <c r="J148" s="610"/>
      <c r="K148" s="172"/>
      <c r="L148" s="172"/>
      <c r="M148" s="245"/>
      <c r="N148" s="213">
        <f t="shared" si="9"/>
        <v>0.46736111111111101</v>
      </c>
    </row>
    <row r="149" spans="5:14" customFormat="1" ht="15.75" customHeight="1" x14ac:dyDescent="0.25">
      <c r="E149" s="206"/>
      <c r="F149" s="206"/>
      <c r="G149" s="206"/>
      <c r="H149" s="175"/>
      <c r="I149" s="200"/>
      <c r="J149" s="207"/>
      <c r="K149" s="202"/>
      <c r="L149" s="208"/>
      <c r="M149" s="247"/>
      <c r="N149" s="179"/>
    </row>
    <row r="150" spans="5:14" customFormat="1" ht="15.75" customHeight="1" x14ac:dyDescent="0.25">
      <c r="E150" s="194">
        <v>4</v>
      </c>
      <c r="F150" s="221"/>
      <c r="G150" s="221"/>
      <c r="H150" s="209"/>
      <c r="I150" s="183"/>
      <c r="J150" s="210" t="s">
        <v>135</v>
      </c>
      <c r="K150" s="196"/>
      <c r="L150" s="196"/>
      <c r="M150" s="607"/>
      <c r="N150" s="184"/>
    </row>
    <row r="151" spans="5:14" customFormat="1" ht="15.75" customHeight="1" x14ac:dyDescent="0.3">
      <c r="E151" s="197"/>
      <c r="F151" s="346">
        <f>E150+0.1</f>
        <v>4.0999999999999996</v>
      </c>
      <c r="G151" s="206"/>
      <c r="H151" s="211"/>
      <c r="I151" s="789" t="s">
        <v>2</v>
      </c>
      <c r="J151" s="570" t="s">
        <v>722</v>
      </c>
      <c r="K151" s="202" t="s">
        <v>6</v>
      </c>
      <c r="L151" s="450" t="s">
        <v>517</v>
      </c>
      <c r="M151" s="246">
        <v>4</v>
      </c>
      <c r="N151" s="199">
        <f>N148+TIME(0,M148,0)</f>
        <v>0.46736111111111101</v>
      </c>
    </row>
    <row r="152" spans="5:14" customFormat="1" ht="15.75" customHeight="1" x14ac:dyDescent="0.3">
      <c r="E152" s="197"/>
      <c r="F152" s="346">
        <f>F151+0.1</f>
        <v>4.1999999999999993</v>
      </c>
      <c r="G152" s="206"/>
      <c r="H152" s="211"/>
      <c r="I152" s="789" t="s">
        <v>2</v>
      </c>
      <c r="J152" s="570" t="s">
        <v>723</v>
      </c>
      <c r="K152" s="202" t="s">
        <v>6</v>
      </c>
      <c r="L152" s="450" t="s">
        <v>517</v>
      </c>
      <c r="M152" s="1034">
        <v>4</v>
      </c>
      <c r="N152" s="199">
        <f>N151+TIME(0,M151,0)</f>
        <v>0.47013888888888877</v>
      </c>
    </row>
    <row r="153" spans="5:14" customFormat="1" ht="15.75" customHeight="1" x14ac:dyDescent="0.3">
      <c r="E153" s="197"/>
      <c r="F153" s="346">
        <f>F152+0.1</f>
        <v>4.2999999999999989</v>
      </c>
      <c r="G153" s="206"/>
      <c r="H153" s="211"/>
      <c r="I153" s="789"/>
      <c r="J153" s="1039"/>
      <c r="K153" s="202" t="s">
        <v>6</v>
      </c>
      <c r="L153" s="450"/>
      <c r="M153" s="1034"/>
      <c r="N153" s="199">
        <f>N152+TIME(0,M152,0)</f>
        <v>0.47291666666666654</v>
      </c>
    </row>
    <row r="154" spans="5:14" customFormat="1" ht="15.75" customHeight="1" x14ac:dyDescent="0.3">
      <c r="E154" s="197"/>
      <c r="F154" s="346">
        <f>F153+0.1</f>
        <v>4.3999999999999986</v>
      </c>
      <c r="G154" s="206"/>
      <c r="H154" s="211"/>
      <c r="I154" s="789"/>
      <c r="J154" s="1039"/>
      <c r="K154" s="202" t="s">
        <v>6</v>
      </c>
      <c r="L154" s="450"/>
      <c r="M154" s="1034"/>
      <c r="N154" s="199">
        <f>N153+TIME(0,M153,0)</f>
        <v>0.47291666666666654</v>
      </c>
    </row>
    <row r="155" spans="5:14" customFormat="1" ht="15.75" customHeight="1" x14ac:dyDescent="0.25">
      <c r="E155" s="203"/>
      <c r="F155" s="376">
        <f>F154+0.1</f>
        <v>4.4999999999999982</v>
      </c>
      <c r="G155" s="170"/>
      <c r="H155" s="212"/>
      <c r="I155" s="204"/>
      <c r="J155" s="513"/>
      <c r="K155" s="620"/>
      <c r="L155" s="514"/>
      <c r="M155" s="248"/>
      <c r="N155" s="213">
        <f>N154+TIME(0,M154,0)</f>
        <v>0.47291666666666654</v>
      </c>
    </row>
    <row r="156" spans="5:14" customFormat="1" ht="15.75" customHeight="1" x14ac:dyDescent="0.25">
      <c r="E156" s="206"/>
      <c r="F156" s="206"/>
      <c r="G156" s="206"/>
      <c r="H156" s="215"/>
      <c r="I156" s="200"/>
      <c r="J156" s="216"/>
      <c r="K156" s="217"/>
      <c r="L156" s="200"/>
      <c r="M156" s="247"/>
      <c r="N156" s="218"/>
    </row>
    <row r="157" spans="5:14" customFormat="1" ht="15.75" customHeight="1" x14ac:dyDescent="0.25">
      <c r="E157" s="301">
        <v>5</v>
      </c>
      <c r="F157" s="164"/>
      <c r="G157" s="164"/>
      <c r="H157" s="180"/>
      <c r="I157" s="183"/>
      <c r="J157" s="219" t="s">
        <v>193</v>
      </c>
      <c r="K157" s="166"/>
      <c r="L157" s="220"/>
      <c r="M157" s="244"/>
      <c r="N157" s="184">
        <f>N155+TIME(0,M155,0)</f>
        <v>0.47291666666666654</v>
      </c>
    </row>
    <row r="158" spans="5:14" customFormat="1" ht="15.75" customHeight="1" x14ac:dyDescent="0.3">
      <c r="E158" s="302"/>
      <c r="F158" s="346">
        <f>E157+0.1</f>
        <v>5.0999999999999996</v>
      </c>
      <c r="G158" s="200"/>
      <c r="H158" s="192"/>
      <c r="I158" s="178" t="s">
        <v>75</v>
      </c>
      <c r="J158" s="217" t="s">
        <v>126</v>
      </c>
      <c r="K158" s="202" t="s">
        <v>186</v>
      </c>
      <c r="L158" s="450" t="s">
        <v>516</v>
      </c>
      <c r="M158" s="246">
        <v>4</v>
      </c>
      <c r="N158" s="199">
        <f>N157+TIME(0,M157,0)</f>
        <v>0.47291666666666654</v>
      </c>
    </row>
    <row r="159" spans="5:14" customFormat="1" ht="15.75" customHeight="1" x14ac:dyDescent="0.25">
      <c r="E159" s="302"/>
      <c r="F159" s="346">
        <f>F158+0.1</f>
        <v>5.1999999999999993</v>
      </c>
      <c r="G159" s="200"/>
      <c r="H159" s="192"/>
      <c r="I159" s="178" t="s">
        <v>38</v>
      </c>
      <c r="J159" s="12" t="s">
        <v>697</v>
      </c>
      <c r="K159" s="1029" t="s">
        <v>6</v>
      </c>
      <c r="L159" s="1030" t="s">
        <v>698</v>
      </c>
      <c r="M159" s="246">
        <v>10</v>
      </c>
      <c r="N159" s="199">
        <f>N158+TIME(0,M158,0)</f>
        <v>0.47569444444444431</v>
      </c>
    </row>
    <row r="160" spans="5:14" customFormat="1" ht="15.75" customHeight="1" x14ac:dyDescent="0.25">
      <c r="E160" s="302"/>
      <c r="F160" s="346">
        <f>F159+0.1</f>
        <v>5.2999999999999989</v>
      </c>
      <c r="G160" s="200"/>
      <c r="H160" s="192"/>
      <c r="I160" s="178" t="s">
        <v>53</v>
      </c>
      <c r="J160" s="1037" t="s">
        <v>724</v>
      </c>
      <c r="K160" s="1029" t="s">
        <v>6</v>
      </c>
      <c r="L160" s="1273" t="s">
        <v>509</v>
      </c>
      <c r="M160" s="246">
        <v>10</v>
      </c>
      <c r="N160" s="199">
        <f t="shared" ref="N160:N168" si="10">N159+TIME(0,M159,0)</f>
        <v>0.48263888888888873</v>
      </c>
    </row>
    <row r="161" spans="4:15" ht="15.75" customHeight="1" x14ac:dyDescent="0.25">
      <c r="E161" s="302"/>
      <c r="F161" s="346">
        <f t="shared" ref="F161:F166" si="11">F160+0.1</f>
        <v>5.3999999999999986</v>
      </c>
      <c r="G161" s="200"/>
      <c r="H161" s="192"/>
      <c r="I161" s="178" t="s">
        <v>332</v>
      </c>
      <c r="K161" s="1029" t="s">
        <v>6</v>
      </c>
      <c r="M161" s="559"/>
      <c r="N161" s="199">
        <f t="shared" si="10"/>
        <v>0.48958333333333315</v>
      </c>
      <c r="O161"/>
    </row>
    <row r="162" spans="4:15" ht="15.75" customHeight="1" x14ac:dyDescent="0.25">
      <c r="E162" s="302"/>
      <c r="F162" s="346">
        <f t="shared" si="11"/>
        <v>5.4999999999999982</v>
      </c>
      <c r="G162" s="200"/>
      <c r="H162" s="192"/>
      <c r="I162" s="178" t="s">
        <v>53</v>
      </c>
      <c r="J162" s="1038"/>
      <c r="K162" s="530" t="s">
        <v>6</v>
      </c>
      <c r="L162" s="529"/>
      <c r="M162" s="246"/>
      <c r="N162" s="199">
        <f>N161+TIME(0,M161,0)</f>
        <v>0.48958333333333315</v>
      </c>
      <c r="O162"/>
    </row>
    <row r="163" spans="4:15" ht="15.75" customHeight="1" x14ac:dyDescent="0.25">
      <c r="E163" s="302"/>
      <c r="F163" s="346">
        <f t="shared" si="11"/>
        <v>5.5999999999999979</v>
      </c>
      <c r="G163" s="200"/>
      <c r="H163" s="192"/>
      <c r="I163" s="178" t="s">
        <v>53</v>
      </c>
      <c r="J163" s="1037"/>
      <c r="K163" s="1029" t="s">
        <v>6</v>
      </c>
      <c r="L163" s="1030"/>
      <c r="M163" s="246"/>
      <c r="N163" s="199">
        <f t="shared" si="10"/>
        <v>0.48958333333333315</v>
      </c>
      <c r="O163"/>
    </row>
    <row r="164" spans="4:15" ht="15.75" customHeight="1" x14ac:dyDescent="0.25">
      <c r="E164" s="302"/>
      <c r="F164" s="346">
        <f t="shared" si="11"/>
        <v>5.6999999999999975</v>
      </c>
      <c r="G164" s="200"/>
      <c r="H164" s="192"/>
      <c r="I164" s="178" t="s">
        <v>53</v>
      </c>
      <c r="M164" s="246"/>
      <c r="N164" s="199">
        <f t="shared" si="10"/>
        <v>0.48958333333333315</v>
      </c>
      <c r="O164"/>
    </row>
    <row r="165" spans="4:15" ht="15.75" customHeight="1" x14ac:dyDescent="0.25">
      <c r="E165" s="302"/>
      <c r="F165" s="346">
        <f t="shared" si="11"/>
        <v>5.7999999999999972</v>
      </c>
      <c r="G165" s="200"/>
      <c r="H165" s="192"/>
      <c r="I165" s="178" t="s">
        <v>53</v>
      </c>
      <c r="J165" s="1022"/>
      <c r="K165" s="1029" t="s">
        <v>6</v>
      </c>
      <c r="L165" s="1030"/>
      <c r="M165" s="1031"/>
      <c r="N165" s="199">
        <f t="shared" si="10"/>
        <v>0.48958333333333315</v>
      </c>
      <c r="O165"/>
    </row>
    <row r="166" spans="4:15" s="853" customFormat="1" ht="15.75" customHeight="1" x14ac:dyDescent="0.3">
      <c r="D166" s="574"/>
      <c r="E166" s="302"/>
      <c r="F166" s="346">
        <f t="shared" si="11"/>
        <v>5.8999999999999968</v>
      </c>
      <c r="G166" s="789"/>
      <c r="H166" s="192"/>
      <c r="I166" s="178" t="s">
        <v>53</v>
      </c>
      <c r="J166" s="1022"/>
      <c r="K166" s="1029" t="s">
        <v>6</v>
      </c>
      <c r="L166" s="1023"/>
      <c r="M166" s="1031"/>
      <c r="N166" s="199">
        <f t="shared" si="10"/>
        <v>0.48958333333333315</v>
      </c>
    </row>
    <row r="167" spans="4:15" s="853" customFormat="1" ht="15.75" customHeight="1" x14ac:dyDescent="0.3">
      <c r="D167" s="574"/>
      <c r="E167" s="302"/>
      <c r="F167" s="854">
        <v>5.0999999999999996</v>
      </c>
      <c r="G167" s="789"/>
      <c r="H167" s="192"/>
      <c r="I167" s="178" t="s">
        <v>53</v>
      </c>
      <c r="J167" s="1022"/>
      <c r="K167" s="1029"/>
      <c r="L167" s="1023"/>
      <c r="M167" s="1032"/>
      <c r="N167" s="199">
        <f t="shared" si="10"/>
        <v>0.48958333333333315</v>
      </c>
    </row>
    <row r="168" spans="4:15" s="853" customFormat="1" ht="15.75" customHeight="1" x14ac:dyDescent="0.3">
      <c r="D168" s="574"/>
      <c r="E168" s="302"/>
      <c r="F168" s="854">
        <f>F167+0.01</f>
        <v>5.1099999999999994</v>
      </c>
      <c r="G168" s="789"/>
      <c r="H168" s="192"/>
      <c r="I168" s="178" t="s">
        <v>53</v>
      </c>
      <c r="J168" s="217"/>
      <c r="K168" s="202"/>
      <c r="L168" s="450"/>
      <c r="M168" s="246"/>
      <c r="N168" s="199">
        <f t="shared" si="10"/>
        <v>0.48958333333333315</v>
      </c>
    </row>
    <row r="169" spans="4:15" ht="15.75" customHeight="1" x14ac:dyDescent="0.3">
      <c r="E169" s="302"/>
      <c r="F169" s="854">
        <f t="shared" ref="F169:F170" si="12">F168+0.01</f>
        <v>5.1199999999999992</v>
      </c>
      <c r="G169" s="200"/>
      <c r="H169" s="192"/>
      <c r="I169" s="178" t="s">
        <v>53</v>
      </c>
      <c r="K169" s="202"/>
      <c r="L169" s="450"/>
      <c r="M169" s="246"/>
      <c r="N169" s="199">
        <f t="shared" ref="N169:N170" si="13">N168+TIME(0,M168,0)</f>
        <v>0.48958333333333315</v>
      </c>
      <c r="O169"/>
    </row>
    <row r="170" spans="4:15" ht="15.75" customHeight="1" x14ac:dyDescent="0.25">
      <c r="E170" s="203"/>
      <c r="F170" s="475">
        <f t="shared" si="12"/>
        <v>5.129999999999999</v>
      </c>
      <c r="G170" s="170"/>
      <c r="H170" s="212"/>
      <c r="I170" s="476" t="s">
        <v>53</v>
      </c>
      <c r="J170" s="460"/>
      <c r="K170" s="205"/>
      <c r="L170" s="173"/>
      <c r="M170" s="248"/>
      <c r="N170" s="213">
        <f t="shared" si="13"/>
        <v>0.48958333333333315</v>
      </c>
      <c r="O170"/>
    </row>
    <row r="171" spans="4:15" ht="15.75" customHeight="1" x14ac:dyDescent="0.25">
      <c r="E171" s="206"/>
      <c r="F171" s="206"/>
      <c r="G171" s="206"/>
      <c r="H171" s="215"/>
      <c r="I171" s="176"/>
      <c r="J171" s="216"/>
      <c r="K171" s="178"/>
      <c r="L171" s="178"/>
      <c r="M171" s="246"/>
      <c r="N171" s="193"/>
      <c r="O171"/>
    </row>
    <row r="172" spans="4:15" ht="15.75" customHeight="1" x14ac:dyDescent="0.25">
      <c r="E172" s="194">
        <v>6</v>
      </c>
      <c r="F172" s="221"/>
      <c r="G172" s="221"/>
      <c r="H172" s="209"/>
      <c r="I172" s="183"/>
      <c r="J172" s="210" t="s">
        <v>131</v>
      </c>
      <c r="K172" s="196"/>
      <c r="L172" s="196"/>
      <c r="M172" s="244">
        <v>0</v>
      </c>
      <c r="N172" s="184">
        <f>N170+TIME(0,M170,0)</f>
        <v>0.48958333333333315</v>
      </c>
      <c r="O172"/>
    </row>
    <row r="173" spans="4:15" ht="15.75" customHeight="1" x14ac:dyDescent="0.3">
      <c r="E173" s="203"/>
      <c r="F173" s="170"/>
      <c r="G173" s="170"/>
      <c r="H173" s="212"/>
      <c r="I173" s="204" t="s">
        <v>190</v>
      </c>
      <c r="J173" s="460"/>
      <c r="K173" s="205" t="s">
        <v>186</v>
      </c>
      <c r="L173" s="478" t="s">
        <v>516</v>
      </c>
      <c r="M173" s="461">
        <v>0</v>
      </c>
      <c r="N173" s="213">
        <f>N172+TIME(0,M172,0)</f>
        <v>0.48958333333333315</v>
      </c>
      <c r="O173"/>
    </row>
    <row r="174" spans="4:15" ht="15.75" customHeight="1" x14ac:dyDescent="0.25">
      <c r="E174" s="206"/>
      <c r="F174" s="206"/>
      <c r="G174" s="206"/>
      <c r="H174" s="215"/>
      <c r="I174" s="200"/>
      <c r="J174" s="284" t="s">
        <v>369</v>
      </c>
      <c r="K174" s="217"/>
      <c r="L174" s="200"/>
      <c r="M174" s="247"/>
      <c r="N174" s="286">
        <f>N177-N173</f>
        <v>3.1250000000000222E-2</v>
      </c>
      <c r="O174"/>
    </row>
    <row r="175" spans="4:15" ht="15.75" customHeight="1" x14ac:dyDescent="0.25">
      <c r="E175" s="301">
        <v>7</v>
      </c>
      <c r="F175" s="164"/>
      <c r="G175" s="164"/>
      <c r="H175" s="180"/>
      <c r="I175" s="164" t="s">
        <v>75</v>
      </c>
      <c r="J175" s="222" t="s">
        <v>44</v>
      </c>
      <c r="K175" s="272" t="s">
        <v>6</v>
      </c>
      <c r="L175" s="272" t="s">
        <v>509</v>
      </c>
      <c r="M175" s="273"/>
      <c r="N175" s="223">
        <f>N172+TIME(0,M172,0)</f>
        <v>0.48958333333333315</v>
      </c>
      <c r="O175"/>
    </row>
    <row r="176" spans="4:15" ht="15.75" customHeight="1" x14ac:dyDescent="0.25">
      <c r="E176" s="197"/>
      <c r="F176" s="206"/>
      <c r="G176" s="206"/>
      <c r="H176" s="211"/>
      <c r="I176" s="186"/>
      <c r="J176" s="214"/>
      <c r="K176" s="186"/>
      <c r="L176" s="186"/>
      <c r="M176" s="247"/>
      <c r="N176" s="187"/>
      <c r="O176"/>
    </row>
    <row r="177" spans="4:15" ht="15.75" customHeight="1" x14ac:dyDescent="0.25">
      <c r="E177" s="197"/>
      <c r="F177" s="206"/>
      <c r="G177" s="206"/>
      <c r="H177" s="215"/>
      <c r="I177" s="186"/>
      <c r="J177" s="224" t="s">
        <v>192</v>
      </c>
      <c r="K177" s="225"/>
      <c r="L177" s="225"/>
      <c r="M177" s="249">
        <v>60</v>
      </c>
      <c r="N177" s="226">
        <f>TIME(12,30,0)</f>
        <v>0.52083333333333337</v>
      </c>
      <c r="O177"/>
    </row>
    <row r="178" spans="4:15" ht="15.75" customHeight="1" x14ac:dyDescent="0.25">
      <c r="E178" s="197"/>
      <c r="F178" s="206"/>
      <c r="G178" s="206"/>
      <c r="H178" s="215"/>
      <c r="I178" s="186"/>
      <c r="J178" s="206"/>
      <c r="K178" s="214"/>
      <c r="L178" s="214"/>
      <c r="M178" s="250"/>
      <c r="N178" s="198"/>
      <c r="O178"/>
    </row>
    <row r="179" spans="4:15" ht="15.75" customHeight="1" x14ac:dyDescent="0.25">
      <c r="E179" s="203"/>
      <c r="F179" s="170"/>
      <c r="G179" s="170"/>
      <c r="H179" s="212"/>
      <c r="I179" s="172"/>
      <c r="J179" s="227" t="s">
        <v>167</v>
      </c>
      <c r="K179" s="228"/>
      <c r="L179" s="228"/>
      <c r="M179" s="251"/>
      <c r="N179" s="223">
        <f>N177+TIME(0,M177,0)</f>
        <v>0.5625</v>
      </c>
      <c r="O179"/>
    </row>
    <row r="180" spans="4:15" ht="15.75" customHeight="1" x14ac:dyDescent="0.25">
      <c r="E180" s="206"/>
      <c r="F180" s="206"/>
      <c r="G180" s="206"/>
      <c r="H180" s="154"/>
      <c r="I180" s="153"/>
      <c r="J180" s="152"/>
      <c r="K180" s="159"/>
      <c r="L180" s="214"/>
      <c r="M180" s="252"/>
      <c r="N180" s="179"/>
      <c r="O180"/>
    </row>
    <row r="181" spans="4:15" ht="15.75" customHeight="1" x14ac:dyDescent="0.25">
      <c r="E181" s="206"/>
      <c r="F181" s="206"/>
      <c r="G181" s="206"/>
      <c r="H181" s="154"/>
      <c r="I181" s="153"/>
      <c r="J181" s="152"/>
      <c r="K181" s="159"/>
      <c r="L181" s="214"/>
      <c r="M181" s="252"/>
      <c r="N181" s="179"/>
      <c r="O181"/>
    </row>
    <row r="182" spans="4:15" ht="15.75" customHeight="1" x14ac:dyDescent="0.3">
      <c r="E182" s="158"/>
      <c r="F182" s="158"/>
      <c r="G182" s="158"/>
      <c r="H182"/>
      <c r="I182"/>
      <c r="J182"/>
      <c r="K182"/>
      <c r="L182" s="363"/>
      <c r="M182" s="148"/>
      <c r="N182" s="363"/>
      <c r="O182"/>
    </row>
    <row r="183" spans="4:15" ht="15.75" customHeight="1" x14ac:dyDescent="0.25">
      <c r="E183" s="338"/>
      <c r="F183" s="338"/>
      <c r="G183" s="338"/>
      <c r="H183" s="18"/>
      <c r="I183" s="19"/>
      <c r="J183" s="20"/>
      <c r="K183" s="97"/>
      <c r="L183" s="490"/>
      <c r="M183" s="239"/>
      <c r="N183" s="357"/>
      <c r="O183"/>
    </row>
    <row r="184" spans="4:15" ht="15.75" customHeight="1" x14ac:dyDescent="0.25">
      <c r="D184" s="578"/>
      <c r="E184" s="1584"/>
      <c r="F184" s="1585"/>
      <c r="G184" s="1585"/>
      <c r="H184" s="1585"/>
      <c r="I184" s="1585"/>
      <c r="J184" s="1585"/>
      <c r="K184" s="1585"/>
      <c r="L184" s="1585"/>
      <c r="M184" s="1585"/>
      <c r="N184" s="1586"/>
      <c r="O184"/>
    </row>
    <row r="185" spans="4:15" ht="15.75" customHeight="1" x14ac:dyDescent="0.25">
      <c r="E185" s="1577" t="str">
        <f>'802.11 Cover'!$E$2</f>
        <v>135th IEEE 802.11 WIRELESS LOCAL AREA NETWORKS SESSION</v>
      </c>
      <c r="F185" s="1578"/>
      <c r="G185" s="1578"/>
      <c r="H185" s="1579"/>
      <c r="I185" s="1579"/>
      <c r="J185" s="1579"/>
      <c r="K185" s="1579"/>
      <c r="L185" s="1579"/>
      <c r="M185" s="1579"/>
      <c r="N185" s="1580"/>
      <c r="O185"/>
    </row>
    <row r="186" spans="4:15" ht="15.75" customHeight="1" x14ac:dyDescent="0.25">
      <c r="E186" s="1581" t="str">
        <f>'802.11 Cover'!$E$5</f>
        <v>Hotel Nikko New Century Beijing - Haidian District   Beijing, China 100044</v>
      </c>
      <c r="F186" s="1582"/>
      <c r="G186" s="1582"/>
      <c r="H186" s="1582"/>
      <c r="I186" s="1582"/>
      <c r="J186" s="1582"/>
      <c r="K186" s="1582"/>
      <c r="L186" s="1582"/>
      <c r="M186" s="1582"/>
      <c r="N186" s="1583"/>
      <c r="O186"/>
    </row>
    <row r="187" spans="4:15" ht="15.75" customHeight="1" x14ac:dyDescent="0.25">
      <c r="D187" s="577"/>
      <c r="E187" s="1604" t="str">
        <f>'802.11 Cover'!$E$7</f>
        <v>September 26-27, 2012</v>
      </c>
      <c r="F187" s="1595"/>
      <c r="G187" s="1595"/>
      <c r="H187" s="1595"/>
      <c r="I187" s="1595"/>
      <c r="J187" s="1595"/>
      <c r="K187" s="1595"/>
      <c r="L187" s="1595"/>
      <c r="M187" s="1595"/>
      <c r="N187" s="1596"/>
      <c r="O187"/>
    </row>
    <row r="188" spans="4:15" ht="15.75" customHeight="1" x14ac:dyDescent="0.25">
      <c r="D188" s="577"/>
      <c r="E188" s="342"/>
      <c r="F188" s="343"/>
      <c r="G188" s="343"/>
      <c r="H188" s="38"/>
      <c r="I188" s="38"/>
      <c r="J188" s="38"/>
      <c r="K188" s="38"/>
      <c r="L188" s="491"/>
      <c r="M188" s="253"/>
      <c r="N188" s="364"/>
      <c r="O188"/>
    </row>
    <row r="189" spans="4:15" ht="15.75" customHeight="1" x14ac:dyDescent="0.25">
      <c r="E189" s="1573" t="s">
        <v>531</v>
      </c>
      <c r="F189" s="1574"/>
      <c r="G189" s="1574"/>
      <c r="H189" s="1575"/>
      <c r="I189" s="1575"/>
      <c r="J189" s="1575"/>
      <c r="K189" s="1575"/>
      <c r="L189" s="1575"/>
      <c r="M189" s="1575"/>
      <c r="N189" s="1576"/>
      <c r="O189"/>
    </row>
    <row r="190" spans="4:15" ht="15.75" customHeight="1" x14ac:dyDescent="0.25">
      <c r="E190" s="1567" t="str">
        <f>E9</f>
        <v>WG CHAIR - Bruce Kraemer (Marvell)</v>
      </c>
      <c r="F190" s="1568"/>
      <c r="G190" s="1568"/>
      <c r="H190" s="1568"/>
      <c r="I190" s="1568"/>
      <c r="J190" s="1568"/>
      <c r="K190" s="1568"/>
      <c r="L190" s="1568"/>
      <c r="M190" s="1568"/>
      <c r="N190" s="1569"/>
      <c r="O190"/>
    </row>
    <row r="191" spans="4:15" ht="15.75" customHeight="1" x14ac:dyDescent="0.25">
      <c r="E191" s="1567" t="str">
        <f>E10</f>
        <v>WG  VICE-CHAIR - Jon Rosdahl (CSR) -- WG  VICE-CHAIR - Adrian Stephens (Intel)</v>
      </c>
      <c r="F191" s="1568"/>
      <c r="G191" s="1568"/>
      <c r="H191" s="1568"/>
      <c r="I191" s="1568"/>
      <c r="J191" s="1568"/>
      <c r="K191" s="1568"/>
      <c r="L191" s="1568"/>
      <c r="M191" s="1568"/>
      <c r="N191" s="1569"/>
      <c r="O191"/>
    </row>
    <row r="192" spans="4:15" ht="15.75" customHeight="1" x14ac:dyDescent="0.25">
      <c r="E192" s="1567" t="str">
        <f>E11</f>
        <v>WG SECRETARY - STEPHEN MCCANN (RIM)</v>
      </c>
      <c r="F192" s="1568"/>
      <c r="G192" s="1568"/>
      <c r="H192" s="1568"/>
      <c r="I192" s="1568"/>
      <c r="J192" s="1568"/>
      <c r="K192" s="1568"/>
      <c r="L192" s="1568"/>
      <c r="M192" s="1568"/>
      <c r="N192" s="1569"/>
      <c r="O192"/>
    </row>
    <row r="193" spans="5:14" customFormat="1" ht="15.75" customHeight="1" x14ac:dyDescent="0.25">
      <c r="E193" s="341"/>
      <c r="F193" s="341"/>
      <c r="G193" s="341"/>
      <c r="H193" s="36"/>
      <c r="I193" s="36"/>
      <c r="J193" s="1542" t="str">
        <f>Title!$B$4</f>
        <v>R0</v>
      </c>
      <c r="K193" s="36"/>
      <c r="L193" s="341"/>
      <c r="M193" s="243"/>
      <c r="N193" s="362"/>
    </row>
    <row r="194" spans="5:14" customFormat="1" ht="15.75" customHeight="1" x14ac:dyDescent="0.25">
      <c r="E194" s="341"/>
      <c r="F194" s="341"/>
      <c r="G194" s="341"/>
      <c r="H194" s="36"/>
      <c r="I194" s="36"/>
      <c r="J194" s="1543"/>
      <c r="K194" s="36"/>
      <c r="L194" s="341"/>
      <c r="M194" s="1547" t="s">
        <v>141</v>
      </c>
      <c r="N194" s="1547"/>
    </row>
    <row r="195" spans="5:14" customFormat="1" ht="15.75" customHeight="1" x14ac:dyDescent="0.3">
      <c r="E195" s="158"/>
      <c r="F195" s="158"/>
      <c r="G195" s="158"/>
      <c r="H195" s="27"/>
      <c r="I195" s="28"/>
      <c r="J195" s="155"/>
      <c r="K195" s="155"/>
      <c r="L195" s="28"/>
      <c r="M195" s="1548"/>
      <c r="N195" s="1548"/>
    </row>
    <row r="196" spans="5:14" customFormat="1" ht="15.75" customHeight="1" x14ac:dyDescent="0.3">
      <c r="E196" s="158">
        <v>1</v>
      </c>
      <c r="F196" s="158"/>
      <c r="G196" s="158"/>
      <c r="H196" s="156"/>
      <c r="I196" s="156"/>
      <c r="J196" s="534" t="s">
        <v>137</v>
      </c>
      <c r="K196" s="157" t="s">
        <v>185</v>
      </c>
      <c r="L196" s="450" t="s">
        <v>493</v>
      </c>
      <c r="M196" s="254"/>
      <c r="N196" s="365">
        <f>TIME(8,0,0)</f>
        <v>0.33333333333333331</v>
      </c>
    </row>
    <row r="197" spans="5:14" customFormat="1" ht="15.75" customHeight="1" x14ac:dyDescent="0.3">
      <c r="E197" s="158"/>
      <c r="F197" s="344">
        <v>1.1000000000000001</v>
      </c>
      <c r="G197" s="158"/>
      <c r="H197" s="156"/>
      <c r="I197" s="156" t="s">
        <v>75</v>
      </c>
      <c r="J197" s="158" t="s">
        <v>164</v>
      </c>
      <c r="K197" s="157" t="s">
        <v>185</v>
      </c>
      <c r="L197" s="450" t="s">
        <v>493</v>
      </c>
      <c r="M197" s="254">
        <v>3</v>
      </c>
      <c r="N197" s="365">
        <f>N196+TIME(0,M196,0)</f>
        <v>0.33333333333333331</v>
      </c>
    </row>
    <row r="198" spans="5:14" customFormat="1" ht="15.75" customHeight="1" x14ac:dyDescent="0.3">
      <c r="E198" s="158"/>
      <c r="F198" s="158"/>
      <c r="G198" s="158"/>
      <c r="H198" s="156"/>
      <c r="I198" s="156"/>
      <c r="J198" s="158"/>
      <c r="K198" s="157"/>
      <c r="L198" s="450"/>
      <c r="M198" s="254"/>
      <c r="N198" s="365"/>
    </row>
    <row r="199" spans="5:14" customFormat="1" ht="15.75" customHeight="1" x14ac:dyDescent="0.3">
      <c r="E199" s="158">
        <v>2</v>
      </c>
      <c r="F199" s="158"/>
      <c r="G199" s="158"/>
      <c r="H199" s="156"/>
      <c r="I199" s="156" t="s">
        <v>76</v>
      </c>
      <c r="J199" s="534" t="s">
        <v>194</v>
      </c>
      <c r="K199" s="157"/>
      <c r="L199" s="450" t="s">
        <v>493</v>
      </c>
      <c r="M199" s="254">
        <v>3</v>
      </c>
      <c r="N199" s="365">
        <f>N197+TIME(0,M197,0)</f>
        <v>0.33541666666666664</v>
      </c>
    </row>
    <row r="200" spans="5:14" customFormat="1" ht="15.75" customHeight="1" x14ac:dyDescent="0.3">
      <c r="E200" s="158"/>
      <c r="F200" s="459">
        <f>E199+0.01</f>
        <v>2.0099999999999998</v>
      </c>
      <c r="G200" s="158"/>
      <c r="H200" s="156"/>
      <c r="I200" s="156" t="s">
        <v>76</v>
      </c>
      <c r="J200" s="1085" t="s">
        <v>290</v>
      </c>
      <c r="K200" s="157" t="s">
        <v>185</v>
      </c>
      <c r="L200" s="450" t="s">
        <v>493</v>
      </c>
      <c r="M200" s="254"/>
      <c r="N200" s="365"/>
    </row>
    <row r="201" spans="5:14" customFormat="1" ht="19.5" customHeight="1" x14ac:dyDescent="0.3">
      <c r="E201" s="158"/>
      <c r="F201" s="459">
        <f>F200+0.01</f>
        <v>2.0199999999999996</v>
      </c>
      <c r="G201" s="158"/>
      <c r="H201" s="156"/>
      <c r="I201" s="156" t="s">
        <v>76</v>
      </c>
      <c r="J201" s="450" t="s">
        <v>122</v>
      </c>
      <c r="K201" s="157" t="s">
        <v>185</v>
      </c>
      <c r="L201" s="450" t="s">
        <v>261</v>
      </c>
      <c r="M201" s="1558" t="s">
        <v>151</v>
      </c>
      <c r="N201" s="1559"/>
    </row>
    <row r="202" spans="5:14" customFormat="1" ht="15.75" customHeight="1" x14ac:dyDescent="0.3">
      <c r="E202" s="158"/>
      <c r="F202" s="459">
        <f t="shared" ref="F202:F212" si="14">F201+0.01</f>
        <v>2.0299999999999994</v>
      </c>
      <c r="G202" s="158"/>
      <c r="H202" s="156"/>
      <c r="I202" s="156" t="s">
        <v>76</v>
      </c>
      <c r="J202" s="450" t="s">
        <v>176</v>
      </c>
      <c r="K202" s="157" t="s">
        <v>185</v>
      </c>
      <c r="L202" s="450" t="s">
        <v>187</v>
      </c>
      <c r="M202" s="1558"/>
      <c r="N202" s="1559"/>
    </row>
    <row r="203" spans="5:14" customFormat="1" ht="15.75" customHeight="1" x14ac:dyDescent="0.3">
      <c r="E203" s="158"/>
      <c r="F203" s="459">
        <f t="shared" si="14"/>
        <v>2.0399999999999991</v>
      </c>
      <c r="G203" s="158"/>
      <c r="H203" s="156"/>
      <c r="I203" s="156" t="s">
        <v>76</v>
      </c>
      <c r="J203" s="450" t="s">
        <v>175</v>
      </c>
      <c r="K203" s="157" t="s">
        <v>185</v>
      </c>
      <c r="L203" s="450" t="s">
        <v>187</v>
      </c>
      <c r="M203" s="1558"/>
      <c r="N203" s="1559"/>
    </row>
    <row r="204" spans="5:14" customFormat="1" ht="15.75" customHeight="1" x14ac:dyDescent="0.3">
      <c r="E204" s="158"/>
      <c r="F204" s="459">
        <f t="shared" si="14"/>
        <v>2.0499999999999989</v>
      </c>
      <c r="G204" s="158"/>
      <c r="H204" s="156"/>
      <c r="I204" s="156" t="s">
        <v>76</v>
      </c>
      <c r="J204" s="450" t="s">
        <v>170</v>
      </c>
      <c r="K204" s="157" t="s">
        <v>185</v>
      </c>
      <c r="L204" s="450" t="s">
        <v>174</v>
      </c>
      <c r="M204" s="1558"/>
      <c r="N204" s="1559"/>
    </row>
    <row r="205" spans="5:14" customFormat="1" ht="15.75" customHeight="1" x14ac:dyDescent="0.3">
      <c r="E205" s="158"/>
      <c r="F205" s="459">
        <f t="shared" si="14"/>
        <v>2.0599999999999987</v>
      </c>
      <c r="G205" s="158"/>
      <c r="H205" s="156"/>
      <c r="I205" s="156" t="s">
        <v>76</v>
      </c>
      <c r="J205" s="450" t="s">
        <v>173</v>
      </c>
      <c r="K205" s="157" t="s">
        <v>185</v>
      </c>
      <c r="L205" s="450" t="s">
        <v>187</v>
      </c>
      <c r="M205" s="1558"/>
      <c r="N205" s="1560"/>
    </row>
    <row r="206" spans="5:14" customFormat="1" ht="15.75" customHeight="1" x14ac:dyDescent="0.3">
      <c r="E206" s="158"/>
      <c r="F206" s="459">
        <f t="shared" si="14"/>
        <v>2.0699999999999985</v>
      </c>
      <c r="G206" s="158"/>
      <c r="H206" s="156"/>
      <c r="I206" s="156" t="s">
        <v>76</v>
      </c>
      <c r="J206" s="450" t="s">
        <v>389</v>
      </c>
      <c r="K206" s="157" t="s">
        <v>185</v>
      </c>
      <c r="L206" s="450" t="s">
        <v>494</v>
      </c>
      <c r="M206" s="254"/>
      <c r="N206" s="365"/>
    </row>
    <row r="207" spans="5:14" customFormat="1" ht="15.75" customHeight="1" x14ac:dyDescent="0.3">
      <c r="E207" s="158"/>
      <c r="F207" s="459">
        <f t="shared" si="14"/>
        <v>2.0799999999999983</v>
      </c>
      <c r="G207" s="158"/>
      <c r="H207" s="156"/>
      <c r="I207" s="156" t="s">
        <v>76</v>
      </c>
      <c r="J207" s="464" t="s">
        <v>699</v>
      </c>
      <c r="K207" s="157" t="s">
        <v>185</v>
      </c>
      <c r="L207" s="450" t="s">
        <v>493</v>
      </c>
      <c r="M207" s="254">
        <v>2</v>
      </c>
      <c r="N207" s="365">
        <f>N199+TIME(0,M199,0)</f>
        <v>0.33749999999999997</v>
      </c>
    </row>
    <row r="208" spans="5:14" customFormat="1" ht="15.75" customHeight="1" x14ac:dyDescent="0.3">
      <c r="E208" s="158"/>
      <c r="F208" s="459">
        <f t="shared" si="14"/>
        <v>2.0899999999999981</v>
      </c>
      <c r="G208" s="158"/>
      <c r="H208" s="156"/>
      <c r="I208" s="156" t="s">
        <v>76</v>
      </c>
      <c r="J208" s="464" t="s">
        <v>700</v>
      </c>
      <c r="K208" s="157" t="s">
        <v>185</v>
      </c>
      <c r="L208" s="450" t="s">
        <v>493</v>
      </c>
      <c r="M208" s="254">
        <v>5</v>
      </c>
      <c r="N208" s="365">
        <f>N207+TIME(0,M207,0)</f>
        <v>0.33888888888888885</v>
      </c>
    </row>
    <row r="209" spans="4:15" ht="15.75" customHeight="1" x14ac:dyDescent="0.3">
      <c r="E209" s="158"/>
      <c r="F209" s="459">
        <f t="shared" si="14"/>
        <v>2.0999999999999979</v>
      </c>
      <c r="G209" s="158"/>
      <c r="H209" s="156"/>
      <c r="I209" s="156" t="s">
        <v>76</v>
      </c>
      <c r="J209" s="582" t="s">
        <v>701</v>
      </c>
      <c r="K209" s="157" t="s">
        <v>185</v>
      </c>
      <c r="L209" s="450" t="s">
        <v>493</v>
      </c>
      <c r="M209" s="254">
        <v>3</v>
      </c>
      <c r="N209" s="365">
        <f>N208+TIME(0,M208,0)</f>
        <v>0.34236111111111106</v>
      </c>
      <c r="O209"/>
    </row>
    <row r="210" spans="4:15" ht="15.75" customHeight="1" x14ac:dyDescent="0.3">
      <c r="E210" s="158"/>
      <c r="F210" s="459">
        <f t="shared" si="14"/>
        <v>2.1099999999999977</v>
      </c>
      <c r="G210" s="158"/>
      <c r="H210" s="156"/>
      <c r="I210" s="156" t="s">
        <v>76</v>
      </c>
      <c r="J210" s="464"/>
      <c r="K210" s="532" t="s">
        <v>185</v>
      </c>
      <c r="L210" s="450"/>
      <c r="M210" s="254"/>
      <c r="N210" s="365">
        <f>N209+TIME(0,M209,0)</f>
        <v>0.34444444444444439</v>
      </c>
      <c r="O210"/>
    </row>
    <row r="211" spans="4:15" ht="15.75" customHeight="1" x14ac:dyDescent="0.3">
      <c r="E211" s="158"/>
      <c r="F211" s="459">
        <f t="shared" si="14"/>
        <v>2.1199999999999974</v>
      </c>
      <c r="G211" s="158"/>
      <c r="H211" s="156"/>
      <c r="I211" s="156" t="s">
        <v>76</v>
      </c>
      <c r="J211" s="859"/>
      <c r="K211" s="856" t="s">
        <v>185</v>
      </c>
      <c r="L211" s="857"/>
      <c r="M211" s="858"/>
      <c r="N211" s="365">
        <f>N210+TIME(0,M210,0)</f>
        <v>0.34444444444444439</v>
      </c>
      <c r="O211"/>
    </row>
    <row r="212" spans="4:15" ht="15.75" customHeight="1" x14ac:dyDescent="0.3">
      <c r="D212" s="578"/>
      <c r="E212" s="158"/>
      <c r="F212" s="459">
        <f t="shared" si="14"/>
        <v>2.1299999999999972</v>
      </c>
      <c r="G212" s="158"/>
      <c r="H212" s="156"/>
      <c r="I212" s="156" t="s">
        <v>76</v>
      </c>
      <c r="J212" s="293"/>
      <c r="K212" s="157"/>
      <c r="L212" s="450"/>
      <c r="M212" s="254"/>
      <c r="N212" s="365">
        <f>N211+TIME(0,M211,0)</f>
        <v>0.34444444444444439</v>
      </c>
      <c r="O212"/>
    </row>
    <row r="213" spans="4:15" ht="15.75" customHeight="1" x14ac:dyDescent="0.3">
      <c r="D213" s="578"/>
      <c r="E213" s="158">
        <v>3</v>
      </c>
      <c r="F213" s="158"/>
      <c r="G213" s="158"/>
      <c r="H213" s="156"/>
      <c r="I213" s="156"/>
      <c r="J213" s="534" t="s">
        <v>177</v>
      </c>
      <c r="K213" s="157"/>
      <c r="L213" s="450"/>
      <c r="M213" s="254"/>
      <c r="N213" s="365"/>
      <c r="O213" s="122"/>
    </row>
    <row r="214" spans="4:15" ht="15.75" customHeight="1" x14ac:dyDescent="0.3">
      <c r="E214" s="158"/>
      <c r="F214" s="344"/>
      <c r="G214" s="158"/>
      <c r="H214" s="156"/>
      <c r="I214" s="156"/>
      <c r="J214" s="158"/>
      <c r="K214" s="157"/>
      <c r="L214" s="450"/>
      <c r="M214" s="254"/>
      <c r="N214" s="365"/>
      <c r="O214" s="122"/>
    </row>
    <row r="215" spans="4:15" ht="15.75" customHeight="1" x14ac:dyDescent="0.3">
      <c r="E215" s="158"/>
      <c r="F215" s="344">
        <v>3.1</v>
      </c>
      <c r="G215" s="158"/>
      <c r="H215" s="156"/>
      <c r="I215" s="156"/>
      <c r="J215" s="294" t="s">
        <v>215</v>
      </c>
      <c r="K215" s="157"/>
      <c r="L215" s="450"/>
      <c r="M215" s="254"/>
      <c r="N215" s="365"/>
      <c r="O215" s="84"/>
    </row>
    <row r="216" spans="4:15" ht="15.75" customHeight="1" x14ac:dyDescent="0.3">
      <c r="E216" s="158"/>
      <c r="F216" s="344">
        <v>3.1</v>
      </c>
      <c r="G216" s="158">
        <v>1</v>
      </c>
      <c r="H216" s="156"/>
      <c r="I216" s="156" t="s">
        <v>42</v>
      </c>
      <c r="J216" s="158" t="s">
        <v>153</v>
      </c>
      <c r="K216" s="157" t="s">
        <v>185</v>
      </c>
      <c r="L216" s="450" t="s">
        <v>493</v>
      </c>
      <c r="M216" s="254">
        <v>1</v>
      </c>
      <c r="N216" s="365">
        <f>N212+TIME(0,M212,0)</f>
        <v>0.34444444444444439</v>
      </c>
      <c r="O216" s="84"/>
    </row>
    <row r="217" spans="4:15" ht="15.75" customHeight="1" x14ac:dyDescent="0.3">
      <c r="E217" s="158"/>
      <c r="F217" s="344">
        <v>3.1</v>
      </c>
      <c r="G217" s="158">
        <f>G216+1</f>
        <v>2</v>
      </c>
      <c r="H217" s="156"/>
      <c r="I217" s="156" t="s">
        <v>191</v>
      </c>
      <c r="J217" s="158" t="s">
        <v>287</v>
      </c>
      <c r="K217" s="157" t="s">
        <v>186</v>
      </c>
      <c r="L217" s="450" t="s">
        <v>144</v>
      </c>
      <c r="M217" s="254">
        <v>3</v>
      </c>
      <c r="N217" s="365">
        <f>N216+TIME(0,M216,0)</f>
        <v>0.34513888888888883</v>
      </c>
      <c r="O217" s="122"/>
    </row>
    <row r="218" spans="4:15" ht="15.75" customHeight="1" x14ac:dyDescent="0.3">
      <c r="E218" s="158"/>
      <c r="F218" s="344">
        <v>3.1</v>
      </c>
      <c r="G218" s="158">
        <f>G217+1</f>
        <v>3</v>
      </c>
      <c r="H218" s="156"/>
      <c r="I218" s="156" t="s">
        <v>191</v>
      </c>
      <c r="J218" s="158" t="s">
        <v>286</v>
      </c>
      <c r="K218" s="157" t="s">
        <v>185</v>
      </c>
      <c r="L218" s="450" t="s">
        <v>118</v>
      </c>
      <c r="M218" s="254">
        <v>3</v>
      </c>
      <c r="N218" s="365">
        <f>N217+TIME(0,M217,0)</f>
        <v>0.34722222222222215</v>
      </c>
      <c r="O218" s="122"/>
    </row>
    <row r="219" spans="4:15" ht="15.75" customHeight="1" x14ac:dyDescent="0.3">
      <c r="E219" s="158"/>
      <c r="F219" s="344">
        <v>3.1</v>
      </c>
      <c r="G219" s="158">
        <f>G218+1</f>
        <v>4</v>
      </c>
      <c r="H219" s="156"/>
      <c r="I219" s="156" t="s">
        <v>191</v>
      </c>
      <c r="J219" s="571" t="s">
        <v>152</v>
      </c>
      <c r="K219" s="572" t="s">
        <v>185</v>
      </c>
      <c r="L219" s="573" t="s">
        <v>118</v>
      </c>
      <c r="M219" s="254">
        <v>3</v>
      </c>
      <c r="N219" s="365">
        <f t="shared" ref="N219:N221" si="15">N218+TIME(0,M218,0)</f>
        <v>0.34930555555555548</v>
      </c>
      <c r="O219" s="84"/>
    </row>
    <row r="220" spans="4:15" ht="15.75" customHeight="1" x14ac:dyDescent="0.3">
      <c r="E220" s="158"/>
      <c r="F220" s="344">
        <v>3.1</v>
      </c>
      <c r="G220" s="158">
        <f t="shared" ref="G220:G227" si="16">G219+1</f>
        <v>5</v>
      </c>
      <c r="H220" s="156"/>
      <c r="I220" s="156" t="s">
        <v>191</v>
      </c>
      <c r="J220" s="1021" t="s">
        <v>477</v>
      </c>
      <c r="K220" s="572" t="s">
        <v>185</v>
      </c>
      <c r="L220" s="573" t="s">
        <v>478</v>
      </c>
      <c r="M220" s="254">
        <v>10</v>
      </c>
      <c r="N220" s="365">
        <f t="shared" si="15"/>
        <v>0.35138888888888881</v>
      </c>
      <c r="O220" s="122"/>
    </row>
    <row r="221" spans="4:15" ht="15.75" customHeight="1" x14ac:dyDescent="0.3">
      <c r="E221" s="158"/>
      <c r="F221" s="344">
        <v>3.1</v>
      </c>
      <c r="G221" s="158">
        <f t="shared" si="16"/>
        <v>6</v>
      </c>
      <c r="H221" s="156"/>
      <c r="I221" s="156" t="s">
        <v>191</v>
      </c>
      <c r="N221" s="365">
        <f t="shared" si="15"/>
        <v>0.35833333333333323</v>
      </c>
      <c r="O221" s="81"/>
    </row>
    <row r="222" spans="4:15" ht="15.75" customHeight="1" x14ac:dyDescent="0.3">
      <c r="E222" s="158"/>
      <c r="F222" s="344">
        <v>3.1</v>
      </c>
      <c r="G222" s="158">
        <f t="shared" si="16"/>
        <v>7</v>
      </c>
      <c r="H222" s="156"/>
      <c r="I222" s="156" t="s">
        <v>191</v>
      </c>
      <c r="J222" s="158" t="s">
        <v>475</v>
      </c>
      <c r="K222" s="157" t="s">
        <v>185</v>
      </c>
      <c r="L222" s="450" t="s">
        <v>476</v>
      </c>
      <c r="M222" s="254">
        <v>5</v>
      </c>
      <c r="N222" s="365">
        <f>N221+TIME(0,M141,0)</f>
        <v>0.36180555555555544</v>
      </c>
      <c r="O222" s="81"/>
    </row>
    <row r="223" spans="4:15" ht="15.75" customHeight="1" x14ac:dyDescent="0.3">
      <c r="E223" s="158"/>
      <c r="F223" s="344">
        <v>3.1</v>
      </c>
      <c r="G223" s="158">
        <f t="shared" si="16"/>
        <v>8</v>
      </c>
      <c r="H223" s="156"/>
      <c r="I223" s="156" t="s">
        <v>191</v>
      </c>
      <c r="N223" s="365">
        <f t="shared" ref="N223:N225" si="17">N222+TIME(0,M222,0)</f>
        <v>0.36527777777777765</v>
      </c>
      <c r="O223" s="81"/>
    </row>
    <row r="224" spans="4:15" ht="15.75" customHeight="1" x14ac:dyDescent="0.3">
      <c r="E224" s="158"/>
      <c r="F224" s="344">
        <v>3.1</v>
      </c>
      <c r="G224" s="158">
        <f t="shared" si="16"/>
        <v>9</v>
      </c>
      <c r="H224" s="156"/>
      <c r="I224" s="156" t="s">
        <v>191</v>
      </c>
      <c r="N224" s="365">
        <f t="shared" si="17"/>
        <v>0.36527777777777765</v>
      </c>
      <c r="O224" s="81"/>
    </row>
    <row r="225" spans="5:15" customFormat="1" ht="15.75" customHeight="1" x14ac:dyDescent="0.3">
      <c r="E225" s="158"/>
      <c r="F225" s="344">
        <v>3.1</v>
      </c>
      <c r="G225" s="158">
        <f t="shared" si="16"/>
        <v>10</v>
      </c>
      <c r="H225" s="156"/>
      <c r="I225" s="156" t="s">
        <v>42</v>
      </c>
      <c r="J225" s="293"/>
      <c r="K225" s="157" t="s">
        <v>185</v>
      </c>
      <c r="L225" s="450"/>
      <c r="M225" s="254"/>
      <c r="N225" s="365">
        <f t="shared" si="17"/>
        <v>0.36527777777777765</v>
      </c>
      <c r="O225" s="81"/>
    </row>
    <row r="226" spans="5:15" customFormat="1" ht="15.75" customHeight="1" x14ac:dyDescent="0.3">
      <c r="E226" s="158"/>
      <c r="F226" s="344">
        <v>3.1</v>
      </c>
      <c r="G226" s="158">
        <f t="shared" si="16"/>
        <v>11</v>
      </c>
      <c r="H226" s="156"/>
      <c r="I226" s="156" t="s">
        <v>42</v>
      </c>
      <c r="J226" s="158" t="s">
        <v>285</v>
      </c>
      <c r="K226" s="157" t="s">
        <v>185</v>
      </c>
      <c r="L226" s="450" t="s">
        <v>382</v>
      </c>
      <c r="M226" s="254">
        <v>3</v>
      </c>
      <c r="N226" s="365">
        <f>N225+TIME(0,M225,0)</f>
        <v>0.36527777777777765</v>
      </c>
      <c r="O226" s="122"/>
    </row>
    <row r="227" spans="5:15" customFormat="1" ht="15.75" customHeight="1" x14ac:dyDescent="0.3">
      <c r="E227" s="158"/>
      <c r="F227" s="344">
        <v>3.1</v>
      </c>
      <c r="G227" s="158">
        <f t="shared" si="16"/>
        <v>12</v>
      </c>
      <c r="H227" s="156"/>
      <c r="I227" s="156" t="s">
        <v>42</v>
      </c>
      <c r="J227" s="293"/>
      <c r="K227" s="157" t="s">
        <v>185</v>
      </c>
      <c r="L227" s="450"/>
      <c r="M227" s="254"/>
      <c r="N227" s="365">
        <f>N226+TIME(0,M226,0)</f>
        <v>0.36736111111111097</v>
      </c>
      <c r="O227" s="122"/>
    </row>
    <row r="228" spans="5:15" customFormat="1" ht="15.75" customHeight="1" x14ac:dyDescent="0.3">
      <c r="E228" s="158"/>
      <c r="F228" s="344"/>
      <c r="G228" s="158"/>
      <c r="H228" s="156"/>
      <c r="I228" s="156"/>
      <c r="J228" s="293"/>
      <c r="K228" s="157"/>
      <c r="L228" s="450"/>
      <c r="M228" s="254"/>
      <c r="N228" s="365"/>
      <c r="O228" s="122"/>
    </row>
    <row r="229" spans="5:15" customFormat="1" ht="15.75" customHeight="1" x14ac:dyDescent="0.3">
      <c r="E229" s="158"/>
      <c r="F229" s="344">
        <v>3.2</v>
      </c>
      <c r="G229" s="158"/>
      <c r="H229" s="156"/>
      <c r="I229" s="156"/>
      <c r="J229" s="294" t="s">
        <v>377</v>
      </c>
      <c r="K229" s="157"/>
      <c r="L229" s="450"/>
      <c r="M229" s="254"/>
      <c r="N229" s="365">
        <f>N227+TIME(0,M227,0)</f>
        <v>0.36736111111111097</v>
      </c>
      <c r="O229" s="122"/>
    </row>
    <row r="230" spans="5:15" customFormat="1" ht="15.75" customHeight="1" x14ac:dyDescent="0.3">
      <c r="E230" s="158"/>
      <c r="F230" s="344">
        <v>3.2</v>
      </c>
      <c r="G230" s="158">
        <v>1</v>
      </c>
      <c r="H230" s="156"/>
      <c r="I230" s="156" t="s">
        <v>191</v>
      </c>
      <c r="J230" s="158" t="s">
        <v>272</v>
      </c>
      <c r="K230" s="157" t="s">
        <v>185</v>
      </c>
      <c r="L230" s="450" t="s">
        <v>242</v>
      </c>
      <c r="M230" s="254">
        <v>3</v>
      </c>
      <c r="N230" s="365">
        <f>N229+TIME(0,M229,0)</f>
        <v>0.36736111111111097</v>
      </c>
      <c r="O230" s="122"/>
    </row>
    <row r="231" spans="5:15" customFormat="1" ht="15.75" customHeight="1" x14ac:dyDescent="0.3">
      <c r="E231" s="158"/>
      <c r="F231" s="344">
        <v>3.2</v>
      </c>
      <c r="G231" s="158">
        <f>G230+1</f>
        <v>2</v>
      </c>
      <c r="H231" s="156"/>
      <c r="I231" s="156" t="s">
        <v>191</v>
      </c>
      <c r="J231" s="158" t="s">
        <v>259</v>
      </c>
      <c r="K231" s="157" t="s">
        <v>185</v>
      </c>
      <c r="L231" s="186" t="s">
        <v>474</v>
      </c>
      <c r="M231" s="254">
        <v>3</v>
      </c>
      <c r="N231" s="365">
        <f>N230+TIME(0,M230,0)</f>
        <v>0.3694444444444443</v>
      </c>
      <c r="O231" s="122"/>
    </row>
    <row r="232" spans="5:15" customFormat="1" ht="15.75" customHeight="1" x14ac:dyDescent="0.3">
      <c r="E232" s="158"/>
      <c r="F232" s="344">
        <v>3.2</v>
      </c>
      <c r="G232" s="158">
        <f>G231+1</f>
        <v>3</v>
      </c>
      <c r="H232" s="156"/>
      <c r="I232" s="156" t="s">
        <v>42</v>
      </c>
      <c r="J232" s="217" t="s">
        <v>297</v>
      </c>
      <c r="K232" s="217" t="s">
        <v>185</v>
      </c>
      <c r="L232" s="186" t="s">
        <v>158</v>
      </c>
      <c r="M232" s="254">
        <v>0</v>
      </c>
      <c r="N232" s="365">
        <f t="shared" ref="N232:N239" si="18">N231+TIME(0,M231,0)</f>
        <v>0.37152777777777762</v>
      </c>
      <c r="O232" s="122"/>
    </row>
    <row r="233" spans="5:15" customFormat="1" ht="15.75" customHeight="1" x14ac:dyDescent="0.3">
      <c r="E233" s="158"/>
      <c r="F233" s="344">
        <v>3.2</v>
      </c>
      <c r="G233" s="158">
        <f>G232+1</f>
        <v>4</v>
      </c>
      <c r="H233" s="156"/>
      <c r="I233" s="156" t="s">
        <v>42</v>
      </c>
      <c r="J233" s="217" t="s">
        <v>82</v>
      </c>
      <c r="K233" s="217" t="s">
        <v>185</v>
      </c>
      <c r="L233" s="186" t="s">
        <v>125</v>
      </c>
      <c r="M233" s="254">
        <v>3</v>
      </c>
      <c r="N233" s="365">
        <f t="shared" si="18"/>
        <v>0.37152777777777762</v>
      </c>
      <c r="O233" s="122"/>
    </row>
    <row r="234" spans="5:15" customFormat="1" ht="15.75" customHeight="1" x14ac:dyDescent="0.3">
      <c r="E234" s="158"/>
      <c r="F234" s="344">
        <v>3.2</v>
      </c>
      <c r="G234" s="158">
        <f>G233+1</f>
        <v>5</v>
      </c>
      <c r="H234" s="156"/>
      <c r="I234" s="156" t="s">
        <v>42</v>
      </c>
      <c r="J234" s="217"/>
      <c r="K234" s="217" t="s">
        <v>185</v>
      </c>
      <c r="L234" s="186"/>
      <c r="M234" s="254"/>
      <c r="N234" s="365">
        <f t="shared" si="18"/>
        <v>0.37361111111111095</v>
      </c>
      <c r="O234" s="122"/>
    </row>
    <row r="235" spans="5:15" customFormat="1" ht="15.75" customHeight="1" x14ac:dyDescent="0.3">
      <c r="E235" s="158"/>
      <c r="F235" s="344"/>
      <c r="G235" s="158"/>
      <c r="H235" s="156"/>
      <c r="I235" s="156"/>
      <c r="J235" s="579"/>
      <c r="K235" s="580"/>
      <c r="L235" s="581"/>
      <c r="M235" s="611"/>
      <c r="N235" s="365">
        <f t="shared" si="18"/>
        <v>0.37361111111111095</v>
      </c>
      <c r="O235" s="122"/>
    </row>
    <row r="236" spans="5:15" customFormat="1" ht="15.75" customHeight="1" x14ac:dyDescent="0.3">
      <c r="E236" s="158"/>
      <c r="F236" s="344"/>
      <c r="G236" s="158"/>
      <c r="H236" s="156"/>
      <c r="I236" s="156"/>
      <c r="J236" s="158"/>
      <c r="K236" s="157"/>
      <c r="L236" s="450"/>
      <c r="M236" s="254"/>
      <c r="N236" s="365">
        <f t="shared" si="18"/>
        <v>0.37361111111111095</v>
      </c>
      <c r="O236" s="122"/>
    </row>
    <row r="237" spans="5:15" customFormat="1" ht="15.75" customHeight="1" x14ac:dyDescent="0.3">
      <c r="E237" s="158"/>
      <c r="F237" s="344">
        <v>3.3</v>
      </c>
      <c r="G237" s="158"/>
      <c r="H237" s="156"/>
      <c r="I237" s="156"/>
      <c r="J237" s="533" t="s">
        <v>214</v>
      </c>
      <c r="K237" s="217"/>
      <c r="L237" s="217"/>
      <c r="M237" s="254"/>
      <c r="N237" s="365">
        <f>N236+TIME(0,M236,0)</f>
        <v>0.37361111111111095</v>
      </c>
      <c r="O237" s="156"/>
    </row>
    <row r="238" spans="5:15" customFormat="1" ht="15.75" customHeight="1" x14ac:dyDescent="0.3">
      <c r="E238" s="158"/>
      <c r="F238" s="344">
        <v>3.2</v>
      </c>
      <c r="G238" s="158">
        <v>1</v>
      </c>
      <c r="H238" s="156"/>
      <c r="I238" s="156" t="s">
        <v>191</v>
      </c>
      <c r="J238" s="217" t="s">
        <v>519</v>
      </c>
      <c r="K238" s="217" t="s">
        <v>6</v>
      </c>
      <c r="L238" s="186" t="s">
        <v>156</v>
      </c>
      <c r="M238" s="254">
        <v>3</v>
      </c>
      <c r="N238" s="365">
        <f t="shared" si="18"/>
        <v>0.37361111111111095</v>
      </c>
      <c r="O238" s="156"/>
    </row>
    <row r="239" spans="5:15" customFormat="1" ht="15.75" customHeight="1" x14ac:dyDescent="0.3">
      <c r="E239" s="158"/>
      <c r="F239" s="344">
        <v>3.2</v>
      </c>
      <c r="G239" s="158">
        <f t="shared" ref="G239:G241" si="19">G238+1</f>
        <v>2</v>
      </c>
      <c r="H239" s="156"/>
      <c r="I239" s="156" t="s">
        <v>191</v>
      </c>
      <c r="J239" s="217" t="s">
        <v>351</v>
      </c>
      <c r="K239" s="217" t="s">
        <v>185</v>
      </c>
      <c r="L239" s="186" t="s">
        <v>355</v>
      </c>
      <c r="M239" s="254">
        <v>3</v>
      </c>
      <c r="N239" s="365">
        <f t="shared" si="18"/>
        <v>0.37569444444444428</v>
      </c>
      <c r="O239" s="156"/>
    </row>
    <row r="240" spans="5:15" customFormat="1" ht="15.75" customHeight="1" x14ac:dyDescent="0.3">
      <c r="E240" s="158"/>
      <c r="F240" s="344">
        <v>3.2</v>
      </c>
      <c r="G240" s="158">
        <f t="shared" si="19"/>
        <v>3</v>
      </c>
      <c r="H240" s="156"/>
      <c r="I240" s="156" t="s">
        <v>191</v>
      </c>
      <c r="J240" s="217" t="s">
        <v>361</v>
      </c>
      <c r="K240" s="217" t="s">
        <v>185</v>
      </c>
      <c r="L240" s="186" t="s">
        <v>161</v>
      </c>
      <c r="M240" s="254">
        <v>0</v>
      </c>
      <c r="N240" s="365">
        <f t="shared" ref="N240:N249" si="20">N239+TIME(0,M239,0)</f>
        <v>0.3777777777777776</v>
      </c>
      <c r="O240" s="156"/>
    </row>
    <row r="241" spans="4:15" ht="15.75" customHeight="1" x14ac:dyDescent="0.3">
      <c r="E241" s="158"/>
      <c r="F241" s="344">
        <v>3.2</v>
      </c>
      <c r="G241" s="158">
        <f t="shared" si="19"/>
        <v>4</v>
      </c>
      <c r="H241" s="156"/>
      <c r="I241" s="156" t="s">
        <v>191</v>
      </c>
      <c r="J241" s="217" t="s">
        <v>367</v>
      </c>
      <c r="K241" s="217" t="s">
        <v>185</v>
      </c>
      <c r="L241" s="186" t="s">
        <v>125</v>
      </c>
      <c r="M241" s="254">
        <v>3</v>
      </c>
      <c r="N241" s="365">
        <f t="shared" si="20"/>
        <v>0.3777777777777776</v>
      </c>
      <c r="O241" s="156"/>
    </row>
    <row r="242" spans="4:15" ht="15.75" customHeight="1" x14ac:dyDescent="0.3">
      <c r="E242" s="158"/>
      <c r="F242" s="344">
        <v>3.2</v>
      </c>
      <c r="G242" s="158">
        <f>G241+1</f>
        <v>5</v>
      </c>
      <c r="H242" s="156"/>
      <c r="I242" s="156" t="s">
        <v>191</v>
      </c>
      <c r="J242" s="217" t="s">
        <v>390</v>
      </c>
      <c r="K242" s="217" t="s">
        <v>185</v>
      </c>
      <c r="L242" s="186" t="s">
        <v>50</v>
      </c>
      <c r="M242" s="254">
        <v>3</v>
      </c>
      <c r="N242" s="365">
        <f t="shared" si="20"/>
        <v>0.37986111111111093</v>
      </c>
      <c r="O242" s="156"/>
    </row>
    <row r="243" spans="4:15" ht="15.75" customHeight="1" x14ac:dyDescent="0.3">
      <c r="E243" s="158"/>
      <c r="F243" s="344">
        <v>3.2</v>
      </c>
      <c r="G243" s="158">
        <f>G242+1</f>
        <v>6</v>
      </c>
      <c r="H243" s="156"/>
      <c r="I243" s="156" t="s">
        <v>55</v>
      </c>
      <c r="J243" s="217" t="s">
        <v>22</v>
      </c>
      <c r="K243" s="217" t="s">
        <v>185</v>
      </c>
      <c r="L243" s="186" t="s">
        <v>384</v>
      </c>
      <c r="M243" s="254">
        <v>3</v>
      </c>
      <c r="N243" s="365">
        <f>N242+TIME(0,M242,0)</f>
        <v>0.38194444444444425</v>
      </c>
      <c r="O243" s="156"/>
    </row>
    <row r="244" spans="4:15" ht="15.75" customHeight="1" x14ac:dyDescent="0.3">
      <c r="E244" s="158"/>
      <c r="F244" s="344">
        <v>3.2</v>
      </c>
      <c r="G244" s="158">
        <f>G243+1</f>
        <v>7</v>
      </c>
      <c r="H244" s="156"/>
      <c r="I244" s="156" t="s">
        <v>42</v>
      </c>
      <c r="J244" s="1257" t="s">
        <v>711</v>
      </c>
      <c r="K244" s="1086" t="s">
        <v>6</v>
      </c>
      <c r="L244" s="1257" t="s">
        <v>695</v>
      </c>
      <c r="M244" s="254">
        <v>0</v>
      </c>
      <c r="N244" s="365">
        <f>N243+TIME(0,M243,0)</f>
        <v>0.38402777777777758</v>
      </c>
      <c r="O244" s="156"/>
    </row>
    <row r="245" spans="4:15" ht="15.75" customHeight="1" x14ac:dyDescent="0.3">
      <c r="E245" s="158"/>
      <c r="F245" s="344"/>
      <c r="G245" s="158"/>
      <c r="H245" s="156"/>
      <c r="I245" s="156"/>
      <c r="J245" s="280"/>
      <c r="K245" s="217"/>
      <c r="L245" s="186"/>
      <c r="M245" s="281"/>
      <c r="N245" s="365">
        <f>N244+TIME(0,M244,0)</f>
        <v>0.38402777777777758</v>
      </c>
      <c r="O245" s="156"/>
    </row>
    <row r="246" spans="4:15" ht="15.75" customHeight="1" x14ac:dyDescent="0.3">
      <c r="E246" s="158"/>
      <c r="F246" s="344"/>
      <c r="G246" s="200"/>
      <c r="H246" s="274"/>
      <c r="I246" s="200"/>
      <c r="J246" s="280"/>
      <c r="K246" s="217"/>
      <c r="L246" s="186"/>
      <c r="M246" s="254"/>
      <c r="N246" s="365">
        <f>N245+TIME(0,M245,0)</f>
        <v>0.38402777777777758</v>
      </c>
      <c r="O246" s="156"/>
    </row>
    <row r="247" spans="4:15" ht="15.75" customHeight="1" x14ac:dyDescent="0.3">
      <c r="E247" s="158"/>
      <c r="F247" s="344">
        <v>3.4</v>
      </c>
      <c r="G247" s="493"/>
      <c r="H247" s="274"/>
      <c r="I247" s="176"/>
      <c r="J247" s="533" t="s">
        <v>139</v>
      </c>
      <c r="K247" s="217"/>
      <c r="L247" s="217"/>
      <c r="M247" s="254"/>
      <c r="N247" s="365">
        <f>N246+TIME(0,M246,0)</f>
        <v>0.38402777777777758</v>
      </c>
      <c r="O247" s="156"/>
    </row>
    <row r="248" spans="4:15" ht="15.75" customHeight="1" x14ac:dyDescent="0.3">
      <c r="E248" s="158"/>
      <c r="F248" s="344">
        <v>3.4</v>
      </c>
      <c r="G248" s="493">
        <f>G247+1</f>
        <v>1</v>
      </c>
      <c r="H248" s="274"/>
      <c r="I248" s="176" t="s">
        <v>191</v>
      </c>
      <c r="J248" s="1026" t="s">
        <v>713</v>
      </c>
      <c r="K248" s="846" t="s">
        <v>185</v>
      </c>
      <c r="L248" s="186" t="s">
        <v>118</v>
      </c>
      <c r="M248" s="1041">
        <v>3</v>
      </c>
      <c r="N248" s="365">
        <f t="shared" si="20"/>
        <v>0.38402777777777758</v>
      </c>
      <c r="O248" s="156"/>
    </row>
    <row r="249" spans="4:15" ht="15.75" customHeight="1" x14ac:dyDescent="0.3">
      <c r="E249" s="158"/>
      <c r="F249" s="344">
        <v>3.4</v>
      </c>
      <c r="G249" s="493">
        <f>G248+1</f>
        <v>2</v>
      </c>
      <c r="H249" s="274"/>
      <c r="I249" s="176" t="s">
        <v>191</v>
      </c>
      <c r="J249" s="1026" t="s">
        <v>702</v>
      </c>
      <c r="K249" s="846" t="s">
        <v>185</v>
      </c>
      <c r="L249" s="186" t="s">
        <v>703</v>
      </c>
      <c r="M249" s="1041">
        <v>3</v>
      </c>
      <c r="N249" s="365">
        <f t="shared" si="20"/>
        <v>0.38611111111111091</v>
      </c>
      <c r="O249" s="156"/>
    </row>
    <row r="250" spans="4:15" s="1078" customFormat="1" ht="15.75" customHeight="1" x14ac:dyDescent="0.3">
      <c r="D250" s="574"/>
      <c r="E250" s="158"/>
      <c r="F250" s="344"/>
      <c r="G250" s="493"/>
      <c r="H250" s="274"/>
      <c r="I250" s="176"/>
      <c r="J250" s="1026"/>
      <c r="K250" s="846"/>
      <c r="L250" s="186"/>
      <c r="M250" s="1041"/>
      <c r="N250" s="365"/>
      <c r="O250" s="156"/>
    </row>
    <row r="251" spans="4:15" ht="15.75" customHeight="1" x14ac:dyDescent="0.3">
      <c r="E251" s="158"/>
      <c r="F251" s="344"/>
      <c r="G251" s="494"/>
      <c r="H251" s="156"/>
      <c r="I251" s="176"/>
      <c r="J251" s="283"/>
      <c r="K251" s="173"/>
      <c r="L251" s="172"/>
      <c r="M251" s="254"/>
      <c r="N251" s="365"/>
      <c r="O251" s="156"/>
    </row>
    <row r="252" spans="4:15" ht="15.75" customHeight="1" x14ac:dyDescent="0.3">
      <c r="E252" s="158"/>
      <c r="F252" s="344"/>
      <c r="G252" s="494"/>
      <c r="H252" s="156"/>
      <c r="I252" s="156"/>
      <c r="J252" s="280"/>
      <c r="K252" s="217"/>
      <c r="L252" s="186"/>
      <c r="M252" s="254"/>
      <c r="N252" s="365"/>
      <c r="O252" s="156"/>
    </row>
    <row r="253" spans="4:15" ht="15.75" customHeight="1" x14ac:dyDescent="0.3">
      <c r="E253" s="158"/>
      <c r="F253" s="344">
        <v>3.6</v>
      </c>
      <c r="G253" s="493"/>
      <c r="H253" s="274"/>
      <c r="I253" s="176"/>
      <c r="J253" s="533" t="s">
        <v>372</v>
      </c>
      <c r="K253" s="217"/>
      <c r="L253" s="186"/>
      <c r="M253" s="254"/>
      <c r="N253" s="365">
        <f>N249+TIME(0,M249,0)</f>
        <v>0.38819444444444423</v>
      </c>
      <c r="O253" s="156"/>
    </row>
    <row r="254" spans="4:15" ht="15.75" customHeight="1" x14ac:dyDescent="0.3">
      <c r="E254" s="158"/>
      <c r="F254" s="344"/>
      <c r="G254" s="254">
        <v>1</v>
      </c>
      <c r="H254" s="156"/>
      <c r="I254" s="176" t="s">
        <v>191</v>
      </c>
      <c r="J254" s="464" t="s">
        <v>84</v>
      </c>
      <c r="K254" s="157" t="s">
        <v>185</v>
      </c>
      <c r="L254" s="450" t="s">
        <v>242</v>
      </c>
      <c r="M254" s="254">
        <v>5</v>
      </c>
      <c r="N254" s="365">
        <f>N253+TIME(0,M253,0)</f>
        <v>0.38819444444444423</v>
      </c>
      <c r="O254" s="156"/>
    </row>
    <row r="255" spans="4:15" ht="15.75" customHeight="1" x14ac:dyDescent="0.3">
      <c r="E255" s="158"/>
      <c r="F255" s="344"/>
      <c r="G255" s="254">
        <v>3</v>
      </c>
      <c r="H255" s="156"/>
      <c r="I255" s="176" t="s">
        <v>191</v>
      </c>
      <c r="J255" s="464" t="s">
        <v>417</v>
      </c>
      <c r="K255" s="157" t="s">
        <v>185</v>
      </c>
      <c r="L255" s="450" t="s">
        <v>242</v>
      </c>
      <c r="M255" s="254">
        <v>5</v>
      </c>
      <c r="N255" s="365">
        <f>N254+TIME(0,M254,0)</f>
        <v>0.39166666666666644</v>
      </c>
      <c r="O255" s="156"/>
    </row>
    <row r="256" spans="4:15" ht="15.75" customHeight="1" x14ac:dyDescent="0.3">
      <c r="E256" s="158"/>
      <c r="F256" s="344"/>
      <c r="G256" s="254">
        <v>4</v>
      </c>
      <c r="H256" s="156"/>
      <c r="I256" s="176" t="s">
        <v>191</v>
      </c>
      <c r="J256" s="1021" t="s">
        <v>437</v>
      </c>
      <c r="K256" s="1028" t="s">
        <v>185</v>
      </c>
      <c r="L256" s="1023" t="s">
        <v>125</v>
      </c>
      <c r="M256" s="1024">
        <v>5</v>
      </c>
      <c r="N256" s="365">
        <f t="shared" ref="N256:N259" si="21">N255+TIME(0,M255,0)</f>
        <v>0.39513888888888865</v>
      </c>
      <c r="O256" s="156"/>
    </row>
    <row r="257" spans="5:16" customFormat="1" ht="15.75" customHeight="1" x14ac:dyDescent="0.3">
      <c r="E257" s="158"/>
      <c r="F257" s="344"/>
      <c r="G257" s="254">
        <v>5</v>
      </c>
      <c r="H257" s="156"/>
      <c r="I257" s="176" t="s">
        <v>42</v>
      </c>
      <c r="J257" s="567"/>
      <c r="K257" s="568"/>
      <c r="L257" s="569"/>
      <c r="M257" s="254"/>
      <c r="N257" s="365">
        <f t="shared" si="21"/>
        <v>0.39861111111111086</v>
      </c>
      <c r="O257" s="156"/>
    </row>
    <row r="258" spans="5:16" customFormat="1" ht="15.75" customHeight="1" x14ac:dyDescent="0.3">
      <c r="E258" s="158"/>
      <c r="F258" s="158"/>
      <c r="G258" s="254">
        <v>6</v>
      </c>
      <c r="H258" s="156"/>
      <c r="I258" s="156"/>
      <c r="J258" s="464"/>
      <c r="K258" s="157"/>
      <c r="L258" s="450"/>
      <c r="M258" s="254"/>
      <c r="N258" s="365">
        <f t="shared" si="21"/>
        <v>0.39861111111111086</v>
      </c>
      <c r="O258" s="156"/>
    </row>
    <row r="259" spans="5:16" customFormat="1" ht="15.75" customHeight="1" x14ac:dyDescent="0.3">
      <c r="E259" s="158"/>
      <c r="F259" s="158"/>
      <c r="G259" s="158"/>
      <c r="H259" s="156"/>
      <c r="I259" s="156"/>
      <c r="J259" s="158" t="s">
        <v>192</v>
      </c>
      <c r="K259" s="157"/>
      <c r="L259" s="450"/>
      <c r="M259" s="254">
        <v>10</v>
      </c>
      <c r="N259" s="365">
        <f t="shared" si="21"/>
        <v>0.39861111111111086</v>
      </c>
      <c r="O259" s="156"/>
    </row>
    <row r="260" spans="5:16" customFormat="1" ht="15.75" customHeight="1" x14ac:dyDescent="0.3">
      <c r="E260" s="158"/>
      <c r="F260" s="158"/>
      <c r="G260" s="158"/>
      <c r="H260" s="156"/>
      <c r="I260" s="156"/>
      <c r="J260" s="158"/>
      <c r="K260" s="157"/>
      <c r="L260" s="450"/>
      <c r="M260" s="254"/>
      <c r="N260" s="365"/>
      <c r="O260" s="156"/>
    </row>
    <row r="261" spans="5:16" customFormat="1" ht="15.75" customHeight="1" x14ac:dyDescent="0.3">
      <c r="E261" s="158"/>
      <c r="F261" s="158"/>
      <c r="G261" s="158"/>
      <c r="H261" s="156"/>
      <c r="I261" s="156"/>
      <c r="J261" s="158" t="s">
        <v>155</v>
      </c>
      <c r="K261" s="157"/>
      <c r="L261" s="450"/>
      <c r="M261" s="254"/>
      <c r="N261" s="365"/>
      <c r="O261" s="156"/>
    </row>
    <row r="262" spans="5:16" customFormat="1" ht="15.75" customHeight="1" x14ac:dyDescent="0.3">
      <c r="E262" s="158">
        <v>4</v>
      </c>
      <c r="F262" s="158"/>
      <c r="G262" s="158"/>
      <c r="H262" s="156">
        <v>4</v>
      </c>
      <c r="I262" s="156"/>
      <c r="J262" s="534" t="s">
        <v>310</v>
      </c>
      <c r="K262" s="157"/>
      <c r="L262" s="450"/>
      <c r="M262" s="254"/>
      <c r="N262" s="365">
        <f>N259+TIME(0,M259,0)</f>
        <v>0.40555555555555528</v>
      </c>
      <c r="O262" s="156"/>
    </row>
    <row r="263" spans="5:16" customFormat="1" ht="15.75" customHeight="1" x14ac:dyDescent="0.3">
      <c r="E263" s="158"/>
      <c r="F263" s="158"/>
      <c r="G263" s="158"/>
      <c r="H263" s="156"/>
      <c r="I263" s="451"/>
      <c r="J263" s="447"/>
      <c r="K263" s="462"/>
      <c r="L263" s="492"/>
      <c r="M263" s="254"/>
      <c r="N263" s="365"/>
      <c r="O263" s="156"/>
    </row>
    <row r="264" spans="5:16" customFormat="1" ht="15.75" customHeight="1" x14ac:dyDescent="0.3">
      <c r="E264" s="158"/>
      <c r="F264" s="344"/>
      <c r="G264" s="158"/>
      <c r="H264" s="156"/>
      <c r="I264" s="156"/>
      <c r="J264" s="158"/>
      <c r="K264" s="157"/>
      <c r="L264" s="450"/>
      <c r="M264" s="254"/>
      <c r="N264" s="365"/>
      <c r="O264" s="156"/>
    </row>
    <row r="265" spans="5:16" customFormat="1" ht="15.75" customHeight="1" x14ac:dyDescent="0.3">
      <c r="E265" s="158"/>
      <c r="F265" s="344">
        <v>4.0999999999999996</v>
      </c>
      <c r="G265" s="158"/>
      <c r="H265" s="156"/>
      <c r="I265" s="156"/>
      <c r="J265" s="294" t="s">
        <v>216</v>
      </c>
      <c r="K265" s="157"/>
      <c r="L265" s="450"/>
      <c r="M265" s="254"/>
      <c r="N265" s="365">
        <f>N262+TIME(0,M262,0)</f>
        <v>0.40555555555555528</v>
      </c>
      <c r="O265" s="156"/>
    </row>
    <row r="266" spans="5:16" customFormat="1" ht="15.75" customHeight="1" x14ac:dyDescent="0.3">
      <c r="E266" s="158"/>
      <c r="F266" s="344">
        <v>4.0999999999999996</v>
      </c>
      <c r="G266" s="158">
        <v>1</v>
      </c>
      <c r="H266" s="156"/>
      <c r="I266" s="156" t="s">
        <v>75</v>
      </c>
      <c r="J266" s="158" t="s">
        <v>83</v>
      </c>
      <c r="K266" s="157" t="s">
        <v>185</v>
      </c>
      <c r="L266" s="450" t="s">
        <v>144</v>
      </c>
      <c r="M266" s="254">
        <v>0</v>
      </c>
      <c r="N266" s="365">
        <f t="shared" ref="N266:N274" si="22">N265+TIME(0,M265,0)</f>
        <v>0.40555555555555528</v>
      </c>
      <c r="O266" s="156"/>
    </row>
    <row r="267" spans="5:16" customFormat="1" ht="15.75" customHeight="1" x14ac:dyDescent="0.3">
      <c r="E267" s="158"/>
      <c r="F267" s="344">
        <v>4.0999999999999996</v>
      </c>
      <c r="G267" s="158">
        <f t="shared" ref="G267:G271" si="23">G266+1</f>
        <v>2</v>
      </c>
      <c r="H267" s="156"/>
      <c r="I267" s="156" t="s">
        <v>75</v>
      </c>
      <c r="J267" s="1021" t="s">
        <v>172</v>
      </c>
      <c r="K267" s="1028" t="s">
        <v>185</v>
      </c>
      <c r="L267" s="1023" t="s">
        <v>144</v>
      </c>
      <c r="M267" s="1024">
        <v>5</v>
      </c>
      <c r="N267" s="365">
        <f t="shared" si="22"/>
        <v>0.40555555555555528</v>
      </c>
      <c r="O267" s="156">
        <v>1</v>
      </c>
    </row>
    <row r="268" spans="5:16" customFormat="1" ht="15.75" customHeight="1" x14ac:dyDescent="0.3">
      <c r="E268" s="158"/>
      <c r="F268" s="344">
        <v>4.0999999999999996</v>
      </c>
      <c r="G268" s="158">
        <f t="shared" si="23"/>
        <v>3</v>
      </c>
      <c r="H268" s="156"/>
      <c r="I268" s="156" t="s">
        <v>75</v>
      </c>
      <c r="J268" s="158" t="s">
        <v>530</v>
      </c>
      <c r="K268" s="157" t="s">
        <v>185</v>
      </c>
      <c r="L268" s="450" t="s">
        <v>51</v>
      </c>
      <c r="M268" s="254"/>
      <c r="N268" s="365">
        <f t="shared" si="22"/>
        <v>0.40902777777777749</v>
      </c>
      <c r="O268" s="156"/>
      <c r="P268" s="1035"/>
    </row>
    <row r="269" spans="5:16" customFormat="1" ht="15.75" customHeight="1" x14ac:dyDescent="0.3">
      <c r="E269" s="158"/>
      <c r="F269" s="344">
        <v>4.0999999999999996</v>
      </c>
      <c r="G269" s="158">
        <f t="shared" si="23"/>
        <v>4</v>
      </c>
      <c r="H269" s="156"/>
      <c r="I269" s="156" t="s">
        <v>75</v>
      </c>
      <c r="J269" s="158" t="s">
        <v>291</v>
      </c>
      <c r="K269" s="157" t="s">
        <v>185</v>
      </c>
      <c r="L269" s="450" t="s">
        <v>51</v>
      </c>
      <c r="M269" s="254"/>
      <c r="N269" s="365">
        <f t="shared" si="22"/>
        <v>0.40902777777777749</v>
      </c>
      <c r="O269" s="156"/>
      <c r="P269" s="1035"/>
    </row>
    <row r="270" spans="5:16" customFormat="1" ht="15.75" customHeight="1" x14ac:dyDescent="0.3">
      <c r="E270" s="158"/>
      <c r="F270" s="344">
        <v>4.0999999999999996</v>
      </c>
      <c r="G270" s="158">
        <f t="shared" si="23"/>
        <v>5</v>
      </c>
      <c r="H270" s="156"/>
      <c r="I270" s="156" t="s">
        <v>75</v>
      </c>
      <c r="J270" s="541"/>
      <c r="K270" s="157" t="s">
        <v>185</v>
      </c>
      <c r="L270" s="450"/>
      <c r="M270" s="858"/>
      <c r="N270" s="365">
        <f t="shared" si="22"/>
        <v>0.40902777777777749</v>
      </c>
      <c r="O270" s="156"/>
      <c r="P270" s="1035"/>
    </row>
    <row r="271" spans="5:16" customFormat="1" ht="15.75" customHeight="1" x14ac:dyDescent="0.3">
      <c r="E271" s="158"/>
      <c r="F271" s="344">
        <v>4.0999999999999996</v>
      </c>
      <c r="G271" s="158">
        <f t="shared" si="23"/>
        <v>6</v>
      </c>
      <c r="H271" s="156"/>
      <c r="I271" s="156" t="s">
        <v>75</v>
      </c>
      <c r="J271" s="158"/>
      <c r="K271" s="157" t="s">
        <v>185</v>
      </c>
      <c r="L271" s="450"/>
      <c r="M271" s="254"/>
      <c r="N271" s="365">
        <f t="shared" si="22"/>
        <v>0.40902777777777749</v>
      </c>
      <c r="O271" s="156"/>
      <c r="P271" s="1035"/>
    </row>
    <row r="272" spans="5:16" customFormat="1" ht="15.75" customHeight="1" x14ac:dyDescent="0.3">
      <c r="E272" s="158"/>
      <c r="F272" s="158"/>
      <c r="G272" s="158"/>
      <c r="H272" s="156"/>
      <c r="I272" s="156"/>
      <c r="J272" s="158"/>
      <c r="K272" s="157"/>
      <c r="L272" s="450"/>
      <c r="M272" s="254"/>
      <c r="N272" s="365"/>
      <c r="O272" s="156"/>
      <c r="P272" s="1035"/>
    </row>
    <row r="273" spans="5:16" customFormat="1" ht="15.75" customHeight="1" x14ac:dyDescent="0.3">
      <c r="E273" s="158"/>
      <c r="F273" s="344">
        <v>4.2</v>
      </c>
      <c r="G273" s="158"/>
      <c r="H273" s="156"/>
      <c r="I273" s="156"/>
      <c r="J273" s="294" t="s">
        <v>378</v>
      </c>
      <c r="K273" s="157"/>
      <c r="L273" s="450"/>
      <c r="M273" s="254"/>
      <c r="N273" s="365">
        <f>N271+TIME(0,M271,0)</f>
        <v>0.40902777777777749</v>
      </c>
      <c r="O273" s="156"/>
      <c r="P273" s="1035"/>
    </row>
    <row r="274" spans="5:16" customFormat="1" ht="15.75" customHeight="1" x14ac:dyDescent="0.3">
      <c r="E274" s="158"/>
      <c r="F274" s="344">
        <v>4.2</v>
      </c>
      <c r="G274" s="158">
        <v>1</v>
      </c>
      <c r="H274" s="156"/>
      <c r="I274" s="156" t="s">
        <v>75</v>
      </c>
      <c r="J274" s="158" t="s">
        <v>219</v>
      </c>
      <c r="K274" s="157" t="s">
        <v>185</v>
      </c>
      <c r="L274" s="450" t="s">
        <v>242</v>
      </c>
      <c r="M274" s="254"/>
      <c r="N274" s="365">
        <f t="shared" si="22"/>
        <v>0.40902777777777749</v>
      </c>
      <c r="O274" s="156"/>
      <c r="P274" s="1035"/>
    </row>
    <row r="275" spans="5:16" customFormat="1" ht="15.75" customHeight="1" x14ac:dyDescent="0.3">
      <c r="E275" s="158"/>
      <c r="F275" s="158"/>
      <c r="G275" s="158">
        <f>G274+1</f>
        <v>2</v>
      </c>
      <c r="H275" s="156"/>
      <c r="I275" s="156" t="s">
        <v>75</v>
      </c>
      <c r="J275" s="158" t="s">
        <v>522</v>
      </c>
      <c r="K275" s="157" t="s">
        <v>185</v>
      </c>
      <c r="L275" s="186" t="s">
        <v>474</v>
      </c>
      <c r="M275" s="254"/>
      <c r="N275" s="365">
        <f t="shared" ref="N275:N319" si="24">N274+TIME(0,M274,0)</f>
        <v>0.40902777777777749</v>
      </c>
      <c r="O275" s="156"/>
      <c r="P275" s="1035"/>
    </row>
    <row r="276" spans="5:16" customFormat="1" ht="15.75" customHeight="1" x14ac:dyDescent="0.3">
      <c r="E276" s="158"/>
      <c r="F276" s="158"/>
      <c r="G276" s="158">
        <f>G275+1</f>
        <v>3</v>
      </c>
      <c r="H276" s="156"/>
      <c r="I276" s="156" t="s">
        <v>2</v>
      </c>
      <c r="J276" s="217" t="s">
        <v>712</v>
      </c>
      <c r="K276" s="217" t="s">
        <v>185</v>
      </c>
      <c r="L276" s="186" t="s">
        <v>158</v>
      </c>
      <c r="M276" s="254"/>
      <c r="N276" s="365">
        <f t="shared" si="24"/>
        <v>0.40902777777777749</v>
      </c>
      <c r="O276" s="156"/>
      <c r="P276" s="1035"/>
    </row>
    <row r="277" spans="5:16" customFormat="1" ht="15.75" customHeight="1" x14ac:dyDescent="0.3">
      <c r="E277" s="158"/>
      <c r="F277" s="158"/>
      <c r="G277" s="158">
        <f>G276+1</f>
        <v>4</v>
      </c>
      <c r="H277" s="156"/>
      <c r="I277" s="156" t="s">
        <v>2</v>
      </c>
      <c r="J277" s="217" t="s">
        <v>521</v>
      </c>
      <c r="K277" s="217" t="s">
        <v>185</v>
      </c>
      <c r="L277" s="186" t="s">
        <v>125</v>
      </c>
      <c r="M277" s="254"/>
      <c r="N277" s="365">
        <f t="shared" si="24"/>
        <v>0.40902777777777749</v>
      </c>
      <c r="O277" s="156"/>
      <c r="P277" s="1035"/>
    </row>
    <row r="278" spans="5:16" customFormat="1" ht="15.75" customHeight="1" x14ac:dyDescent="0.3">
      <c r="E278" s="158"/>
      <c r="F278" s="158"/>
      <c r="G278" s="158"/>
      <c r="H278" s="156"/>
      <c r="I278" s="156"/>
      <c r="J278" s="579"/>
      <c r="K278" s="580"/>
      <c r="L278" s="581"/>
      <c r="M278" s="254"/>
      <c r="N278" s="365">
        <f t="shared" si="24"/>
        <v>0.40902777777777749</v>
      </c>
      <c r="O278" s="156"/>
      <c r="P278" s="1035"/>
    </row>
    <row r="279" spans="5:16" customFormat="1" ht="15.75" customHeight="1" x14ac:dyDescent="0.3">
      <c r="E279" s="158"/>
      <c r="F279" s="344">
        <v>4.3</v>
      </c>
      <c r="G279" s="158"/>
      <c r="H279" s="156"/>
      <c r="I279" s="156"/>
      <c r="J279" s="294" t="s">
        <v>221</v>
      </c>
      <c r="K279" s="157"/>
      <c r="L279" s="450"/>
      <c r="M279" s="254"/>
      <c r="N279" s="365">
        <f t="shared" si="24"/>
        <v>0.40902777777777749</v>
      </c>
      <c r="O279" s="156"/>
      <c r="P279" s="1035"/>
    </row>
    <row r="280" spans="5:16" customFormat="1" ht="15.75" customHeight="1" x14ac:dyDescent="0.3">
      <c r="E280" s="158"/>
      <c r="F280" s="344">
        <v>4.3</v>
      </c>
      <c r="G280" s="158">
        <v>1</v>
      </c>
      <c r="H280" s="156"/>
      <c r="I280" s="156" t="s">
        <v>75</v>
      </c>
      <c r="J280" s="158" t="s">
        <v>520</v>
      </c>
      <c r="K280" s="157" t="s">
        <v>6</v>
      </c>
      <c r="L280" s="186" t="s">
        <v>156</v>
      </c>
      <c r="M280" s="254"/>
      <c r="N280" s="365">
        <f t="shared" si="24"/>
        <v>0.40902777777777749</v>
      </c>
      <c r="O280" s="156">
        <v>0</v>
      </c>
      <c r="P280" s="1035"/>
    </row>
    <row r="281" spans="5:16" customFormat="1" ht="15.75" customHeight="1" x14ac:dyDescent="0.3">
      <c r="E281" s="158"/>
      <c r="F281" s="344">
        <v>4.3</v>
      </c>
      <c r="G281" s="158">
        <f t="shared" ref="G281:G286" si="25">G280+1</f>
        <v>2</v>
      </c>
      <c r="H281" s="156"/>
      <c r="I281" s="156" t="s">
        <v>75</v>
      </c>
      <c r="J281" s="1021" t="s">
        <v>353</v>
      </c>
      <c r="K281" s="1028" t="s">
        <v>185</v>
      </c>
      <c r="L281" s="1023" t="s">
        <v>352</v>
      </c>
      <c r="M281" s="858"/>
      <c r="N281" s="365">
        <f t="shared" si="24"/>
        <v>0.40902777777777749</v>
      </c>
      <c r="O281" s="156">
        <v>0</v>
      </c>
      <c r="P281" s="1035"/>
    </row>
    <row r="282" spans="5:16" customFormat="1" ht="15.75" customHeight="1" x14ac:dyDescent="0.3">
      <c r="E282" s="158"/>
      <c r="F282" s="344">
        <v>4.3</v>
      </c>
      <c r="G282" s="158">
        <f t="shared" si="25"/>
        <v>3</v>
      </c>
      <c r="H282" s="156"/>
      <c r="I282" s="156" t="s">
        <v>75</v>
      </c>
      <c r="J282" s="158" t="s">
        <v>354</v>
      </c>
      <c r="K282" s="157" t="s">
        <v>185</v>
      </c>
      <c r="L282" s="450" t="s">
        <v>161</v>
      </c>
      <c r="M282" s="254"/>
      <c r="N282" s="365">
        <f t="shared" si="24"/>
        <v>0.40902777777777749</v>
      </c>
      <c r="O282" s="156"/>
      <c r="P282" s="1035"/>
    </row>
    <row r="283" spans="5:16" customFormat="1" ht="15.75" customHeight="1" x14ac:dyDescent="0.3">
      <c r="E283" s="158"/>
      <c r="F283" s="344">
        <v>4.3</v>
      </c>
      <c r="G283" s="158">
        <f t="shared" si="25"/>
        <v>4</v>
      </c>
      <c r="H283" s="156"/>
      <c r="I283" s="156" t="s">
        <v>75</v>
      </c>
      <c r="J283" s="158" t="s">
        <v>524</v>
      </c>
      <c r="K283" s="217" t="s">
        <v>185</v>
      </c>
      <c r="L283" s="186" t="s">
        <v>125</v>
      </c>
      <c r="M283" s="254"/>
      <c r="N283" s="365">
        <f>N282+TIME(0,M281,0)</f>
        <v>0.40902777777777749</v>
      </c>
      <c r="O283" s="156">
        <v>0</v>
      </c>
      <c r="P283" s="1035"/>
    </row>
    <row r="284" spans="5:16" customFormat="1" ht="15.75" customHeight="1" x14ac:dyDescent="0.3">
      <c r="E284" s="158"/>
      <c r="F284" s="344">
        <v>4.3</v>
      </c>
      <c r="G284" s="158">
        <f t="shared" si="25"/>
        <v>5</v>
      </c>
      <c r="H284" s="156"/>
      <c r="I284" s="156" t="s">
        <v>54</v>
      </c>
      <c r="J284" s="217" t="s">
        <v>30</v>
      </c>
      <c r="K284" s="217" t="s">
        <v>185</v>
      </c>
      <c r="L284" s="186" t="s">
        <v>50</v>
      </c>
      <c r="M284" s="281"/>
      <c r="N284" s="365">
        <f>N283+TIME(0,M282,0)</f>
        <v>0.40902777777777749</v>
      </c>
      <c r="O284" s="156">
        <v>0</v>
      </c>
      <c r="P284" s="1035"/>
    </row>
    <row r="285" spans="5:16" customFormat="1" ht="15.75" customHeight="1" x14ac:dyDescent="0.3">
      <c r="E285" s="158"/>
      <c r="F285" s="344">
        <v>4.3</v>
      </c>
      <c r="G285" s="158">
        <f t="shared" si="25"/>
        <v>6</v>
      </c>
      <c r="H285" s="156"/>
      <c r="I285" s="156" t="s">
        <v>54</v>
      </c>
      <c r="J285" s="217" t="s">
        <v>525</v>
      </c>
      <c r="K285" s="217" t="s">
        <v>185</v>
      </c>
      <c r="L285" s="186" t="s">
        <v>384</v>
      </c>
      <c r="M285" s="254"/>
      <c r="N285" s="365">
        <f>N284+TIME(0,M283,0)</f>
        <v>0.40902777777777749</v>
      </c>
      <c r="O285" s="156"/>
      <c r="P285" s="1035"/>
    </row>
    <row r="286" spans="5:16" customFormat="1" ht="15.75" customHeight="1" x14ac:dyDescent="0.3">
      <c r="E286" s="158"/>
      <c r="F286" s="344">
        <v>4.3</v>
      </c>
      <c r="G286" s="158">
        <f t="shared" si="25"/>
        <v>7</v>
      </c>
      <c r="H286" s="156"/>
      <c r="I286" s="156" t="s">
        <v>54</v>
      </c>
      <c r="J286" s="217" t="s">
        <v>526</v>
      </c>
      <c r="K286" s="217" t="s">
        <v>185</v>
      </c>
      <c r="L286" s="186" t="s">
        <v>435</v>
      </c>
      <c r="M286" s="254"/>
      <c r="N286" s="365">
        <f>N285+TIME(0,M284,0)</f>
        <v>0.40902777777777749</v>
      </c>
      <c r="O286" s="156"/>
      <c r="P286" s="1035"/>
    </row>
    <row r="287" spans="5:16" customFormat="1" ht="15.75" customHeight="1" x14ac:dyDescent="0.3">
      <c r="E287" s="158"/>
      <c r="F287" s="344"/>
      <c r="G287" s="158"/>
      <c r="H287" s="156"/>
      <c r="I287" s="156"/>
      <c r="J287" s="158"/>
      <c r="K287" s="157"/>
      <c r="L287" s="450"/>
      <c r="M287" s="254"/>
      <c r="N287" s="365">
        <f>N286+TIME(0,M285,0)</f>
        <v>0.40902777777777749</v>
      </c>
      <c r="O287" s="156"/>
      <c r="P287" s="1035"/>
    </row>
    <row r="288" spans="5:16" customFormat="1" ht="15.75" customHeight="1" x14ac:dyDescent="0.3">
      <c r="E288" s="158"/>
      <c r="F288" s="344">
        <v>4.4000000000000004</v>
      </c>
      <c r="G288" s="200"/>
      <c r="H288" s="274"/>
      <c r="I288" s="156"/>
      <c r="J288" s="533" t="s">
        <v>371</v>
      </c>
      <c r="K288" s="217"/>
      <c r="L288" s="217"/>
      <c r="M288" s="254"/>
      <c r="N288" s="365">
        <f t="shared" ref="N288:N289" si="26">N287+TIME(0,M286,0)</f>
        <v>0.40902777777777749</v>
      </c>
      <c r="O288" s="156"/>
      <c r="P288" s="1035"/>
    </row>
    <row r="289" spans="4:16" ht="15.75" customHeight="1" x14ac:dyDescent="0.3">
      <c r="E289" s="158"/>
      <c r="F289" s="344"/>
      <c r="G289" s="493">
        <v>1</v>
      </c>
      <c r="H289" s="274"/>
      <c r="I289" s="156" t="s">
        <v>75</v>
      </c>
      <c r="J289" s="1026" t="s">
        <v>715</v>
      </c>
      <c r="K289" s="1026" t="s">
        <v>185</v>
      </c>
      <c r="L289" s="1025" t="s">
        <v>714</v>
      </c>
      <c r="M289" s="1027"/>
      <c r="N289" s="365">
        <f t="shared" si="26"/>
        <v>0.40902777777777749</v>
      </c>
      <c r="O289" s="156">
        <v>0</v>
      </c>
      <c r="P289" s="1035"/>
    </row>
    <row r="290" spans="4:16" s="1236" customFormat="1" ht="15.75" customHeight="1" x14ac:dyDescent="0.3">
      <c r="D290" s="574"/>
      <c r="E290" s="158"/>
      <c r="F290" s="344"/>
      <c r="G290" s="493">
        <v>1</v>
      </c>
      <c r="H290" s="274"/>
      <c r="I290" s="156" t="s">
        <v>2</v>
      </c>
      <c r="J290" s="1026" t="s">
        <v>716</v>
      </c>
      <c r="K290" s="1026" t="s">
        <v>185</v>
      </c>
      <c r="L290" s="1025" t="s">
        <v>703</v>
      </c>
      <c r="M290" s="1027"/>
      <c r="N290" s="365">
        <f t="shared" ref="N290" si="27">N289+TIME(0,M288,0)</f>
        <v>0.40902777777777749</v>
      </c>
      <c r="O290" s="156">
        <v>0</v>
      </c>
    </row>
    <row r="291" spans="4:16" ht="15.75" customHeight="1" x14ac:dyDescent="0.3">
      <c r="E291" s="158"/>
      <c r="F291" s="344"/>
      <c r="G291" s="158"/>
      <c r="H291" s="156"/>
      <c r="I291" s="156"/>
      <c r="J291" s="158"/>
      <c r="K291" s="157"/>
      <c r="L291" s="450"/>
      <c r="M291" s="254"/>
      <c r="N291" s="365"/>
      <c r="O291" s="156"/>
      <c r="P291" s="1035"/>
    </row>
    <row r="292" spans="4:16" ht="15.75" customHeight="1" x14ac:dyDescent="0.3">
      <c r="E292" s="158"/>
      <c r="F292" s="344">
        <v>4.5999999999999996</v>
      </c>
      <c r="G292" s="158"/>
      <c r="H292" s="156"/>
      <c r="I292" s="156"/>
      <c r="J292" s="294" t="s">
        <v>154</v>
      </c>
      <c r="K292" s="157"/>
      <c r="L292" s="450"/>
      <c r="M292" s="254"/>
      <c r="N292" s="365">
        <f>N290+TIME(0,M290,0)</f>
        <v>0.40902777777777749</v>
      </c>
      <c r="O292" s="156">
        <v>0</v>
      </c>
      <c r="P292" s="1035"/>
    </row>
    <row r="293" spans="4:16" ht="15.75" customHeight="1" x14ac:dyDescent="0.3">
      <c r="E293" s="158"/>
      <c r="F293" s="344">
        <v>4.5999999999999996</v>
      </c>
      <c r="G293" s="158">
        <v>1</v>
      </c>
      <c r="H293" s="156"/>
      <c r="I293" s="156" t="s">
        <v>75</v>
      </c>
      <c r="J293" s="541"/>
      <c r="K293" s="515"/>
      <c r="L293" s="542"/>
      <c r="M293" s="543"/>
      <c r="N293" s="365">
        <f t="shared" si="24"/>
        <v>0.40902777777777749</v>
      </c>
      <c r="O293" s="156">
        <v>0</v>
      </c>
      <c r="P293" s="1035"/>
    </row>
    <row r="294" spans="4:16" ht="15.75" customHeight="1" x14ac:dyDescent="0.3">
      <c r="E294" s="158"/>
      <c r="F294" s="158"/>
      <c r="G294" s="158">
        <f>G293+1</f>
        <v>2</v>
      </c>
      <c r="H294" s="156"/>
      <c r="I294" s="156" t="s">
        <v>190</v>
      </c>
      <c r="N294" s="365">
        <f t="shared" si="24"/>
        <v>0.40902777777777749</v>
      </c>
      <c r="O294" s="156">
        <v>0</v>
      </c>
      <c r="P294" s="1035"/>
    </row>
    <row r="295" spans="4:16" ht="15.75" customHeight="1" x14ac:dyDescent="0.3">
      <c r="E295" s="158"/>
      <c r="F295" s="158"/>
      <c r="G295" s="158"/>
      <c r="H295" s="156"/>
      <c r="I295" s="156"/>
      <c r="J295" s="158"/>
      <c r="K295" s="157"/>
      <c r="L295" s="450"/>
      <c r="M295" s="254"/>
      <c r="N295" s="365">
        <f t="shared" si="24"/>
        <v>0.40902777777777749</v>
      </c>
      <c r="O295" s="156">
        <v>0</v>
      </c>
      <c r="P295" s="1035"/>
    </row>
    <row r="296" spans="4:16" ht="15.75" customHeight="1" x14ac:dyDescent="0.3">
      <c r="E296" s="158">
        <v>5</v>
      </c>
      <c r="F296" s="158"/>
      <c r="G296" s="158"/>
      <c r="H296" s="156">
        <v>5</v>
      </c>
      <c r="I296" s="156"/>
      <c r="J296" s="534" t="s">
        <v>193</v>
      </c>
      <c r="K296" s="157"/>
      <c r="L296" s="450"/>
      <c r="M296" s="254"/>
      <c r="N296" s="365">
        <f t="shared" si="24"/>
        <v>0.40902777777777749</v>
      </c>
      <c r="O296" s="156">
        <v>0</v>
      </c>
      <c r="P296" s="1035"/>
    </row>
    <row r="297" spans="4:16" ht="15.75" customHeight="1" x14ac:dyDescent="0.3">
      <c r="E297" s="158"/>
      <c r="F297" s="158"/>
      <c r="G297" s="158"/>
      <c r="H297" s="156"/>
      <c r="I297" s="156"/>
      <c r="J297" s="158"/>
      <c r="K297" s="157"/>
      <c r="L297" s="450"/>
      <c r="M297" s="254"/>
      <c r="N297" s="365">
        <f t="shared" si="24"/>
        <v>0.40902777777777749</v>
      </c>
      <c r="O297" s="156">
        <v>0</v>
      </c>
      <c r="P297" s="1035"/>
    </row>
    <row r="298" spans="4:16" ht="15.75" customHeight="1" x14ac:dyDescent="0.3">
      <c r="E298" s="158"/>
      <c r="F298" s="158">
        <v>5.0999999999999996</v>
      </c>
      <c r="G298" s="158"/>
      <c r="H298" s="156"/>
      <c r="I298" s="156"/>
      <c r="J298" s="294" t="s">
        <v>216</v>
      </c>
      <c r="K298" s="157"/>
      <c r="L298" s="450"/>
      <c r="M298" s="254"/>
      <c r="N298" s="365">
        <f t="shared" si="24"/>
        <v>0.40902777777777749</v>
      </c>
      <c r="O298" s="156">
        <v>0</v>
      </c>
      <c r="P298" s="1035"/>
    </row>
    <row r="299" spans="4:16" ht="15.75" customHeight="1" x14ac:dyDescent="0.3">
      <c r="E299" s="158"/>
      <c r="F299" s="158"/>
      <c r="G299" s="158">
        <v>1</v>
      </c>
      <c r="H299" s="156"/>
      <c r="I299" s="156" t="s">
        <v>75</v>
      </c>
      <c r="J299" s="158" t="s">
        <v>217</v>
      </c>
      <c r="K299" s="157" t="s">
        <v>185</v>
      </c>
      <c r="L299" s="450" t="s">
        <v>144</v>
      </c>
      <c r="M299" s="254"/>
      <c r="N299" s="365">
        <f t="shared" si="24"/>
        <v>0.40902777777777749</v>
      </c>
      <c r="O299" s="156">
        <v>0</v>
      </c>
      <c r="P299" s="1035"/>
    </row>
    <row r="300" spans="4:16" ht="15.75" customHeight="1" x14ac:dyDescent="0.3">
      <c r="E300" s="158"/>
      <c r="F300" s="158"/>
      <c r="G300" s="158">
        <f>G299+1</f>
        <v>2</v>
      </c>
      <c r="H300" s="156"/>
      <c r="I300" s="156" t="s">
        <v>75</v>
      </c>
      <c r="J300" s="158" t="s">
        <v>162</v>
      </c>
      <c r="K300" s="157" t="s">
        <v>185</v>
      </c>
      <c r="L300" s="450" t="s">
        <v>118</v>
      </c>
      <c r="M300" s="254"/>
      <c r="N300" s="365">
        <f t="shared" si="24"/>
        <v>0.40902777777777749</v>
      </c>
      <c r="O300" s="156">
        <v>0</v>
      </c>
      <c r="P300" s="1035"/>
    </row>
    <row r="301" spans="4:16" ht="15.75" customHeight="1" x14ac:dyDescent="0.3">
      <c r="E301" s="158"/>
      <c r="F301" s="158"/>
      <c r="G301" s="158">
        <f>G300+1</f>
        <v>3</v>
      </c>
      <c r="H301" s="156"/>
      <c r="I301" s="156" t="s">
        <v>75</v>
      </c>
      <c r="J301" s="158" t="s">
        <v>218</v>
      </c>
      <c r="K301" s="157" t="s">
        <v>185</v>
      </c>
      <c r="L301" s="450" t="s">
        <v>51</v>
      </c>
      <c r="M301" s="254"/>
      <c r="N301" s="365">
        <f t="shared" si="24"/>
        <v>0.40902777777777749</v>
      </c>
      <c r="O301" s="156">
        <v>0</v>
      </c>
      <c r="P301" s="1035"/>
    </row>
    <row r="302" spans="4:16" ht="15.75" customHeight="1" x14ac:dyDescent="0.3">
      <c r="E302" s="158"/>
      <c r="F302" s="158"/>
      <c r="G302" s="158">
        <f>G301+1</f>
        <v>4</v>
      </c>
      <c r="H302" s="156"/>
      <c r="I302" s="156" t="s">
        <v>75</v>
      </c>
      <c r="J302" s="158" t="s">
        <v>291</v>
      </c>
      <c r="K302" s="157" t="s">
        <v>185</v>
      </c>
      <c r="L302" s="450" t="s">
        <v>51</v>
      </c>
      <c r="M302" s="254"/>
      <c r="N302" s="365">
        <f t="shared" si="24"/>
        <v>0.40902777777777749</v>
      </c>
      <c r="O302" s="156">
        <v>0</v>
      </c>
      <c r="P302" s="1035"/>
    </row>
    <row r="303" spans="4:16" ht="15.75" customHeight="1" x14ac:dyDescent="0.3">
      <c r="E303" s="158"/>
      <c r="F303" s="158"/>
      <c r="G303" s="158">
        <f>G302+1</f>
        <v>5</v>
      </c>
      <c r="H303" s="156"/>
      <c r="I303" s="156" t="s">
        <v>2</v>
      </c>
      <c r="J303" s="158"/>
      <c r="K303" s="217" t="s">
        <v>185</v>
      </c>
      <c r="L303" s="186"/>
      <c r="M303" s="254"/>
      <c r="N303" s="365">
        <f t="shared" si="24"/>
        <v>0.40902777777777749</v>
      </c>
      <c r="O303" s="156">
        <v>0</v>
      </c>
      <c r="P303" s="1035"/>
    </row>
    <row r="304" spans="4:16" s="1078" customFormat="1" ht="15.75" customHeight="1" x14ac:dyDescent="0.3">
      <c r="D304" s="574"/>
      <c r="E304" s="158"/>
      <c r="F304" s="158"/>
      <c r="G304" s="158"/>
      <c r="H304" s="156"/>
      <c r="I304" s="156"/>
      <c r="J304" s="158"/>
      <c r="K304" s="217"/>
      <c r="L304" s="186"/>
      <c r="M304" s="254"/>
      <c r="N304" s="365"/>
      <c r="O304" s="156"/>
    </row>
    <row r="305" spans="5:16" customFormat="1" ht="15.75" customHeight="1" x14ac:dyDescent="0.3">
      <c r="E305" s="158"/>
      <c r="F305" s="158">
        <v>5.2</v>
      </c>
      <c r="G305" s="158"/>
      <c r="H305" s="156"/>
      <c r="I305" s="156"/>
      <c r="J305" s="294" t="s">
        <v>378</v>
      </c>
      <c r="K305" s="157"/>
      <c r="L305" s="450"/>
      <c r="M305" s="254"/>
      <c r="N305" s="365">
        <f>N303+TIME(0,M303,0)</f>
        <v>0.40902777777777749</v>
      </c>
      <c r="O305" s="156">
        <v>0</v>
      </c>
      <c r="P305" s="1035"/>
    </row>
    <row r="306" spans="5:16" customFormat="1" ht="15.75" customHeight="1" x14ac:dyDescent="0.3">
      <c r="E306" s="158"/>
      <c r="F306" s="158"/>
      <c r="G306" s="158">
        <v>1</v>
      </c>
      <c r="H306" s="156"/>
      <c r="I306" s="156" t="s">
        <v>75</v>
      </c>
      <c r="J306" s="158" t="s">
        <v>219</v>
      </c>
      <c r="K306" s="157" t="s">
        <v>185</v>
      </c>
      <c r="L306" s="450" t="s">
        <v>242</v>
      </c>
      <c r="M306" s="254"/>
      <c r="N306" s="365">
        <f t="shared" si="24"/>
        <v>0.40902777777777749</v>
      </c>
      <c r="O306" s="156">
        <v>0</v>
      </c>
      <c r="P306" s="1035"/>
    </row>
    <row r="307" spans="5:16" customFormat="1" ht="15.75" customHeight="1" x14ac:dyDescent="0.3">
      <c r="E307" s="158"/>
      <c r="F307" s="158"/>
      <c r="G307" s="158">
        <f>G306+1</f>
        <v>2</v>
      </c>
      <c r="H307" s="156"/>
      <c r="I307" s="156" t="s">
        <v>75</v>
      </c>
      <c r="J307" s="158" t="s">
        <v>522</v>
      </c>
      <c r="K307" s="157" t="s">
        <v>185</v>
      </c>
      <c r="L307" s="186" t="s">
        <v>474</v>
      </c>
      <c r="M307" s="560"/>
      <c r="N307" s="561">
        <f t="shared" si="24"/>
        <v>0.40902777777777749</v>
      </c>
      <c r="O307" s="156">
        <v>0</v>
      </c>
      <c r="P307" s="1035"/>
    </row>
    <row r="308" spans="5:16" customFormat="1" ht="15.75" customHeight="1" x14ac:dyDescent="0.3">
      <c r="E308" s="158"/>
      <c r="F308" s="158"/>
      <c r="G308" s="158">
        <f>G307+1</f>
        <v>3</v>
      </c>
      <c r="H308" s="156"/>
      <c r="I308" s="156" t="s">
        <v>2</v>
      </c>
      <c r="J308" s="217" t="s">
        <v>297</v>
      </c>
      <c r="K308" s="217" t="s">
        <v>185</v>
      </c>
      <c r="L308" s="186" t="s">
        <v>158</v>
      </c>
      <c r="M308" s="254"/>
      <c r="N308" s="561">
        <f t="shared" ref="N308:N315" si="28">N307+TIME(0,M307,0)</f>
        <v>0.40902777777777749</v>
      </c>
      <c r="O308" s="156">
        <v>0</v>
      </c>
      <c r="P308" s="1035"/>
    </row>
    <row r="309" spans="5:16" customFormat="1" ht="15.75" customHeight="1" x14ac:dyDescent="0.3">
      <c r="E309" s="158"/>
      <c r="F309" s="158"/>
      <c r="G309" s="158">
        <f>G308+1</f>
        <v>4</v>
      </c>
      <c r="H309" s="156"/>
      <c r="I309" s="156" t="s">
        <v>2</v>
      </c>
      <c r="J309" s="217" t="s">
        <v>521</v>
      </c>
      <c r="K309" s="217" t="s">
        <v>185</v>
      </c>
      <c r="L309" s="186" t="s">
        <v>125</v>
      </c>
      <c r="M309" s="1024"/>
      <c r="N309" s="561">
        <f t="shared" si="28"/>
        <v>0.40902777777777749</v>
      </c>
      <c r="O309" s="156">
        <v>0</v>
      </c>
      <c r="P309" s="1035"/>
    </row>
    <row r="310" spans="5:16" customFormat="1" ht="15.75" customHeight="1" x14ac:dyDescent="0.3">
      <c r="E310" s="158"/>
      <c r="F310" s="158"/>
      <c r="G310" s="158">
        <f>G309+1</f>
        <v>5</v>
      </c>
      <c r="H310" s="156"/>
      <c r="I310" s="156"/>
      <c r="J310" s="217"/>
      <c r="K310" s="217" t="s">
        <v>185</v>
      </c>
      <c r="L310" s="186"/>
      <c r="M310" s="254"/>
      <c r="N310" s="561">
        <f t="shared" si="28"/>
        <v>0.40902777777777749</v>
      </c>
      <c r="O310" s="156">
        <v>0</v>
      </c>
      <c r="P310" s="1035"/>
    </row>
    <row r="311" spans="5:16" customFormat="1" ht="15.75" customHeight="1" x14ac:dyDescent="0.3">
      <c r="E311" s="158"/>
      <c r="F311" s="158"/>
      <c r="G311" s="158"/>
      <c r="H311" s="156"/>
      <c r="I311" s="156"/>
      <c r="J311" s="158"/>
      <c r="K311" s="157"/>
      <c r="L311" s="450"/>
      <c r="M311" s="254"/>
      <c r="N311" s="561">
        <f t="shared" si="28"/>
        <v>0.40902777777777749</v>
      </c>
      <c r="O311" s="156">
        <v>0</v>
      </c>
      <c r="P311" s="1035"/>
    </row>
    <row r="312" spans="5:16" customFormat="1" ht="15.75" customHeight="1" x14ac:dyDescent="0.3">
      <c r="E312" s="158"/>
      <c r="F312" s="158">
        <v>5.3</v>
      </c>
      <c r="G312" s="158"/>
      <c r="H312" s="156"/>
      <c r="I312" s="156"/>
      <c r="J312" s="294" t="s">
        <v>221</v>
      </c>
      <c r="K312" s="157"/>
      <c r="L312" s="450"/>
      <c r="M312" s="254"/>
      <c r="N312" s="561">
        <f t="shared" si="28"/>
        <v>0.40902777777777749</v>
      </c>
      <c r="O312" s="156">
        <v>0</v>
      </c>
      <c r="P312" s="1035"/>
    </row>
    <row r="313" spans="5:16" customFormat="1" ht="15.75" customHeight="1" x14ac:dyDescent="0.3">
      <c r="E313" s="158"/>
      <c r="F313" s="158"/>
      <c r="G313" s="158">
        <v>1</v>
      </c>
      <c r="H313" s="156"/>
      <c r="I313" s="156" t="s">
        <v>75</v>
      </c>
      <c r="J313" s="158" t="s">
        <v>523</v>
      </c>
      <c r="K313" s="157"/>
      <c r="L313" s="186" t="s">
        <v>156</v>
      </c>
      <c r="M313" s="254"/>
      <c r="N313" s="561">
        <f t="shared" si="28"/>
        <v>0.40902777777777749</v>
      </c>
      <c r="O313" s="156">
        <v>0</v>
      </c>
      <c r="P313" s="1035"/>
    </row>
    <row r="314" spans="5:16" customFormat="1" ht="15.75" customHeight="1" x14ac:dyDescent="0.3">
      <c r="E314" s="158"/>
      <c r="F314" s="158"/>
      <c r="G314" s="158">
        <f t="shared" ref="G314:G319" si="29">G313+1</f>
        <v>2</v>
      </c>
      <c r="H314" s="156"/>
      <c r="I314" s="156" t="s">
        <v>75</v>
      </c>
      <c r="J314" s="158" t="s">
        <v>353</v>
      </c>
      <c r="K314" s="157" t="s">
        <v>185</v>
      </c>
      <c r="L314" s="450" t="s">
        <v>352</v>
      </c>
      <c r="M314" s="254"/>
      <c r="N314" s="561">
        <f t="shared" si="28"/>
        <v>0.40902777777777749</v>
      </c>
      <c r="O314" s="156">
        <v>0</v>
      </c>
      <c r="P314" s="1035"/>
    </row>
    <row r="315" spans="5:16" customFormat="1" ht="15.75" customHeight="1" x14ac:dyDescent="0.3">
      <c r="E315" s="158"/>
      <c r="F315" s="158"/>
      <c r="G315" s="158">
        <f t="shared" si="29"/>
        <v>3</v>
      </c>
      <c r="H315" s="156"/>
      <c r="I315" s="156" t="s">
        <v>75</v>
      </c>
      <c r="J315" s="158" t="s">
        <v>354</v>
      </c>
      <c r="K315" s="157" t="s">
        <v>185</v>
      </c>
      <c r="L315" s="450" t="s">
        <v>161</v>
      </c>
      <c r="M315" s="254"/>
      <c r="N315" s="561">
        <f t="shared" si="28"/>
        <v>0.40902777777777749</v>
      </c>
      <c r="O315" s="156">
        <v>0</v>
      </c>
      <c r="P315" s="1035"/>
    </row>
    <row r="316" spans="5:16" customFormat="1" ht="15.75" customHeight="1" x14ac:dyDescent="0.3">
      <c r="E316" s="158"/>
      <c r="F316" s="158"/>
      <c r="G316" s="158">
        <f t="shared" si="29"/>
        <v>4</v>
      </c>
      <c r="H316" s="156"/>
      <c r="I316" s="156" t="s">
        <v>75</v>
      </c>
      <c r="J316" s="1021" t="s">
        <v>370</v>
      </c>
      <c r="K316" s="1022" t="s">
        <v>185</v>
      </c>
      <c r="L316" s="1025" t="s">
        <v>125</v>
      </c>
      <c r="M316" s="254"/>
      <c r="N316" s="365">
        <f t="shared" si="24"/>
        <v>0.40902777777777749</v>
      </c>
      <c r="O316" s="156">
        <v>0</v>
      </c>
      <c r="P316" s="1035"/>
    </row>
    <row r="317" spans="5:16" customFormat="1" ht="15.75" customHeight="1" x14ac:dyDescent="0.3">
      <c r="E317" s="158"/>
      <c r="F317" s="158"/>
      <c r="G317" s="158">
        <f t="shared" si="29"/>
        <v>5</v>
      </c>
      <c r="H317" s="158">
        <f>H316+1</f>
        <v>1</v>
      </c>
      <c r="I317" s="156" t="s">
        <v>75</v>
      </c>
      <c r="J317" s="217" t="s">
        <v>31</v>
      </c>
      <c r="K317" s="217" t="s">
        <v>185</v>
      </c>
      <c r="L317" s="186" t="s">
        <v>50</v>
      </c>
      <c r="M317" s="229"/>
      <c r="N317" s="365">
        <f t="shared" si="24"/>
        <v>0.40902777777777749</v>
      </c>
      <c r="O317" s="156">
        <v>0</v>
      </c>
      <c r="P317" s="1035"/>
    </row>
    <row r="318" spans="5:16" customFormat="1" ht="15.75" customHeight="1" x14ac:dyDescent="0.3">
      <c r="E318" s="158"/>
      <c r="F318" s="158"/>
      <c r="G318" s="158">
        <f t="shared" si="29"/>
        <v>6</v>
      </c>
      <c r="H318" s="158">
        <f>H317+1</f>
        <v>2</v>
      </c>
      <c r="I318" s="156" t="s">
        <v>75</v>
      </c>
      <c r="J318" s="217" t="s">
        <v>525</v>
      </c>
      <c r="K318" s="217" t="s">
        <v>185</v>
      </c>
      <c r="L318" s="186" t="s">
        <v>384</v>
      </c>
      <c r="M318" s="281"/>
      <c r="N318" s="365">
        <f t="shared" si="24"/>
        <v>0.40902777777777749</v>
      </c>
      <c r="O318" s="156">
        <v>0</v>
      </c>
      <c r="P318" s="1035"/>
    </row>
    <row r="319" spans="5:16" customFormat="1" ht="15.75" customHeight="1" x14ac:dyDescent="0.3">
      <c r="E319" s="158"/>
      <c r="F319" s="158"/>
      <c r="G319" s="158">
        <f t="shared" si="29"/>
        <v>7</v>
      </c>
      <c r="H319" s="158">
        <f>H318+1</f>
        <v>3</v>
      </c>
      <c r="I319" s="156" t="s">
        <v>75</v>
      </c>
      <c r="J319" s="217" t="s">
        <v>526</v>
      </c>
      <c r="K319" s="217" t="s">
        <v>185</v>
      </c>
      <c r="L319" s="186" t="s">
        <v>435</v>
      </c>
      <c r="M319" s="254"/>
      <c r="N319" s="365">
        <f t="shared" si="24"/>
        <v>0.40902777777777749</v>
      </c>
      <c r="O319" s="156">
        <v>0</v>
      </c>
      <c r="P319" s="1035"/>
    </row>
    <row r="320" spans="5:16" customFormat="1" ht="15.75" customHeight="1" x14ac:dyDescent="0.3">
      <c r="E320" s="158"/>
      <c r="F320" s="158"/>
      <c r="G320" s="158"/>
      <c r="H320" s="158"/>
      <c r="I320" s="156"/>
      <c r="J320" s="158"/>
      <c r="K320" s="157"/>
      <c r="L320" s="450"/>
      <c r="M320" s="254"/>
      <c r="N320" s="365"/>
      <c r="O320" s="156"/>
      <c r="P320" s="1035"/>
    </row>
    <row r="321" spans="4:16" ht="15.75" customHeight="1" x14ac:dyDescent="0.3">
      <c r="E321" s="158"/>
      <c r="F321" s="158">
        <v>5.4</v>
      </c>
      <c r="G321" s="200"/>
      <c r="H321" s="274"/>
      <c r="I321" s="156"/>
      <c r="J321" s="533" t="s">
        <v>371</v>
      </c>
      <c r="K321" s="217"/>
      <c r="L321" s="217"/>
      <c r="M321" s="254"/>
      <c r="N321" s="365">
        <f>N319+TIME(0,M319,0)</f>
        <v>0.40902777777777749</v>
      </c>
      <c r="O321" s="156">
        <v>0</v>
      </c>
      <c r="P321" s="1035"/>
    </row>
    <row r="322" spans="4:16" ht="15.75" customHeight="1" x14ac:dyDescent="0.3">
      <c r="E322" s="158"/>
      <c r="F322" s="158"/>
      <c r="G322" s="215">
        <v>1</v>
      </c>
      <c r="H322" s="274"/>
      <c r="I322" s="156" t="s">
        <v>75</v>
      </c>
      <c r="J322" s="846" t="s">
        <v>704</v>
      </c>
      <c r="K322" s="846" t="s">
        <v>185</v>
      </c>
      <c r="L322" s="186"/>
      <c r="M322" s="847"/>
      <c r="N322" s="365">
        <f t="shared" ref="N322:N329" si="30">N321+TIME(0,M321,0)</f>
        <v>0.40902777777777749</v>
      </c>
      <c r="O322" s="156">
        <v>0</v>
      </c>
      <c r="P322" s="1035"/>
    </row>
    <row r="323" spans="4:16" ht="15.75" customHeight="1" x14ac:dyDescent="0.3">
      <c r="E323" s="158"/>
      <c r="F323" s="158"/>
      <c r="G323" s="215">
        <f>G322+1</f>
        <v>2</v>
      </c>
      <c r="H323" s="274"/>
      <c r="I323" s="156" t="s">
        <v>75</v>
      </c>
      <c r="J323" s="846" t="s">
        <v>705</v>
      </c>
      <c r="K323" s="846" t="s">
        <v>185</v>
      </c>
      <c r="L323" s="186"/>
      <c r="M323" s="847"/>
      <c r="N323" s="365">
        <f t="shared" si="30"/>
        <v>0.40902777777777749</v>
      </c>
      <c r="O323" s="156">
        <v>0</v>
      </c>
      <c r="P323" s="1035"/>
    </row>
    <row r="324" spans="4:16" s="1078" customFormat="1" ht="15.75" customHeight="1" x14ac:dyDescent="0.3">
      <c r="D324" s="574"/>
      <c r="E324" s="158"/>
      <c r="F324" s="158"/>
      <c r="G324" s="215"/>
      <c r="H324" s="274"/>
      <c r="I324" s="156"/>
      <c r="J324" s="846"/>
      <c r="K324" s="846"/>
      <c r="L324" s="186"/>
      <c r="M324" s="847"/>
      <c r="N324" s="365"/>
      <c r="O324" s="156"/>
    </row>
    <row r="325" spans="4:16" s="1078" customFormat="1" ht="15.75" customHeight="1" x14ac:dyDescent="0.3">
      <c r="D325" s="574"/>
      <c r="E325" s="158"/>
      <c r="F325" s="158"/>
      <c r="G325" s="254"/>
      <c r="H325" s="156"/>
      <c r="I325" s="156"/>
      <c r="J325" s="280"/>
      <c r="K325" s="217"/>
      <c r="L325" s="186"/>
      <c r="M325" s="254"/>
      <c r="N325" s="365"/>
      <c r="O325" s="156"/>
    </row>
    <row r="326" spans="4:16" ht="15.75" customHeight="1" x14ac:dyDescent="0.3">
      <c r="E326" s="158"/>
      <c r="F326" s="158">
        <v>5.6</v>
      </c>
      <c r="G326" s="200"/>
      <c r="H326" s="274"/>
      <c r="I326" s="156"/>
      <c r="J326" s="533" t="s">
        <v>381</v>
      </c>
      <c r="K326" s="217"/>
      <c r="L326" s="217"/>
      <c r="M326" s="254"/>
      <c r="N326" s="365">
        <f>N323+TIME(0,N323,0)</f>
        <v>0.40902777777777749</v>
      </c>
      <c r="O326" s="156"/>
      <c r="P326" s="1035"/>
    </row>
    <row r="327" spans="4:16" ht="15.75" customHeight="1" x14ac:dyDescent="0.3">
      <c r="E327" s="158"/>
      <c r="F327" s="158"/>
      <c r="G327" s="493">
        <v>1</v>
      </c>
      <c r="H327" s="274"/>
      <c r="I327" s="156" t="s">
        <v>332</v>
      </c>
      <c r="J327" s="1040"/>
      <c r="K327" s="846"/>
      <c r="L327" s="186"/>
      <c r="M327" s="543"/>
      <c r="N327" s="448">
        <f t="shared" si="30"/>
        <v>0.40902777777777749</v>
      </c>
      <c r="O327" s="156"/>
      <c r="P327" s="1035"/>
    </row>
    <row r="328" spans="4:16" ht="15.75" customHeight="1" x14ac:dyDescent="0.3">
      <c r="E328" s="158"/>
      <c r="G328" s="493">
        <f>G327+1</f>
        <v>2</v>
      </c>
      <c r="H328" s="274"/>
      <c r="I328" s="156" t="s">
        <v>332</v>
      </c>
      <c r="J328" s="1040"/>
      <c r="K328" s="846"/>
      <c r="L328" s="186"/>
      <c r="M328" s="254"/>
      <c r="N328" s="448">
        <f t="shared" si="30"/>
        <v>0.40902777777777749</v>
      </c>
      <c r="O328" s="156">
        <v>0</v>
      </c>
      <c r="P328" s="1035"/>
    </row>
    <row r="329" spans="4:16" ht="15.75" customHeight="1" x14ac:dyDescent="0.3">
      <c r="E329" s="158"/>
      <c r="F329" s="158"/>
      <c r="G329" s="493">
        <f>G328+1</f>
        <v>3</v>
      </c>
      <c r="H329" s="274"/>
      <c r="I329" s="156" t="s">
        <v>332</v>
      </c>
      <c r="J329" s="1040"/>
      <c r="K329" s="846"/>
      <c r="L329" s="186"/>
      <c r="M329" s="254"/>
      <c r="N329" s="448">
        <f t="shared" si="30"/>
        <v>0.40902777777777749</v>
      </c>
      <c r="O329" s="156">
        <v>0</v>
      </c>
      <c r="P329" s="1035"/>
    </row>
    <row r="330" spans="4:16" s="1035" customFormat="1" ht="15.75" customHeight="1" x14ac:dyDescent="0.3">
      <c r="D330" s="574"/>
      <c r="E330" s="158"/>
      <c r="F330" s="158"/>
      <c r="G330" s="493">
        <f t="shared" ref="G330:G332" si="31">G329+1</f>
        <v>4</v>
      </c>
      <c r="H330" s="274"/>
      <c r="I330" s="156" t="s">
        <v>332</v>
      </c>
      <c r="J330" s="1040"/>
      <c r="K330" s="846"/>
      <c r="L330" s="186"/>
      <c r="M330" s="254"/>
      <c r="N330" s="448">
        <f t="shared" ref="N330:N332" si="32">N329+TIME(0,M329,0)</f>
        <v>0.40902777777777749</v>
      </c>
      <c r="O330" s="156">
        <v>0</v>
      </c>
    </row>
    <row r="331" spans="4:16" s="1035" customFormat="1" ht="15.75" customHeight="1" x14ac:dyDescent="0.3">
      <c r="D331" s="574"/>
      <c r="E331" s="158"/>
      <c r="F331" s="158"/>
      <c r="G331" s="493">
        <f t="shared" si="31"/>
        <v>5</v>
      </c>
      <c r="H331" s="274"/>
      <c r="I331" s="156" t="s">
        <v>332</v>
      </c>
      <c r="J331" s="1040"/>
      <c r="K331" s="846"/>
      <c r="L331" s="186"/>
      <c r="M331" s="254"/>
      <c r="N331" s="448">
        <f t="shared" si="32"/>
        <v>0.40902777777777749</v>
      </c>
      <c r="O331" s="156">
        <v>0</v>
      </c>
    </row>
    <row r="332" spans="4:16" ht="15.75" customHeight="1" x14ac:dyDescent="0.3">
      <c r="E332" s="158"/>
      <c r="F332" s="158"/>
      <c r="G332" s="493">
        <f t="shared" si="31"/>
        <v>6</v>
      </c>
      <c r="H332" s="274"/>
      <c r="I332" s="156" t="s">
        <v>332</v>
      </c>
      <c r="N332" s="448">
        <f t="shared" si="32"/>
        <v>0.40902777777777749</v>
      </c>
      <c r="O332" s="156">
        <v>0</v>
      </c>
      <c r="P332" s="1035"/>
    </row>
    <row r="333" spans="4:16" s="1078" customFormat="1" ht="15.75" customHeight="1" x14ac:dyDescent="0.3">
      <c r="D333" s="574"/>
      <c r="E333" s="158"/>
      <c r="F333" s="158"/>
      <c r="G333" s="493"/>
      <c r="H333" s="274"/>
      <c r="I333" s="156"/>
      <c r="J333" s="109"/>
      <c r="K333" s="109"/>
      <c r="L333" s="484"/>
      <c r="M333" s="229"/>
      <c r="N333" s="448"/>
      <c r="O333" s="156"/>
    </row>
    <row r="334" spans="4:16" ht="15.75" customHeight="1" x14ac:dyDescent="0.3">
      <c r="E334" s="158">
        <v>6</v>
      </c>
      <c r="F334" s="158"/>
      <c r="G334" s="158"/>
      <c r="H334" s="156"/>
      <c r="I334" s="156"/>
      <c r="J334" s="534" t="s">
        <v>213</v>
      </c>
      <c r="K334" s="157" t="s">
        <v>185</v>
      </c>
      <c r="L334" s="450" t="s">
        <v>494</v>
      </c>
      <c r="M334" s="254"/>
      <c r="N334" s="448">
        <f>N332+TIME(0,M332,0)</f>
        <v>0.40902777777777749</v>
      </c>
      <c r="O334" s="156"/>
      <c r="P334" s="1035"/>
    </row>
    <row r="335" spans="4:16" ht="15.75" customHeight="1" x14ac:dyDescent="0.3">
      <c r="E335" s="158"/>
      <c r="F335" s="158">
        <v>6.1</v>
      </c>
      <c r="G335" s="158"/>
      <c r="H335" s="156"/>
      <c r="I335" s="156" t="s">
        <v>38</v>
      </c>
      <c r="J335" s="541"/>
      <c r="K335" s="856"/>
      <c r="L335" s="857"/>
      <c r="M335" s="858"/>
      <c r="N335" s="448">
        <f>N334+TIME(0,M334,0)</f>
        <v>0.40902777777777749</v>
      </c>
      <c r="O335" s="156"/>
      <c r="P335" s="1035"/>
    </row>
    <row r="336" spans="4:16" ht="15.75" customHeight="1" x14ac:dyDescent="0.3">
      <c r="E336" s="158"/>
      <c r="F336" s="158">
        <f>F335+0.1</f>
        <v>6.1999999999999993</v>
      </c>
      <c r="G336" s="158"/>
      <c r="H336" s="156"/>
      <c r="I336" s="156" t="s">
        <v>190</v>
      </c>
      <c r="J336" s="541"/>
      <c r="K336" s="856"/>
      <c r="L336" s="857"/>
      <c r="M336" s="858"/>
      <c r="N336" s="448">
        <f t="shared" ref="N336:N343" si="33">N335+TIME(0,M335,0)</f>
        <v>0.40902777777777749</v>
      </c>
      <c r="O336" s="156"/>
      <c r="P336" s="1035"/>
    </row>
    <row r="337" spans="4:16" ht="15.75" customHeight="1" x14ac:dyDescent="0.3">
      <c r="E337" s="158"/>
      <c r="F337" s="158">
        <f>F336+0.1</f>
        <v>6.2999999999999989</v>
      </c>
      <c r="G337" s="158"/>
      <c r="H337" s="156"/>
      <c r="I337" s="156" t="s">
        <v>190</v>
      </c>
      <c r="J337" s="1021" t="s">
        <v>410</v>
      </c>
      <c r="K337" s="1022" t="s">
        <v>185</v>
      </c>
      <c r="L337" s="1023" t="s">
        <v>494</v>
      </c>
      <c r="M337" s="1024">
        <v>3</v>
      </c>
      <c r="N337" s="448">
        <f t="shared" si="33"/>
        <v>0.40902777777777749</v>
      </c>
      <c r="O337" s="156"/>
      <c r="P337" s="1035"/>
    </row>
    <row r="338" spans="4:16" ht="15.75" customHeight="1" x14ac:dyDescent="0.3">
      <c r="E338" s="158"/>
      <c r="F338" s="158">
        <f>F337+0.1</f>
        <v>6.3999999999999986</v>
      </c>
      <c r="G338" s="158"/>
      <c r="H338" s="156"/>
      <c r="I338" s="156" t="s">
        <v>190</v>
      </c>
      <c r="J338" s="531"/>
      <c r="K338" s="202"/>
      <c r="L338" s="450"/>
      <c r="M338" s="543"/>
      <c r="N338" s="448">
        <f t="shared" si="33"/>
        <v>0.41111111111111082</v>
      </c>
      <c r="O338" s="156"/>
      <c r="P338" s="1035"/>
    </row>
    <row r="339" spans="4:16" ht="15.75" customHeight="1" x14ac:dyDescent="0.3">
      <c r="E339" s="158"/>
      <c r="F339" s="158"/>
      <c r="G339" s="158"/>
      <c r="H339" s="156"/>
      <c r="I339" s="156" t="s">
        <v>190</v>
      </c>
      <c r="J339" s="531"/>
      <c r="K339" s="202"/>
      <c r="L339" s="450"/>
      <c r="M339" s="543"/>
      <c r="N339" s="448">
        <f t="shared" si="33"/>
        <v>0.41111111111111082</v>
      </c>
      <c r="O339" s="156"/>
      <c r="P339" s="1035"/>
    </row>
    <row r="340" spans="4:16" s="1078" customFormat="1" ht="15.75" customHeight="1" x14ac:dyDescent="0.3">
      <c r="D340" s="574"/>
      <c r="E340" s="158">
        <v>7</v>
      </c>
      <c r="F340" s="158"/>
      <c r="G340" s="158"/>
      <c r="H340" s="156"/>
      <c r="I340" s="156" t="s">
        <v>42</v>
      </c>
      <c r="J340" s="534" t="s">
        <v>527</v>
      </c>
      <c r="K340" s="157" t="s">
        <v>185</v>
      </c>
      <c r="L340" s="450" t="s">
        <v>493</v>
      </c>
      <c r="M340" s="254">
        <v>2</v>
      </c>
      <c r="N340" s="448">
        <f t="shared" si="33"/>
        <v>0.41111111111111082</v>
      </c>
      <c r="O340" s="156"/>
    </row>
    <row r="341" spans="4:16" s="1078" customFormat="1" ht="15.75" customHeight="1" x14ac:dyDescent="0.3">
      <c r="D341" s="574"/>
      <c r="E341" s="158"/>
      <c r="F341" s="158"/>
      <c r="G341" s="158"/>
      <c r="H341" s="156"/>
      <c r="I341" s="156"/>
      <c r="J341" s="1087" t="s">
        <v>529</v>
      </c>
      <c r="K341" s="157"/>
      <c r="L341" s="450"/>
      <c r="M341" s="254"/>
      <c r="N341" s="448">
        <f t="shared" si="33"/>
        <v>0.4124999999999997</v>
      </c>
      <c r="O341" s="156"/>
    </row>
    <row r="342" spans="4:16" ht="15.75" customHeight="1" x14ac:dyDescent="0.3">
      <c r="E342" s="158">
        <v>7</v>
      </c>
      <c r="F342" s="158"/>
      <c r="G342" s="158"/>
      <c r="H342" s="156"/>
      <c r="I342" s="156" t="s">
        <v>191</v>
      </c>
      <c r="J342" s="1087" t="s">
        <v>528</v>
      </c>
      <c r="K342" s="157"/>
      <c r="L342" s="450"/>
      <c r="M342" s="254"/>
      <c r="N342" s="448">
        <f t="shared" si="33"/>
        <v>0.4124999999999997</v>
      </c>
      <c r="O342" s="156"/>
      <c r="P342" s="1035"/>
    </row>
    <row r="343" spans="4:16" ht="15.75" customHeight="1" x14ac:dyDescent="0.3">
      <c r="E343" s="158"/>
      <c r="F343" s="158"/>
      <c r="G343" s="158"/>
      <c r="H343" s="156"/>
      <c r="I343" s="156"/>
      <c r="J343" s="158"/>
      <c r="K343" s="157"/>
      <c r="L343" s="450"/>
      <c r="M343" s="254"/>
      <c r="N343" s="448">
        <f t="shared" si="33"/>
        <v>0.4124999999999997</v>
      </c>
      <c r="O343" s="156"/>
      <c r="P343" s="1035"/>
    </row>
    <row r="344" spans="4:16" ht="15.75" customHeight="1" x14ac:dyDescent="0.3">
      <c r="E344" s="158">
        <v>8</v>
      </c>
      <c r="F344" s="158"/>
      <c r="G344" s="158"/>
      <c r="H344" s="156"/>
      <c r="I344" s="156" t="s">
        <v>75</v>
      </c>
      <c r="J344" s="534" t="s">
        <v>121</v>
      </c>
      <c r="K344" s="157" t="s">
        <v>185</v>
      </c>
      <c r="L344" s="450" t="s">
        <v>493</v>
      </c>
      <c r="M344" s="254">
        <v>1</v>
      </c>
      <c r="N344" s="448">
        <f t="shared" ref="N344" si="34">N342+TIME(0,M342,0)</f>
        <v>0.4124999999999997</v>
      </c>
      <c r="O344" s="156"/>
      <c r="P344" s="1035"/>
    </row>
    <row r="345" spans="4:16" ht="15.75" customHeight="1" x14ac:dyDescent="0.3">
      <c r="E345" s="158"/>
      <c r="F345" s="158"/>
      <c r="G345" s="158"/>
      <c r="H345" s="156"/>
      <c r="I345" s="156"/>
      <c r="J345" s="284" t="s">
        <v>369</v>
      </c>
      <c r="K345" s="217"/>
      <c r="L345" s="200"/>
      <c r="M345" s="247"/>
      <c r="N345" s="1088">
        <f>N346-N344</f>
        <v>8.75000000000003E-2</v>
      </c>
      <c r="O345" s="156"/>
      <c r="P345" s="1035"/>
    </row>
    <row r="346" spans="4:16" ht="15.75" customHeight="1" x14ac:dyDescent="0.3">
      <c r="E346" s="158"/>
      <c r="F346" s="158"/>
      <c r="G346" s="158"/>
      <c r="H346" s="156"/>
      <c r="I346" s="156"/>
      <c r="J346" s="158"/>
      <c r="K346" s="157"/>
      <c r="L346" s="450" t="s">
        <v>196</v>
      </c>
      <c r="M346" s="254"/>
      <c r="N346" s="366">
        <f>TIME(12,0,0)</f>
        <v>0.5</v>
      </c>
      <c r="O346" s="156"/>
      <c r="P346" s="1035"/>
    </row>
    <row r="347" spans="4:16" ht="15.75" customHeight="1" x14ac:dyDescent="0.25">
      <c r="E347" s="1561" t="s">
        <v>223</v>
      </c>
      <c r="F347" s="1562"/>
      <c r="G347" s="1562"/>
      <c r="H347" s="1562"/>
      <c r="I347" s="1562"/>
      <c r="J347" s="1562"/>
      <c r="K347" s="1562"/>
      <c r="L347" s="1562"/>
      <c r="M347" s="1562"/>
      <c r="N347" s="1563"/>
      <c r="O347" s="156"/>
    </row>
    <row r="348" spans="4:16" ht="15.75" customHeight="1" x14ac:dyDescent="0.25">
      <c r="E348" s="1564"/>
      <c r="F348" s="1565"/>
      <c r="G348" s="1565"/>
      <c r="H348" s="1565"/>
      <c r="I348" s="1565"/>
      <c r="J348" s="1565"/>
      <c r="K348" s="1565"/>
      <c r="L348" s="1565"/>
      <c r="M348" s="1565"/>
      <c r="N348" s="1566"/>
      <c r="O348" s="156"/>
    </row>
    <row r="349" spans="4:16" ht="15.75" customHeight="1" x14ac:dyDescent="0.25">
      <c r="E349" s="1555" t="s">
        <v>136</v>
      </c>
      <c r="F349" s="1556"/>
      <c r="G349" s="1556"/>
      <c r="H349" s="1556"/>
      <c r="I349" s="1556"/>
      <c r="J349" s="1556"/>
      <c r="K349" s="1556"/>
      <c r="L349" s="1556"/>
      <c r="M349" s="1556"/>
      <c r="N349" s="1557"/>
      <c r="O349" s="156"/>
    </row>
    <row r="350" spans="4:16" ht="15.75" customHeight="1" x14ac:dyDescent="0.25">
      <c r="E350" s="303"/>
      <c r="F350" s="304"/>
      <c r="G350" s="304"/>
      <c r="H350" s="368"/>
      <c r="I350" s="369"/>
      <c r="J350" s="304"/>
      <c r="K350" s="369"/>
      <c r="L350" s="304"/>
      <c r="M350" s="370"/>
      <c r="N350" s="367"/>
      <c r="O350" s="156"/>
    </row>
    <row r="351" spans="4:16" ht="15.75" customHeight="1" x14ac:dyDescent="0.25">
      <c r="E351" s="1549" t="s">
        <v>169</v>
      </c>
      <c r="F351" s="1550"/>
      <c r="G351" s="1550"/>
      <c r="H351" s="1550"/>
      <c r="I351" s="1550"/>
      <c r="J351" s="1550"/>
      <c r="K351" s="1550"/>
      <c r="L351" s="1550"/>
      <c r="M351" s="1550"/>
      <c r="N351" s="1551"/>
      <c r="O351" s="156"/>
    </row>
    <row r="352" spans="4:16" ht="15.75" customHeight="1" x14ac:dyDescent="0.25">
      <c r="E352" s="305"/>
      <c r="F352" s="306"/>
      <c r="G352" s="306"/>
      <c r="H352" s="5"/>
      <c r="I352" s="5"/>
      <c r="J352" s="5"/>
      <c r="K352" s="5"/>
      <c r="L352" s="5"/>
      <c r="M352" s="255"/>
      <c r="N352" s="67"/>
      <c r="O352" s="156"/>
    </row>
    <row r="353" spans="4:16" ht="15.75" customHeight="1" x14ac:dyDescent="0.25">
      <c r="E353" s="1552" t="s">
        <v>280</v>
      </c>
      <c r="F353" s="1553"/>
      <c r="G353" s="1553"/>
      <c r="H353" s="1553"/>
      <c r="I353" s="1553"/>
      <c r="J353" s="1553"/>
      <c r="K353" s="1553"/>
      <c r="L353" s="1553"/>
      <c r="M353" s="1553"/>
      <c r="N353" s="1554"/>
      <c r="O353" s="156"/>
    </row>
    <row r="354" spans="4:16" ht="15.75" customHeight="1" x14ac:dyDescent="0.25">
      <c r="E354" s="307"/>
      <c r="F354" s="308"/>
      <c r="G354" s="308"/>
      <c r="H354" s="8"/>
      <c r="I354" s="8"/>
      <c r="J354" s="8"/>
      <c r="K354" s="8"/>
      <c r="L354" s="8"/>
      <c r="M354" s="256"/>
      <c r="N354" s="68"/>
      <c r="O354" s="156"/>
    </row>
    <row r="355" spans="4:16" ht="15.75" customHeight="1" x14ac:dyDescent="0.25">
      <c r="E355" s="1544" t="s">
        <v>111</v>
      </c>
      <c r="F355" s="1545"/>
      <c r="G355" s="1545"/>
      <c r="H355" s="1545"/>
      <c r="I355" s="1545"/>
      <c r="J355" s="1545"/>
      <c r="K355" s="1545"/>
      <c r="L355" s="1545"/>
      <c r="M355" s="1545"/>
      <c r="N355" s="1546"/>
      <c r="O355" s="156"/>
    </row>
    <row r="356" spans="4:16" ht="15.75" customHeight="1" x14ac:dyDescent="0.25">
      <c r="E356" s="307"/>
      <c r="F356" s="308"/>
      <c r="G356" s="308"/>
      <c r="H356" s="8"/>
      <c r="I356" s="8"/>
      <c r="J356" s="8"/>
      <c r="K356" s="8"/>
      <c r="L356" s="8"/>
      <c r="M356" s="256"/>
      <c r="N356" s="68"/>
      <c r="O356" s="156"/>
    </row>
    <row r="357" spans="4:16" ht="15.75" customHeight="1" x14ac:dyDescent="0.25">
      <c r="D357"/>
      <c r="E357"/>
      <c r="F357"/>
      <c r="G357"/>
      <c r="H357"/>
      <c r="I357"/>
      <c r="J357"/>
      <c r="K357"/>
      <c r="L357" s="363"/>
      <c r="M357"/>
      <c r="N357"/>
      <c r="O357"/>
    </row>
    <row r="358" spans="4:16" ht="15.75" customHeight="1" x14ac:dyDescent="0.25">
      <c r="D358"/>
      <c r="E358"/>
      <c r="F358"/>
      <c r="G358"/>
      <c r="H358"/>
      <c r="I358"/>
      <c r="J358"/>
      <c r="K358"/>
      <c r="L358"/>
      <c r="M358"/>
      <c r="N358"/>
      <c r="O358" s="562">
        <f>SUM(O184:O346)</f>
        <v>1</v>
      </c>
      <c r="P358" s="1235" t="s">
        <v>668</v>
      </c>
    </row>
    <row r="359" spans="4:16" ht="15.75" customHeight="1" x14ac:dyDescent="0.25">
      <c r="D359"/>
      <c r="E359"/>
      <c r="F359"/>
      <c r="G359"/>
      <c r="H359"/>
      <c r="I359"/>
      <c r="J359"/>
      <c r="K359"/>
      <c r="L359"/>
      <c r="M359"/>
      <c r="N359"/>
      <c r="O359"/>
    </row>
    <row r="360" spans="4:16" ht="15.75" customHeight="1" x14ac:dyDescent="0.25">
      <c r="D360"/>
      <c r="E360"/>
      <c r="F360"/>
      <c r="G360"/>
      <c r="H360"/>
      <c r="I360"/>
      <c r="J360"/>
      <c r="K360"/>
      <c r="L360"/>
      <c r="M360"/>
      <c r="N360"/>
      <c r="O360"/>
    </row>
    <row r="361" spans="4:16" ht="15.75" customHeight="1" x14ac:dyDescent="0.25">
      <c r="D361"/>
      <c r="E361"/>
      <c r="F361"/>
    </row>
    <row r="362" spans="4:16" ht="15.75" customHeight="1" x14ac:dyDescent="0.25">
      <c r="D362"/>
      <c r="E362"/>
      <c r="F362"/>
    </row>
    <row r="363" spans="4:16" ht="15.75" customHeight="1" x14ac:dyDescent="0.25">
      <c r="D363"/>
      <c r="E363"/>
      <c r="F363"/>
    </row>
    <row r="364" spans="4:16" ht="15.75" customHeight="1" x14ac:dyDescent="0.25">
      <c r="D364"/>
      <c r="E364"/>
      <c r="F364"/>
    </row>
    <row r="365" spans="4:16" ht="15.75" customHeight="1" x14ac:dyDescent="0.25">
      <c r="D365"/>
      <c r="E365"/>
      <c r="F365"/>
    </row>
    <row r="366" spans="4:16" ht="15.75" customHeight="1" x14ac:dyDescent="0.25">
      <c r="D366"/>
      <c r="E366"/>
      <c r="F366"/>
    </row>
    <row r="367" spans="4:16" ht="15.75" customHeight="1" x14ac:dyDescent="0.25">
      <c r="D367"/>
      <c r="E367"/>
      <c r="F367"/>
    </row>
    <row r="368" spans="4:16" ht="15.75" customHeight="1" x14ac:dyDescent="0.25">
      <c r="D368"/>
      <c r="E368"/>
      <c r="F368"/>
    </row>
    <row r="369" customFormat="1" ht="15.75" customHeight="1" x14ac:dyDescent="0.25"/>
    <row r="370" customFormat="1" ht="15.75" customHeight="1" x14ac:dyDescent="0.25"/>
    <row r="371" customFormat="1" ht="15.75" customHeight="1" x14ac:dyDescent="0.25"/>
    <row r="372" customFormat="1" ht="15.75" customHeight="1" x14ac:dyDescent="0.25"/>
    <row r="373" customFormat="1" ht="15.75" customHeight="1" x14ac:dyDescent="0.25"/>
    <row r="374" customFormat="1" ht="15.75" customHeight="1" x14ac:dyDescent="0.25"/>
    <row r="375" customFormat="1" ht="15.75" customHeight="1" x14ac:dyDescent="0.25"/>
    <row r="376" customFormat="1" ht="15.75" customHeight="1" x14ac:dyDescent="0.25"/>
    <row r="377" customFormat="1" ht="15.75" customHeight="1" x14ac:dyDescent="0.25"/>
    <row r="378" customFormat="1" ht="15.75" customHeight="1" x14ac:dyDescent="0.25"/>
    <row r="379" customFormat="1" ht="15.75" customHeight="1" x14ac:dyDescent="0.25"/>
    <row r="380" customFormat="1" ht="15.75" customHeight="1" x14ac:dyDescent="0.25"/>
    <row r="381" customFormat="1" ht="15.75" customHeight="1" x14ac:dyDescent="0.25"/>
    <row r="382" customFormat="1" ht="15.75" customHeight="1" x14ac:dyDescent="0.25"/>
    <row r="383" customFormat="1" ht="15.75" customHeight="1" x14ac:dyDescent="0.25"/>
    <row r="384" customFormat="1" ht="15.75" customHeight="1" x14ac:dyDescent="0.25"/>
    <row r="385" customFormat="1" ht="15.75" customHeight="1" x14ac:dyDescent="0.25"/>
    <row r="386" customFormat="1" ht="15.75" customHeight="1" x14ac:dyDescent="0.25"/>
    <row r="387" customFormat="1" ht="15.75" customHeight="1" x14ac:dyDescent="0.25"/>
    <row r="388" customFormat="1" ht="15.75" customHeight="1" x14ac:dyDescent="0.25"/>
    <row r="389" customFormat="1" ht="15.75" customHeight="1" x14ac:dyDescent="0.25"/>
    <row r="390" customFormat="1" ht="15.75" customHeight="1" x14ac:dyDescent="0.25"/>
    <row r="391" customFormat="1" ht="15.75" customHeight="1" x14ac:dyDescent="0.25"/>
    <row r="392" customFormat="1" ht="15.75" customHeight="1" x14ac:dyDescent="0.25"/>
    <row r="393" customFormat="1" ht="15.75" customHeight="1" x14ac:dyDescent="0.25"/>
    <row r="394" customFormat="1" ht="15.75" customHeight="1" x14ac:dyDescent="0.25"/>
    <row r="395" customFormat="1" ht="15.75" customHeight="1" x14ac:dyDescent="0.25"/>
    <row r="396" customFormat="1" ht="15.75" customHeight="1" x14ac:dyDescent="0.25"/>
    <row r="397" customFormat="1" ht="15.75" customHeight="1" x14ac:dyDescent="0.25"/>
    <row r="398" customFormat="1" ht="15.75" customHeight="1" x14ac:dyDescent="0.25"/>
    <row r="399" customFormat="1" ht="15.75" customHeight="1" x14ac:dyDescent="0.25"/>
    <row r="400" customFormat="1" ht="15.75" customHeight="1" x14ac:dyDescent="0.25"/>
    <row r="401" customFormat="1" ht="15.75" customHeight="1" x14ac:dyDescent="0.25"/>
    <row r="402" customFormat="1" ht="15.75" customHeight="1" x14ac:dyDescent="0.25"/>
    <row r="403" customFormat="1" ht="15.75" customHeight="1" x14ac:dyDescent="0.25"/>
    <row r="404" customFormat="1" ht="15.75" customHeight="1" x14ac:dyDescent="0.25"/>
    <row r="405" customFormat="1" ht="15.75" customHeight="1" x14ac:dyDescent="0.25"/>
    <row r="406" customFormat="1" ht="15.75" customHeight="1" x14ac:dyDescent="0.25"/>
    <row r="407" customFormat="1" ht="15.75" customHeight="1" x14ac:dyDescent="0.25"/>
    <row r="408" customFormat="1" ht="15.75" customHeight="1" x14ac:dyDescent="0.25"/>
    <row r="409" customFormat="1" ht="15.75" customHeight="1" x14ac:dyDescent="0.25"/>
    <row r="410" customFormat="1" ht="15.75" customHeight="1" x14ac:dyDescent="0.25"/>
    <row r="411" customFormat="1" ht="15.75" customHeight="1" x14ac:dyDescent="0.25"/>
    <row r="412" customFormat="1" ht="15.75" customHeight="1" x14ac:dyDescent="0.25"/>
    <row r="413" customFormat="1" ht="15.75" customHeight="1" x14ac:dyDescent="0.25"/>
    <row r="414" customFormat="1" ht="15.75" customHeight="1" x14ac:dyDescent="0.25"/>
    <row r="415" customFormat="1" ht="15.75" customHeight="1" x14ac:dyDescent="0.25"/>
    <row r="416" customFormat="1" ht="15.75" customHeight="1" x14ac:dyDescent="0.25"/>
    <row r="417" customFormat="1" ht="15.75" customHeight="1" x14ac:dyDescent="0.25"/>
    <row r="418" customFormat="1" ht="15.75" customHeight="1" x14ac:dyDescent="0.25"/>
    <row r="419" customFormat="1" ht="15.75" customHeight="1" x14ac:dyDescent="0.25"/>
    <row r="420" customFormat="1" ht="15.75" customHeight="1" x14ac:dyDescent="0.25"/>
    <row r="421" customFormat="1" ht="15.75" customHeight="1" x14ac:dyDescent="0.25"/>
    <row r="422" customFormat="1" ht="15.75" customHeight="1" x14ac:dyDescent="0.25"/>
    <row r="423" customFormat="1" ht="15.75" customHeight="1" x14ac:dyDescent="0.25"/>
    <row r="424" customFormat="1" ht="15.75" customHeight="1" x14ac:dyDescent="0.25"/>
    <row r="425" customFormat="1" ht="15.75" customHeight="1" x14ac:dyDescent="0.25"/>
    <row r="426" customFormat="1" ht="15.75" customHeight="1" x14ac:dyDescent="0.25"/>
    <row r="427" customFormat="1" ht="15.75" customHeight="1" x14ac:dyDescent="0.25"/>
    <row r="428" customFormat="1" ht="15.75" customHeight="1" x14ac:dyDescent="0.25"/>
    <row r="429" customFormat="1" ht="15.75" customHeight="1" x14ac:dyDescent="0.25"/>
    <row r="430" customFormat="1" ht="15.75" customHeight="1" x14ac:dyDescent="0.25"/>
    <row r="431" customFormat="1" ht="15.75" customHeight="1" x14ac:dyDescent="0.25"/>
    <row r="432" customFormat="1" ht="15.75" customHeight="1" x14ac:dyDescent="0.25"/>
    <row r="433" customFormat="1" ht="15.75" customHeight="1" x14ac:dyDescent="0.25"/>
    <row r="434" customFormat="1" ht="15.75" customHeight="1" x14ac:dyDescent="0.25"/>
    <row r="435" customFormat="1" ht="15.75" customHeight="1" x14ac:dyDescent="0.25"/>
    <row r="436" customFormat="1" ht="15.75" customHeight="1" x14ac:dyDescent="0.25"/>
    <row r="437" customFormat="1" ht="15.75" customHeight="1" x14ac:dyDescent="0.25"/>
    <row r="438" customFormat="1" ht="15.75" customHeight="1" x14ac:dyDescent="0.25"/>
    <row r="439" customFormat="1" ht="15.75" customHeight="1" x14ac:dyDescent="0.25"/>
    <row r="440" customFormat="1" ht="15.75" customHeight="1" x14ac:dyDescent="0.25"/>
    <row r="441" customFormat="1" ht="15.75" customHeight="1" x14ac:dyDescent="0.25"/>
    <row r="442" customFormat="1" ht="15.75" customHeight="1" x14ac:dyDescent="0.25"/>
    <row r="443" customFormat="1" ht="15.75" customHeight="1" x14ac:dyDescent="0.25"/>
    <row r="444" customFormat="1" ht="15.75" customHeight="1" x14ac:dyDescent="0.25"/>
    <row r="445" customFormat="1" ht="15.75" customHeight="1" x14ac:dyDescent="0.25"/>
    <row r="446" customFormat="1" ht="15.75" customHeight="1" x14ac:dyDescent="0.25"/>
    <row r="447" customFormat="1" ht="15.75" customHeight="1" x14ac:dyDescent="0.25"/>
    <row r="448" customFormat="1" ht="15.75" customHeight="1" x14ac:dyDescent="0.25"/>
    <row r="449" customFormat="1" ht="15.75" customHeight="1" x14ac:dyDescent="0.25"/>
    <row r="450" customFormat="1" ht="15.75" customHeight="1" x14ac:dyDescent="0.25"/>
    <row r="451" customFormat="1" ht="15.75" customHeight="1" x14ac:dyDescent="0.25"/>
    <row r="452" customFormat="1" ht="15.75" customHeight="1" x14ac:dyDescent="0.25"/>
    <row r="453" customFormat="1" ht="15.75" customHeight="1" x14ac:dyDescent="0.25"/>
    <row r="454" customFormat="1" ht="15.75" customHeight="1" x14ac:dyDescent="0.25"/>
    <row r="455" customFormat="1" ht="15.75" customHeight="1" x14ac:dyDescent="0.25"/>
    <row r="456" customFormat="1" ht="15.75" customHeight="1" x14ac:dyDescent="0.25"/>
    <row r="457" customFormat="1" ht="15.75" customHeight="1" x14ac:dyDescent="0.25"/>
    <row r="458" customFormat="1" ht="15.75" customHeight="1" x14ac:dyDescent="0.25"/>
    <row r="459" customFormat="1" ht="15.75" customHeight="1" x14ac:dyDescent="0.25"/>
    <row r="460" customFormat="1" ht="15.75" customHeight="1" x14ac:dyDescent="0.25"/>
    <row r="461" customFormat="1" ht="15.75" customHeight="1" x14ac:dyDescent="0.25"/>
    <row r="462" customFormat="1" ht="15.75" customHeight="1" x14ac:dyDescent="0.25"/>
    <row r="463" customFormat="1" ht="15.75" customHeight="1" x14ac:dyDescent="0.25"/>
    <row r="464" customFormat="1" ht="15.75" customHeight="1" x14ac:dyDescent="0.25"/>
    <row r="465" customFormat="1" ht="15.75" customHeight="1" x14ac:dyDescent="0.25"/>
    <row r="466" customFormat="1" ht="15.75" customHeight="1" x14ac:dyDescent="0.25"/>
    <row r="467" customFormat="1" ht="15.75" customHeight="1" x14ac:dyDescent="0.25"/>
    <row r="468" customFormat="1" ht="15.75" customHeight="1" x14ac:dyDescent="0.25"/>
    <row r="469" customFormat="1" ht="15.75" customHeight="1" x14ac:dyDescent="0.25"/>
    <row r="470" customFormat="1" ht="15.75" customHeight="1" x14ac:dyDescent="0.25"/>
    <row r="471" customFormat="1" ht="15.75" customHeight="1" x14ac:dyDescent="0.25"/>
    <row r="472" customFormat="1" ht="15.75" customHeight="1" x14ac:dyDescent="0.25"/>
    <row r="473" customFormat="1" ht="15.75" customHeight="1" x14ac:dyDescent="0.25"/>
    <row r="474" customFormat="1" ht="15.75" customHeight="1" x14ac:dyDescent="0.25"/>
    <row r="475" customFormat="1" ht="15.75" customHeight="1" x14ac:dyDescent="0.25"/>
    <row r="476" customFormat="1" ht="15.75" customHeight="1" x14ac:dyDescent="0.25"/>
    <row r="477" customFormat="1" ht="15.75" customHeight="1" x14ac:dyDescent="0.25"/>
    <row r="478" customFormat="1" ht="15.75" customHeight="1" x14ac:dyDescent="0.25"/>
    <row r="479" customFormat="1" ht="15.75" customHeight="1" x14ac:dyDescent="0.25"/>
    <row r="480" customFormat="1" ht="15.75" customHeight="1" x14ac:dyDescent="0.25"/>
    <row r="481" customFormat="1" ht="15.75" customHeight="1" x14ac:dyDescent="0.25"/>
    <row r="482" customFormat="1" ht="15.75" customHeight="1" x14ac:dyDescent="0.25"/>
    <row r="483" customFormat="1" ht="15.75" customHeight="1" x14ac:dyDescent="0.25"/>
    <row r="484" customFormat="1" ht="15.75" customHeight="1" x14ac:dyDescent="0.25"/>
    <row r="485" customFormat="1" ht="15.75" customHeight="1" x14ac:dyDescent="0.25"/>
    <row r="486" customFormat="1" ht="15.75" customHeight="1" x14ac:dyDescent="0.25"/>
    <row r="487" customFormat="1" ht="15.75" customHeight="1" x14ac:dyDescent="0.25"/>
    <row r="488" customFormat="1" ht="15.75" customHeight="1" x14ac:dyDescent="0.25"/>
    <row r="489" customFormat="1" ht="15.75" customHeight="1" x14ac:dyDescent="0.25"/>
    <row r="490" customFormat="1" ht="15.75" customHeight="1" x14ac:dyDescent="0.25"/>
    <row r="491" customFormat="1" ht="15.75" customHeight="1" x14ac:dyDescent="0.25"/>
    <row r="492" customFormat="1" ht="15.75" customHeight="1" x14ac:dyDescent="0.25"/>
    <row r="493" customFormat="1" ht="15.75" customHeight="1" x14ac:dyDescent="0.25"/>
    <row r="494" customFormat="1" ht="15.75" customHeight="1" x14ac:dyDescent="0.25"/>
    <row r="495" customFormat="1" ht="15.75" customHeight="1" x14ac:dyDescent="0.25"/>
    <row r="496" customFormat="1" ht="15.75" customHeight="1" x14ac:dyDescent="0.25"/>
    <row r="497" customFormat="1" ht="15.75" customHeight="1" x14ac:dyDescent="0.25"/>
    <row r="498" customFormat="1" ht="15.75" customHeight="1" x14ac:dyDescent="0.25"/>
    <row r="499" customFormat="1" ht="15.75" customHeight="1" x14ac:dyDescent="0.25"/>
    <row r="500" customFormat="1" ht="15.75" customHeight="1" x14ac:dyDescent="0.25"/>
    <row r="501" customFormat="1" ht="15.75" customHeight="1" x14ac:dyDescent="0.25"/>
    <row r="502" customFormat="1" ht="15.75" customHeight="1" x14ac:dyDescent="0.25"/>
    <row r="503" customFormat="1" ht="15.75" customHeight="1" x14ac:dyDescent="0.25"/>
    <row r="504" customFormat="1" ht="15.75" customHeight="1" x14ac:dyDescent="0.25"/>
    <row r="505" customFormat="1" ht="15.75" customHeight="1" x14ac:dyDescent="0.25"/>
    <row r="506" customFormat="1" ht="15.75" customHeight="1" x14ac:dyDescent="0.25"/>
    <row r="507" customFormat="1" ht="15.75" customHeight="1" x14ac:dyDescent="0.25"/>
    <row r="508" customFormat="1" ht="15.75" customHeight="1" x14ac:dyDescent="0.25"/>
    <row r="509" customFormat="1" ht="15.75" customHeight="1" x14ac:dyDescent="0.25"/>
    <row r="510" customFormat="1" ht="15.75" customHeight="1" x14ac:dyDescent="0.25"/>
    <row r="511" customFormat="1" ht="15.75" customHeight="1" x14ac:dyDescent="0.25"/>
    <row r="512" customFormat="1" ht="15.75" customHeight="1" x14ac:dyDescent="0.25"/>
    <row r="513" customFormat="1" ht="15.75" customHeight="1" x14ac:dyDescent="0.25"/>
    <row r="514" customFormat="1" ht="15.75" customHeight="1" x14ac:dyDescent="0.25"/>
    <row r="515" customFormat="1" ht="15.75" customHeight="1" x14ac:dyDescent="0.25"/>
    <row r="516" customFormat="1" ht="15.75" customHeight="1" x14ac:dyDescent="0.25"/>
    <row r="517" customFormat="1" ht="15.75" customHeight="1" x14ac:dyDescent="0.25"/>
    <row r="518" customFormat="1" ht="15.75" customHeight="1" x14ac:dyDescent="0.25"/>
    <row r="519" customFormat="1" ht="15.75" customHeight="1" x14ac:dyDescent="0.25"/>
    <row r="520" customFormat="1" ht="15.75" customHeight="1" x14ac:dyDescent="0.25"/>
    <row r="521" customFormat="1" ht="15.75" customHeight="1" x14ac:dyDescent="0.25"/>
    <row r="522" customFormat="1" ht="15.75" customHeight="1" x14ac:dyDescent="0.25"/>
    <row r="523" customFormat="1" ht="15.75" customHeight="1" x14ac:dyDescent="0.25"/>
    <row r="524" customFormat="1" ht="15.75" customHeight="1" x14ac:dyDescent="0.25"/>
    <row r="525" customFormat="1" ht="15.75" customHeight="1" x14ac:dyDescent="0.25"/>
    <row r="526" customFormat="1" ht="15.75" customHeight="1" x14ac:dyDescent="0.25"/>
    <row r="527" customFormat="1" ht="15.75" customHeight="1" x14ac:dyDescent="0.25"/>
    <row r="528" customFormat="1" ht="15.75" customHeight="1" x14ac:dyDescent="0.25"/>
    <row r="529" customFormat="1" ht="15.75" customHeight="1" x14ac:dyDescent="0.25"/>
    <row r="530" customFormat="1" ht="15.75" customHeight="1" x14ac:dyDescent="0.25"/>
    <row r="531" customFormat="1" ht="15.75" customHeight="1" x14ac:dyDescent="0.25"/>
    <row r="532" customFormat="1" ht="15.75" customHeight="1" x14ac:dyDescent="0.25"/>
    <row r="533" customFormat="1" ht="15.75" customHeight="1" x14ac:dyDescent="0.25"/>
    <row r="534" customFormat="1" ht="15.75" customHeight="1" x14ac:dyDescent="0.25"/>
    <row r="535" customFormat="1" ht="15.75" customHeight="1" x14ac:dyDescent="0.25"/>
    <row r="536" customFormat="1" ht="15.75" customHeight="1" x14ac:dyDescent="0.25"/>
    <row r="537" customFormat="1" ht="15.75" customHeight="1" x14ac:dyDescent="0.25"/>
    <row r="538" customFormat="1" ht="15.75" customHeight="1" x14ac:dyDescent="0.25"/>
    <row r="539" customFormat="1" ht="15.75" customHeight="1" x14ac:dyDescent="0.25"/>
    <row r="540" customFormat="1" ht="15.75" customHeight="1" x14ac:dyDescent="0.25"/>
    <row r="541" customFormat="1" ht="15.75" customHeight="1" x14ac:dyDescent="0.25"/>
    <row r="542" customFormat="1" ht="15.75" customHeight="1" x14ac:dyDescent="0.25"/>
    <row r="543" customFormat="1" ht="15.75" customHeight="1" x14ac:dyDescent="0.25"/>
    <row r="544" customFormat="1" ht="15.75" customHeight="1" x14ac:dyDescent="0.25"/>
    <row r="545" customFormat="1" ht="15.75" customHeight="1" x14ac:dyDescent="0.25"/>
    <row r="546" customFormat="1" ht="15.75" customHeight="1" x14ac:dyDescent="0.25"/>
    <row r="547" customFormat="1" ht="15.75" customHeight="1" x14ac:dyDescent="0.25"/>
    <row r="548" customFormat="1" ht="15.75" customHeight="1" x14ac:dyDescent="0.25"/>
    <row r="549" customFormat="1" ht="15.75" customHeight="1" x14ac:dyDescent="0.25"/>
    <row r="550" customFormat="1" ht="15.75" customHeight="1" x14ac:dyDescent="0.25"/>
    <row r="551" customFormat="1" ht="15.75" customHeight="1" x14ac:dyDescent="0.25"/>
    <row r="552" customFormat="1" ht="15.75" customHeight="1" x14ac:dyDescent="0.25"/>
    <row r="553" customFormat="1" ht="15.75" customHeight="1" x14ac:dyDescent="0.25"/>
    <row r="554" customFormat="1" ht="15.75" customHeight="1" x14ac:dyDescent="0.25"/>
    <row r="555" customFormat="1" ht="15.75" customHeight="1" x14ac:dyDescent="0.25"/>
    <row r="556" customFormat="1" ht="15.75" customHeight="1" x14ac:dyDescent="0.25"/>
    <row r="557" customFormat="1" ht="15.75" customHeight="1" x14ac:dyDescent="0.25"/>
    <row r="558" customFormat="1" ht="15.75" customHeight="1" x14ac:dyDescent="0.25"/>
    <row r="559" customFormat="1" ht="15.75" customHeight="1" x14ac:dyDescent="0.25"/>
    <row r="560" customFormat="1" ht="15.75" customHeight="1" x14ac:dyDescent="0.25"/>
    <row r="561" customFormat="1" ht="15.75" customHeight="1" x14ac:dyDescent="0.25"/>
    <row r="562" customFormat="1" ht="15.75" customHeight="1" x14ac:dyDescent="0.25"/>
    <row r="563" customFormat="1" ht="15.75" customHeight="1" x14ac:dyDescent="0.25"/>
    <row r="564" customFormat="1" ht="15.75" customHeight="1" x14ac:dyDescent="0.25"/>
    <row r="565" customFormat="1" ht="15.75" customHeight="1" x14ac:dyDescent="0.25"/>
    <row r="566" customFormat="1" ht="15.75" customHeight="1" x14ac:dyDescent="0.25"/>
    <row r="567" customFormat="1" ht="15.75" customHeight="1" x14ac:dyDescent="0.25"/>
    <row r="568" customFormat="1" ht="15.75" customHeight="1" x14ac:dyDescent="0.25"/>
    <row r="569" customFormat="1" ht="15.75" customHeight="1" x14ac:dyDescent="0.25"/>
    <row r="570" customFormat="1" ht="15.75" customHeight="1" x14ac:dyDescent="0.25"/>
    <row r="571" customFormat="1" ht="15.75" customHeight="1" x14ac:dyDescent="0.25"/>
    <row r="572" customFormat="1" ht="15.75" customHeight="1" x14ac:dyDescent="0.25"/>
    <row r="573" customFormat="1" ht="15.75" customHeight="1" x14ac:dyDescent="0.25"/>
    <row r="574" customFormat="1" ht="15.75" customHeight="1" x14ac:dyDescent="0.25"/>
    <row r="575" customFormat="1" ht="15.75" customHeight="1" x14ac:dyDescent="0.25"/>
    <row r="576" customFormat="1" ht="15.75" customHeight="1" x14ac:dyDescent="0.25"/>
    <row r="577" customFormat="1" ht="15.75" customHeight="1" x14ac:dyDescent="0.25"/>
    <row r="578" customFormat="1" ht="15.75" customHeight="1" x14ac:dyDescent="0.25"/>
    <row r="579" customFormat="1" ht="15.75" customHeight="1" x14ac:dyDescent="0.25"/>
    <row r="580" customFormat="1" ht="15.75" customHeight="1" x14ac:dyDescent="0.25"/>
    <row r="581" customFormat="1" ht="15.75" customHeight="1" x14ac:dyDescent="0.25"/>
    <row r="582" customFormat="1" ht="15.75" customHeight="1" x14ac:dyDescent="0.25"/>
    <row r="583" customFormat="1" ht="15.75" customHeight="1" x14ac:dyDescent="0.25"/>
    <row r="584" customFormat="1" ht="15.75" customHeight="1" x14ac:dyDescent="0.25"/>
    <row r="585" customFormat="1" ht="15.75" customHeight="1" x14ac:dyDescent="0.25"/>
    <row r="586" customFormat="1" ht="15.75" customHeight="1" x14ac:dyDescent="0.25"/>
    <row r="587" customFormat="1" ht="15.75" customHeight="1" x14ac:dyDescent="0.25"/>
    <row r="588" customFormat="1" ht="15.75" customHeight="1" x14ac:dyDescent="0.25"/>
    <row r="589" customFormat="1" ht="15.75" customHeight="1" x14ac:dyDescent="0.25"/>
    <row r="590" customFormat="1" ht="15.75" customHeight="1" x14ac:dyDescent="0.25"/>
    <row r="591" customFormat="1" ht="15.75" customHeight="1" x14ac:dyDescent="0.25"/>
    <row r="592" customFormat="1" ht="15.75" customHeight="1" x14ac:dyDescent="0.25"/>
    <row r="593" customFormat="1" ht="15.75" customHeight="1" x14ac:dyDescent="0.25"/>
    <row r="594" customFormat="1" ht="15.75" customHeight="1" x14ac:dyDescent="0.25"/>
    <row r="595" customFormat="1" ht="15.75" customHeight="1" x14ac:dyDescent="0.25"/>
    <row r="596" customFormat="1" ht="15.75" customHeight="1" x14ac:dyDescent="0.25"/>
    <row r="597" customFormat="1" ht="15.75" customHeight="1" x14ac:dyDescent="0.25"/>
    <row r="598" customFormat="1" ht="15.75" customHeight="1" x14ac:dyDescent="0.25"/>
    <row r="599" customFormat="1" ht="15.75" customHeight="1" x14ac:dyDescent="0.25"/>
    <row r="600" customFormat="1" ht="15.75" customHeight="1" x14ac:dyDescent="0.25"/>
    <row r="601" customFormat="1" ht="15.75" customHeight="1" x14ac:dyDescent="0.25"/>
    <row r="602" customFormat="1" ht="15.75" customHeight="1" x14ac:dyDescent="0.25"/>
    <row r="603" customFormat="1" ht="15.75" customHeight="1" x14ac:dyDescent="0.25"/>
    <row r="604" customFormat="1" ht="15.75" customHeight="1" x14ac:dyDescent="0.25"/>
    <row r="605" customFormat="1" ht="15.75" customHeight="1" x14ac:dyDescent="0.25"/>
    <row r="606" customFormat="1" ht="15.75" customHeight="1" x14ac:dyDescent="0.25"/>
    <row r="607" customFormat="1" ht="15.75" customHeight="1" x14ac:dyDescent="0.25"/>
    <row r="608" customFormat="1" ht="15.75" customHeight="1" x14ac:dyDescent="0.25"/>
    <row r="609" customFormat="1" ht="15.75" customHeight="1" x14ac:dyDescent="0.25"/>
    <row r="610" customFormat="1" ht="15.75" customHeight="1" x14ac:dyDescent="0.25"/>
    <row r="611" customFormat="1" ht="15.75" customHeight="1" x14ac:dyDescent="0.25"/>
    <row r="612" customFormat="1" ht="15.75" customHeight="1" x14ac:dyDescent="0.25"/>
    <row r="613" customFormat="1" ht="15.75" customHeight="1" x14ac:dyDescent="0.25"/>
    <row r="614" customFormat="1" ht="15.75" customHeight="1" x14ac:dyDescent="0.25"/>
    <row r="615" customFormat="1" ht="15.75" customHeight="1" x14ac:dyDescent="0.25"/>
    <row r="616" customFormat="1" ht="15.75" customHeight="1" x14ac:dyDescent="0.25"/>
    <row r="617" customFormat="1" ht="15.75" customHeight="1" x14ac:dyDescent="0.25"/>
    <row r="618" customFormat="1" ht="15.75" customHeight="1" x14ac:dyDescent="0.25"/>
    <row r="619" customFormat="1" ht="15.75" customHeight="1" x14ac:dyDescent="0.25"/>
    <row r="620" customFormat="1" ht="15.75" customHeight="1" x14ac:dyDescent="0.25"/>
    <row r="621" customFormat="1" ht="15.75" customHeight="1" x14ac:dyDescent="0.25"/>
    <row r="622" customFormat="1" ht="15.75" customHeight="1" x14ac:dyDescent="0.25"/>
    <row r="623" customFormat="1" ht="15.75" customHeight="1" x14ac:dyDescent="0.25"/>
    <row r="624" customFormat="1" ht="15.75" customHeight="1" x14ac:dyDescent="0.25"/>
    <row r="625" customFormat="1" ht="15.75" customHeight="1" x14ac:dyDescent="0.25"/>
    <row r="626" customFormat="1" ht="15.75" customHeight="1" x14ac:dyDescent="0.25"/>
    <row r="627" customFormat="1" ht="15.75" customHeight="1" x14ac:dyDescent="0.25"/>
    <row r="628" customFormat="1" ht="15.75" customHeight="1" x14ac:dyDescent="0.25"/>
    <row r="629" customFormat="1" ht="15.75" customHeight="1" x14ac:dyDescent="0.25"/>
    <row r="630" customFormat="1" ht="15.75" customHeight="1" x14ac:dyDescent="0.25"/>
    <row r="631" customFormat="1" ht="15.75" customHeight="1" x14ac:dyDescent="0.25"/>
    <row r="632" customFormat="1" ht="15.75" customHeight="1" x14ac:dyDescent="0.25"/>
    <row r="633" customFormat="1" ht="15.75" customHeight="1" x14ac:dyDescent="0.25"/>
    <row r="634" customFormat="1" ht="15.75" customHeight="1" x14ac:dyDescent="0.25"/>
    <row r="635" customFormat="1" ht="15.75" customHeight="1" x14ac:dyDescent="0.25"/>
    <row r="636" customFormat="1" ht="15.75" customHeight="1" x14ac:dyDescent="0.25"/>
    <row r="637" customFormat="1" ht="15.75" customHeight="1" x14ac:dyDescent="0.25"/>
    <row r="638" customFormat="1" ht="15.75" customHeight="1" x14ac:dyDescent="0.25"/>
    <row r="639" customFormat="1" ht="15.75" customHeight="1" x14ac:dyDescent="0.25"/>
    <row r="640" customFormat="1" ht="15.75" customHeight="1" x14ac:dyDescent="0.25"/>
    <row r="641" customFormat="1" ht="15.75" customHeight="1" x14ac:dyDescent="0.25"/>
    <row r="642" customFormat="1" ht="15.75" customHeight="1" x14ac:dyDescent="0.25"/>
    <row r="643" customFormat="1" ht="15.75" customHeight="1" x14ac:dyDescent="0.25"/>
    <row r="644" customFormat="1" ht="15.75" customHeight="1" x14ac:dyDescent="0.25"/>
    <row r="645" customFormat="1" ht="15.75" customHeight="1" x14ac:dyDescent="0.25"/>
    <row r="646" customFormat="1" ht="15.75" customHeight="1" x14ac:dyDescent="0.25"/>
    <row r="647" customFormat="1" ht="15.75" customHeight="1" x14ac:dyDescent="0.25"/>
    <row r="648" customFormat="1" ht="15.75" customHeight="1" x14ac:dyDescent="0.25"/>
    <row r="649" customFormat="1" ht="15.75" customHeight="1" x14ac:dyDescent="0.25"/>
    <row r="650" customFormat="1" ht="15.75" customHeight="1" x14ac:dyDescent="0.25"/>
    <row r="651" customFormat="1" ht="15.75" customHeight="1" x14ac:dyDescent="0.25"/>
    <row r="652" customFormat="1" ht="15.75" customHeight="1" x14ac:dyDescent="0.25"/>
    <row r="653" customFormat="1" ht="15.75" customHeight="1" x14ac:dyDescent="0.25"/>
    <row r="654" customFormat="1" ht="15.75" customHeight="1" x14ac:dyDescent="0.25"/>
    <row r="655" customFormat="1" ht="15.75" customHeight="1" x14ac:dyDescent="0.25"/>
    <row r="656" customFormat="1" ht="15.75" customHeight="1" x14ac:dyDescent="0.25"/>
    <row r="657" customFormat="1" ht="15.75" customHeight="1" x14ac:dyDescent="0.25"/>
    <row r="658" customFormat="1" ht="15.75" customHeight="1" x14ac:dyDescent="0.25"/>
    <row r="659" customFormat="1" ht="15.75" customHeight="1" x14ac:dyDescent="0.25"/>
    <row r="660" customFormat="1" ht="15.75" customHeight="1" x14ac:dyDescent="0.25"/>
    <row r="661" customFormat="1" ht="15.75" customHeight="1" x14ac:dyDescent="0.25"/>
    <row r="662" customFormat="1" ht="15.75" customHeight="1" x14ac:dyDescent="0.25"/>
    <row r="663" customFormat="1" ht="15.75" customHeight="1" x14ac:dyDescent="0.25"/>
    <row r="664" customFormat="1" ht="15.75" customHeight="1" x14ac:dyDescent="0.25"/>
    <row r="665" customFormat="1" ht="15.75" customHeight="1" x14ac:dyDescent="0.25"/>
    <row r="666" customFormat="1" ht="15.75" customHeight="1" x14ac:dyDescent="0.25"/>
    <row r="667" customFormat="1" ht="15.75" customHeight="1" x14ac:dyDescent="0.25"/>
    <row r="668" customFormat="1" ht="15.75" customHeight="1" x14ac:dyDescent="0.25"/>
    <row r="669" customFormat="1" ht="15.75" customHeight="1" x14ac:dyDescent="0.25"/>
    <row r="670" customFormat="1" ht="15.75" customHeight="1" x14ac:dyDescent="0.25"/>
    <row r="671" customFormat="1" ht="15.75" customHeight="1" x14ac:dyDescent="0.25"/>
    <row r="672" customFormat="1" ht="15.75" customHeight="1" x14ac:dyDescent="0.25"/>
    <row r="673" customFormat="1" ht="15.75" customHeight="1" x14ac:dyDescent="0.25"/>
    <row r="674" customFormat="1" ht="15.75" customHeight="1" x14ac:dyDescent="0.25"/>
    <row r="675" customFormat="1" ht="15.75" customHeight="1" x14ac:dyDescent="0.25"/>
    <row r="676" customFormat="1" ht="15.75" customHeight="1" x14ac:dyDescent="0.25"/>
    <row r="677" customFormat="1" ht="15.75" customHeight="1" x14ac:dyDescent="0.25"/>
    <row r="678" customFormat="1" ht="15.75" customHeight="1" x14ac:dyDescent="0.25"/>
    <row r="679" customFormat="1" ht="15.75" customHeight="1" x14ac:dyDescent="0.25"/>
    <row r="680" customFormat="1" ht="15.75" customHeight="1" x14ac:dyDescent="0.25"/>
    <row r="681" customFormat="1" ht="15.75" customHeight="1" x14ac:dyDescent="0.25"/>
    <row r="682" customFormat="1" ht="15.75" customHeight="1" x14ac:dyDescent="0.25"/>
    <row r="683" customFormat="1" ht="15.75" customHeight="1" x14ac:dyDescent="0.25"/>
    <row r="684" customFormat="1" ht="15.75" customHeight="1" x14ac:dyDescent="0.25"/>
    <row r="685" customFormat="1" ht="15.75" customHeight="1" x14ac:dyDescent="0.25"/>
    <row r="686" customFormat="1" ht="15.75" customHeight="1" x14ac:dyDescent="0.25"/>
    <row r="687" customFormat="1" ht="15.75" customHeight="1" x14ac:dyDescent="0.25"/>
    <row r="688" customFormat="1" ht="15.75" customHeight="1" x14ac:dyDescent="0.25"/>
    <row r="689" customFormat="1" ht="15.75" customHeight="1" x14ac:dyDescent="0.25"/>
    <row r="690" customFormat="1" ht="15.75" customHeight="1" x14ac:dyDescent="0.25"/>
    <row r="691" customFormat="1" ht="15.75" customHeight="1" x14ac:dyDescent="0.25"/>
    <row r="692" customFormat="1" ht="15.75" customHeight="1" x14ac:dyDescent="0.25"/>
    <row r="693" customFormat="1" ht="15.75" customHeight="1" x14ac:dyDescent="0.25"/>
    <row r="694" customFormat="1" ht="15.75" customHeight="1" x14ac:dyDescent="0.25"/>
    <row r="695" customFormat="1" ht="15.75" customHeight="1" x14ac:dyDescent="0.25"/>
    <row r="696" customFormat="1" ht="15.75" customHeight="1" x14ac:dyDescent="0.25"/>
    <row r="697" customFormat="1" ht="15.75" customHeight="1" x14ac:dyDescent="0.25"/>
    <row r="698" customFormat="1" ht="15.75" customHeight="1" x14ac:dyDescent="0.25"/>
    <row r="699" customFormat="1" ht="15.75" customHeight="1" x14ac:dyDescent="0.25"/>
    <row r="700" customFormat="1" ht="15.75" customHeight="1" x14ac:dyDescent="0.25"/>
    <row r="701" customFormat="1" ht="15.75" customHeight="1" x14ac:dyDescent="0.25"/>
    <row r="702" customFormat="1" ht="15.75" customHeight="1" x14ac:dyDescent="0.25"/>
    <row r="703" customFormat="1" ht="15.75" customHeight="1" x14ac:dyDescent="0.25"/>
    <row r="704" customFormat="1" ht="15.75" customHeight="1" x14ac:dyDescent="0.25"/>
    <row r="705" customFormat="1" ht="15.75" customHeight="1" x14ac:dyDescent="0.25"/>
    <row r="706" customFormat="1" ht="15.75" customHeight="1" x14ac:dyDescent="0.25"/>
    <row r="707" customFormat="1" ht="15.75" customHeight="1" x14ac:dyDescent="0.25"/>
    <row r="708" customFormat="1" ht="15.75" customHeight="1" x14ac:dyDescent="0.25"/>
    <row r="709" customFormat="1" ht="15.75" customHeight="1" x14ac:dyDescent="0.25"/>
    <row r="710" customFormat="1" ht="15.75" customHeight="1" x14ac:dyDescent="0.25"/>
    <row r="711" customFormat="1" ht="15.75" customHeight="1" x14ac:dyDescent="0.25"/>
    <row r="712" customFormat="1" ht="15.75" customHeight="1" x14ac:dyDescent="0.25"/>
    <row r="713" customFormat="1" ht="15.75" customHeight="1" x14ac:dyDescent="0.25"/>
    <row r="714" customFormat="1" ht="15.75" customHeight="1" x14ac:dyDescent="0.25"/>
    <row r="715" customFormat="1" ht="15.75" customHeight="1" x14ac:dyDescent="0.25"/>
    <row r="716" customFormat="1" ht="15.75" customHeight="1" x14ac:dyDescent="0.25"/>
    <row r="717" customFormat="1" ht="15.75" customHeight="1" x14ac:dyDescent="0.25"/>
    <row r="718" customFormat="1" ht="15.75" customHeight="1" x14ac:dyDescent="0.25"/>
    <row r="719" customFormat="1" ht="15.75" customHeight="1" x14ac:dyDescent="0.25"/>
    <row r="720" customFormat="1" ht="15.75" customHeight="1" x14ac:dyDescent="0.25"/>
    <row r="721" customFormat="1" ht="15.75" customHeight="1" x14ac:dyDescent="0.25"/>
    <row r="722" customFormat="1" ht="15.75" customHeight="1" x14ac:dyDescent="0.25"/>
    <row r="723" customFormat="1" ht="15.75" customHeight="1" x14ac:dyDescent="0.25"/>
    <row r="724" customFormat="1" ht="15.75" customHeight="1" x14ac:dyDescent="0.25"/>
    <row r="725" customFormat="1" ht="15.75" customHeight="1" x14ac:dyDescent="0.25"/>
    <row r="726" customFormat="1" ht="15.75" customHeight="1" x14ac:dyDescent="0.25"/>
    <row r="727" customFormat="1" ht="15.75" customHeight="1" x14ac:dyDescent="0.25"/>
    <row r="728" customFormat="1" ht="15.75" customHeight="1" x14ac:dyDescent="0.25"/>
    <row r="729" customFormat="1" ht="15.75" customHeight="1" x14ac:dyDescent="0.25"/>
    <row r="730" customFormat="1" ht="15.75" customHeight="1" x14ac:dyDescent="0.25"/>
    <row r="731" customFormat="1" ht="15.75" customHeight="1" x14ac:dyDescent="0.25"/>
    <row r="732" customFormat="1" ht="15.75" customHeight="1" x14ac:dyDescent="0.25"/>
    <row r="733" customFormat="1" ht="15.75" customHeight="1" x14ac:dyDescent="0.25"/>
    <row r="734" customFormat="1" ht="15.75" customHeight="1" x14ac:dyDescent="0.25"/>
    <row r="735" customFormat="1" ht="15.75" customHeight="1" x14ac:dyDescent="0.25"/>
    <row r="736" customFormat="1" ht="15.75" customHeight="1" x14ac:dyDescent="0.25"/>
    <row r="737" customFormat="1" ht="15.75" customHeight="1" x14ac:dyDescent="0.25"/>
    <row r="738" customFormat="1" ht="15.75" customHeight="1" x14ac:dyDescent="0.25"/>
    <row r="739" customFormat="1" ht="15.75" customHeight="1" x14ac:dyDescent="0.25"/>
    <row r="740" customFormat="1" ht="15.75" customHeight="1" x14ac:dyDescent="0.25"/>
    <row r="741" customFormat="1" ht="15.75" customHeight="1" x14ac:dyDescent="0.25"/>
    <row r="742" customFormat="1" ht="15.75" customHeight="1" x14ac:dyDescent="0.25"/>
    <row r="743" customFormat="1" ht="15.75" customHeight="1" x14ac:dyDescent="0.25"/>
    <row r="744" customFormat="1" ht="15.75" customHeight="1" x14ac:dyDescent="0.25"/>
    <row r="745" customFormat="1" ht="15.75" customHeight="1" x14ac:dyDescent="0.25"/>
    <row r="746" customFormat="1" ht="15.75" customHeight="1" x14ac:dyDescent="0.25"/>
    <row r="747" customFormat="1" ht="15.75" customHeight="1" x14ac:dyDescent="0.25"/>
    <row r="748" customFormat="1" ht="15.75" customHeight="1" x14ac:dyDescent="0.25"/>
    <row r="749" customFormat="1" ht="15.75" customHeight="1" x14ac:dyDescent="0.25"/>
    <row r="750" customFormat="1" ht="15.75" customHeight="1" x14ac:dyDescent="0.25"/>
    <row r="751" customFormat="1" ht="15.75" customHeight="1" x14ac:dyDescent="0.25"/>
    <row r="752" customFormat="1" ht="15.75" customHeight="1" x14ac:dyDescent="0.25"/>
    <row r="753" customFormat="1" ht="15.75" customHeight="1" x14ac:dyDescent="0.25"/>
    <row r="754" customFormat="1" ht="15.75" customHeight="1" x14ac:dyDescent="0.25"/>
    <row r="755" customFormat="1" ht="15.75" customHeight="1" x14ac:dyDescent="0.25"/>
    <row r="756" customFormat="1" ht="15.75" customHeight="1" x14ac:dyDescent="0.25"/>
    <row r="757" customFormat="1" ht="15.75" customHeight="1" x14ac:dyDescent="0.25"/>
    <row r="758" customFormat="1" ht="15.75" customHeight="1" x14ac:dyDescent="0.25"/>
    <row r="759" customFormat="1" ht="15.75" customHeight="1" x14ac:dyDescent="0.25"/>
    <row r="760" customFormat="1" ht="15.75" customHeight="1" x14ac:dyDescent="0.25"/>
    <row r="761" customFormat="1" ht="15.75" customHeight="1" x14ac:dyDescent="0.25"/>
    <row r="762" customFormat="1" ht="15.75" customHeight="1" x14ac:dyDescent="0.25"/>
    <row r="763" customFormat="1" ht="15.75" customHeight="1" x14ac:dyDescent="0.25"/>
    <row r="764" customFormat="1" ht="15.75" customHeight="1" x14ac:dyDescent="0.25"/>
    <row r="765" customFormat="1" ht="15.75" customHeight="1" x14ac:dyDescent="0.25"/>
    <row r="766" customFormat="1" ht="15.75" customHeight="1" x14ac:dyDescent="0.25"/>
    <row r="767" customFormat="1" ht="15.75" customHeight="1" x14ac:dyDescent="0.25"/>
    <row r="768" customFormat="1" ht="15.75" customHeight="1" x14ac:dyDescent="0.25"/>
    <row r="769" customFormat="1" ht="15.75" customHeight="1" x14ac:dyDescent="0.25"/>
    <row r="770" customFormat="1" ht="15.75" customHeight="1" x14ac:dyDescent="0.25"/>
    <row r="771" customFormat="1" ht="15.75" customHeight="1" x14ac:dyDescent="0.25"/>
    <row r="772" customFormat="1" ht="15.75" customHeight="1" x14ac:dyDescent="0.25"/>
    <row r="773" customFormat="1" ht="15.75" customHeight="1" x14ac:dyDescent="0.25"/>
    <row r="774" customFormat="1" ht="15.75" customHeight="1" x14ac:dyDescent="0.25"/>
    <row r="775" customFormat="1" ht="15.75" customHeight="1" x14ac:dyDescent="0.25"/>
    <row r="776" customFormat="1" ht="15.75" customHeight="1" x14ac:dyDescent="0.25"/>
    <row r="777" customFormat="1" ht="15.75" customHeight="1" x14ac:dyDescent="0.25"/>
    <row r="778" customFormat="1" ht="15.75" customHeight="1" x14ac:dyDescent="0.25"/>
    <row r="779" customFormat="1" ht="15.75" customHeight="1" x14ac:dyDescent="0.25"/>
    <row r="780" customFormat="1" ht="15.75" customHeight="1" x14ac:dyDescent="0.25"/>
    <row r="781" customFormat="1" ht="15.75" customHeight="1" x14ac:dyDescent="0.25"/>
    <row r="782" customFormat="1" ht="15.75" customHeight="1" x14ac:dyDescent="0.25"/>
    <row r="783" customFormat="1" ht="15.75" customHeight="1" x14ac:dyDescent="0.25"/>
    <row r="784" customFormat="1" ht="15.75" customHeight="1" x14ac:dyDescent="0.25"/>
    <row r="785" customFormat="1" ht="15.75" customHeight="1" x14ac:dyDescent="0.25"/>
    <row r="786" customFormat="1" ht="15.75" customHeight="1" x14ac:dyDescent="0.25"/>
    <row r="787" customFormat="1" ht="15.75" customHeight="1" x14ac:dyDescent="0.25"/>
    <row r="788" customFormat="1" ht="15.75" customHeight="1" x14ac:dyDescent="0.25"/>
    <row r="789" customFormat="1" ht="15.75" customHeight="1" x14ac:dyDescent="0.25"/>
    <row r="790" customFormat="1" ht="15.75" customHeight="1" x14ac:dyDescent="0.25"/>
    <row r="791" customFormat="1" ht="15.75" customHeight="1" x14ac:dyDescent="0.25"/>
    <row r="792" customFormat="1" ht="15.75" customHeight="1" x14ac:dyDescent="0.25"/>
    <row r="793" customFormat="1" ht="15.75" customHeight="1" x14ac:dyDescent="0.25"/>
    <row r="794" customFormat="1" ht="15.75" customHeight="1" x14ac:dyDescent="0.25"/>
    <row r="795" customFormat="1" ht="15.75" customHeight="1" x14ac:dyDescent="0.25"/>
    <row r="796" customFormat="1" ht="15.75" customHeight="1" x14ac:dyDescent="0.25"/>
    <row r="797" customFormat="1" ht="15.75" customHeight="1" x14ac:dyDescent="0.25"/>
    <row r="798" customFormat="1" ht="15.75" customHeight="1" x14ac:dyDescent="0.25"/>
    <row r="799" customFormat="1" ht="15.75" customHeight="1" x14ac:dyDescent="0.25"/>
    <row r="800" customFormat="1" ht="15.75" customHeight="1" x14ac:dyDescent="0.25"/>
    <row r="801" customFormat="1" ht="15.75" customHeight="1" x14ac:dyDescent="0.25"/>
    <row r="802" customFormat="1" ht="15.75" customHeight="1" x14ac:dyDescent="0.25"/>
    <row r="803" customFormat="1" ht="15.75" customHeight="1" x14ac:dyDescent="0.25"/>
    <row r="804" customFormat="1" ht="15.75" customHeight="1" x14ac:dyDescent="0.25"/>
    <row r="805" customFormat="1" ht="15.75" customHeight="1" x14ac:dyDescent="0.25"/>
    <row r="806" customFormat="1" ht="15.75" customHeight="1" x14ac:dyDescent="0.25"/>
    <row r="807" customFormat="1" ht="15.75" customHeight="1" x14ac:dyDescent="0.25"/>
    <row r="808" customFormat="1" ht="15.75" customHeight="1" x14ac:dyDescent="0.25"/>
    <row r="809" customFormat="1" ht="15.75" customHeight="1" x14ac:dyDescent="0.25"/>
    <row r="810" customFormat="1" ht="15.75" customHeight="1" x14ac:dyDescent="0.25"/>
    <row r="811" customFormat="1" ht="15.75" customHeight="1" x14ac:dyDescent="0.25"/>
    <row r="812" customFormat="1" ht="15.75" customHeight="1" x14ac:dyDescent="0.25"/>
    <row r="813" customFormat="1" ht="15.75" customHeight="1" x14ac:dyDescent="0.25"/>
    <row r="814" customFormat="1" ht="15.75" customHeight="1" x14ac:dyDescent="0.25"/>
    <row r="815" customFormat="1" ht="15.75" customHeight="1" x14ac:dyDescent="0.25"/>
    <row r="816" customFormat="1" ht="15.75" customHeight="1" x14ac:dyDescent="0.25"/>
    <row r="817" customFormat="1" ht="15.75" customHeight="1" x14ac:dyDescent="0.25"/>
    <row r="818" customFormat="1" ht="15.75" customHeight="1" x14ac:dyDescent="0.25"/>
    <row r="819" customFormat="1" ht="15.75" customHeight="1" x14ac:dyDescent="0.25"/>
    <row r="820" customFormat="1" ht="15.75" customHeight="1" x14ac:dyDescent="0.25"/>
    <row r="821" customFormat="1" ht="15.75" customHeight="1" x14ac:dyDescent="0.25"/>
    <row r="822" customFormat="1" ht="15.75" customHeight="1" x14ac:dyDescent="0.25"/>
    <row r="823" customFormat="1" ht="15.75" customHeight="1" x14ac:dyDescent="0.25"/>
    <row r="824" customFormat="1" ht="15.75" customHeight="1" x14ac:dyDescent="0.25"/>
    <row r="825" customFormat="1" ht="15.75" customHeight="1" x14ac:dyDescent="0.25"/>
    <row r="826" customFormat="1" ht="15.75" customHeight="1" x14ac:dyDescent="0.25"/>
    <row r="827" customFormat="1" ht="15.75" customHeight="1" x14ac:dyDescent="0.25"/>
    <row r="828" customFormat="1" ht="15.75" customHeight="1" x14ac:dyDescent="0.25"/>
    <row r="829" customFormat="1" ht="15.75" customHeight="1" x14ac:dyDescent="0.25"/>
    <row r="830" customFormat="1" ht="15.75" customHeight="1" x14ac:dyDescent="0.25"/>
    <row r="831" customFormat="1" ht="15.75" customHeight="1" x14ac:dyDescent="0.25"/>
    <row r="832" customFormat="1" ht="15.75" customHeight="1" x14ac:dyDescent="0.25"/>
    <row r="833" customFormat="1" ht="15.75" customHeight="1" x14ac:dyDescent="0.25"/>
    <row r="834" customFormat="1" ht="15.75" customHeight="1" x14ac:dyDescent="0.25"/>
    <row r="835" customFormat="1" ht="15.75" customHeight="1" x14ac:dyDescent="0.25"/>
    <row r="836" customFormat="1" ht="15.75" customHeight="1" x14ac:dyDescent="0.25"/>
    <row r="837" customFormat="1" ht="15.75" customHeight="1" x14ac:dyDescent="0.25"/>
    <row r="838" customFormat="1" ht="15.75" customHeight="1" x14ac:dyDescent="0.25"/>
    <row r="839" customFormat="1" ht="15.75" customHeight="1" x14ac:dyDescent="0.25"/>
    <row r="840" customFormat="1" ht="15.75" customHeight="1" x14ac:dyDescent="0.25"/>
    <row r="841" customFormat="1" ht="15.75" customHeight="1" x14ac:dyDescent="0.25"/>
    <row r="842" customFormat="1" ht="15.75" customHeight="1" x14ac:dyDescent="0.25"/>
    <row r="843" customFormat="1" ht="15.75" customHeight="1" x14ac:dyDescent="0.25"/>
    <row r="844" customFormat="1" ht="15.75" customHeight="1" x14ac:dyDescent="0.25"/>
    <row r="845" customFormat="1" ht="15.75" customHeight="1" x14ac:dyDescent="0.25"/>
    <row r="846" customFormat="1" ht="15.75" customHeight="1" x14ac:dyDescent="0.25"/>
    <row r="847" customFormat="1" ht="15.75" customHeight="1" x14ac:dyDescent="0.25"/>
    <row r="848" customFormat="1" ht="15.75" customHeight="1" x14ac:dyDescent="0.25"/>
    <row r="849" customFormat="1" ht="15.75" customHeight="1" x14ac:dyDescent="0.25"/>
    <row r="850" customFormat="1" ht="15.75" customHeight="1" x14ac:dyDescent="0.25"/>
    <row r="851" customFormat="1" ht="15.75" customHeight="1" x14ac:dyDescent="0.25"/>
    <row r="852" customFormat="1" ht="15.75" customHeight="1" x14ac:dyDescent="0.25"/>
    <row r="853" customFormat="1" ht="15.75" customHeight="1" x14ac:dyDescent="0.25"/>
    <row r="854" customFormat="1" ht="15.75" customHeight="1" x14ac:dyDescent="0.25"/>
    <row r="855" customFormat="1" ht="15.75" customHeight="1" x14ac:dyDescent="0.25"/>
    <row r="856" customFormat="1" ht="15.75" customHeight="1" x14ac:dyDescent="0.25"/>
    <row r="857" customFormat="1" ht="15.75" customHeight="1" x14ac:dyDescent="0.25"/>
    <row r="858" customFormat="1" ht="15.75" customHeight="1" x14ac:dyDescent="0.25"/>
    <row r="859" customFormat="1" ht="15.75" customHeight="1" x14ac:dyDescent="0.25"/>
    <row r="860" customFormat="1" ht="15.75" customHeight="1" x14ac:dyDescent="0.25"/>
    <row r="861" customFormat="1" ht="15.75" customHeight="1" x14ac:dyDescent="0.25"/>
    <row r="862" customFormat="1" ht="15.75" customHeight="1" x14ac:dyDescent="0.25"/>
    <row r="863" customFormat="1" ht="15.75" customHeight="1" x14ac:dyDescent="0.25"/>
    <row r="864" customFormat="1" ht="15.75" customHeight="1" x14ac:dyDescent="0.25"/>
    <row r="865" customFormat="1" ht="15.75" customHeight="1" x14ac:dyDescent="0.25"/>
    <row r="866" customFormat="1" ht="15.75" customHeight="1" x14ac:dyDescent="0.25"/>
    <row r="867" customFormat="1" ht="15.75" customHeight="1" x14ac:dyDescent="0.25"/>
    <row r="868" customFormat="1" ht="15.75" customHeight="1" x14ac:dyDescent="0.25"/>
    <row r="869" customFormat="1" ht="15.75" customHeight="1" x14ac:dyDescent="0.25"/>
    <row r="870" customFormat="1" ht="15.75" customHeight="1" x14ac:dyDescent="0.25"/>
    <row r="871" customFormat="1" ht="15.75" customHeight="1" x14ac:dyDescent="0.25"/>
    <row r="872" customFormat="1" ht="15.75" customHeight="1" x14ac:dyDescent="0.25"/>
    <row r="873" customFormat="1" ht="15.75" customHeight="1" x14ac:dyDescent="0.25"/>
    <row r="874" customFormat="1" ht="15.75" customHeight="1" x14ac:dyDescent="0.25"/>
    <row r="875" customFormat="1" ht="15.75" customHeight="1" x14ac:dyDescent="0.25"/>
    <row r="876" customFormat="1" ht="15.75" customHeight="1" x14ac:dyDescent="0.25"/>
    <row r="877" customFormat="1" ht="15.75" customHeight="1" x14ac:dyDescent="0.25"/>
    <row r="878" customFormat="1" ht="15.75" customHeight="1" x14ac:dyDescent="0.25"/>
    <row r="879" customFormat="1" ht="15.75" customHeight="1" x14ac:dyDescent="0.25"/>
    <row r="880" customFormat="1" ht="15.75" customHeight="1" x14ac:dyDescent="0.25"/>
    <row r="881" customFormat="1" ht="15.75" customHeight="1" x14ac:dyDescent="0.25"/>
    <row r="882" customFormat="1" ht="15.75" customHeight="1" x14ac:dyDescent="0.25"/>
    <row r="883" customFormat="1" ht="15.75" customHeight="1" x14ac:dyDescent="0.25"/>
    <row r="884" customFormat="1" ht="15.75" customHeight="1" x14ac:dyDescent="0.25"/>
    <row r="885" customFormat="1" ht="15.75" customHeight="1" x14ac:dyDescent="0.25"/>
    <row r="886" customFormat="1" ht="15.75" customHeight="1" x14ac:dyDescent="0.25"/>
    <row r="887" customFormat="1" ht="15.75" customHeight="1" x14ac:dyDescent="0.25"/>
    <row r="888" customFormat="1" ht="15.75" customHeight="1" x14ac:dyDescent="0.25"/>
    <row r="889" customFormat="1" ht="15.75" customHeight="1" x14ac:dyDescent="0.25"/>
    <row r="890" customFormat="1" ht="15.75" customHeight="1" x14ac:dyDescent="0.25"/>
    <row r="891" customFormat="1" ht="15.75" customHeight="1" x14ac:dyDescent="0.25"/>
    <row r="892" customFormat="1" ht="15.75" customHeight="1" x14ac:dyDescent="0.25"/>
    <row r="893" customFormat="1" ht="15.75" customHeight="1" x14ac:dyDescent="0.25"/>
    <row r="894" customFormat="1" ht="15.75" customHeight="1" x14ac:dyDescent="0.25"/>
    <row r="895" customFormat="1" ht="15.75" customHeight="1" x14ac:dyDescent="0.25"/>
    <row r="896" customFormat="1" ht="15.75" customHeight="1" x14ac:dyDescent="0.25"/>
    <row r="897" customFormat="1" ht="15.75" customHeight="1" x14ac:dyDescent="0.25"/>
    <row r="898" customFormat="1" ht="15.75" customHeight="1" x14ac:dyDescent="0.25"/>
    <row r="899" customFormat="1" ht="15.75" customHeight="1" x14ac:dyDescent="0.25"/>
    <row r="900" customFormat="1" ht="15.75" customHeight="1" x14ac:dyDescent="0.25"/>
    <row r="901" customFormat="1" ht="15.75" customHeight="1" x14ac:dyDescent="0.25"/>
    <row r="902" customFormat="1" ht="15.75" customHeight="1" x14ac:dyDescent="0.25"/>
    <row r="903" customFormat="1" ht="15.75" customHeight="1" x14ac:dyDescent="0.25"/>
    <row r="904" customFormat="1" ht="15.75" customHeight="1" x14ac:dyDescent="0.25"/>
    <row r="905" customFormat="1" ht="15.75" customHeight="1" x14ac:dyDescent="0.25"/>
    <row r="906" customFormat="1" ht="15.75" customHeight="1" x14ac:dyDescent="0.25"/>
    <row r="907" customFormat="1" ht="15.75" customHeight="1" x14ac:dyDescent="0.25"/>
    <row r="908" customFormat="1" ht="15.75" customHeight="1" x14ac:dyDescent="0.25"/>
    <row r="909" customFormat="1" ht="15.75" customHeight="1" x14ac:dyDescent="0.25"/>
    <row r="910" customFormat="1" ht="15.75" customHeight="1" x14ac:dyDescent="0.25"/>
    <row r="911" customFormat="1" ht="15.75" customHeight="1" x14ac:dyDescent="0.25"/>
    <row r="912" customFormat="1" ht="15.75" customHeight="1" x14ac:dyDescent="0.25"/>
    <row r="913" customFormat="1" ht="15.75" customHeight="1" x14ac:dyDescent="0.25"/>
    <row r="914" customFormat="1" ht="15.75" customHeight="1" x14ac:dyDescent="0.25"/>
    <row r="915" customFormat="1" ht="15.75" customHeight="1" x14ac:dyDescent="0.25"/>
    <row r="916" customFormat="1" ht="15.75" customHeight="1" x14ac:dyDescent="0.25"/>
    <row r="917" customFormat="1" ht="15.75" customHeight="1" x14ac:dyDescent="0.25"/>
    <row r="918" customFormat="1" ht="15.75" customHeight="1" x14ac:dyDescent="0.25"/>
    <row r="919" customFormat="1" ht="15.75" customHeight="1" x14ac:dyDescent="0.25"/>
    <row r="920" customFormat="1" ht="15.75" customHeight="1" x14ac:dyDescent="0.25"/>
    <row r="921" customFormat="1" ht="15.75" customHeight="1" x14ac:dyDescent="0.25"/>
    <row r="922" customFormat="1" ht="15.75" customHeight="1" x14ac:dyDescent="0.25"/>
    <row r="923" customFormat="1" ht="15.75" customHeight="1" x14ac:dyDescent="0.25"/>
    <row r="924" customFormat="1" ht="15.75" customHeight="1" x14ac:dyDescent="0.25"/>
    <row r="925" customFormat="1" ht="15.75" customHeight="1" x14ac:dyDescent="0.25"/>
    <row r="926" customFormat="1" ht="15.75" customHeight="1" x14ac:dyDescent="0.25"/>
    <row r="927" customFormat="1" ht="15.75" customHeight="1" x14ac:dyDescent="0.25"/>
    <row r="928" customFormat="1" ht="15.75" customHeight="1" x14ac:dyDescent="0.25"/>
    <row r="929" customFormat="1" ht="15.75" customHeight="1" x14ac:dyDescent="0.25"/>
    <row r="930" customFormat="1" ht="15.75" customHeight="1" x14ac:dyDescent="0.25"/>
    <row r="931" customFormat="1" ht="15.75" customHeight="1" x14ac:dyDescent="0.25"/>
    <row r="932" customFormat="1" ht="15.75" customHeight="1" x14ac:dyDescent="0.25"/>
    <row r="933" customFormat="1" ht="15.75" customHeight="1" x14ac:dyDescent="0.25"/>
    <row r="934" customFormat="1" ht="15.75" customHeight="1" x14ac:dyDescent="0.25"/>
    <row r="935" customFormat="1" ht="15.75" customHeight="1" x14ac:dyDescent="0.25"/>
    <row r="936" customFormat="1" ht="15.75" customHeight="1" x14ac:dyDescent="0.25"/>
    <row r="937" customFormat="1" ht="15.75" customHeight="1" x14ac:dyDescent="0.25"/>
    <row r="938" customFormat="1" ht="15.75" customHeight="1" x14ac:dyDescent="0.25"/>
    <row r="939" customFormat="1" ht="15.75" customHeight="1" x14ac:dyDescent="0.25"/>
    <row r="940" customFormat="1" ht="15.75" customHeight="1" x14ac:dyDescent="0.25"/>
    <row r="941" customFormat="1" ht="15.75" customHeight="1" x14ac:dyDescent="0.25"/>
    <row r="942" customFormat="1" ht="15.75" customHeight="1" x14ac:dyDescent="0.25"/>
    <row r="943" customFormat="1" ht="15.75" customHeight="1" x14ac:dyDescent="0.25"/>
    <row r="944" customFormat="1" ht="15.75" customHeight="1" x14ac:dyDescent="0.25"/>
    <row r="945" customFormat="1" ht="15.75" customHeight="1" x14ac:dyDescent="0.25"/>
    <row r="946" customFormat="1" ht="15.75" customHeight="1" x14ac:dyDescent="0.25"/>
    <row r="947" customFormat="1" ht="15.75" customHeight="1" x14ac:dyDescent="0.25"/>
    <row r="948" customFormat="1" ht="15.75" customHeight="1" x14ac:dyDescent="0.25"/>
    <row r="949" customFormat="1" ht="15.75" customHeight="1" x14ac:dyDescent="0.25"/>
    <row r="950" customFormat="1" ht="15.75" customHeight="1" x14ac:dyDescent="0.25"/>
    <row r="951" customFormat="1" ht="15.75" customHeight="1" x14ac:dyDescent="0.25"/>
    <row r="952" customFormat="1" ht="15.75" customHeight="1" x14ac:dyDescent="0.25"/>
    <row r="953" customFormat="1" ht="15.75" customHeight="1" x14ac:dyDescent="0.25"/>
    <row r="954" customFormat="1" ht="15.75" customHeight="1" x14ac:dyDescent="0.25"/>
    <row r="955" customFormat="1" ht="15.75" customHeight="1" x14ac:dyDescent="0.25"/>
    <row r="956" customFormat="1" ht="15.75" customHeight="1" x14ac:dyDescent="0.25"/>
    <row r="957" customFormat="1" ht="15.75" customHeight="1" x14ac:dyDescent="0.25"/>
    <row r="958" customFormat="1" ht="15.75" customHeight="1" x14ac:dyDescent="0.25"/>
    <row r="959" customFormat="1" ht="15.75" customHeight="1" x14ac:dyDescent="0.25"/>
    <row r="960" customFormat="1" ht="15.75" customHeight="1" x14ac:dyDescent="0.25"/>
    <row r="961" customFormat="1" ht="15.75" customHeight="1" x14ac:dyDescent="0.25"/>
    <row r="962" customFormat="1" ht="15.75" customHeight="1" x14ac:dyDescent="0.25"/>
    <row r="963" customFormat="1" ht="15.75" customHeight="1" x14ac:dyDescent="0.25"/>
    <row r="964" customFormat="1" ht="15.75" customHeight="1" x14ac:dyDescent="0.25"/>
    <row r="965" customFormat="1" ht="15.75" customHeight="1" x14ac:dyDescent="0.25"/>
    <row r="966" customFormat="1" ht="15.75" customHeight="1" x14ac:dyDescent="0.25"/>
    <row r="967" customFormat="1" ht="15.75" customHeight="1" x14ac:dyDescent="0.25"/>
    <row r="968" customFormat="1" ht="15.75" customHeight="1" x14ac:dyDescent="0.25"/>
    <row r="969" customFormat="1" ht="15.75" customHeight="1" x14ac:dyDescent="0.25"/>
    <row r="970" customFormat="1" ht="15.75" customHeight="1" x14ac:dyDescent="0.25"/>
    <row r="971" customFormat="1" ht="15.75" customHeight="1" x14ac:dyDescent="0.25"/>
    <row r="972" customFormat="1" ht="15.75" customHeight="1" x14ac:dyDescent="0.25"/>
    <row r="973" customFormat="1" ht="15.75" customHeight="1" x14ac:dyDescent="0.25"/>
    <row r="974" customFormat="1" ht="15.75" customHeight="1" x14ac:dyDescent="0.25"/>
    <row r="975" customFormat="1" ht="15.75" customHeight="1" x14ac:dyDescent="0.25"/>
    <row r="976" customFormat="1" ht="15.75" customHeight="1" x14ac:dyDescent="0.25"/>
    <row r="977" customFormat="1" ht="15.75" customHeight="1" x14ac:dyDescent="0.25"/>
    <row r="978" customFormat="1" ht="15.75" customHeight="1" x14ac:dyDescent="0.25"/>
    <row r="979" customFormat="1" ht="15.75" customHeight="1" x14ac:dyDescent="0.25"/>
    <row r="980" customFormat="1" ht="15.75" customHeight="1" x14ac:dyDescent="0.25"/>
    <row r="981" customFormat="1" ht="15.75" customHeight="1" x14ac:dyDescent="0.25"/>
    <row r="982" customFormat="1" ht="15.75" customHeight="1" x14ac:dyDescent="0.25"/>
    <row r="983" customFormat="1" ht="15.75" customHeight="1" x14ac:dyDescent="0.25"/>
    <row r="984" customFormat="1" ht="15.75" customHeight="1" x14ac:dyDescent="0.25"/>
    <row r="985" customFormat="1" ht="15.75" customHeight="1" x14ac:dyDescent="0.25"/>
    <row r="986" customFormat="1" ht="15.75" customHeight="1" x14ac:dyDescent="0.25"/>
    <row r="987" customFormat="1" ht="15.75" customHeight="1" x14ac:dyDescent="0.25"/>
    <row r="988" customFormat="1" ht="15.75" customHeight="1" x14ac:dyDescent="0.25"/>
    <row r="989" customFormat="1" ht="15.75" customHeight="1" x14ac:dyDescent="0.25"/>
    <row r="990" customFormat="1" ht="15.75" customHeight="1" x14ac:dyDescent="0.25"/>
    <row r="991" customFormat="1" ht="15.75" customHeight="1" x14ac:dyDescent="0.25"/>
    <row r="992" customFormat="1" ht="15.75" customHeight="1" x14ac:dyDescent="0.25"/>
    <row r="993" customFormat="1" ht="15.75" customHeight="1" x14ac:dyDescent="0.25"/>
    <row r="994" customFormat="1" ht="15.75" customHeight="1" x14ac:dyDescent="0.25"/>
    <row r="995" customFormat="1" ht="15.75" customHeight="1" x14ac:dyDescent="0.25"/>
    <row r="996" customFormat="1" ht="15.75" customHeight="1" x14ac:dyDescent="0.25"/>
    <row r="997" customFormat="1" ht="15.75" customHeight="1" x14ac:dyDescent="0.25"/>
    <row r="998" customFormat="1" ht="15.75" customHeight="1" x14ac:dyDescent="0.25"/>
    <row r="999" customFormat="1" ht="15.75" customHeight="1" x14ac:dyDescent="0.25"/>
    <row r="1000" customFormat="1" ht="15.75" customHeight="1" x14ac:dyDescent="0.25"/>
    <row r="1001" customFormat="1" ht="15.75" customHeight="1" x14ac:dyDescent="0.25"/>
    <row r="1002" customFormat="1" ht="15.75" customHeight="1" x14ac:dyDescent="0.25"/>
    <row r="1003" customFormat="1" ht="15.75" customHeight="1" x14ac:dyDescent="0.25"/>
    <row r="1004" customFormat="1" ht="15.75" customHeight="1" x14ac:dyDescent="0.25"/>
    <row r="1005" customFormat="1" ht="15.75" customHeight="1" x14ac:dyDescent="0.25"/>
    <row r="1006" customFormat="1" ht="15.75" customHeight="1" x14ac:dyDescent="0.25"/>
    <row r="1007" customFormat="1" ht="15.75" customHeight="1" x14ac:dyDescent="0.25"/>
    <row r="1008" customFormat="1" ht="15.75" customHeight="1" x14ac:dyDescent="0.25"/>
    <row r="1009" customFormat="1" ht="15.75" customHeight="1" x14ac:dyDescent="0.25"/>
    <row r="1010" customFormat="1" ht="15.75" customHeight="1" x14ac:dyDescent="0.25"/>
    <row r="1011" customFormat="1" ht="15.75" customHeight="1" x14ac:dyDescent="0.25"/>
    <row r="1012" customFormat="1" ht="15.75" customHeight="1" x14ac:dyDescent="0.25"/>
    <row r="1013" customFormat="1" ht="15.75" customHeight="1" x14ac:dyDescent="0.25"/>
    <row r="1014" customFormat="1" ht="15.75" customHeight="1" x14ac:dyDescent="0.25"/>
    <row r="1015" customFormat="1" ht="15.75" customHeight="1" x14ac:dyDescent="0.25"/>
    <row r="1016" customFormat="1" ht="15.75" customHeight="1" x14ac:dyDescent="0.25"/>
    <row r="1017" customFormat="1" ht="15.75" customHeight="1" x14ac:dyDescent="0.25"/>
    <row r="1018" customFormat="1" ht="15.75" customHeight="1" x14ac:dyDescent="0.25"/>
    <row r="1019" customFormat="1" ht="15.75" customHeight="1" x14ac:dyDescent="0.25"/>
    <row r="1020" customFormat="1" ht="15.75" customHeight="1" x14ac:dyDescent="0.25"/>
    <row r="1021" customFormat="1" ht="15.75" customHeight="1" x14ac:dyDescent="0.25"/>
    <row r="1022" customFormat="1" ht="15.75" customHeight="1" x14ac:dyDescent="0.25"/>
    <row r="1023" customFormat="1" ht="15.75" customHeight="1" x14ac:dyDescent="0.25"/>
    <row r="1024" customFormat="1" ht="15.75" customHeight="1" x14ac:dyDescent="0.25"/>
    <row r="1025" customFormat="1" ht="15.75" customHeight="1" x14ac:dyDescent="0.25"/>
    <row r="1026" customFormat="1" ht="15.75" customHeight="1" x14ac:dyDescent="0.25"/>
    <row r="1027" customFormat="1" ht="15.75" customHeight="1" x14ac:dyDescent="0.25"/>
    <row r="1028" customFormat="1" ht="15.75" customHeight="1" x14ac:dyDescent="0.25"/>
    <row r="1029" customFormat="1" ht="15.75" customHeight="1" x14ac:dyDescent="0.25"/>
    <row r="1030" customFormat="1" ht="15.75" customHeight="1" x14ac:dyDescent="0.25"/>
    <row r="1031" customFormat="1" ht="15.75" customHeight="1" x14ac:dyDescent="0.25"/>
    <row r="1032" customFormat="1" ht="15.75" customHeight="1" x14ac:dyDescent="0.25"/>
    <row r="1033" customFormat="1" ht="15.75" customHeight="1" x14ac:dyDescent="0.25"/>
    <row r="1034" customFormat="1" ht="15.75" customHeight="1" x14ac:dyDescent="0.25"/>
    <row r="1035" customFormat="1" ht="15.75" customHeight="1" x14ac:dyDescent="0.25"/>
    <row r="1036" customFormat="1" ht="15.75" customHeight="1" x14ac:dyDescent="0.25"/>
    <row r="1037" customFormat="1" ht="15.75" customHeight="1" x14ac:dyDescent="0.25"/>
    <row r="1038" customFormat="1" ht="15.75" customHeight="1" x14ac:dyDescent="0.25"/>
    <row r="1039" customFormat="1" ht="15.75" customHeight="1" x14ac:dyDescent="0.25"/>
    <row r="1040" customFormat="1" ht="15.75" customHeight="1" x14ac:dyDescent="0.25"/>
    <row r="1041" customFormat="1" ht="15.75" customHeight="1" x14ac:dyDescent="0.25"/>
    <row r="1042" customFormat="1" ht="15.75" customHeight="1" x14ac:dyDescent="0.25"/>
    <row r="1043" customFormat="1" ht="15.75" customHeight="1" x14ac:dyDescent="0.25"/>
    <row r="1044" customFormat="1" ht="15.75" customHeight="1" x14ac:dyDescent="0.25"/>
    <row r="1045" customFormat="1" ht="15.75" customHeight="1" x14ac:dyDescent="0.25"/>
    <row r="1046" customFormat="1" ht="15.75" customHeight="1" x14ac:dyDescent="0.25"/>
    <row r="1047" customFormat="1" ht="15.75" customHeight="1" x14ac:dyDescent="0.25"/>
    <row r="1048" customFormat="1" ht="15.75" customHeight="1" x14ac:dyDescent="0.25"/>
    <row r="1049" customFormat="1" ht="15.75" customHeight="1" x14ac:dyDescent="0.25"/>
    <row r="1050" customFormat="1" ht="15.75" customHeight="1" x14ac:dyDescent="0.25"/>
    <row r="1051" customFormat="1" ht="15.75" customHeight="1" x14ac:dyDescent="0.25"/>
    <row r="1052" customFormat="1" ht="15.75" customHeight="1" x14ac:dyDescent="0.25"/>
    <row r="1053" customFormat="1" ht="15.75" customHeight="1" x14ac:dyDescent="0.25"/>
    <row r="1054" customFormat="1" ht="15.75" customHeight="1" x14ac:dyDescent="0.25"/>
    <row r="1055" customFormat="1" ht="15.75" customHeight="1" x14ac:dyDescent="0.25"/>
    <row r="1056" customFormat="1" ht="15.75" customHeight="1" x14ac:dyDescent="0.25"/>
    <row r="1057" customFormat="1" ht="15.75" customHeight="1" x14ac:dyDescent="0.25"/>
    <row r="1058" customFormat="1" ht="15.75" customHeight="1" x14ac:dyDescent="0.25"/>
    <row r="1059" customFormat="1" ht="15.75" customHeight="1" x14ac:dyDescent="0.25"/>
    <row r="1060" customFormat="1" ht="15.75" customHeight="1" x14ac:dyDescent="0.25"/>
    <row r="1061" customFormat="1" ht="15.75" customHeight="1" x14ac:dyDescent="0.25"/>
    <row r="1062" customFormat="1" ht="15.75" customHeight="1" x14ac:dyDescent="0.25"/>
    <row r="1063" customFormat="1" ht="15.75" customHeight="1" x14ac:dyDescent="0.25"/>
    <row r="1064" customFormat="1" ht="15.75" customHeight="1" x14ac:dyDescent="0.25"/>
    <row r="1065" customFormat="1" ht="15.75" customHeight="1" x14ac:dyDescent="0.25"/>
    <row r="1066" customFormat="1" ht="15.75" customHeight="1" x14ac:dyDescent="0.25"/>
    <row r="1067" customFormat="1" ht="15.75" customHeight="1" x14ac:dyDescent="0.25"/>
    <row r="1068" customFormat="1" ht="15.75" customHeight="1" x14ac:dyDescent="0.25"/>
    <row r="1069" customFormat="1" ht="15.75" customHeight="1" x14ac:dyDescent="0.25"/>
    <row r="1070" customFormat="1" ht="15.75" customHeight="1" x14ac:dyDescent="0.25"/>
    <row r="1071" customFormat="1" ht="15.75" customHeight="1" x14ac:dyDescent="0.25"/>
    <row r="1072" customFormat="1" ht="15.75" customHeight="1" x14ac:dyDescent="0.25"/>
    <row r="1073" customFormat="1" ht="15.75" customHeight="1" x14ac:dyDescent="0.25"/>
    <row r="1074" customFormat="1" ht="15.75" customHeight="1" x14ac:dyDescent="0.25"/>
    <row r="1075" customFormat="1" ht="15.75" customHeight="1" x14ac:dyDescent="0.25"/>
    <row r="1076" customFormat="1" ht="15.75" customHeight="1" x14ac:dyDescent="0.25"/>
    <row r="1077" customFormat="1" ht="15.75" customHeight="1" x14ac:dyDescent="0.25"/>
    <row r="1078" customFormat="1" ht="15.75" customHeight="1" x14ac:dyDescent="0.25"/>
    <row r="1079" customFormat="1" ht="15.75" customHeight="1" x14ac:dyDescent="0.25"/>
    <row r="1080" customFormat="1" ht="15.75" customHeight="1" x14ac:dyDescent="0.25"/>
    <row r="1081" customFormat="1" ht="15.75" customHeight="1" x14ac:dyDescent="0.25"/>
    <row r="1082" customFormat="1" ht="15.75" customHeight="1" x14ac:dyDescent="0.25"/>
    <row r="1083" customFormat="1" ht="15.75" customHeight="1" x14ac:dyDescent="0.25"/>
    <row r="1084" customFormat="1" ht="15.75" customHeight="1" x14ac:dyDescent="0.25"/>
    <row r="1085" customFormat="1" ht="15.75" customHeight="1" x14ac:dyDescent="0.25"/>
    <row r="1086" customFormat="1" ht="15.75" customHeight="1" x14ac:dyDescent="0.25"/>
  </sheetData>
  <dataConsolidate/>
  <mergeCells count="37">
    <mergeCell ref="E3:N3"/>
    <mergeCell ref="E4:N4"/>
    <mergeCell ref="E5:N5"/>
    <mergeCell ref="E8:N8"/>
    <mergeCell ref="E189:N189"/>
    <mergeCell ref="E187:N187"/>
    <mergeCell ref="J122:J123"/>
    <mergeCell ref="B4:B6"/>
    <mergeCell ref="E114:N114"/>
    <mergeCell ref="E115:N115"/>
    <mergeCell ref="E119:N119"/>
    <mergeCell ref="I62:N62"/>
    <mergeCell ref="E9:N9"/>
    <mergeCell ref="J12:J13"/>
    <mergeCell ref="E10:N10"/>
    <mergeCell ref="E11:N11"/>
    <mergeCell ref="E112:N112"/>
    <mergeCell ref="N12:N13"/>
    <mergeCell ref="E113:N113"/>
    <mergeCell ref="B36:B37"/>
    <mergeCell ref="E191:N191"/>
    <mergeCell ref="E192:N192"/>
    <mergeCell ref="E121:N121"/>
    <mergeCell ref="E118:N118"/>
    <mergeCell ref="E185:N185"/>
    <mergeCell ref="E190:N190"/>
    <mergeCell ref="E186:N186"/>
    <mergeCell ref="E184:N184"/>
    <mergeCell ref="E120:N120"/>
    <mergeCell ref="J193:J194"/>
    <mergeCell ref="E355:N355"/>
    <mergeCell ref="M194:N195"/>
    <mergeCell ref="E351:N351"/>
    <mergeCell ref="E353:N353"/>
    <mergeCell ref="E349:N349"/>
    <mergeCell ref="M201:N205"/>
    <mergeCell ref="E347:N348"/>
  </mergeCells>
  <phoneticPr fontId="72" type="noConversion"/>
  <hyperlinks>
    <hyperlink ref="M201:N205" r:id="rId1" tooltip="Go to the WG Admin Calendar for meeting dates" display="ALL CHAIRS SEE WG ADMIN CALENDAR"/>
    <hyperlink ref="J129"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4" r:id="rId6"/>
    <hyperlink ref="J34" r:id="rId7"/>
    <hyperlink ref="J27" r:id="rId8"/>
    <hyperlink ref="J32" r:id="rId9"/>
    <hyperlink ref="J31" r:id="rId10" display="IEEE-SA ANTITRUST AND COMPEITTION POLICY"/>
    <hyperlink ref="J30" r:id="rId11" display="IEEE-SA AFFILATION FAQ"/>
    <hyperlink ref="J33" r:id="rId12"/>
    <hyperlink ref="J77"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4" tooltip="Code of Ethics"/>
    <hyperlink ref="B54" location="References!A1" tooltip="802.11 WG Communication References" display="Reference"/>
    <hyperlink ref="B43" location="'802.11 Cover'!A1" tooltip="Cover Page" display="Cover"/>
    <hyperlink ref="B48" r:id="rId15" tooltip="Antitrust and Competition Policy"/>
    <hyperlink ref="B51" r:id="rId16" tooltip="IEEE-SA PatCom"/>
    <hyperlink ref="B45" r:id="rId17" tooltip="WG Officers and Contact Details"/>
    <hyperlink ref="B52" r:id="rId18" tooltip="Patent Policy"/>
    <hyperlink ref="B53" r:id="rId19" tooltip="Patent FAQ"/>
    <hyperlink ref="B47" r:id="rId20" tooltip="Affiliation FAQ"/>
    <hyperlink ref="B50" r:id="rId21" tooltip="IEEE-SA Letter of Assurance Form"/>
    <hyperlink ref="B14" location="'ARC SC'!A1" tooltip="Architecture Standing Committee Agenda" display="ARC"/>
    <hyperlink ref="B42" r:id="rId22" tooltip="Teleconference Calendar"/>
    <hyperlink ref="B41" r:id="rId23"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0" max="16383" man="1"/>
    <brk id="18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8"/>
  <sheetViews>
    <sheetView tabSelected="1" topLeftCell="A235" zoomScale="50" zoomScaleNormal="50" workbookViewId="0">
      <selection activeCell="T270" sqref="T270"/>
    </sheetView>
  </sheetViews>
  <sheetFormatPr defaultColWidth="12.5546875" defaultRowHeight="15.6" x14ac:dyDescent="0.25"/>
  <cols>
    <col min="1" max="1" width="1.44140625" style="1274" customWidth="1"/>
    <col min="2" max="2" width="12.44140625" style="1274" customWidth="1"/>
    <col min="3" max="3" width="1.44140625" style="1274" customWidth="1"/>
    <col min="4" max="4" width="1.5546875" style="1726" customWidth="1"/>
    <col min="5" max="5" width="4.6640625" style="345" customWidth="1"/>
    <col min="6" max="6" width="6.33203125" style="345" customWidth="1"/>
    <col min="7" max="7" width="6" style="345" customWidth="1"/>
    <col min="8" max="8" width="0.6640625" style="1697" customWidth="1"/>
    <col min="9" max="9" width="6.33203125" style="1696" customWidth="1"/>
    <col min="10" max="10" width="97.33203125" style="1696" customWidth="1"/>
    <col min="11" max="11" width="3.5546875" style="1696" customWidth="1"/>
    <col min="12" max="12" width="26.33203125" style="484" customWidth="1"/>
    <col min="13" max="13" width="5.5546875" style="229" customWidth="1"/>
    <col min="14" max="14" width="12.6640625" style="348" customWidth="1"/>
    <col min="15" max="15" width="4.5546875" style="1743" customWidth="1"/>
    <col min="16" max="16384" width="12.5546875" style="1274"/>
  </cols>
  <sheetData>
    <row r="1" spans="1:15" x14ac:dyDescent="0.25">
      <c r="A1" s="862"/>
      <c r="B1" s="863" t="str">
        <f>Title!B1</f>
        <v>Sept 2012</v>
      </c>
      <c r="C1" s="864"/>
      <c r="D1" s="575"/>
      <c r="E1" s="309"/>
      <c r="F1" s="309"/>
      <c r="G1" s="309"/>
    </row>
    <row r="2" spans="1:15" ht="21.6" thickBot="1" x14ac:dyDescent="0.3">
      <c r="A2" s="618"/>
      <c r="B2" s="1824"/>
      <c r="C2" s="53"/>
      <c r="E2" s="310"/>
      <c r="F2" s="311"/>
      <c r="G2" s="311"/>
      <c r="H2" s="1755"/>
      <c r="I2" s="1755"/>
      <c r="J2" s="1755"/>
      <c r="K2" s="1755"/>
      <c r="L2" s="311"/>
      <c r="M2" s="230"/>
      <c r="N2" s="349"/>
      <c r="O2" s="1744"/>
    </row>
    <row r="3" spans="1:15" ht="21.6" thickBot="1" x14ac:dyDescent="0.3">
      <c r="A3" s="618"/>
      <c r="B3" s="372" t="str">
        <f>Title!B3</f>
        <v>Interim</v>
      </c>
      <c r="C3" s="53"/>
      <c r="E3" s="1577" t="str">
        <f>'802.11 Cover'!$E$2</f>
        <v>135th IEEE 802.11 WIRELESS LOCAL AREA NETWORKS SESSION</v>
      </c>
      <c r="F3" s="1578"/>
      <c r="G3" s="1578"/>
      <c r="H3" s="1579"/>
      <c r="I3" s="1579"/>
      <c r="J3" s="1579"/>
      <c r="K3" s="1579"/>
      <c r="L3" s="1579"/>
      <c r="M3" s="1579"/>
      <c r="N3" s="1580"/>
      <c r="O3" s="1744"/>
    </row>
    <row r="4" spans="1:15" ht="21" x14ac:dyDescent="0.25">
      <c r="A4" s="618"/>
      <c r="B4" s="1285" t="str">
        <f>Title!B4</f>
        <v>R0</v>
      </c>
      <c r="C4" s="53"/>
      <c r="E4" s="1581" t="str">
        <f>'802.11 Cover'!$E$5</f>
        <v>Hotel Nikko New Century Beijing - Haidian District   Beijing, China 100044</v>
      </c>
      <c r="F4" s="1582"/>
      <c r="G4" s="1582"/>
      <c r="H4" s="1582"/>
      <c r="I4" s="1582"/>
      <c r="J4" s="1582"/>
      <c r="K4" s="1582"/>
      <c r="L4" s="1582"/>
      <c r="M4" s="1582"/>
      <c r="N4" s="1583"/>
      <c r="O4" s="1744"/>
    </row>
    <row r="5" spans="1:15" x14ac:dyDescent="0.25">
      <c r="A5" s="618"/>
      <c r="B5" s="1286"/>
      <c r="C5" s="53"/>
      <c r="E5" s="1604" t="str">
        <f>'802.11 Cover'!$E$7</f>
        <v>September 26-27, 2012</v>
      </c>
      <c r="F5" s="1595"/>
      <c r="G5" s="1595"/>
      <c r="H5" s="1595"/>
      <c r="I5" s="1595"/>
      <c r="J5" s="1595"/>
      <c r="K5" s="1595"/>
      <c r="L5" s="1595"/>
      <c r="M5" s="1595"/>
      <c r="N5" s="1596"/>
      <c r="O5" s="1745"/>
    </row>
    <row r="6" spans="1:15" ht="16.2" thickBot="1" x14ac:dyDescent="0.3">
      <c r="A6" s="618"/>
      <c r="B6" s="1287"/>
      <c r="C6" s="53"/>
      <c r="E6" s="312"/>
      <c r="F6" s="313"/>
      <c r="G6" s="313"/>
      <c r="H6" s="1727"/>
      <c r="I6" s="1728"/>
      <c r="J6" s="1728"/>
      <c r="K6" s="1728"/>
      <c r="L6" s="1728"/>
      <c r="M6" s="231"/>
      <c r="N6" s="1731"/>
      <c r="O6" s="1745"/>
    </row>
    <row r="7" spans="1:15" ht="16.2" thickBot="1" x14ac:dyDescent="0.3">
      <c r="A7" s="618"/>
      <c r="B7" s="54"/>
      <c r="C7" s="547"/>
      <c r="D7" s="576"/>
      <c r="E7" s="314"/>
      <c r="F7" s="315"/>
      <c r="G7" s="315"/>
      <c r="H7" s="1705"/>
      <c r="I7" s="1705"/>
      <c r="J7" s="1705"/>
      <c r="K7" s="1705"/>
      <c r="L7" s="485"/>
      <c r="M7" s="232"/>
      <c r="N7" s="350"/>
      <c r="O7" s="1744"/>
    </row>
    <row r="8" spans="1:15" ht="17.399999999999999" x14ac:dyDescent="0.25">
      <c r="A8" s="618"/>
      <c r="B8" s="1065" t="s">
        <v>113</v>
      </c>
      <c r="C8" s="501"/>
      <c r="E8" s="1605" t="s">
        <v>764</v>
      </c>
      <c r="F8" s="1606"/>
      <c r="G8" s="1606"/>
      <c r="H8" s="1607"/>
      <c r="I8" s="1607"/>
      <c r="J8" s="1607"/>
      <c r="K8" s="1607"/>
      <c r="L8" s="1607"/>
      <c r="M8" s="1607"/>
      <c r="N8" s="1608"/>
      <c r="O8" s="1746"/>
    </row>
    <row r="9" spans="1:15" x14ac:dyDescent="0.25">
      <c r="A9" s="618"/>
      <c r="B9" s="685" t="s">
        <v>142</v>
      </c>
      <c r="C9" s="501"/>
      <c r="E9" s="1567" t="s">
        <v>298</v>
      </c>
      <c r="F9" s="1568"/>
      <c r="G9" s="1568"/>
      <c r="H9" s="1568"/>
      <c r="I9" s="1568"/>
      <c r="J9" s="1568"/>
      <c r="K9" s="1568"/>
      <c r="L9" s="1568"/>
      <c r="M9" s="1568"/>
      <c r="N9" s="1569"/>
      <c r="O9" s="1747"/>
    </row>
    <row r="10" spans="1:15" x14ac:dyDescent="0.25">
      <c r="A10" s="618"/>
      <c r="B10" s="686"/>
      <c r="C10" s="687"/>
      <c r="E10" s="1587" t="s">
        <v>86</v>
      </c>
      <c r="F10" s="1588"/>
      <c r="G10" s="1588"/>
      <c r="H10" s="1588"/>
      <c r="I10" s="1588"/>
      <c r="J10" s="1588"/>
      <c r="K10" s="1588"/>
      <c r="L10" s="1588"/>
      <c r="M10" s="1588"/>
      <c r="N10" s="1589"/>
      <c r="O10" s="1747"/>
    </row>
    <row r="11" spans="1:15" x14ac:dyDescent="0.25">
      <c r="A11" s="618"/>
      <c r="B11" s="688" t="s">
        <v>418</v>
      </c>
      <c r="C11" s="501"/>
      <c r="E11" s="1570" t="s">
        <v>356</v>
      </c>
      <c r="F11" s="1571"/>
      <c r="G11" s="1571"/>
      <c r="H11" s="1571"/>
      <c r="I11" s="1571"/>
      <c r="J11" s="1571"/>
      <c r="K11" s="1571"/>
      <c r="L11" s="1571"/>
      <c r="M11" s="1571"/>
      <c r="N11" s="1572"/>
      <c r="O11" s="1748"/>
    </row>
    <row r="12" spans="1:15" x14ac:dyDescent="0.25">
      <c r="A12" s="52"/>
      <c r="B12" s="689" t="s">
        <v>419</v>
      </c>
      <c r="C12" s="53"/>
      <c r="E12" s="444"/>
      <c r="F12" s="444"/>
      <c r="G12" s="444"/>
      <c r="H12" s="1707"/>
      <c r="I12" s="1708"/>
      <c r="J12" s="1599" t="str">
        <f>Title!$B$4</f>
        <v>R0</v>
      </c>
      <c r="K12" s="1708"/>
      <c r="L12" s="486"/>
      <c r="M12" s="235"/>
      <c r="N12" s="1601" t="s">
        <v>257</v>
      </c>
      <c r="O12" s="1748"/>
    </row>
    <row r="13" spans="1:15" x14ac:dyDescent="0.25">
      <c r="A13" s="618"/>
      <c r="B13" s="690" t="s">
        <v>168</v>
      </c>
      <c r="C13" s="501"/>
      <c r="E13" s="444"/>
      <c r="F13" s="444"/>
      <c r="G13" s="444"/>
      <c r="H13" s="1707"/>
      <c r="I13" s="1708"/>
      <c r="J13" s="1600"/>
      <c r="K13" s="1708"/>
      <c r="L13" s="486"/>
      <c r="M13" s="236"/>
      <c r="N13" s="1602"/>
      <c r="O13" s="1748"/>
    </row>
    <row r="14" spans="1:15" x14ac:dyDescent="0.25">
      <c r="A14" s="52"/>
      <c r="B14" s="691" t="s">
        <v>270</v>
      </c>
      <c r="C14" s="501"/>
      <c r="E14" s="162">
        <v>1</v>
      </c>
      <c r="F14" s="163"/>
      <c r="G14" s="163"/>
      <c r="H14" s="163"/>
      <c r="I14" s="260"/>
      <c r="J14" s="165" t="s">
        <v>283</v>
      </c>
      <c r="K14" s="166" t="s">
        <v>185</v>
      </c>
      <c r="L14" s="166" t="s">
        <v>763</v>
      </c>
      <c r="M14" s="244">
        <v>0</v>
      </c>
      <c r="N14" s="167">
        <f>TIME(9,0,0)</f>
        <v>0.375</v>
      </c>
      <c r="O14" s="1748"/>
    </row>
    <row r="15" spans="1:15" x14ac:dyDescent="0.25">
      <c r="A15" s="52"/>
      <c r="B15" s="1825" t="s">
        <v>297</v>
      </c>
      <c r="C15" s="501"/>
      <c r="E15" s="316"/>
      <c r="F15" s="160">
        <v>1.1000000000000001</v>
      </c>
      <c r="G15" s="160"/>
      <c r="H15" s="160"/>
      <c r="I15" s="206" t="s">
        <v>2</v>
      </c>
      <c r="J15" s="185" t="s">
        <v>284</v>
      </c>
      <c r="K15" s="186" t="s">
        <v>185</v>
      </c>
      <c r="L15" s="217" t="s">
        <v>763</v>
      </c>
      <c r="M15" s="247">
        <v>1</v>
      </c>
      <c r="N15" s="198">
        <f>N14+TIME(0,M14,0)</f>
        <v>0.375</v>
      </c>
      <c r="O15" s="1748"/>
    </row>
    <row r="16" spans="1:15" x14ac:dyDescent="0.3">
      <c r="A16" s="52"/>
      <c r="B16" s="1826" t="s">
        <v>363</v>
      </c>
      <c r="C16" s="504"/>
      <c r="E16" s="316"/>
      <c r="F16" s="160">
        <v>1.2</v>
      </c>
      <c r="G16" s="160"/>
      <c r="H16" s="160"/>
      <c r="I16" s="206" t="s">
        <v>2</v>
      </c>
      <c r="J16" s="464" t="s">
        <v>669</v>
      </c>
      <c r="K16" s="186" t="s">
        <v>185</v>
      </c>
      <c r="L16" s="217" t="s">
        <v>763</v>
      </c>
      <c r="M16" s="247">
        <v>1</v>
      </c>
      <c r="N16" s="198">
        <f>N15+TIME(0,M15,0)</f>
        <v>0.37569444444444444</v>
      </c>
      <c r="O16" s="1750"/>
    </row>
    <row r="17" spans="1:15" x14ac:dyDescent="0.25">
      <c r="A17" s="52"/>
      <c r="B17" s="54"/>
      <c r="C17" s="463"/>
      <c r="E17" s="316"/>
      <c r="F17" s="160"/>
      <c r="G17" s="160"/>
      <c r="H17" s="160"/>
      <c r="I17" s="206"/>
      <c r="J17" s="261"/>
      <c r="K17" s="186"/>
      <c r="L17" s="217"/>
      <c r="M17" s="247"/>
      <c r="N17" s="198"/>
      <c r="O17" s="1748"/>
    </row>
    <row r="18" spans="1:15" x14ac:dyDescent="0.25">
      <c r="A18" s="52"/>
      <c r="B18" s="54"/>
      <c r="C18" s="53"/>
      <c r="E18" s="317"/>
      <c r="F18" s="160">
        <v>1.3</v>
      </c>
      <c r="G18" s="262"/>
      <c r="H18" s="217"/>
      <c r="I18" s="262" t="s">
        <v>42</v>
      </c>
      <c r="J18" s="263" t="s">
        <v>282</v>
      </c>
      <c r="K18" s="186" t="s">
        <v>185</v>
      </c>
      <c r="L18" s="217" t="s">
        <v>763</v>
      </c>
      <c r="M18" s="247">
        <v>1</v>
      </c>
      <c r="N18" s="198">
        <f>N16+TIME(0,M16,0)</f>
        <v>0.37638888888888888</v>
      </c>
      <c r="O18" s="1748"/>
    </row>
    <row r="19" spans="1:15" x14ac:dyDescent="0.25">
      <c r="A19" s="618"/>
      <c r="B19" s="1018" t="s">
        <v>420</v>
      </c>
      <c r="C19" s="501"/>
      <c r="E19" s="318"/>
      <c r="F19" s="264">
        <v>1.4</v>
      </c>
      <c r="G19" s="264"/>
      <c r="H19" s="264"/>
      <c r="I19" s="204" t="s">
        <v>42</v>
      </c>
      <c r="J19" s="265"/>
      <c r="K19" s="173"/>
      <c r="L19" s="173"/>
      <c r="M19" s="245"/>
      <c r="N19" s="174">
        <f>N18+TIME(0,M18,0)</f>
        <v>0.37708333333333333</v>
      </c>
      <c r="O19" s="1749"/>
    </row>
    <row r="20" spans="1:15" x14ac:dyDescent="0.25">
      <c r="A20" s="52"/>
      <c r="B20" s="689" t="s">
        <v>421</v>
      </c>
      <c r="C20" s="53"/>
      <c r="E20" s="266"/>
      <c r="F20" s="266"/>
      <c r="G20" s="266"/>
      <c r="H20" s="266"/>
      <c r="I20" s="267"/>
      <c r="J20" s="267"/>
      <c r="K20" s="267"/>
      <c r="L20" s="267"/>
      <c r="M20" s="268"/>
      <c r="N20" s="269"/>
      <c r="O20" s="1749"/>
    </row>
    <row r="21" spans="1:15" x14ac:dyDescent="0.25">
      <c r="A21" s="618"/>
      <c r="B21" s="1066" t="s">
        <v>498</v>
      </c>
      <c r="C21" s="501"/>
      <c r="E21" s="319">
        <v>2</v>
      </c>
      <c r="F21" s="270"/>
      <c r="G21" s="270"/>
      <c r="H21" s="270"/>
      <c r="I21" s="271" t="s">
        <v>132</v>
      </c>
      <c r="J21" s="272" t="s">
        <v>123</v>
      </c>
      <c r="K21" s="272" t="s">
        <v>185</v>
      </c>
      <c r="L21" s="613" t="s">
        <v>473</v>
      </c>
      <c r="M21" s="273">
        <v>1</v>
      </c>
      <c r="N21" s="226">
        <f>N19+TIME(0,M19,0)</f>
        <v>0.37708333333333333</v>
      </c>
      <c r="O21" s="1749"/>
    </row>
    <row r="22" spans="1:15" x14ac:dyDescent="0.3">
      <c r="A22" s="52"/>
      <c r="B22" s="1019" t="s">
        <v>312</v>
      </c>
      <c r="C22" s="501"/>
      <c r="E22" s="274"/>
      <c r="F22" s="274"/>
      <c r="G22" s="274"/>
      <c r="H22" s="274"/>
      <c r="I22" s="789"/>
      <c r="J22" s="217"/>
      <c r="K22" s="217"/>
      <c r="L22" s="217"/>
      <c r="M22" s="275"/>
      <c r="N22" s="179"/>
      <c r="O22" s="1748"/>
    </row>
    <row r="23" spans="1:15" x14ac:dyDescent="0.3">
      <c r="A23" s="52"/>
      <c r="B23" s="1067" t="s">
        <v>311</v>
      </c>
      <c r="C23" s="501"/>
      <c r="E23" s="320">
        <v>3</v>
      </c>
      <c r="F23" s="276"/>
      <c r="G23" s="276"/>
      <c r="H23" s="276"/>
      <c r="I23" s="260"/>
      <c r="J23" s="219" t="s">
        <v>194</v>
      </c>
      <c r="K23" s="166"/>
      <c r="L23" s="166"/>
      <c r="M23" s="244">
        <v>5</v>
      </c>
      <c r="N23" s="167">
        <f>N21+TIME(0,M21,0)</f>
        <v>0.37777777777777777</v>
      </c>
      <c r="O23" s="1748"/>
    </row>
    <row r="24" spans="1:15" x14ac:dyDescent="0.3">
      <c r="A24" s="52"/>
      <c r="B24" s="1020" t="s">
        <v>364</v>
      </c>
      <c r="C24" s="501"/>
      <c r="E24" s="321"/>
      <c r="F24" s="211">
        <v>3.1</v>
      </c>
      <c r="G24" s="211"/>
      <c r="H24" s="211"/>
      <c r="I24" s="789" t="s">
        <v>42</v>
      </c>
      <c r="J24" s="563" t="s">
        <v>288</v>
      </c>
      <c r="K24" s="186" t="s">
        <v>185</v>
      </c>
      <c r="L24" s="217" t="s">
        <v>763</v>
      </c>
      <c r="M24" s="247"/>
      <c r="N24" s="187"/>
      <c r="O24" s="1748"/>
    </row>
    <row r="25" spans="1:15" x14ac:dyDescent="0.25">
      <c r="A25" s="52"/>
      <c r="B25" s="1068" t="s">
        <v>29</v>
      </c>
      <c r="C25" s="501"/>
      <c r="E25" s="321"/>
      <c r="F25" s="211"/>
      <c r="G25" s="215">
        <v>1</v>
      </c>
      <c r="H25" s="211"/>
      <c r="I25" s="789"/>
      <c r="J25" s="614" t="s">
        <v>383</v>
      </c>
      <c r="K25" s="186"/>
      <c r="L25" s="217" t="s">
        <v>763</v>
      </c>
      <c r="M25" s="247"/>
      <c r="N25" s="187"/>
      <c r="O25" s="1748"/>
    </row>
    <row r="26" spans="1:15" x14ac:dyDescent="0.25">
      <c r="A26" s="52"/>
      <c r="B26" s="1069" t="s">
        <v>23</v>
      </c>
      <c r="C26" s="501"/>
      <c r="E26" s="321"/>
      <c r="F26" s="211"/>
      <c r="G26" s="160">
        <f>G25+1</f>
        <v>2</v>
      </c>
      <c r="H26" s="215"/>
      <c r="I26" s="789"/>
      <c r="J26" s="614" t="s">
        <v>357</v>
      </c>
      <c r="K26" s="186" t="s">
        <v>185</v>
      </c>
      <c r="L26" s="217" t="s">
        <v>763</v>
      </c>
      <c r="M26" s="247"/>
      <c r="N26" s="187"/>
      <c r="O26" s="1748"/>
    </row>
    <row r="27" spans="1:15" x14ac:dyDescent="0.25">
      <c r="A27" s="52"/>
      <c r="B27" s="1070" t="s">
        <v>500</v>
      </c>
      <c r="C27" s="501"/>
      <c r="E27" s="316"/>
      <c r="F27" s="160"/>
      <c r="G27" s="160">
        <f>G26+1</f>
        <v>3</v>
      </c>
      <c r="H27" s="160"/>
      <c r="I27" s="789" t="s">
        <v>42</v>
      </c>
      <c r="J27" s="615" t="s">
        <v>147</v>
      </c>
      <c r="K27" s="186" t="s">
        <v>185</v>
      </c>
      <c r="L27" s="217" t="s">
        <v>763</v>
      </c>
      <c r="M27" s="247"/>
      <c r="N27" s="187"/>
      <c r="O27" s="1748"/>
    </row>
    <row r="28" spans="1:15" x14ac:dyDescent="0.25">
      <c r="A28" s="52"/>
      <c r="B28" s="54"/>
      <c r="C28" s="501"/>
      <c r="E28" s="321"/>
      <c r="F28" s="211"/>
      <c r="G28" s="211"/>
      <c r="H28" s="160"/>
      <c r="I28" s="789"/>
      <c r="J28" s="614" t="s">
        <v>373</v>
      </c>
      <c r="K28" s="186" t="s">
        <v>185</v>
      </c>
      <c r="L28" s="217" t="s">
        <v>763</v>
      </c>
      <c r="M28" s="247"/>
      <c r="N28" s="187"/>
      <c r="O28" s="1748"/>
    </row>
    <row r="29" spans="1:15" x14ac:dyDescent="0.25">
      <c r="A29" s="52"/>
      <c r="B29" s="54"/>
      <c r="C29" s="53"/>
      <c r="E29" s="316"/>
      <c r="F29" s="160"/>
      <c r="G29" s="160"/>
      <c r="H29" s="160"/>
      <c r="I29" s="789" t="s">
        <v>42</v>
      </c>
      <c r="J29" s="615" t="s">
        <v>148</v>
      </c>
      <c r="K29" s="186" t="s">
        <v>185</v>
      </c>
      <c r="L29" s="217" t="s">
        <v>763</v>
      </c>
      <c r="M29" s="247"/>
      <c r="N29" s="187"/>
      <c r="O29" s="1749"/>
    </row>
    <row r="30" spans="1:15" x14ac:dyDescent="0.25">
      <c r="A30" s="52"/>
      <c r="B30" s="688" t="s">
        <v>422</v>
      </c>
      <c r="C30" s="53"/>
      <c r="E30" s="316"/>
      <c r="F30" s="160"/>
      <c r="G30" s="160"/>
      <c r="H30" s="160"/>
      <c r="I30" s="789" t="s">
        <v>42</v>
      </c>
      <c r="J30" s="615" t="s">
        <v>374</v>
      </c>
      <c r="K30" s="186" t="s">
        <v>185</v>
      </c>
      <c r="L30" s="217" t="s">
        <v>763</v>
      </c>
      <c r="M30" s="247"/>
      <c r="N30" s="187"/>
      <c r="O30" s="1749"/>
    </row>
    <row r="31" spans="1:15" x14ac:dyDescent="0.25">
      <c r="A31" s="52"/>
      <c r="B31" s="689" t="s">
        <v>423</v>
      </c>
      <c r="C31" s="53"/>
      <c r="E31" s="316"/>
      <c r="F31" s="160"/>
      <c r="G31" s="160"/>
      <c r="H31" s="160"/>
      <c r="I31" s="789" t="s">
        <v>42</v>
      </c>
      <c r="J31" s="615" t="s">
        <v>127</v>
      </c>
      <c r="K31" s="186" t="s">
        <v>185</v>
      </c>
      <c r="L31" s="217" t="s">
        <v>763</v>
      </c>
      <c r="M31" s="247"/>
      <c r="N31" s="187"/>
      <c r="O31" s="1749"/>
    </row>
    <row r="32" spans="1:15" x14ac:dyDescent="0.25">
      <c r="A32" s="52"/>
      <c r="B32" s="1073" t="s">
        <v>484</v>
      </c>
      <c r="C32" s="53"/>
      <c r="E32" s="316"/>
      <c r="F32" s="160"/>
      <c r="G32" s="160"/>
      <c r="H32" s="160"/>
      <c r="I32" s="789" t="s">
        <v>42</v>
      </c>
      <c r="J32" s="615" t="s">
        <v>128</v>
      </c>
      <c r="K32" s="186" t="s">
        <v>185</v>
      </c>
      <c r="L32" s="217" t="s">
        <v>763</v>
      </c>
      <c r="M32" s="247"/>
      <c r="N32" s="187"/>
      <c r="O32" s="1750"/>
    </row>
    <row r="33" spans="1:15" x14ac:dyDescent="0.25">
      <c r="A33" s="618"/>
      <c r="B33" s="1074" t="s">
        <v>499</v>
      </c>
      <c r="C33" s="501"/>
      <c r="E33" s="316"/>
      <c r="F33" s="160"/>
      <c r="G33" s="160"/>
      <c r="H33" s="160"/>
      <c r="I33" s="789" t="s">
        <v>42</v>
      </c>
      <c r="J33" s="615" t="s">
        <v>375</v>
      </c>
      <c r="K33" s="186" t="s">
        <v>185</v>
      </c>
      <c r="L33" s="217" t="s">
        <v>763</v>
      </c>
      <c r="M33" s="247"/>
      <c r="N33" s="187"/>
      <c r="O33" s="1750"/>
    </row>
    <row r="34" spans="1:15" x14ac:dyDescent="0.25">
      <c r="A34" s="52"/>
      <c r="B34" s="54"/>
      <c r="C34" s="53"/>
      <c r="E34" s="316"/>
      <c r="F34" s="160"/>
      <c r="G34" s="160"/>
      <c r="H34" s="160"/>
      <c r="I34" s="789" t="s">
        <v>42</v>
      </c>
      <c r="J34" s="615" t="s">
        <v>149</v>
      </c>
      <c r="K34" s="186" t="s">
        <v>185</v>
      </c>
      <c r="L34" s="217" t="s">
        <v>763</v>
      </c>
      <c r="M34" s="247"/>
      <c r="N34" s="187"/>
      <c r="O34" s="1750"/>
    </row>
    <row r="35" spans="1:15" x14ac:dyDescent="0.25">
      <c r="A35" s="52"/>
      <c r="B35" s="54"/>
      <c r="C35" s="501"/>
      <c r="E35" s="316"/>
      <c r="F35" s="160"/>
      <c r="G35" s="160"/>
      <c r="H35" s="160"/>
      <c r="I35" s="789" t="s">
        <v>42</v>
      </c>
      <c r="J35" s="615" t="s">
        <v>376</v>
      </c>
      <c r="K35" s="186" t="s">
        <v>185</v>
      </c>
      <c r="L35" s="217" t="s">
        <v>763</v>
      </c>
      <c r="M35" s="247"/>
      <c r="N35" s="187"/>
      <c r="O35" s="1750"/>
    </row>
    <row r="36" spans="1:15" x14ac:dyDescent="0.25">
      <c r="A36" s="52"/>
      <c r="B36" s="1290" t="s">
        <v>450</v>
      </c>
      <c r="C36" s="501"/>
      <c r="E36" s="316"/>
      <c r="F36" s="160"/>
      <c r="G36" s="160"/>
      <c r="H36" s="160"/>
      <c r="I36" s="789" t="s">
        <v>42</v>
      </c>
      <c r="J36" s="615" t="s">
        <v>150</v>
      </c>
      <c r="K36" s="186" t="s">
        <v>185</v>
      </c>
      <c r="L36" s="217" t="s">
        <v>763</v>
      </c>
      <c r="M36" s="247"/>
      <c r="N36" s="187"/>
      <c r="O36" s="1750"/>
    </row>
    <row r="37" spans="1:15" x14ac:dyDescent="0.25">
      <c r="A37" s="54"/>
      <c r="B37" s="1291"/>
      <c r="C37" s="54"/>
      <c r="E37" s="316"/>
      <c r="F37" s="160">
        <v>3.2</v>
      </c>
      <c r="G37" s="160"/>
      <c r="H37" s="160"/>
      <c r="I37" s="789" t="s">
        <v>42</v>
      </c>
      <c r="J37" s="535" t="s">
        <v>289</v>
      </c>
      <c r="K37" s="186" t="s">
        <v>185</v>
      </c>
      <c r="L37" s="217" t="s">
        <v>763</v>
      </c>
      <c r="M37" s="247"/>
      <c r="N37" s="187"/>
      <c r="O37" s="1750"/>
    </row>
    <row r="38" spans="1:15" ht="17.399999999999999" x14ac:dyDescent="0.25">
      <c r="A38" s="54"/>
      <c r="B38" s="865" t="s">
        <v>446</v>
      </c>
      <c r="C38" s="54"/>
      <c r="E38" s="316"/>
      <c r="F38" s="160">
        <v>3.3</v>
      </c>
      <c r="G38" s="160"/>
      <c r="H38" s="160"/>
      <c r="I38" s="789" t="s">
        <v>42</v>
      </c>
      <c r="J38" s="189" t="s">
        <v>771</v>
      </c>
      <c r="K38" s="186" t="s">
        <v>185</v>
      </c>
      <c r="L38" s="217" t="s">
        <v>763</v>
      </c>
      <c r="M38" s="247"/>
      <c r="N38" s="187"/>
      <c r="O38" s="1750"/>
    </row>
    <row r="39" spans="1:15" x14ac:dyDescent="0.25">
      <c r="A39" s="54"/>
      <c r="B39" s="1077" t="s">
        <v>379</v>
      </c>
      <c r="C39" s="54"/>
      <c r="E39" s="316"/>
      <c r="F39" s="160">
        <v>3.4</v>
      </c>
      <c r="G39" s="160"/>
      <c r="H39" s="160"/>
      <c r="I39" s="789" t="s">
        <v>42</v>
      </c>
      <c r="J39" s="185" t="s">
        <v>772</v>
      </c>
      <c r="K39" s="186"/>
      <c r="L39" s="217"/>
      <c r="M39" s="247"/>
      <c r="N39" s="187"/>
      <c r="O39" s="1751"/>
    </row>
    <row r="40" spans="1:15" ht="16.2" thickBot="1" x14ac:dyDescent="0.3">
      <c r="A40" s="54"/>
      <c r="B40" s="54"/>
      <c r="C40" s="54"/>
      <c r="E40" s="168"/>
      <c r="F40" s="169">
        <v>3.5</v>
      </c>
      <c r="G40" s="169"/>
      <c r="H40" s="169"/>
      <c r="I40" s="789" t="s">
        <v>42</v>
      </c>
      <c r="J40" s="536" t="s">
        <v>179</v>
      </c>
      <c r="K40" s="172" t="s">
        <v>185</v>
      </c>
      <c r="L40" s="217" t="s">
        <v>763</v>
      </c>
      <c r="M40" s="245"/>
      <c r="N40" s="278"/>
      <c r="O40" s="1751"/>
    </row>
    <row r="41" spans="1:15" x14ac:dyDescent="0.25">
      <c r="A41" s="52"/>
      <c r="B41" s="1827" t="s">
        <v>317</v>
      </c>
      <c r="C41" s="53"/>
      <c r="E41" s="266"/>
      <c r="F41" s="266"/>
      <c r="G41" s="266"/>
      <c r="H41" s="266"/>
      <c r="I41" s="267"/>
      <c r="J41" s="279"/>
      <c r="K41" s="267"/>
      <c r="L41" s="267"/>
      <c r="M41" s="268"/>
      <c r="N41" s="641"/>
      <c r="O41" s="1750"/>
    </row>
    <row r="42" spans="1:15" x14ac:dyDescent="0.25">
      <c r="A42" s="52"/>
      <c r="B42" s="1828" t="s">
        <v>277</v>
      </c>
      <c r="C42" s="53"/>
      <c r="E42" s="320">
        <v>4</v>
      </c>
      <c r="F42" s="276"/>
      <c r="G42" s="276"/>
      <c r="H42" s="276"/>
      <c r="I42" s="260"/>
      <c r="J42" s="219" t="s">
        <v>165</v>
      </c>
      <c r="K42" s="166"/>
      <c r="L42" s="166"/>
      <c r="M42" s="244"/>
      <c r="N42" s="218"/>
      <c r="O42" s="642"/>
    </row>
    <row r="43" spans="1:15" x14ac:dyDescent="0.25">
      <c r="A43" s="52"/>
      <c r="B43" s="1829" t="s">
        <v>262</v>
      </c>
      <c r="C43" s="505"/>
      <c r="E43" s="322"/>
      <c r="F43" s="274">
        <v>4.0999999999999996</v>
      </c>
      <c r="G43" s="274"/>
      <c r="H43" s="274"/>
      <c r="I43" s="789" t="s">
        <v>42</v>
      </c>
      <c r="J43" s="533" t="s">
        <v>278</v>
      </c>
      <c r="K43" s="217"/>
      <c r="L43" s="217"/>
      <c r="M43" s="275"/>
      <c r="N43" s="218"/>
      <c r="O43" s="643"/>
    </row>
    <row r="44" spans="1:15" x14ac:dyDescent="0.25">
      <c r="A44" s="52"/>
      <c r="B44" s="1830" t="s">
        <v>114</v>
      </c>
      <c r="C44" s="505"/>
      <c r="E44" s="322"/>
      <c r="F44" s="274"/>
      <c r="G44" s="215">
        <v>1</v>
      </c>
      <c r="H44" s="274"/>
      <c r="I44" s="789" t="s">
        <v>42</v>
      </c>
      <c r="J44" s="217" t="s">
        <v>766</v>
      </c>
      <c r="K44" s="217" t="s">
        <v>185</v>
      </c>
      <c r="L44" s="217" t="s">
        <v>763</v>
      </c>
      <c r="M44" s="281">
        <v>2</v>
      </c>
      <c r="N44" s="198">
        <f>N23+TIME(0,M23,0)</f>
        <v>0.38124999999999998</v>
      </c>
      <c r="O44" s="1750"/>
    </row>
    <row r="45" spans="1:15" x14ac:dyDescent="0.25">
      <c r="A45" s="52"/>
      <c r="B45" s="1831" t="s">
        <v>115</v>
      </c>
      <c r="C45" s="505"/>
      <c r="E45" s="322"/>
      <c r="F45" s="274"/>
      <c r="G45" s="160">
        <f>G44+1</f>
        <v>2</v>
      </c>
      <c r="H45" s="274"/>
      <c r="I45" s="789" t="s">
        <v>42</v>
      </c>
      <c r="J45" s="345" t="s">
        <v>768</v>
      </c>
      <c r="K45" s="217" t="s">
        <v>185</v>
      </c>
      <c r="L45" s="217" t="s">
        <v>763</v>
      </c>
      <c r="M45" s="275">
        <v>10</v>
      </c>
      <c r="N45" s="198">
        <f t="shared" ref="N45:N50" si="0">N44+TIME(0,M44,0)</f>
        <v>0.38263888888888886</v>
      </c>
      <c r="O45" s="1750"/>
    </row>
    <row r="46" spans="1:15" x14ac:dyDescent="0.25">
      <c r="A46" s="52"/>
      <c r="B46" s="1075" t="s">
        <v>112</v>
      </c>
      <c r="C46" s="505"/>
      <c r="E46" s="322"/>
      <c r="F46" s="274"/>
      <c r="G46" s="160">
        <f>G45+1</f>
        <v>3</v>
      </c>
      <c r="H46" s="274"/>
      <c r="I46" s="789" t="s">
        <v>42</v>
      </c>
      <c r="J46" s="345" t="s">
        <v>767</v>
      </c>
      <c r="K46" s="217" t="s">
        <v>185</v>
      </c>
      <c r="L46" s="217" t="s">
        <v>763</v>
      </c>
      <c r="M46" s="275">
        <v>1</v>
      </c>
      <c r="N46" s="198">
        <f t="shared" si="0"/>
        <v>0.38958333333333328</v>
      </c>
      <c r="O46" s="1750"/>
    </row>
    <row r="47" spans="1:15" x14ac:dyDescent="0.25">
      <c r="A47" s="52"/>
      <c r="B47" s="1832" t="s">
        <v>273</v>
      </c>
      <c r="C47" s="505"/>
      <c r="E47" s="322"/>
      <c r="F47" s="274"/>
      <c r="G47" s="160">
        <f>G46+1</f>
        <v>4</v>
      </c>
      <c r="H47" s="274"/>
      <c r="I47" s="789" t="s">
        <v>42</v>
      </c>
      <c r="J47" s="465" t="s">
        <v>765</v>
      </c>
      <c r="K47" s="217" t="s">
        <v>185</v>
      </c>
      <c r="L47" s="217" t="s">
        <v>763</v>
      </c>
      <c r="M47" s="275">
        <v>5</v>
      </c>
      <c r="N47" s="198">
        <f t="shared" si="0"/>
        <v>0.39027777777777772</v>
      </c>
      <c r="O47" s="1750"/>
    </row>
    <row r="48" spans="1:15" x14ac:dyDescent="0.25">
      <c r="A48" s="52"/>
      <c r="B48" s="1832" t="s">
        <v>274</v>
      </c>
      <c r="C48" s="505"/>
      <c r="E48" s="322"/>
      <c r="F48" s="274"/>
      <c r="G48" s="160">
        <f t="shared" ref="G48:G60" si="1">G47+1</f>
        <v>5</v>
      </c>
      <c r="H48" s="274"/>
      <c r="I48" s="789" t="s">
        <v>42</v>
      </c>
      <c r="J48" s="467" t="s">
        <v>770</v>
      </c>
      <c r="K48" s="217" t="s">
        <v>185</v>
      </c>
      <c r="L48" s="217" t="s">
        <v>763</v>
      </c>
      <c r="M48" s="275">
        <v>5</v>
      </c>
      <c r="N48" s="198">
        <f t="shared" si="0"/>
        <v>0.39374999999999993</v>
      </c>
      <c r="O48" s="1750"/>
    </row>
    <row r="49" spans="1:15" x14ac:dyDescent="0.25">
      <c r="A49" s="52"/>
      <c r="B49" s="1832" t="s">
        <v>146</v>
      </c>
      <c r="C49" s="505"/>
      <c r="E49" s="321"/>
      <c r="F49" s="274"/>
      <c r="G49" s="160">
        <f t="shared" si="1"/>
        <v>6</v>
      </c>
      <c r="H49" s="211"/>
      <c r="I49" s="789" t="s">
        <v>42</v>
      </c>
      <c r="J49" s="467" t="s">
        <v>769</v>
      </c>
      <c r="K49" s="217" t="s">
        <v>185</v>
      </c>
      <c r="L49" s="217" t="s">
        <v>763</v>
      </c>
      <c r="M49" s="275">
        <v>25</v>
      </c>
      <c r="N49" s="198">
        <f t="shared" si="0"/>
        <v>0.39722222222222214</v>
      </c>
      <c r="O49" s="1748"/>
    </row>
    <row r="50" spans="1:15" x14ac:dyDescent="0.25">
      <c r="A50" s="52"/>
      <c r="B50" s="1832" t="s">
        <v>279</v>
      </c>
      <c r="C50" s="505"/>
      <c r="E50" s="321"/>
      <c r="F50" s="274"/>
      <c r="G50" s="160">
        <f t="shared" si="1"/>
        <v>7</v>
      </c>
      <c r="H50" s="211"/>
      <c r="I50" s="789" t="s">
        <v>42</v>
      </c>
      <c r="J50" s="467"/>
      <c r="K50" s="186"/>
      <c r="L50" s="217"/>
      <c r="M50" s="247"/>
      <c r="N50" s="198">
        <f t="shared" si="0"/>
        <v>0.41458333333333325</v>
      </c>
      <c r="O50" s="1748"/>
    </row>
    <row r="51" spans="1:15" x14ac:dyDescent="0.25">
      <c r="A51" s="52"/>
      <c r="B51" s="1832" t="s">
        <v>275</v>
      </c>
      <c r="C51" s="505"/>
      <c r="E51" s="321"/>
      <c r="F51" s="274"/>
      <c r="G51" s="160">
        <f t="shared" si="1"/>
        <v>8</v>
      </c>
      <c r="H51" s="211"/>
      <c r="I51" s="789" t="s">
        <v>42</v>
      </c>
      <c r="J51" s="185"/>
      <c r="K51" s="186"/>
      <c r="L51" s="217"/>
      <c r="M51" s="247"/>
      <c r="N51" s="198">
        <f t="shared" ref="N51:N56" si="2">N50+TIME(0,M51,0)</f>
        <v>0.41458333333333325</v>
      </c>
      <c r="O51" s="1748"/>
    </row>
    <row r="52" spans="1:15" x14ac:dyDescent="0.25">
      <c r="A52" s="52"/>
      <c r="B52" s="1832" t="s">
        <v>145</v>
      </c>
      <c r="C52" s="505"/>
      <c r="E52" s="321"/>
      <c r="F52" s="274"/>
      <c r="G52" s="160">
        <f t="shared" si="1"/>
        <v>9</v>
      </c>
      <c r="H52" s="211"/>
      <c r="I52" s="789" t="s">
        <v>42</v>
      </c>
      <c r="J52" s="467"/>
      <c r="K52" s="186"/>
      <c r="L52" s="217"/>
      <c r="M52" s="247"/>
      <c r="N52" s="198">
        <f t="shared" si="2"/>
        <v>0.41458333333333325</v>
      </c>
      <c r="O52" s="1748"/>
    </row>
    <row r="53" spans="1:15" x14ac:dyDescent="0.25">
      <c r="A53" s="52"/>
      <c r="B53" s="1832" t="s">
        <v>276</v>
      </c>
      <c r="C53" s="505"/>
      <c r="E53" s="321"/>
      <c r="F53" s="274"/>
      <c r="G53" s="160">
        <f t="shared" si="1"/>
        <v>10</v>
      </c>
      <c r="H53" s="211"/>
      <c r="I53" s="789" t="s">
        <v>42</v>
      </c>
      <c r="J53" s="467" t="s">
        <v>407</v>
      </c>
      <c r="K53" s="186" t="s">
        <v>185</v>
      </c>
      <c r="L53" s="217" t="s">
        <v>763</v>
      </c>
      <c r="M53" s="247">
        <v>1</v>
      </c>
      <c r="N53" s="198">
        <f t="shared" si="2"/>
        <v>0.41527777777777769</v>
      </c>
      <c r="O53" s="1748"/>
    </row>
    <row r="54" spans="1:15" x14ac:dyDescent="0.25">
      <c r="A54" s="52"/>
      <c r="B54" s="692" t="s">
        <v>116</v>
      </c>
      <c r="C54" s="505"/>
      <c r="E54" s="321"/>
      <c r="F54" s="274"/>
      <c r="G54" s="160">
        <f t="shared" si="1"/>
        <v>11</v>
      </c>
      <c r="H54" s="211"/>
      <c r="I54" s="789" t="s">
        <v>42</v>
      </c>
      <c r="J54" s="465" t="s">
        <v>434</v>
      </c>
      <c r="K54" s="186" t="s">
        <v>185</v>
      </c>
      <c r="L54" s="217" t="s">
        <v>763</v>
      </c>
      <c r="M54" s="247">
        <v>3</v>
      </c>
      <c r="N54" s="198">
        <f t="shared" si="2"/>
        <v>0.41736111111111102</v>
      </c>
      <c r="O54" s="1748"/>
    </row>
    <row r="55" spans="1:15" x14ac:dyDescent="0.25">
      <c r="A55" s="52"/>
      <c r="B55" s="54"/>
      <c r="C55" s="505"/>
      <c r="E55" s="321"/>
      <c r="F55" s="274"/>
      <c r="G55" s="160">
        <f t="shared" si="1"/>
        <v>12</v>
      </c>
      <c r="H55" s="211"/>
      <c r="I55" s="789" t="s">
        <v>42</v>
      </c>
      <c r="K55" s="532" t="s">
        <v>185</v>
      </c>
      <c r="L55" s="217" t="s">
        <v>763</v>
      </c>
      <c r="M55" s="247">
        <v>2</v>
      </c>
      <c r="N55" s="198">
        <f t="shared" si="2"/>
        <v>0.4187499999999999</v>
      </c>
      <c r="O55" s="1748"/>
    </row>
    <row r="56" spans="1:15" x14ac:dyDescent="0.25">
      <c r="A56" s="52"/>
      <c r="B56" s="54"/>
      <c r="C56" s="505"/>
      <c r="E56" s="321"/>
      <c r="F56" s="211"/>
      <c r="G56" s="160">
        <f t="shared" si="1"/>
        <v>13</v>
      </c>
      <c r="H56" s="211"/>
      <c r="I56" s="789" t="s">
        <v>42</v>
      </c>
      <c r="J56" s="468" t="s">
        <v>672</v>
      </c>
      <c r="K56" s="186" t="s">
        <v>185</v>
      </c>
      <c r="L56" s="217" t="s">
        <v>763</v>
      </c>
      <c r="M56" s="247">
        <v>2</v>
      </c>
      <c r="N56" s="198">
        <f t="shared" si="2"/>
        <v>0.42013888888888878</v>
      </c>
      <c r="O56" s="1748"/>
    </row>
    <row r="57" spans="1:15" x14ac:dyDescent="0.25">
      <c r="A57" s="52"/>
      <c r="B57" s="54"/>
      <c r="C57" s="53"/>
      <c r="E57" s="274"/>
      <c r="F57" s="274"/>
      <c r="G57" s="160">
        <f t="shared" si="1"/>
        <v>14</v>
      </c>
      <c r="H57" s="211"/>
      <c r="I57" s="789" t="s">
        <v>42</v>
      </c>
      <c r="J57" s="582" t="s">
        <v>386</v>
      </c>
      <c r="K57" s="186" t="s">
        <v>185</v>
      </c>
      <c r="L57" s="217" t="s">
        <v>763</v>
      </c>
      <c r="M57" s="247"/>
      <c r="N57" s="198">
        <f>N56+TIME(0,M56,0)</f>
        <v>0.42152777777777767</v>
      </c>
      <c r="O57" s="1750"/>
    </row>
    <row r="58" spans="1:15" x14ac:dyDescent="0.25">
      <c r="A58" s="862"/>
      <c r="B58" s="863" t="str">
        <f>B1</f>
        <v>Sept 2012</v>
      </c>
      <c r="C58" s="864"/>
      <c r="E58" s="274"/>
      <c r="F58" s="274"/>
      <c r="G58" s="160">
        <f t="shared" si="1"/>
        <v>15</v>
      </c>
      <c r="H58" s="211"/>
      <c r="I58" s="789" t="s">
        <v>42</v>
      </c>
      <c r="J58" s="345" t="s">
        <v>706</v>
      </c>
      <c r="K58" s="186" t="s">
        <v>185</v>
      </c>
      <c r="L58" s="217" t="s">
        <v>763</v>
      </c>
      <c r="M58" s="247"/>
      <c r="N58" s="198">
        <f>N57+TIME(0,M57,0)</f>
        <v>0.42152777777777767</v>
      </c>
      <c r="O58" s="1750"/>
    </row>
    <row r="59" spans="1:15" x14ac:dyDescent="0.25">
      <c r="E59" s="274"/>
      <c r="F59" s="274"/>
      <c r="G59" s="160">
        <f t="shared" si="1"/>
        <v>16</v>
      </c>
      <c r="H59" s="211"/>
      <c r="I59" s="789" t="s">
        <v>42</v>
      </c>
      <c r="J59" s="345" t="s">
        <v>495</v>
      </c>
      <c r="K59" s="186" t="s">
        <v>185</v>
      </c>
      <c r="L59" s="217" t="s">
        <v>763</v>
      </c>
      <c r="M59" s="247">
        <v>2</v>
      </c>
      <c r="N59" s="198">
        <f>N58+TIME(0,M58,0)</f>
        <v>0.42152777777777767</v>
      </c>
      <c r="O59" s="1750"/>
    </row>
    <row r="60" spans="1:15" x14ac:dyDescent="0.25">
      <c r="E60" s="266"/>
      <c r="F60" s="266"/>
      <c r="G60" s="160">
        <f t="shared" si="1"/>
        <v>17</v>
      </c>
      <c r="H60" s="211"/>
      <c r="I60" s="789" t="s">
        <v>42</v>
      </c>
      <c r="J60" s="345" t="s">
        <v>696</v>
      </c>
      <c r="K60" s="186" t="s">
        <v>185</v>
      </c>
      <c r="L60" s="217" t="s">
        <v>763</v>
      </c>
      <c r="M60" s="247">
        <v>3</v>
      </c>
      <c r="N60" s="198">
        <f>N59+TIME(0,M59,0)</f>
        <v>0.42291666666666655</v>
      </c>
      <c r="O60" s="1752"/>
    </row>
    <row r="61" spans="1:15" x14ac:dyDescent="0.25">
      <c r="E61" s="266"/>
      <c r="F61" s="266"/>
      <c r="G61" s="160"/>
      <c r="H61" s="211"/>
      <c r="I61" s="789"/>
      <c r="J61" s="345"/>
      <c r="K61" s="186"/>
      <c r="L61" s="217"/>
      <c r="M61" s="247"/>
      <c r="N61" s="198"/>
      <c r="O61" s="1752"/>
    </row>
    <row r="62" spans="1:15" x14ac:dyDescent="0.25">
      <c r="E62" s="323">
        <v>5</v>
      </c>
      <c r="F62" s="209"/>
      <c r="G62" s="209"/>
      <c r="H62" s="209"/>
      <c r="I62" s="1597" t="s">
        <v>138</v>
      </c>
      <c r="J62" s="1597"/>
      <c r="K62" s="1597"/>
      <c r="L62" s="1597"/>
      <c r="M62" s="1597"/>
      <c r="N62" s="1598"/>
      <c r="O62" s="1750"/>
    </row>
    <row r="63" spans="1:15" x14ac:dyDescent="0.25">
      <c r="E63" s="321"/>
      <c r="F63" s="211"/>
      <c r="G63" s="211"/>
      <c r="H63" s="211"/>
      <c r="I63" s="789"/>
      <c r="J63" s="186"/>
      <c r="K63" s="186"/>
      <c r="L63" s="186"/>
      <c r="M63" s="247"/>
      <c r="N63" s="198"/>
      <c r="O63" s="1750"/>
    </row>
    <row r="64" spans="1:15" x14ac:dyDescent="0.25">
      <c r="E64" s="302"/>
      <c r="F64" s="789">
        <v>5.0999999999999996</v>
      </c>
      <c r="G64" s="789"/>
      <c r="H64" s="274"/>
      <c r="I64" s="789" t="s">
        <v>42</v>
      </c>
      <c r="J64" s="533" t="s">
        <v>52</v>
      </c>
      <c r="K64" s="217"/>
      <c r="L64" s="217"/>
      <c r="M64" s="275"/>
      <c r="N64" s="198"/>
      <c r="O64" s="1753"/>
    </row>
    <row r="65" spans="5:15" x14ac:dyDescent="0.3">
      <c r="E65" s="324"/>
      <c r="F65" s="215"/>
      <c r="G65" s="215">
        <v>1</v>
      </c>
      <c r="H65" s="160"/>
      <c r="I65" s="789" t="s">
        <v>42</v>
      </c>
      <c r="J65" s="158" t="s">
        <v>673</v>
      </c>
      <c r="K65" s="186" t="s">
        <v>185</v>
      </c>
      <c r="L65" s="217" t="s">
        <v>763</v>
      </c>
      <c r="M65" s="247">
        <v>5</v>
      </c>
      <c r="N65" s="199">
        <f>N60+TIME(0,M60,0)</f>
        <v>0.42499999999999988</v>
      </c>
      <c r="O65" s="1750"/>
    </row>
    <row r="66" spans="5:15" x14ac:dyDescent="0.3">
      <c r="E66" s="316"/>
      <c r="F66" s="160"/>
      <c r="G66" s="160">
        <f>G65+1</f>
        <v>2</v>
      </c>
      <c r="H66" s="160"/>
      <c r="I66" s="789" t="s">
        <v>42</v>
      </c>
      <c r="J66" s="158" t="s">
        <v>674</v>
      </c>
      <c r="K66" s="186" t="s">
        <v>185</v>
      </c>
      <c r="L66" s="217" t="s">
        <v>763</v>
      </c>
      <c r="M66" s="247"/>
      <c r="N66" s="199">
        <f>N65+TIME(0,M65,0)</f>
        <v>0.42847222222222209</v>
      </c>
      <c r="O66" s="1744"/>
    </row>
    <row r="67" spans="5:15" x14ac:dyDescent="0.3">
      <c r="E67" s="316"/>
      <c r="F67" s="160"/>
      <c r="G67" s="160">
        <f t="shared" ref="G67:G77" si="3">G66+1</f>
        <v>3</v>
      </c>
      <c r="H67" s="160"/>
      <c r="I67" s="789" t="s">
        <v>42</v>
      </c>
      <c r="J67" s="158" t="s">
        <v>675</v>
      </c>
      <c r="K67" s="178" t="s">
        <v>6</v>
      </c>
      <c r="L67" s="217" t="s">
        <v>763</v>
      </c>
      <c r="M67" s="247"/>
      <c r="N67" s="199">
        <f t="shared" ref="N67:N74" si="4">N66+TIME(0,M66,0)</f>
        <v>0.42847222222222209</v>
      </c>
      <c r="O67" s="1752"/>
    </row>
    <row r="68" spans="5:15" x14ac:dyDescent="0.3">
      <c r="E68" s="298"/>
      <c r="F68" s="176"/>
      <c r="G68" s="160">
        <f t="shared" si="3"/>
        <v>4</v>
      </c>
      <c r="H68" s="160"/>
      <c r="I68" s="178" t="s">
        <v>42</v>
      </c>
      <c r="J68" s="158" t="s">
        <v>676</v>
      </c>
      <c r="K68" s="178" t="s">
        <v>6</v>
      </c>
      <c r="L68" s="217" t="s">
        <v>763</v>
      </c>
      <c r="M68" s="247"/>
      <c r="N68" s="199">
        <f t="shared" si="4"/>
        <v>0.42847222222222209</v>
      </c>
      <c r="O68" s="1752"/>
    </row>
    <row r="69" spans="5:15" x14ac:dyDescent="0.25">
      <c r="E69" s="298"/>
      <c r="F69" s="176"/>
      <c r="G69" s="160">
        <f t="shared" si="3"/>
        <v>5</v>
      </c>
      <c r="H69" s="160"/>
      <c r="I69" s="178" t="s">
        <v>42</v>
      </c>
      <c r="J69" s="262" t="s">
        <v>281</v>
      </c>
      <c r="K69" s="186" t="s">
        <v>185</v>
      </c>
      <c r="L69" s="217" t="s">
        <v>763</v>
      </c>
      <c r="M69" s="247"/>
      <c r="N69" s="199">
        <f t="shared" si="4"/>
        <v>0.42847222222222209</v>
      </c>
      <c r="O69" s="1752"/>
    </row>
    <row r="70" spans="5:15" x14ac:dyDescent="0.3">
      <c r="E70" s="298"/>
      <c r="F70" s="176"/>
      <c r="G70" s="160">
        <f t="shared" si="3"/>
        <v>6</v>
      </c>
      <c r="H70" s="160"/>
      <c r="I70" s="178" t="s">
        <v>42</v>
      </c>
      <c r="J70" s="158" t="s">
        <v>360</v>
      </c>
      <c r="K70" s="186" t="s">
        <v>185</v>
      </c>
      <c r="L70" s="217" t="s">
        <v>763</v>
      </c>
      <c r="M70" s="247"/>
      <c r="N70" s="199">
        <f t="shared" si="4"/>
        <v>0.42847222222222209</v>
      </c>
      <c r="O70" s="1752"/>
    </row>
    <row r="71" spans="5:15" x14ac:dyDescent="0.25">
      <c r="E71" s="316"/>
      <c r="F71" s="160"/>
      <c r="G71" s="160">
        <f t="shared" si="3"/>
        <v>7</v>
      </c>
      <c r="H71" s="160"/>
      <c r="I71" s="789" t="s">
        <v>42</v>
      </c>
      <c r="N71" s="199">
        <f t="shared" si="4"/>
        <v>0.42847222222222209</v>
      </c>
      <c r="O71" s="1750"/>
    </row>
    <row r="72" spans="5:15" x14ac:dyDescent="0.25">
      <c r="E72" s="316"/>
      <c r="F72" s="160"/>
      <c r="G72" s="160">
        <f t="shared" si="3"/>
        <v>8</v>
      </c>
      <c r="H72" s="160"/>
      <c r="I72" s="789" t="s">
        <v>42</v>
      </c>
      <c r="J72" s="280"/>
      <c r="K72" s="217"/>
      <c r="L72" s="789"/>
      <c r="M72" s="247"/>
      <c r="N72" s="199">
        <f t="shared" si="4"/>
        <v>0.42847222222222209</v>
      </c>
      <c r="O72" s="1750"/>
    </row>
    <row r="73" spans="5:15" x14ac:dyDescent="0.25">
      <c r="E73" s="324"/>
      <c r="F73" s="215"/>
      <c r="G73" s="160">
        <f t="shared" si="3"/>
        <v>9</v>
      </c>
      <c r="H73" s="160"/>
      <c r="I73" s="789" t="s">
        <v>42</v>
      </c>
      <c r="J73" s="217" t="s">
        <v>63</v>
      </c>
      <c r="K73" s="217" t="s">
        <v>185</v>
      </c>
      <c r="L73" s="217" t="s">
        <v>763</v>
      </c>
      <c r="M73" s="247">
        <v>1</v>
      </c>
      <c r="N73" s="199">
        <f t="shared" si="4"/>
        <v>0.42847222222222209</v>
      </c>
      <c r="O73" s="1750"/>
    </row>
    <row r="74" spans="5:15" x14ac:dyDescent="0.25">
      <c r="E74" s="324"/>
      <c r="F74" s="215"/>
      <c r="G74" s="160">
        <f t="shared" si="3"/>
        <v>10</v>
      </c>
      <c r="H74" s="160"/>
      <c r="I74" s="789" t="s">
        <v>42</v>
      </c>
      <c r="J74" s="619" t="s">
        <v>391</v>
      </c>
      <c r="K74" s="217" t="s">
        <v>185</v>
      </c>
      <c r="L74" s="217" t="s">
        <v>763</v>
      </c>
      <c r="M74" s="247">
        <v>1</v>
      </c>
      <c r="N74" s="199">
        <f t="shared" si="4"/>
        <v>0.42916666666666653</v>
      </c>
      <c r="O74" s="1752"/>
    </row>
    <row r="75" spans="5:15" x14ac:dyDescent="0.25">
      <c r="E75" s="324"/>
      <c r="F75" s="215"/>
      <c r="G75" s="160"/>
      <c r="H75" s="160"/>
      <c r="I75" s="789"/>
      <c r="J75" s="533" t="s">
        <v>64</v>
      </c>
      <c r="K75" s="217"/>
      <c r="L75" s="176"/>
      <c r="M75" s="247"/>
      <c r="N75" s="199"/>
      <c r="O75" s="1752"/>
    </row>
    <row r="76" spans="5:15" x14ac:dyDescent="0.3">
      <c r="E76" s="324"/>
      <c r="F76" s="215"/>
      <c r="G76" s="160">
        <f>G74+1</f>
        <v>11</v>
      </c>
      <c r="H76" s="160"/>
      <c r="I76" s="789" t="s">
        <v>42</v>
      </c>
      <c r="J76" s="262" t="s">
        <v>249</v>
      </c>
      <c r="K76" s="217" t="s">
        <v>185</v>
      </c>
      <c r="L76" s="450" t="s">
        <v>21</v>
      </c>
      <c r="M76" s="247">
        <v>1</v>
      </c>
      <c r="N76" s="199">
        <f>N74+TIME(0,M74,0)</f>
        <v>0.42986111111111097</v>
      </c>
      <c r="O76" s="1754"/>
    </row>
    <row r="77" spans="5:15" x14ac:dyDescent="0.25">
      <c r="E77" s="302"/>
      <c r="F77" s="789"/>
      <c r="G77" s="160">
        <f t="shared" si="3"/>
        <v>12</v>
      </c>
      <c r="H77" s="192"/>
      <c r="I77" s="789" t="s">
        <v>42</v>
      </c>
      <c r="J77" s="616" t="s">
        <v>130</v>
      </c>
      <c r="K77" s="217"/>
      <c r="L77" s="789"/>
      <c r="M77" s="247">
        <v>1</v>
      </c>
      <c r="N77" s="199">
        <f>N76+TIME(0,M76,0)</f>
        <v>0.43055555555555541</v>
      </c>
      <c r="O77" s="1753"/>
    </row>
    <row r="78" spans="5:15" x14ac:dyDescent="0.25">
      <c r="E78" s="197"/>
      <c r="F78" s="206"/>
      <c r="G78" s="206"/>
      <c r="H78" s="274"/>
      <c r="I78" s="186"/>
      <c r="J78" s="282"/>
      <c r="K78" s="186"/>
      <c r="L78" s="186"/>
      <c r="M78" s="247"/>
      <c r="N78" s="199"/>
      <c r="O78" s="1764"/>
    </row>
    <row r="79" spans="5:15" x14ac:dyDescent="0.25">
      <c r="E79" s="302"/>
      <c r="F79" s="789">
        <v>5.2</v>
      </c>
      <c r="G79" s="789"/>
      <c r="H79" s="274"/>
      <c r="I79" s="789" t="s">
        <v>42</v>
      </c>
      <c r="J79" s="533" t="s">
        <v>377</v>
      </c>
      <c r="K79" s="217"/>
      <c r="L79" s="217"/>
      <c r="M79" s="247"/>
      <c r="N79" s="199">
        <f>N77+TIME(0,M77,0)</f>
        <v>0.43124999999999986</v>
      </c>
      <c r="O79" s="1753"/>
    </row>
    <row r="80" spans="5:15" x14ac:dyDescent="0.25">
      <c r="E80" s="298"/>
      <c r="F80" s="215"/>
      <c r="G80" s="215">
        <v>1</v>
      </c>
      <c r="H80" s="274"/>
      <c r="I80" s="176" t="s">
        <v>42</v>
      </c>
      <c r="J80" s="217" t="s">
        <v>265</v>
      </c>
      <c r="K80" s="217" t="s">
        <v>185</v>
      </c>
      <c r="L80" s="789" t="s">
        <v>242</v>
      </c>
      <c r="M80" s="247">
        <v>1</v>
      </c>
      <c r="N80" s="199">
        <f>N79+TIME(0,M79,0)</f>
        <v>0.43124999999999986</v>
      </c>
      <c r="O80" s="1752"/>
    </row>
    <row r="81" spans="5:15" x14ac:dyDescent="0.25">
      <c r="E81" s="298"/>
      <c r="F81" s="160"/>
      <c r="G81" s="160">
        <f>G80+1</f>
        <v>2</v>
      </c>
      <c r="H81" s="274"/>
      <c r="I81" s="176" t="s">
        <v>42</v>
      </c>
      <c r="J81" s="217" t="s">
        <v>258</v>
      </c>
      <c r="K81" s="157" t="s">
        <v>185</v>
      </c>
      <c r="L81" s="186" t="s">
        <v>474</v>
      </c>
      <c r="M81" s="1031">
        <v>1</v>
      </c>
      <c r="N81" s="199">
        <f t="shared" ref="N81:N83" si="5">N80+TIME(0,M80,0)</f>
        <v>0.4319444444444443</v>
      </c>
      <c r="O81" s="1750"/>
    </row>
    <row r="82" spans="5:15" x14ac:dyDescent="0.25">
      <c r="E82" s="298"/>
      <c r="F82" s="160"/>
      <c r="G82" s="160">
        <f>G81+1</f>
        <v>3</v>
      </c>
      <c r="H82" s="274"/>
      <c r="I82" s="176" t="s">
        <v>42</v>
      </c>
      <c r="J82" s="217" t="s">
        <v>297</v>
      </c>
      <c r="K82" s="217" t="s">
        <v>185</v>
      </c>
      <c r="L82" s="186" t="s">
        <v>158</v>
      </c>
      <c r="M82" s="281">
        <v>0</v>
      </c>
      <c r="N82" s="199">
        <f t="shared" si="5"/>
        <v>0.43263888888888874</v>
      </c>
      <c r="O82" s="1750"/>
    </row>
    <row r="83" spans="5:15" x14ac:dyDescent="0.25">
      <c r="E83" s="298"/>
      <c r="F83" s="160"/>
      <c r="G83" s="160">
        <f>G82+1</f>
        <v>4</v>
      </c>
      <c r="H83" s="274"/>
      <c r="I83" s="176" t="s">
        <v>42</v>
      </c>
      <c r="J83" s="217" t="s">
        <v>82</v>
      </c>
      <c r="K83" s="217" t="s">
        <v>185</v>
      </c>
      <c r="L83" s="186" t="s">
        <v>125</v>
      </c>
      <c r="M83" s="281">
        <v>1</v>
      </c>
      <c r="N83" s="199">
        <f t="shared" si="5"/>
        <v>0.43263888888888874</v>
      </c>
      <c r="O83" s="1750"/>
    </row>
    <row r="84" spans="5:15" x14ac:dyDescent="0.25">
      <c r="E84" s="298"/>
      <c r="F84" s="160"/>
      <c r="G84" s="160"/>
      <c r="H84" s="274"/>
      <c r="I84" s="176"/>
      <c r="J84" s="280"/>
      <c r="K84" s="217"/>
      <c r="L84" s="789"/>
      <c r="M84" s="247"/>
      <c r="N84" s="199"/>
      <c r="O84" s="1750"/>
    </row>
    <row r="85" spans="5:15" x14ac:dyDescent="0.25">
      <c r="E85" s="302"/>
      <c r="F85" s="789">
        <v>5.3</v>
      </c>
      <c r="G85" s="789"/>
      <c r="H85" s="274"/>
      <c r="I85" s="789"/>
      <c r="J85" s="533" t="s">
        <v>214</v>
      </c>
      <c r="K85" s="217"/>
      <c r="L85" s="217"/>
      <c r="M85" s="247"/>
      <c r="N85" s="199">
        <f>N83+TIME(0,M83,0)</f>
        <v>0.43333333333333318</v>
      </c>
      <c r="O85" s="1744"/>
    </row>
    <row r="86" spans="5:15" x14ac:dyDescent="0.3">
      <c r="E86" s="302"/>
      <c r="F86" s="160"/>
      <c r="G86" s="160">
        <f>1</f>
        <v>1</v>
      </c>
      <c r="H86" s="192"/>
      <c r="I86" s="789" t="s">
        <v>42</v>
      </c>
      <c r="J86" s="612" t="s">
        <v>496</v>
      </c>
      <c r="K86" s="217" t="s">
        <v>185</v>
      </c>
      <c r="L86" s="450" t="s">
        <v>156</v>
      </c>
      <c r="M86" s="247">
        <v>1</v>
      </c>
      <c r="N86" s="199">
        <f t="shared" ref="N86:N100" si="6">N85+TIME(0,M85,0)</f>
        <v>0.43333333333333318</v>
      </c>
      <c r="O86" s="1744"/>
    </row>
    <row r="87" spans="5:15" x14ac:dyDescent="0.25">
      <c r="E87" s="197"/>
      <c r="F87" s="206"/>
      <c r="G87" s="160">
        <f>G86+1</f>
        <v>2</v>
      </c>
      <c r="H87" s="274"/>
      <c r="I87" s="176" t="s">
        <v>42</v>
      </c>
      <c r="J87" s="612" t="s">
        <v>351</v>
      </c>
      <c r="K87" s="217" t="s">
        <v>185</v>
      </c>
      <c r="L87" s="186" t="s">
        <v>355</v>
      </c>
      <c r="M87" s="281">
        <v>1</v>
      </c>
      <c r="N87" s="199">
        <f t="shared" si="6"/>
        <v>0.43402777777777762</v>
      </c>
      <c r="O87" s="1744"/>
    </row>
    <row r="88" spans="5:15" x14ac:dyDescent="0.25">
      <c r="E88" s="197"/>
      <c r="F88" s="206"/>
      <c r="G88" s="160">
        <f t="shared" ref="G88:G91" si="7">G87+1</f>
        <v>3</v>
      </c>
      <c r="H88" s="274"/>
      <c r="I88" s="176" t="s">
        <v>42</v>
      </c>
      <c r="J88" s="612" t="s">
        <v>361</v>
      </c>
      <c r="K88" s="217" t="s">
        <v>185</v>
      </c>
      <c r="L88" s="186" t="s">
        <v>161</v>
      </c>
      <c r="M88" s="281">
        <v>1</v>
      </c>
      <c r="N88" s="199">
        <f t="shared" si="6"/>
        <v>0.43472222222222207</v>
      </c>
      <c r="O88" s="1744"/>
    </row>
    <row r="89" spans="5:15" x14ac:dyDescent="0.25">
      <c r="E89" s="197"/>
      <c r="F89" s="206"/>
      <c r="G89" s="160">
        <f t="shared" si="7"/>
        <v>4</v>
      </c>
      <c r="H89" s="274"/>
      <c r="I89" s="176" t="s">
        <v>42</v>
      </c>
      <c r="J89" s="612" t="s">
        <v>367</v>
      </c>
      <c r="K89" s="217" t="s">
        <v>185</v>
      </c>
      <c r="L89" s="186" t="s">
        <v>125</v>
      </c>
      <c r="M89" s="281">
        <v>1</v>
      </c>
      <c r="N89" s="199">
        <f t="shared" si="6"/>
        <v>0.43541666666666651</v>
      </c>
      <c r="O89" s="1744"/>
    </row>
    <row r="90" spans="5:15" x14ac:dyDescent="0.25">
      <c r="E90" s="197"/>
      <c r="F90" s="206"/>
      <c r="G90" s="160">
        <f t="shared" si="7"/>
        <v>5</v>
      </c>
      <c r="H90" s="274"/>
      <c r="I90" s="176" t="s">
        <v>42</v>
      </c>
      <c r="J90" s="612" t="s">
        <v>390</v>
      </c>
      <c r="K90" s="217" t="s">
        <v>185</v>
      </c>
      <c r="L90" s="186" t="s">
        <v>50</v>
      </c>
      <c r="M90" s="281">
        <v>1</v>
      </c>
      <c r="N90" s="199">
        <f t="shared" si="6"/>
        <v>0.43611111111111095</v>
      </c>
      <c r="O90" s="1744"/>
    </row>
    <row r="91" spans="5:15" x14ac:dyDescent="0.25">
      <c r="E91" s="197"/>
      <c r="F91" s="206"/>
      <c r="G91" s="160">
        <f t="shared" si="7"/>
        <v>6</v>
      </c>
      <c r="H91" s="274"/>
      <c r="I91" s="176" t="s">
        <v>42</v>
      </c>
      <c r="J91" s="612" t="s">
        <v>22</v>
      </c>
      <c r="K91" s="217" t="s">
        <v>185</v>
      </c>
      <c r="L91" s="186" t="s">
        <v>384</v>
      </c>
      <c r="M91" s="281">
        <v>1</v>
      </c>
      <c r="N91" s="199">
        <f t="shared" si="6"/>
        <v>0.43680555555555539</v>
      </c>
      <c r="O91" s="1744"/>
    </row>
    <row r="92" spans="5:15" x14ac:dyDescent="0.25">
      <c r="E92" s="197"/>
      <c r="F92" s="206"/>
      <c r="G92" s="160">
        <v>8</v>
      </c>
      <c r="H92" s="274"/>
      <c r="I92" s="176" t="s">
        <v>42</v>
      </c>
      <c r="J92" s="612" t="s">
        <v>694</v>
      </c>
      <c r="K92" s="217" t="s">
        <v>6</v>
      </c>
      <c r="L92" s="186" t="s">
        <v>695</v>
      </c>
      <c r="M92" s="281">
        <v>1</v>
      </c>
      <c r="N92" s="199">
        <f t="shared" si="6"/>
        <v>0.43749999999999983</v>
      </c>
      <c r="O92" s="1744"/>
    </row>
    <row r="93" spans="5:15" x14ac:dyDescent="0.25">
      <c r="E93" s="197"/>
      <c r="F93" s="206"/>
      <c r="G93" s="160"/>
      <c r="H93" s="274"/>
      <c r="I93" s="176"/>
      <c r="J93" s="280"/>
      <c r="K93" s="217"/>
      <c r="L93" s="186"/>
      <c r="M93" s="281"/>
      <c r="N93" s="199">
        <f t="shared" si="6"/>
        <v>0.43819444444444428</v>
      </c>
      <c r="O93" s="1744"/>
    </row>
    <row r="94" spans="5:15" x14ac:dyDescent="0.25">
      <c r="E94" s="302"/>
      <c r="F94" s="789">
        <v>5.4</v>
      </c>
      <c r="G94" s="789"/>
      <c r="H94" s="274"/>
      <c r="I94" s="789" t="s">
        <v>42</v>
      </c>
      <c r="J94" s="533" t="s">
        <v>139</v>
      </c>
      <c r="K94" s="217"/>
      <c r="L94" s="217"/>
      <c r="M94" s="275"/>
      <c r="N94" s="199">
        <f t="shared" si="6"/>
        <v>0.43819444444444428</v>
      </c>
      <c r="O94" s="1749"/>
    </row>
    <row r="95" spans="5:15" x14ac:dyDescent="0.25">
      <c r="E95" s="298"/>
      <c r="F95" s="215"/>
      <c r="G95" s="215">
        <v>1</v>
      </c>
      <c r="H95" s="274"/>
      <c r="I95" s="176" t="s">
        <v>42</v>
      </c>
      <c r="J95" s="280" t="s">
        <v>710</v>
      </c>
      <c r="K95" s="217"/>
      <c r="L95" s="186" t="s">
        <v>118</v>
      </c>
      <c r="M95" s="281">
        <v>1</v>
      </c>
      <c r="N95" s="199">
        <f t="shared" si="6"/>
        <v>0.43819444444444428</v>
      </c>
      <c r="O95" s="1744"/>
    </row>
    <row r="96" spans="5:15" x14ac:dyDescent="0.25">
      <c r="E96" s="298"/>
      <c r="F96" s="176"/>
      <c r="G96" s="215">
        <f>G95+1</f>
        <v>2</v>
      </c>
      <c r="H96" s="274"/>
      <c r="I96" s="176" t="s">
        <v>42</v>
      </c>
      <c r="J96" s="280" t="s">
        <v>702</v>
      </c>
      <c r="L96" s="345" t="s">
        <v>703</v>
      </c>
      <c r="M96" s="281">
        <v>1</v>
      </c>
      <c r="N96" s="199">
        <f t="shared" si="6"/>
        <v>0.43888888888888872</v>
      </c>
      <c r="O96" s="1744"/>
    </row>
    <row r="97" spans="4:16" ht="15.75" customHeight="1" x14ac:dyDescent="0.25">
      <c r="D97" s="1274"/>
      <c r="E97" s="197"/>
      <c r="F97" s="206"/>
      <c r="G97" s="206"/>
      <c r="H97" s="274"/>
      <c r="I97" s="186"/>
      <c r="J97" s="282"/>
      <c r="K97" s="186"/>
      <c r="L97" s="186"/>
      <c r="M97" s="281"/>
      <c r="N97" s="199">
        <f t="shared" si="6"/>
        <v>0.43958333333333316</v>
      </c>
      <c r="O97" s="1744"/>
    </row>
    <row r="98" spans="4:16" ht="15.75" customHeight="1" x14ac:dyDescent="0.25">
      <c r="D98" s="1274"/>
      <c r="E98" s="302"/>
      <c r="F98" s="160"/>
      <c r="G98" s="160"/>
      <c r="H98" s="274"/>
      <c r="I98" s="176"/>
      <c r="J98" s="280"/>
      <c r="K98" s="217"/>
      <c r="L98" s="186"/>
      <c r="M98" s="281"/>
      <c r="N98" s="199">
        <f t="shared" si="6"/>
        <v>0.43958333333333316</v>
      </c>
      <c r="O98" s="1744"/>
    </row>
    <row r="99" spans="4:16" ht="15.75" customHeight="1" x14ac:dyDescent="0.25">
      <c r="D99" s="1274"/>
      <c r="E99" s="302"/>
      <c r="F99" s="789">
        <v>6</v>
      </c>
      <c r="G99" s="789"/>
      <c r="H99" s="274"/>
      <c r="I99" s="789" t="s">
        <v>42</v>
      </c>
      <c r="J99" s="533" t="s">
        <v>387</v>
      </c>
      <c r="K99" s="217"/>
      <c r="L99" s="186"/>
      <c r="M99" s="281"/>
      <c r="N99" s="199">
        <f t="shared" si="6"/>
        <v>0.43958333333333316</v>
      </c>
      <c r="O99" s="1744"/>
    </row>
    <row r="100" spans="4:16" ht="15.75" customHeight="1" x14ac:dyDescent="0.25">
      <c r="D100" s="1274"/>
      <c r="E100" s="299"/>
      <c r="F100" s="212"/>
      <c r="G100" s="212">
        <v>1</v>
      </c>
      <c r="H100" s="264"/>
      <c r="I100" s="191" t="s">
        <v>42</v>
      </c>
      <c r="J100" s="283"/>
      <c r="K100" s="173"/>
      <c r="L100" s="172"/>
      <c r="M100" s="583"/>
      <c r="N100" s="199">
        <f t="shared" si="6"/>
        <v>0.43958333333333316</v>
      </c>
      <c r="O100" s="1744"/>
    </row>
    <row r="101" spans="4:16" ht="15.75" customHeight="1" x14ac:dyDescent="0.25">
      <c r="D101" s="1274"/>
      <c r="E101" s="176"/>
      <c r="F101" s="215"/>
      <c r="G101" s="215"/>
      <c r="H101" s="274"/>
      <c r="I101" s="176"/>
      <c r="J101" s="280" t="s">
        <v>388</v>
      </c>
      <c r="K101" s="217"/>
      <c r="L101" s="186"/>
      <c r="M101" s="281"/>
      <c r="N101" s="193">
        <f>N100+M101</f>
        <v>0.43958333333333316</v>
      </c>
      <c r="O101" s="1745"/>
    </row>
    <row r="102" spans="4:16" ht="15.75" customHeight="1" x14ac:dyDescent="0.25">
      <c r="D102" s="1274"/>
      <c r="E102" s="1707"/>
      <c r="F102" s="1707"/>
      <c r="G102" s="1707"/>
      <c r="H102" s="1707"/>
      <c r="I102" s="279"/>
      <c r="J102" s="284" t="s">
        <v>369</v>
      </c>
      <c r="K102" s="285"/>
      <c r="L102" s="285"/>
      <c r="M102" s="268"/>
      <c r="N102" s="286" t="str">
        <f>IF(N103-N101&lt;0,"OVERTIME",N103-N101)</f>
        <v>OVERTIME</v>
      </c>
      <c r="O102" s="1745"/>
      <c r="P102" s="1256"/>
    </row>
    <row r="103" spans="4:16" ht="15.75" customHeight="1" x14ac:dyDescent="0.25">
      <c r="D103" s="1274"/>
      <c r="E103" s="325">
        <v>6</v>
      </c>
      <c r="F103" s="287"/>
      <c r="G103" s="287"/>
      <c r="H103" s="287"/>
      <c r="I103" s="288" t="s">
        <v>2</v>
      </c>
      <c r="J103" s="289" t="s">
        <v>773</v>
      </c>
      <c r="K103" s="290"/>
      <c r="L103" s="291"/>
      <c r="M103" s="292"/>
      <c r="N103" s="479">
        <f>TIME(10,10,0)</f>
        <v>0.4236111111111111</v>
      </c>
      <c r="O103" s="1744"/>
    </row>
    <row r="104" spans="4:16" ht="15.75" customHeight="1" x14ac:dyDescent="0.25">
      <c r="D104" s="1274"/>
      <c r="E104" s="326"/>
      <c r="F104" s="327"/>
      <c r="G104" s="327"/>
      <c r="H104" s="1691"/>
      <c r="I104" s="1692"/>
      <c r="J104" s="1690"/>
      <c r="K104" s="1692"/>
      <c r="L104" s="480"/>
      <c r="M104" s="1807"/>
      <c r="N104" s="353"/>
      <c r="O104" s="1746"/>
    </row>
    <row r="105" spans="4:16" ht="15.75" customHeight="1" x14ac:dyDescent="0.25">
      <c r="D105" s="1274"/>
      <c r="E105" s="328"/>
      <c r="F105" s="329"/>
      <c r="G105" s="329"/>
      <c r="H105" s="1694"/>
      <c r="I105" s="1692"/>
      <c r="J105" s="445" t="s">
        <v>192</v>
      </c>
      <c r="K105" s="1721"/>
      <c r="L105" s="481"/>
      <c r="M105" s="237">
        <v>20</v>
      </c>
      <c r="N105" s="354">
        <f>TIME(10,10,0)</f>
        <v>0.4236111111111111</v>
      </c>
      <c r="O105" s="1746"/>
    </row>
    <row r="106" spans="4:16" ht="15.75" customHeight="1" x14ac:dyDescent="0.25">
      <c r="D106" s="1274"/>
      <c r="E106" s="328"/>
      <c r="F106" s="329"/>
      <c r="G106" s="329"/>
      <c r="H106" s="1694"/>
      <c r="I106" s="1692"/>
      <c r="J106" s="1693"/>
      <c r="K106" s="1690"/>
      <c r="L106" s="482"/>
      <c r="M106" s="1806"/>
      <c r="N106" s="355"/>
      <c r="O106" s="1746"/>
    </row>
    <row r="107" spans="4:16" ht="15.75" customHeight="1" x14ac:dyDescent="0.25">
      <c r="D107" s="1274"/>
      <c r="E107" s="330"/>
      <c r="F107" s="331"/>
      <c r="G107" s="331"/>
      <c r="H107" s="1711"/>
      <c r="I107" s="1706"/>
      <c r="J107" s="446" t="s">
        <v>222</v>
      </c>
      <c r="K107" s="1722"/>
      <c r="L107" s="483"/>
      <c r="M107" s="238"/>
      <c r="N107" s="356">
        <f>N105+TIME(0,M105,0)</f>
        <v>0.4375</v>
      </c>
      <c r="O107" s="1748"/>
    </row>
    <row r="108" spans="4:16" ht="15.75" customHeight="1" x14ac:dyDescent="0.25">
      <c r="D108" s="1274"/>
      <c r="E108" s="332"/>
      <c r="F108" s="333"/>
      <c r="G108" s="333"/>
      <c r="H108" s="1756"/>
      <c r="I108" s="1757"/>
      <c r="J108" s="1758"/>
      <c r="K108" s="1759"/>
      <c r="L108" s="487"/>
      <c r="M108" s="240"/>
      <c r="N108" s="358"/>
      <c r="O108" s="1749"/>
    </row>
    <row r="109" spans="4:16" ht="15.75" customHeight="1" x14ac:dyDescent="0.25">
      <c r="D109" s="1274"/>
      <c r="E109" s="334"/>
      <c r="F109" s="335"/>
      <c r="G109" s="335"/>
      <c r="H109" s="1720"/>
      <c r="I109" s="1717"/>
      <c r="J109" s="1724"/>
      <c r="K109" s="1723"/>
      <c r="L109" s="488"/>
      <c r="M109" s="241"/>
      <c r="N109" s="359"/>
      <c r="O109" s="1747"/>
    </row>
    <row r="110" spans="4:16" ht="15.75" customHeight="1" x14ac:dyDescent="0.25">
      <c r="D110" s="1274"/>
      <c r="E110" s="336"/>
      <c r="F110" s="337"/>
      <c r="G110" s="337"/>
      <c r="H110" s="1760"/>
      <c r="I110" s="1761"/>
      <c r="J110" s="1762"/>
      <c r="K110" s="1763"/>
      <c r="L110" s="489"/>
      <c r="M110" s="242"/>
      <c r="N110" s="360"/>
      <c r="O110" s="1747"/>
    </row>
    <row r="111" spans="4:16" ht="15.75" customHeight="1" x14ac:dyDescent="0.25">
      <c r="D111" s="1274"/>
      <c r="E111" s="338"/>
      <c r="F111" s="338"/>
      <c r="G111" s="338"/>
      <c r="H111" s="1725"/>
      <c r="I111" s="1701"/>
      <c r="J111" s="1701"/>
      <c r="K111" s="1701"/>
      <c r="L111" s="490"/>
      <c r="M111" s="239"/>
      <c r="N111" s="361"/>
      <c r="O111" s="1746"/>
    </row>
    <row r="112" spans="4:16" x14ac:dyDescent="0.25">
      <c r="E112" s="206"/>
      <c r="F112" s="206"/>
      <c r="G112" s="206"/>
      <c r="H112" s="154"/>
      <c r="I112" s="153"/>
      <c r="J112" s="1798"/>
      <c r="K112" s="1699"/>
      <c r="L112" s="214"/>
      <c r="M112" s="252"/>
      <c r="N112" s="179"/>
      <c r="O112" s="1274"/>
    </row>
    <row r="113" spans="4:15" x14ac:dyDescent="0.25">
      <c r="E113" s="206"/>
      <c r="F113" s="206"/>
      <c r="G113" s="206"/>
      <c r="H113" s="154"/>
      <c r="I113" s="153"/>
      <c r="J113" s="1798"/>
      <c r="K113" s="1699"/>
      <c r="L113" s="214"/>
      <c r="M113" s="252"/>
      <c r="N113" s="179"/>
      <c r="O113" s="1274"/>
    </row>
    <row r="114" spans="4:15" x14ac:dyDescent="0.3">
      <c r="E114" s="158"/>
      <c r="F114" s="158"/>
      <c r="G114" s="158"/>
      <c r="H114" s="1274"/>
      <c r="I114" s="1274"/>
      <c r="J114" s="1274"/>
      <c r="K114" s="1274"/>
      <c r="L114" s="363"/>
      <c r="M114" s="148"/>
      <c r="N114" s="363"/>
      <c r="O114" s="1274"/>
    </row>
    <row r="115" spans="4:15" x14ac:dyDescent="0.25">
      <c r="E115" s="338"/>
      <c r="F115" s="338"/>
      <c r="G115" s="338"/>
      <c r="H115" s="1702"/>
      <c r="I115" s="1703"/>
      <c r="J115" s="1704"/>
      <c r="K115" s="1701"/>
      <c r="L115" s="490"/>
      <c r="M115" s="239"/>
      <c r="N115" s="357"/>
      <c r="O115" s="1274"/>
    </row>
    <row r="116" spans="4:15" ht="13.2" x14ac:dyDescent="0.25">
      <c r="D116" s="578"/>
      <c r="E116" s="1584"/>
      <c r="F116" s="1585"/>
      <c r="G116" s="1585"/>
      <c r="H116" s="1585"/>
      <c r="I116" s="1585"/>
      <c r="J116" s="1585"/>
      <c r="K116" s="1585"/>
      <c r="L116" s="1585"/>
      <c r="M116" s="1585"/>
      <c r="N116" s="1586"/>
      <c r="O116" s="1274"/>
    </row>
    <row r="117" spans="4:15" ht="21" x14ac:dyDescent="0.25">
      <c r="E117" s="1577" t="str">
        <f>'802.11 Cover'!$E$2</f>
        <v>135th IEEE 802.11 WIRELESS LOCAL AREA NETWORKS SESSION</v>
      </c>
      <c r="F117" s="1578"/>
      <c r="G117" s="1578"/>
      <c r="H117" s="1579"/>
      <c r="I117" s="1579"/>
      <c r="J117" s="1579"/>
      <c r="K117" s="1579"/>
      <c r="L117" s="1579"/>
      <c r="M117" s="1579"/>
      <c r="N117" s="1580"/>
      <c r="O117" s="1274"/>
    </row>
    <row r="118" spans="4:15" ht="21" x14ac:dyDescent="0.25">
      <c r="E118" s="1581" t="str">
        <f>'802.11 Cover'!$E$5</f>
        <v>Hotel Nikko New Century Beijing - Haidian District   Beijing, China 100044</v>
      </c>
      <c r="F118" s="1582"/>
      <c r="G118" s="1582"/>
      <c r="H118" s="1582"/>
      <c r="I118" s="1582"/>
      <c r="J118" s="1582"/>
      <c r="K118" s="1582"/>
      <c r="L118" s="1582"/>
      <c r="M118" s="1582"/>
      <c r="N118" s="1583"/>
      <c r="O118" s="1274"/>
    </row>
    <row r="119" spans="4:15" x14ac:dyDescent="0.25">
      <c r="D119" s="577"/>
      <c r="E119" s="1604" t="str">
        <f>'802.11 Cover'!$E$7</f>
        <v>September 26-27, 2012</v>
      </c>
      <c r="F119" s="1595"/>
      <c r="G119" s="1595"/>
      <c r="H119" s="1595"/>
      <c r="I119" s="1595"/>
      <c r="J119" s="1595"/>
      <c r="K119" s="1595"/>
      <c r="L119" s="1595"/>
      <c r="M119" s="1595"/>
      <c r="N119" s="1596"/>
      <c r="O119" s="1274"/>
    </row>
    <row r="120" spans="4:15" x14ac:dyDescent="0.25">
      <c r="D120" s="577"/>
      <c r="E120" s="342"/>
      <c r="F120" s="343"/>
      <c r="G120" s="343"/>
      <c r="H120" s="1719"/>
      <c r="I120" s="1719"/>
      <c r="J120" s="1719"/>
      <c r="K120" s="1719"/>
      <c r="L120" s="491"/>
      <c r="M120" s="253"/>
      <c r="N120" s="364"/>
      <c r="O120" s="1274"/>
    </row>
    <row r="121" spans="4:15" ht="17.399999999999999" x14ac:dyDescent="0.25">
      <c r="E121" s="1573" t="s">
        <v>774</v>
      </c>
      <c r="F121" s="1574"/>
      <c r="G121" s="1574"/>
      <c r="H121" s="1575"/>
      <c r="I121" s="1575"/>
      <c r="J121" s="1575"/>
      <c r="K121" s="1575"/>
      <c r="L121" s="1575"/>
      <c r="M121" s="1575"/>
      <c r="N121" s="1576"/>
      <c r="O121" s="1274"/>
    </row>
    <row r="122" spans="4:15" ht="13.8" x14ac:dyDescent="0.25">
      <c r="E122" s="1567" t="str">
        <f>E9</f>
        <v>WG CHAIR - Bruce Kraemer (Marvell)</v>
      </c>
      <c r="F122" s="1568"/>
      <c r="G122" s="1568"/>
      <c r="H122" s="1568"/>
      <c r="I122" s="1568"/>
      <c r="J122" s="1568"/>
      <c r="K122" s="1568"/>
      <c r="L122" s="1568"/>
      <c r="M122" s="1568"/>
      <c r="N122" s="1569"/>
      <c r="O122" s="1274"/>
    </row>
    <row r="123" spans="4:15" ht="13.8" x14ac:dyDescent="0.25">
      <c r="E123" s="1567" t="str">
        <f>E10</f>
        <v>WG  VICE-CHAIR - Jon Rosdahl (CSR) -- WG  VICE-CHAIR - Adrian Stephens (Intel)</v>
      </c>
      <c r="F123" s="1568"/>
      <c r="G123" s="1568"/>
      <c r="H123" s="1568"/>
      <c r="I123" s="1568"/>
      <c r="J123" s="1568"/>
      <c r="K123" s="1568"/>
      <c r="L123" s="1568"/>
      <c r="M123" s="1568"/>
      <c r="N123" s="1569"/>
      <c r="O123" s="1274"/>
    </row>
    <row r="124" spans="4:15" ht="13.8" x14ac:dyDescent="0.25">
      <c r="E124" s="1567" t="str">
        <f>E11</f>
        <v>WG SECRETARY - STEPHEN MCCANN (RIM)</v>
      </c>
      <c r="F124" s="1568"/>
      <c r="G124" s="1568"/>
      <c r="H124" s="1568"/>
      <c r="I124" s="1568"/>
      <c r="J124" s="1568"/>
      <c r="K124" s="1568"/>
      <c r="L124" s="1568"/>
      <c r="M124" s="1568"/>
      <c r="N124" s="1569"/>
      <c r="O124" s="1274"/>
    </row>
    <row r="125" spans="4:15" ht="17.399999999999999" x14ac:dyDescent="0.25">
      <c r="D125" s="1274"/>
      <c r="E125" s="341"/>
      <c r="F125" s="341"/>
      <c r="G125" s="341"/>
      <c r="H125" s="1718"/>
      <c r="I125" s="1718"/>
      <c r="J125" s="1542" t="str">
        <f>Title!$B$4</f>
        <v>R0</v>
      </c>
      <c r="K125" s="1718"/>
      <c r="L125" s="341"/>
      <c r="M125" s="243"/>
      <c r="N125" s="362"/>
      <c r="O125" s="1274"/>
    </row>
    <row r="126" spans="4:15" ht="17.399999999999999" x14ac:dyDescent="0.25">
      <c r="D126" s="1274"/>
      <c r="E126" s="341"/>
      <c r="F126" s="341"/>
      <c r="G126" s="341"/>
      <c r="H126" s="1718"/>
      <c r="I126" s="1718"/>
      <c r="J126" s="1543"/>
      <c r="K126" s="1718"/>
      <c r="L126" s="341"/>
      <c r="M126" s="1547" t="s">
        <v>141</v>
      </c>
      <c r="N126" s="1547"/>
      <c r="O126" s="1274"/>
    </row>
    <row r="127" spans="4:15" x14ac:dyDescent="0.3">
      <c r="D127" s="1274"/>
      <c r="E127" s="158"/>
      <c r="F127" s="158"/>
      <c r="G127" s="158"/>
      <c r="H127" s="1707"/>
      <c r="I127" s="1708"/>
      <c r="J127" s="155"/>
      <c r="K127" s="155"/>
      <c r="L127" s="1708"/>
      <c r="M127" s="1548"/>
      <c r="N127" s="1548"/>
      <c r="O127" s="1274"/>
    </row>
    <row r="128" spans="4:15" x14ac:dyDescent="0.3">
      <c r="D128" s="1274"/>
      <c r="E128" s="158">
        <v>1</v>
      </c>
      <c r="F128" s="158"/>
      <c r="G128" s="158"/>
      <c r="H128" s="156"/>
      <c r="I128" s="156"/>
      <c r="J128" s="534" t="s">
        <v>137</v>
      </c>
      <c r="K128" s="157" t="s">
        <v>185</v>
      </c>
      <c r="L128" s="450" t="s">
        <v>493</v>
      </c>
      <c r="M128" s="254"/>
      <c r="N128" s="365">
        <f>TIME(17,0,0)</f>
        <v>0.70833333333333337</v>
      </c>
      <c r="O128" s="1274"/>
    </row>
    <row r="129" spans="4:15" x14ac:dyDescent="0.3">
      <c r="D129" s="1274"/>
      <c r="E129" s="158"/>
      <c r="F129" s="344">
        <v>1.1000000000000001</v>
      </c>
      <c r="G129" s="158"/>
      <c r="H129" s="156"/>
      <c r="I129" s="156" t="s">
        <v>2</v>
      </c>
      <c r="J129" s="158" t="s">
        <v>164</v>
      </c>
      <c r="K129" s="157" t="s">
        <v>185</v>
      </c>
      <c r="L129" s="450" t="s">
        <v>493</v>
      </c>
      <c r="M129" s="254">
        <v>3</v>
      </c>
      <c r="N129" s="365">
        <f>N128+TIME(0,M128,0)</f>
        <v>0.70833333333333337</v>
      </c>
      <c r="O129" s="1274"/>
    </row>
    <row r="130" spans="4:15" x14ac:dyDescent="0.3">
      <c r="D130" s="1274"/>
      <c r="E130" s="158"/>
      <c r="F130" s="158"/>
      <c r="G130" s="158"/>
      <c r="H130" s="156"/>
      <c r="I130" s="156"/>
      <c r="J130" s="158"/>
      <c r="K130" s="157"/>
      <c r="L130" s="450"/>
      <c r="M130" s="254"/>
      <c r="N130" s="365"/>
      <c r="O130" s="1274"/>
    </row>
    <row r="131" spans="4:15" x14ac:dyDescent="0.3">
      <c r="D131" s="1274"/>
      <c r="E131" s="158">
        <v>2</v>
      </c>
      <c r="F131" s="158"/>
      <c r="G131" s="158"/>
      <c r="H131" s="156"/>
      <c r="I131" s="156" t="s">
        <v>0</v>
      </c>
      <c r="J131" s="534" t="s">
        <v>194</v>
      </c>
      <c r="K131" s="157"/>
      <c r="L131" s="450" t="s">
        <v>493</v>
      </c>
      <c r="M131" s="254">
        <v>3</v>
      </c>
      <c r="N131" s="365">
        <f>N129+TIME(0,M129,0)</f>
        <v>0.7104166666666667</v>
      </c>
      <c r="O131" s="1274"/>
    </row>
    <row r="132" spans="4:15" x14ac:dyDescent="0.3">
      <c r="D132" s="1274"/>
      <c r="E132" s="158"/>
      <c r="F132" s="459">
        <f>E131+0.01</f>
        <v>2.0099999999999998</v>
      </c>
      <c r="G132" s="158"/>
      <c r="H132" s="156"/>
      <c r="I132" s="156" t="s">
        <v>0</v>
      </c>
      <c r="J132" s="1085" t="s">
        <v>290</v>
      </c>
      <c r="K132" s="157" t="s">
        <v>185</v>
      </c>
      <c r="L132" s="450" t="s">
        <v>493</v>
      </c>
      <c r="M132" s="254"/>
      <c r="N132" s="365"/>
      <c r="O132" s="1274"/>
    </row>
    <row r="133" spans="4:15" x14ac:dyDescent="0.3">
      <c r="D133" s="1274"/>
      <c r="E133" s="158"/>
      <c r="F133" s="459">
        <f>F132+0.01</f>
        <v>2.0199999999999996</v>
      </c>
      <c r="G133" s="158"/>
      <c r="H133" s="156"/>
      <c r="I133" s="156" t="s">
        <v>0</v>
      </c>
      <c r="J133" s="450" t="s">
        <v>122</v>
      </c>
      <c r="K133" s="157" t="s">
        <v>185</v>
      </c>
      <c r="L133" s="450" t="s">
        <v>261</v>
      </c>
      <c r="M133" s="1558" t="s">
        <v>151</v>
      </c>
      <c r="N133" s="1559"/>
      <c r="O133" s="1274"/>
    </row>
    <row r="134" spans="4:15" x14ac:dyDescent="0.3">
      <c r="D134" s="1274"/>
      <c r="E134" s="158"/>
      <c r="F134" s="459">
        <f t="shared" ref="F134:F144" si="8">F133+0.01</f>
        <v>2.0299999999999994</v>
      </c>
      <c r="G134" s="158"/>
      <c r="H134" s="156"/>
      <c r="I134" s="156" t="s">
        <v>0</v>
      </c>
      <c r="J134" s="450" t="s">
        <v>176</v>
      </c>
      <c r="K134" s="157" t="s">
        <v>185</v>
      </c>
      <c r="L134" s="450" t="s">
        <v>187</v>
      </c>
      <c r="M134" s="1558"/>
      <c r="N134" s="1559"/>
      <c r="O134" s="1274"/>
    </row>
    <row r="135" spans="4:15" x14ac:dyDescent="0.3">
      <c r="D135" s="1274"/>
      <c r="E135" s="158"/>
      <c r="F135" s="459">
        <f t="shared" si="8"/>
        <v>2.0399999999999991</v>
      </c>
      <c r="G135" s="158"/>
      <c r="H135" s="156"/>
      <c r="I135" s="156" t="s">
        <v>0</v>
      </c>
      <c r="J135" s="450" t="s">
        <v>175</v>
      </c>
      <c r="K135" s="157" t="s">
        <v>185</v>
      </c>
      <c r="L135" s="450" t="s">
        <v>187</v>
      </c>
      <c r="M135" s="1558"/>
      <c r="N135" s="1559"/>
      <c r="O135" s="1274"/>
    </row>
    <row r="136" spans="4:15" x14ac:dyDescent="0.3">
      <c r="D136" s="1274"/>
      <c r="E136" s="158"/>
      <c r="F136" s="459">
        <f t="shared" si="8"/>
        <v>2.0499999999999989</v>
      </c>
      <c r="G136" s="158"/>
      <c r="H136" s="156"/>
      <c r="I136" s="156" t="s">
        <v>0</v>
      </c>
      <c r="J136" s="450" t="s">
        <v>170</v>
      </c>
      <c r="K136" s="157" t="s">
        <v>185</v>
      </c>
      <c r="L136" s="450" t="s">
        <v>174</v>
      </c>
      <c r="M136" s="1558"/>
      <c r="N136" s="1559"/>
      <c r="O136" s="1274"/>
    </row>
    <row r="137" spans="4:15" x14ac:dyDescent="0.3">
      <c r="D137" s="1274"/>
      <c r="E137" s="158"/>
      <c r="F137" s="459">
        <f t="shared" si="8"/>
        <v>2.0599999999999987</v>
      </c>
      <c r="G137" s="158"/>
      <c r="H137" s="156"/>
      <c r="I137" s="156" t="s">
        <v>0</v>
      </c>
      <c r="J137" s="450" t="s">
        <v>173</v>
      </c>
      <c r="K137" s="157" t="s">
        <v>185</v>
      </c>
      <c r="L137" s="450" t="s">
        <v>187</v>
      </c>
      <c r="M137" s="1558"/>
      <c r="N137" s="1560"/>
      <c r="O137" s="1274"/>
    </row>
    <row r="138" spans="4:15" x14ac:dyDescent="0.3">
      <c r="D138" s="1274"/>
      <c r="E138" s="158"/>
      <c r="F138" s="459">
        <f t="shared" si="8"/>
        <v>2.0699999999999985</v>
      </c>
      <c r="G138" s="158"/>
      <c r="H138" s="156"/>
      <c r="I138" s="156" t="s">
        <v>0</v>
      </c>
      <c r="J138" s="450" t="s">
        <v>389</v>
      </c>
      <c r="K138" s="157" t="s">
        <v>185</v>
      </c>
      <c r="L138" s="450" t="s">
        <v>494</v>
      </c>
      <c r="M138" s="254"/>
      <c r="N138" s="365"/>
      <c r="O138" s="1274"/>
    </row>
    <row r="139" spans="4:15" x14ac:dyDescent="0.3">
      <c r="D139" s="1274"/>
      <c r="E139" s="158"/>
      <c r="F139" s="459">
        <f t="shared" si="8"/>
        <v>2.0799999999999983</v>
      </c>
      <c r="G139" s="158"/>
      <c r="H139" s="156"/>
      <c r="I139" s="156" t="s">
        <v>0</v>
      </c>
      <c r="J139" s="464" t="s">
        <v>699</v>
      </c>
      <c r="K139" s="157" t="s">
        <v>185</v>
      </c>
      <c r="L139" s="450" t="s">
        <v>493</v>
      </c>
      <c r="M139" s="254">
        <v>2</v>
      </c>
      <c r="N139" s="365">
        <f>N131+TIME(0,M131,0)</f>
        <v>0.71250000000000002</v>
      </c>
      <c r="O139" s="1274"/>
    </row>
    <row r="140" spans="4:15" x14ac:dyDescent="0.3">
      <c r="D140" s="1274"/>
      <c r="E140" s="158"/>
      <c r="F140" s="459">
        <f t="shared" si="8"/>
        <v>2.0899999999999981</v>
      </c>
      <c r="G140" s="158"/>
      <c r="H140" s="156"/>
      <c r="I140" s="156" t="s">
        <v>0</v>
      </c>
      <c r="J140" s="464" t="s">
        <v>700</v>
      </c>
      <c r="K140" s="157" t="s">
        <v>185</v>
      </c>
      <c r="L140" s="450" t="s">
        <v>493</v>
      </c>
      <c r="M140" s="254">
        <v>5</v>
      </c>
      <c r="N140" s="365">
        <f>N139+TIME(0,M139,0)</f>
        <v>0.71388888888888891</v>
      </c>
      <c r="O140" s="1274"/>
    </row>
    <row r="141" spans="4:15" x14ac:dyDescent="0.3">
      <c r="E141" s="158"/>
      <c r="F141" s="459">
        <f t="shared" si="8"/>
        <v>2.0999999999999979</v>
      </c>
      <c r="G141" s="158"/>
      <c r="H141" s="156"/>
      <c r="I141" s="156" t="s">
        <v>0</v>
      </c>
      <c r="J141" s="582" t="s">
        <v>701</v>
      </c>
      <c r="K141" s="157" t="s">
        <v>185</v>
      </c>
      <c r="L141" s="450" t="s">
        <v>493</v>
      </c>
      <c r="M141" s="254">
        <v>3</v>
      </c>
      <c r="N141" s="365">
        <f>N140+TIME(0,M140,0)</f>
        <v>0.71736111111111112</v>
      </c>
      <c r="O141" s="1274"/>
    </row>
    <row r="142" spans="4:15" x14ac:dyDescent="0.3">
      <c r="E142" s="158"/>
      <c r="F142" s="459">
        <f t="shared" si="8"/>
        <v>2.1099999999999977</v>
      </c>
      <c r="G142" s="158"/>
      <c r="H142" s="156"/>
      <c r="I142" s="156" t="s">
        <v>0</v>
      </c>
      <c r="J142" s="464"/>
      <c r="K142" s="532" t="s">
        <v>185</v>
      </c>
      <c r="L142" s="450"/>
      <c r="M142" s="254"/>
      <c r="N142" s="365">
        <f>N141+TIME(0,M141,0)</f>
        <v>0.71944444444444444</v>
      </c>
      <c r="O142" s="1274"/>
    </row>
    <row r="143" spans="4:15" x14ac:dyDescent="0.3">
      <c r="E143" s="158"/>
      <c r="F143" s="459">
        <f t="shared" si="8"/>
        <v>2.1199999999999974</v>
      </c>
      <c r="G143" s="158"/>
      <c r="H143" s="156"/>
      <c r="I143" s="156" t="s">
        <v>0</v>
      </c>
      <c r="J143" s="859"/>
      <c r="K143" s="856" t="s">
        <v>185</v>
      </c>
      <c r="L143" s="857"/>
      <c r="M143" s="858"/>
      <c r="N143" s="365">
        <f>N142+TIME(0,M142,0)</f>
        <v>0.71944444444444444</v>
      </c>
      <c r="O143" s="1274"/>
    </row>
    <row r="144" spans="4:15" x14ac:dyDescent="0.3">
      <c r="D144" s="578"/>
      <c r="E144" s="158"/>
      <c r="F144" s="459">
        <f t="shared" si="8"/>
        <v>2.1299999999999972</v>
      </c>
      <c r="G144" s="158"/>
      <c r="H144" s="156"/>
      <c r="I144" s="156" t="s">
        <v>0</v>
      </c>
      <c r="J144" s="293"/>
      <c r="K144" s="157"/>
      <c r="L144" s="450"/>
      <c r="M144" s="254"/>
      <c r="N144" s="365">
        <f>N143+TIME(0,M143,0)</f>
        <v>0.71944444444444444</v>
      </c>
      <c r="O144" s="1274"/>
    </row>
    <row r="145" spans="4:15" x14ac:dyDescent="0.3">
      <c r="D145" s="578"/>
      <c r="E145" s="158">
        <v>3</v>
      </c>
      <c r="F145" s="158"/>
      <c r="G145" s="158"/>
      <c r="H145" s="156"/>
      <c r="I145" s="156"/>
      <c r="J145" s="534" t="s">
        <v>177</v>
      </c>
      <c r="K145" s="157"/>
      <c r="L145" s="450"/>
      <c r="M145" s="254"/>
      <c r="N145" s="365"/>
      <c r="O145" s="1750"/>
    </row>
    <row r="146" spans="4:15" x14ac:dyDescent="0.3">
      <c r="E146" s="158"/>
      <c r="F146" s="344"/>
      <c r="G146" s="158"/>
      <c r="H146" s="156"/>
      <c r="I146" s="156"/>
      <c r="J146" s="158"/>
      <c r="K146" s="157"/>
      <c r="L146" s="450"/>
      <c r="M146" s="254"/>
      <c r="N146" s="365"/>
      <c r="O146" s="1750"/>
    </row>
    <row r="147" spans="4:15" x14ac:dyDescent="0.3">
      <c r="E147" s="158"/>
      <c r="F147" s="344">
        <v>3.1</v>
      </c>
      <c r="G147" s="158"/>
      <c r="H147" s="156"/>
      <c r="I147" s="156"/>
      <c r="J147" s="294" t="s">
        <v>215</v>
      </c>
      <c r="K147" s="157"/>
      <c r="L147" s="450"/>
      <c r="M147" s="254"/>
      <c r="N147" s="365"/>
      <c r="O147" s="1752"/>
    </row>
    <row r="148" spans="4:15" x14ac:dyDescent="0.3">
      <c r="E148" s="158"/>
      <c r="F148" s="344">
        <v>3.1</v>
      </c>
      <c r="G148" s="158">
        <v>1</v>
      </c>
      <c r="H148" s="156"/>
      <c r="I148" s="156" t="s">
        <v>42</v>
      </c>
      <c r="J148" s="158" t="s">
        <v>153</v>
      </c>
      <c r="K148" s="157" t="s">
        <v>185</v>
      </c>
      <c r="L148" s="450" t="s">
        <v>763</v>
      </c>
      <c r="M148" s="254">
        <v>2</v>
      </c>
      <c r="N148" s="365">
        <f>N144+TIME(0,M144,0)</f>
        <v>0.71944444444444444</v>
      </c>
      <c r="O148" s="1752"/>
    </row>
    <row r="149" spans="4:15" x14ac:dyDescent="0.3">
      <c r="E149" s="158"/>
      <c r="F149" s="344">
        <v>3.1</v>
      </c>
      <c r="G149" s="158">
        <f>G148+1</f>
        <v>2</v>
      </c>
      <c r="H149" s="156"/>
      <c r="I149" s="156" t="s">
        <v>42</v>
      </c>
      <c r="J149" s="158" t="s">
        <v>287</v>
      </c>
      <c r="K149" s="157" t="s">
        <v>6</v>
      </c>
      <c r="L149" s="450" t="s">
        <v>763</v>
      </c>
      <c r="M149" s="254">
        <v>3</v>
      </c>
      <c r="N149" s="365">
        <f>N148+TIME(0,M148,0)</f>
        <v>0.72083333333333333</v>
      </c>
      <c r="O149" s="1750"/>
    </row>
    <row r="150" spans="4:15" x14ac:dyDescent="0.3">
      <c r="E150" s="158"/>
      <c r="F150" s="344">
        <v>3.1</v>
      </c>
      <c r="G150" s="158">
        <f>G149+1</f>
        <v>3</v>
      </c>
      <c r="H150" s="156"/>
      <c r="I150" s="156" t="s">
        <v>42</v>
      </c>
      <c r="J150" s="158" t="s">
        <v>286</v>
      </c>
      <c r="K150" s="157" t="s">
        <v>185</v>
      </c>
      <c r="L150" s="450"/>
      <c r="M150" s="254"/>
      <c r="N150" s="365">
        <f>N149+TIME(0,M149,0)</f>
        <v>0.72291666666666665</v>
      </c>
      <c r="O150" s="1750"/>
    </row>
    <row r="151" spans="4:15" x14ac:dyDescent="0.3">
      <c r="E151" s="158"/>
      <c r="F151" s="344">
        <v>3.1</v>
      </c>
      <c r="G151" s="158">
        <f>G150+1</f>
        <v>4</v>
      </c>
      <c r="H151" s="156"/>
      <c r="I151" s="156" t="s">
        <v>42</v>
      </c>
      <c r="J151" s="571" t="s">
        <v>152</v>
      </c>
      <c r="K151" s="572" t="s">
        <v>185</v>
      </c>
      <c r="L151" s="573"/>
      <c r="M151" s="254"/>
      <c r="N151" s="365">
        <f t="shared" ref="N151:N154" si="9">N150+TIME(0,M150,0)</f>
        <v>0.72291666666666665</v>
      </c>
      <c r="O151" s="1752"/>
    </row>
    <row r="152" spans="4:15" x14ac:dyDescent="0.3">
      <c r="E152" s="158"/>
      <c r="F152" s="344">
        <v>3.1</v>
      </c>
      <c r="G152" s="158">
        <f t="shared" ref="G152:G159" si="10">G151+1</f>
        <v>5</v>
      </c>
      <c r="H152" s="156"/>
      <c r="I152" s="156" t="s">
        <v>42</v>
      </c>
      <c r="J152" s="1021" t="s">
        <v>477</v>
      </c>
      <c r="K152" s="572" t="s">
        <v>185</v>
      </c>
      <c r="L152" s="573"/>
      <c r="M152" s="254"/>
      <c r="N152" s="365">
        <f t="shared" si="9"/>
        <v>0.72291666666666665</v>
      </c>
      <c r="O152" s="1750"/>
    </row>
    <row r="153" spans="4:15" x14ac:dyDescent="0.3">
      <c r="E153" s="158"/>
      <c r="F153" s="344">
        <v>3.1</v>
      </c>
      <c r="G153" s="158">
        <f t="shared" si="10"/>
        <v>6</v>
      </c>
      <c r="H153" s="156"/>
      <c r="I153" s="156" t="s">
        <v>42</v>
      </c>
      <c r="N153" s="365">
        <f t="shared" si="9"/>
        <v>0.72291666666666665</v>
      </c>
      <c r="O153" s="1744"/>
    </row>
    <row r="154" spans="4:15" x14ac:dyDescent="0.3">
      <c r="E154" s="158"/>
      <c r="F154" s="344">
        <v>3.1</v>
      </c>
      <c r="G154" s="158">
        <f t="shared" si="10"/>
        <v>7</v>
      </c>
      <c r="H154" s="156"/>
      <c r="I154" s="156" t="s">
        <v>42</v>
      </c>
      <c r="J154" s="158" t="s">
        <v>475</v>
      </c>
      <c r="K154" s="157" t="s">
        <v>185</v>
      </c>
      <c r="L154" s="450"/>
      <c r="M154" s="254"/>
      <c r="N154" s="365">
        <f t="shared" si="9"/>
        <v>0.72291666666666665</v>
      </c>
      <c r="O154" s="1744"/>
    </row>
    <row r="155" spans="4:15" x14ac:dyDescent="0.3">
      <c r="E155" s="158"/>
      <c r="F155" s="344">
        <v>3.1</v>
      </c>
      <c r="G155" s="158">
        <f t="shared" si="10"/>
        <v>8</v>
      </c>
      <c r="H155" s="156"/>
      <c r="I155" s="156" t="s">
        <v>42</v>
      </c>
      <c r="N155" s="365">
        <f t="shared" ref="N155:N157" si="11">N154+TIME(0,M154,0)</f>
        <v>0.72291666666666665</v>
      </c>
      <c r="O155" s="1744"/>
    </row>
    <row r="156" spans="4:15" x14ac:dyDescent="0.3">
      <c r="E156" s="158"/>
      <c r="F156" s="344">
        <v>3.1</v>
      </c>
      <c r="G156" s="158">
        <f t="shared" si="10"/>
        <v>9</v>
      </c>
      <c r="H156" s="156"/>
      <c r="I156" s="156" t="s">
        <v>42</v>
      </c>
      <c r="N156" s="365">
        <f t="shared" si="11"/>
        <v>0.72291666666666665</v>
      </c>
      <c r="O156" s="1744"/>
    </row>
    <row r="157" spans="4:15" x14ac:dyDescent="0.3">
      <c r="D157" s="1274"/>
      <c r="E157" s="158"/>
      <c r="F157" s="344">
        <v>3.1</v>
      </c>
      <c r="G157" s="158">
        <f t="shared" si="10"/>
        <v>10</v>
      </c>
      <c r="H157" s="156"/>
      <c r="I157" s="156" t="s">
        <v>42</v>
      </c>
      <c r="J157" s="293"/>
      <c r="K157" s="157" t="s">
        <v>185</v>
      </c>
      <c r="L157" s="450"/>
      <c r="M157" s="254"/>
      <c r="N157" s="365">
        <f t="shared" si="11"/>
        <v>0.72291666666666665</v>
      </c>
      <c r="O157" s="1744"/>
    </row>
    <row r="158" spans="4:15" x14ac:dyDescent="0.3">
      <c r="D158" s="1274"/>
      <c r="E158" s="158"/>
      <c r="F158" s="344">
        <v>3.1</v>
      </c>
      <c r="G158" s="158">
        <f t="shared" si="10"/>
        <v>11</v>
      </c>
      <c r="H158" s="156"/>
      <c r="I158" s="156" t="s">
        <v>42</v>
      </c>
      <c r="J158" s="158" t="s">
        <v>285</v>
      </c>
      <c r="K158" s="157" t="s">
        <v>185</v>
      </c>
      <c r="L158" s="450"/>
      <c r="M158" s="254"/>
      <c r="N158" s="365">
        <f>N157+TIME(0,M157,0)</f>
        <v>0.72291666666666665</v>
      </c>
      <c r="O158" s="1750"/>
    </row>
    <row r="159" spans="4:15" x14ac:dyDescent="0.3">
      <c r="D159" s="1274"/>
      <c r="E159" s="158"/>
      <c r="F159" s="344">
        <v>3.1</v>
      </c>
      <c r="G159" s="158">
        <f t="shared" si="10"/>
        <v>12</v>
      </c>
      <c r="H159" s="156"/>
      <c r="I159" s="156" t="s">
        <v>42</v>
      </c>
      <c r="J159" s="293"/>
      <c r="K159" s="157" t="s">
        <v>185</v>
      </c>
      <c r="L159" s="450"/>
      <c r="M159" s="254"/>
      <c r="N159" s="365">
        <f>N158+TIME(0,M158,0)</f>
        <v>0.72291666666666665</v>
      </c>
      <c r="O159" s="1750"/>
    </row>
    <row r="160" spans="4:15" x14ac:dyDescent="0.3">
      <c r="D160" s="1274"/>
      <c r="E160" s="158"/>
      <c r="F160" s="344"/>
      <c r="G160" s="158"/>
      <c r="H160" s="156"/>
      <c r="I160" s="156"/>
      <c r="J160" s="293"/>
      <c r="K160" s="157"/>
      <c r="L160" s="450"/>
      <c r="M160" s="254"/>
      <c r="N160" s="365"/>
      <c r="O160" s="1750"/>
    </row>
    <row r="161" spans="4:15" x14ac:dyDescent="0.3">
      <c r="D161" s="1274"/>
      <c r="E161" s="158"/>
      <c r="F161" s="344">
        <v>3.2</v>
      </c>
      <c r="G161" s="158"/>
      <c r="H161" s="156"/>
      <c r="I161" s="156"/>
      <c r="J161" s="294" t="s">
        <v>377</v>
      </c>
      <c r="K161" s="157"/>
      <c r="L161" s="450"/>
      <c r="M161" s="254"/>
      <c r="N161" s="365">
        <f>N159+TIME(0,M159,0)</f>
        <v>0.72291666666666665</v>
      </c>
      <c r="O161" s="1750"/>
    </row>
    <row r="162" spans="4:15" x14ac:dyDescent="0.3">
      <c r="D162" s="1274"/>
      <c r="E162" s="158"/>
      <c r="F162" s="344">
        <v>3.2</v>
      </c>
      <c r="G162" s="158">
        <v>1</v>
      </c>
      <c r="H162" s="156"/>
      <c r="I162" s="156" t="s">
        <v>42</v>
      </c>
      <c r="J162" s="158" t="s">
        <v>272</v>
      </c>
      <c r="K162" s="157" t="s">
        <v>185</v>
      </c>
      <c r="L162" s="450"/>
      <c r="M162" s="254"/>
      <c r="N162" s="365">
        <f>N161+TIME(0,M161,0)</f>
        <v>0.72291666666666665</v>
      </c>
      <c r="O162" s="1750"/>
    </row>
    <row r="163" spans="4:15" x14ac:dyDescent="0.3">
      <c r="D163" s="1274"/>
      <c r="E163" s="158"/>
      <c r="F163" s="344">
        <v>3.2</v>
      </c>
      <c r="G163" s="158">
        <f>G162+1</f>
        <v>2</v>
      </c>
      <c r="H163" s="156"/>
      <c r="I163" s="156" t="s">
        <v>42</v>
      </c>
      <c r="J163" s="158" t="s">
        <v>259</v>
      </c>
      <c r="K163" s="157" t="s">
        <v>185</v>
      </c>
      <c r="L163" s="186"/>
      <c r="M163" s="254"/>
      <c r="N163" s="365">
        <f>N162+TIME(0,M162,0)</f>
        <v>0.72291666666666665</v>
      </c>
      <c r="O163" s="1750"/>
    </row>
    <row r="164" spans="4:15" x14ac:dyDescent="0.3">
      <c r="D164" s="1274"/>
      <c r="E164" s="158"/>
      <c r="F164" s="344">
        <v>3.2</v>
      </c>
      <c r="G164" s="158">
        <f>G163+1</f>
        <v>3</v>
      </c>
      <c r="H164" s="156"/>
      <c r="I164" s="156" t="s">
        <v>42</v>
      </c>
      <c r="J164" s="217" t="s">
        <v>297</v>
      </c>
      <c r="K164" s="217" t="s">
        <v>185</v>
      </c>
      <c r="L164" s="186"/>
      <c r="M164" s="254"/>
      <c r="N164" s="365">
        <f t="shared" ref="N164:N181" si="12">N163+TIME(0,M163,0)</f>
        <v>0.72291666666666665</v>
      </c>
      <c r="O164" s="1750"/>
    </row>
    <row r="165" spans="4:15" x14ac:dyDescent="0.3">
      <c r="D165" s="1274"/>
      <c r="E165" s="158"/>
      <c r="F165" s="344">
        <v>3.2</v>
      </c>
      <c r="G165" s="158">
        <f>G164+1</f>
        <v>4</v>
      </c>
      <c r="H165" s="156"/>
      <c r="I165" s="156" t="s">
        <v>42</v>
      </c>
      <c r="J165" s="217" t="s">
        <v>82</v>
      </c>
      <c r="K165" s="217" t="s">
        <v>185</v>
      </c>
      <c r="L165" s="186"/>
      <c r="M165" s="254"/>
      <c r="N165" s="365">
        <f t="shared" si="12"/>
        <v>0.72291666666666665</v>
      </c>
      <c r="O165" s="1750"/>
    </row>
    <row r="166" spans="4:15" x14ac:dyDescent="0.3">
      <c r="D166" s="1274"/>
      <c r="E166" s="158"/>
      <c r="F166" s="344">
        <v>3.2</v>
      </c>
      <c r="G166" s="158">
        <f>G165+1</f>
        <v>5</v>
      </c>
      <c r="H166" s="156"/>
      <c r="I166" s="156" t="s">
        <v>42</v>
      </c>
      <c r="J166" s="217"/>
      <c r="K166" s="217" t="s">
        <v>185</v>
      </c>
      <c r="L166" s="186"/>
      <c r="M166" s="254"/>
      <c r="N166" s="365">
        <f t="shared" si="12"/>
        <v>0.72291666666666665</v>
      </c>
      <c r="O166" s="1750"/>
    </row>
    <row r="167" spans="4:15" x14ac:dyDescent="0.3">
      <c r="D167" s="1274"/>
      <c r="E167" s="158"/>
      <c r="F167" s="344"/>
      <c r="G167" s="158"/>
      <c r="H167" s="156"/>
      <c r="I167" s="156"/>
      <c r="J167" s="579"/>
      <c r="K167" s="580"/>
      <c r="L167" s="581"/>
      <c r="M167" s="611"/>
      <c r="N167" s="365">
        <f t="shared" si="12"/>
        <v>0.72291666666666665</v>
      </c>
      <c r="O167" s="1750"/>
    </row>
    <row r="168" spans="4:15" x14ac:dyDescent="0.3">
      <c r="D168" s="1274"/>
      <c r="E168" s="158"/>
      <c r="F168" s="344"/>
      <c r="G168" s="158"/>
      <c r="H168" s="156"/>
      <c r="I168" s="156"/>
      <c r="J168" s="158"/>
      <c r="K168" s="157"/>
      <c r="L168" s="450"/>
      <c r="M168" s="254"/>
      <c r="N168" s="365">
        <f t="shared" si="12"/>
        <v>0.72291666666666665</v>
      </c>
      <c r="O168" s="1750"/>
    </row>
    <row r="169" spans="4:15" x14ac:dyDescent="0.3">
      <c r="D169" s="1274"/>
      <c r="E169" s="158"/>
      <c r="F169" s="344">
        <v>3.3</v>
      </c>
      <c r="G169" s="158"/>
      <c r="H169" s="156"/>
      <c r="I169" s="156"/>
      <c r="J169" s="533" t="s">
        <v>214</v>
      </c>
      <c r="K169" s="217"/>
      <c r="L169" s="217"/>
      <c r="M169" s="254"/>
      <c r="N169" s="365">
        <f>N168+TIME(0,M168,0)</f>
        <v>0.72291666666666665</v>
      </c>
      <c r="O169" s="156"/>
    </row>
    <row r="170" spans="4:15" x14ac:dyDescent="0.3">
      <c r="D170" s="1274"/>
      <c r="E170" s="158"/>
      <c r="F170" s="344">
        <v>3.2</v>
      </c>
      <c r="G170" s="158">
        <v>1</v>
      </c>
      <c r="H170" s="156"/>
      <c r="I170" s="156" t="s">
        <v>42</v>
      </c>
      <c r="J170" s="217" t="s">
        <v>519</v>
      </c>
      <c r="K170" s="217" t="s">
        <v>6</v>
      </c>
      <c r="L170" s="186"/>
      <c r="M170" s="254"/>
      <c r="N170" s="365">
        <f t="shared" si="12"/>
        <v>0.72291666666666665</v>
      </c>
      <c r="O170" s="156"/>
    </row>
    <row r="171" spans="4:15" x14ac:dyDescent="0.3">
      <c r="D171" s="1274"/>
      <c r="E171" s="158"/>
      <c r="F171" s="344">
        <v>3.2</v>
      </c>
      <c r="G171" s="158">
        <f t="shared" ref="G171:G173" si="13">G170+1</f>
        <v>2</v>
      </c>
      <c r="H171" s="156"/>
      <c r="I171" s="156" t="s">
        <v>42</v>
      </c>
      <c r="J171" s="217" t="s">
        <v>351</v>
      </c>
      <c r="K171" s="217" t="s">
        <v>185</v>
      </c>
      <c r="L171" s="186"/>
      <c r="M171" s="254"/>
      <c r="N171" s="365">
        <f t="shared" si="12"/>
        <v>0.72291666666666665</v>
      </c>
      <c r="O171" s="156"/>
    </row>
    <row r="172" spans="4:15" x14ac:dyDescent="0.3">
      <c r="D172" s="1274"/>
      <c r="E172" s="158"/>
      <c r="F172" s="344">
        <v>3.2</v>
      </c>
      <c r="G172" s="158">
        <f t="shared" si="13"/>
        <v>3</v>
      </c>
      <c r="H172" s="156"/>
      <c r="I172" s="156" t="s">
        <v>42</v>
      </c>
      <c r="J172" s="217" t="s">
        <v>361</v>
      </c>
      <c r="K172" s="217" t="s">
        <v>185</v>
      </c>
      <c r="L172" s="186"/>
      <c r="M172" s="254"/>
      <c r="N172" s="365">
        <f t="shared" si="12"/>
        <v>0.72291666666666665</v>
      </c>
      <c r="O172" s="156"/>
    </row>
    <row r="173" spans="4:15" x14ac:dyDescent="0.3">
      <c r="E173" s="158"/>
      <c r="F173" s="344">
        <v>3.2</v>
      </c>
      <c r="G173" s="158">
        <f t="shared" si="13"/>
        <v>4</v>
      </c>
      <c r="H173" s="156"/>
      <c r="I173" s="156" t="s">
        <v>42</v>
      </c>
      <c r="J173" s="217" t="s">
        <v>367</v>
      </c>
      <c r="K173" s="217" t="s">
        <v>185</v>
      </c>
      <c r="L173" s="186"/>
      <c r="M173" s="254"/>
      <c r="N173" s="365">
        <f t="shared" si="12"/>
        <v>0.72291666666666665</v>
      </c>
      <c r="O173" s="156"/>
    </row>
    <row r="174" spans="4:15" x14ac:dyDescent="0.3">
      <c r="E174" s="158"/>
      <c r="F174" s="344">
        <v>3.2</v>
      </c>
      <c r="G174" s="158">
        <f>G173+1</f>
        <v>5</v>
      </c>
      <c r="H174" s="156"/>
      <c r="I174" s="156" t="s">
        <v>42</v>
      </c>
      <c r="J174" s="217" t="s">
        <v>390</v>
      </c>
      <c r="K174" s="217" t="s">
        <v>185</v>
      </c>
      <c r="L174" s="186"/>
      <c r="M174" s="254"/>
      <c r="N174" s="365">
        <f t="shared" si="12"/>
        <v>0.72291666666666665</v>
      </c>
      <c r="O174" s="156"/>
    </row>
    <row r="175" spans="4:15" x14ac:dyDescent="0.3">
      <c r="E175" s="158"/>
      <c r="F175" s="344">
        <v>3.2</v>
      </c>
      <c r="G175" s="158">
        <f>G174+1</f>
        <v>6</v>
      </c>
      <c r="H175" s="156"/>
      <c r="I175" s="156" t="s">
        <v>42</v>
      </c>
      <c r="J175" s="217" t="s">
        <v>22</v>
      </c>
      <c r="K175" s="217" t="s">
        <v>185</v>
      </c>
      <c r="L175" s="186"/>
      <c r="M175" s="254"/>
      <c r="N175" s="365">
        <f>N174+TIME(0,M174,0)</f>
        <v>0.72291666666666665</v>
      </c>
      <c r="O175" s="156"/>
    </row>
    <row r="176" spans="4:15" x14ac:dyDescent="0.3">
      <c r="E176" s="158"/>
      <c r="F176" s="344">
        <v>3.2</v>
      </c>
      <c r="G176" s="158">
        <f>G175+1</f>
        <v>7</v>
      </c>
      <c r="H176" s="156"/>
      <c r="I176" s="156" t="s">
        <v>42</v>
      </c>
      <c r="J176" s="1257" t="s">
        <v>711</v>
      </c>
      <c r="K176" s="1086" t="s">
        <v>6</v>
      </c>
      <c r="L176" s="1257"/>
      <c r="M176" s="254">
        <v>5</v>
      </c>
      <c r="N176" s="365">
        <f>N175+TIME(0,M175,0)</f>
        <v>0.72291666666666665</v>
      </c>
      <c r="O176" s="156"/>
    </row>
    <row r="177" spans="4:15" x14ac:dyDescent="0.3">
      <c r="E177" s="158"/>
      <c r="F177" s="344"/>
      <c r="G177" s="158"/>
      <c r="H177" s="156"/>
      <c r="I177" s="156"/>
      <c r="J177" s="280"/>
      <c r="K177" s="217"/>
      <c r="L177" s="186"/>
      <c r="M177" s="281"/>
      <c r="N177" s="365">
        <f>N176+TIME(0,M176,0)</f>
        <v>0.72638888888888886</v>
      </c>
      <c r="O177" s="156"/>
    </row>
    <row r="178" spans="4:15" x14ac:dyDescent="0.3">
      <c r="E178" s="158"/>
      <c r="F178" s="344"/>
      <c r="G178" s="789"/>
      <c r="H178" s="274"/>
      <c r="I178" s="789"/>
      <c r="J178" s="280"/>
      <c r="K178" s="217"/>
      <c r="L178" s="186"/>
      <c r="M178" s="254"/>
      <c r="N178" s="365">
        <f>N177+TIME(0,M177,0)</f>
        <v>0.72638888888888886</v>
      </c>
      <c r="O178" s="156"/>
    </row>
    <row r="179" spans="4:15" x14ac:dyDescent="0.3">
      <c r="E179" s="158"/>
      <c r="F179" s="344">
        <v>3.4</v>
      </c>
      <c r="G179" s="493"/>
      <c r="H179" s="274"/>
      <c r="I179" s="176"/>
      <c r="J179" s="533" t="s">
        <v>139</v>
      </c>
      <c r="K179" s="217"/>
      <c r="L179" s="217"/>
      <c r="M179" s="254"/>
      <c r="N179" s="365">
        <f>N178+TIME(0,M178,0)</f>
        <v>0.72638888888888886</v>
      </c>
      <c r="O179" s="156"/>
    </row>
    <row r="180" spans="4:15" x14ac:dyDescent="0.3">
      <c r="E180" s="158"/>
      <c r="F180" s="344">
        <v>3.4</v>
      </c>
      <c r="G180" s="493">
        <f>G179+1</f>
        <v>1</v>
      </c>
      <c r="H180" s="274"/>
      <c r="I180" s="176" t="s">
        <v>42</v>
      </c>
      <c r="J180" s="1026" t="s">
        <v>713</v>
      </c>
      <c r="K180" s="846" t="s">
        <v>185</v>
      </c>
      <c r="L180" s="186"/>
      <c r="M180" s="1041"/>
      <c r="N180" s="365">
        <f t="shared" si="12"/>
        <v>0.72638888888888886</v>
      </c>
      <c r="O180" s="156"/>
    </row>
    <row r="181" spans="4:15" x14ac:dyDescent="0.3">
      <c r="E181" s="158"/>
      <c r="F181" s="344">
        <v>3.4</v>
      </c>
      <c r="G181" s="493">
        <f>G180+1</f>
        <v>2</v>
      </c>
      <c r="H181" s="274"/>
      <c r="I181" s="176" t="s">
        <v>42</v>
      </c>
      <c r="J181" s="1026" t="s">
        <v>702</v>
      </c>
      <c r="K181" s="846" t="s">
        <v>185</v>
      </c>
      <c r="L181" s="186"/>
      <c r="M181" s="1041"/>
      <c r="N181" s="365">
        <f t="shared" si="12"/>
        <v>0.72638888888888886</v>
      </c>
      <c r="O181" s="156"/>
    </row>
    <row r="182" spans="4:15" x14ac:dyDescent="0.3">
      <c r="E182" s="158"/>
      <c r="F182" s="344"/>
      <c r="G182" s="493"/>
      <c r="H182" s="274"/>
      <c r="I182" s="176"/>
      <c r="J182" s="1026"/>
      <c r="K182" s="846"/>
      <c r="L182" s="186"/>
      <c r="M182" s="1041"/>
      <c r="N182" s="365"/>
      <c r="O182" s="156"/>
    </row>
    <row r="183" spans="4:15" x14ac:dyDescent="0.3">
      <c r="E183" s="158"/>
      <c r="F183" s="344"/>
      <c r="G183" s="494"/>
      <c r="H183" s="156"/>
      <c r="I183" s="176"/>
      <c r="J183" s="283"/>
      <c r="K183" s="173"/>
      <c r="L183" s="172"/>
      <c r="M183" s="254"/>
      <c r="N183" s="365"/>
      <c r="O183" s="156"/>
    </row>
    <row r="184" spans="4:15" x14ac:dyDescent="0.3">
      <c r="E184" s="158"/>
      <c r="F184" s="344"/>
      <c r="G184" s="494"/>
      <c r="H184" s="156"/>
      <c r="I184" s="156"/>
      <c r="J184" s="280"/>
      <c r="K184" s="217"/>
      <c r="L184" s="186"/>
      <c r="M184" s="254"/>
      <c r="N184" s="365"/>
      <c r="O184" s="156"/>
    </row>
    <row r="185" spans="4:15" x14ac:dyDescent="0.3">
      <c r="E185" s="158"/>
      <c r="F185" s="344">
        <v>3.6</v>
      </c>
      <c r="G185" s="493"/>
      <c r="H185" s="274"/>
      <c r="I185" s="176"/>
      <c r="J185" s="533" t="s">
        <v>372</v>
      </c>
      <c r="K185" s="217"/>
      <c r="L185" s="186"/>
      <c r="M185" s="254"/>
      <c r="N185" s="365">
        <f>N181+TIME(0,M181,0)</f>
        <v>0.72638888888888886</v>
      </c>
      <c r="O185" s="156"/>
    </row>
    <row r="186" spans="4:15" x14ac:dyDescent="0.3">
      <c r="E186" s="158"/>
      <c r="F186" s="344"/>
      <c r="G186" s="254">
        <v>1</v>
      </c>
      <c r="H186" s="156"/>
      <c r="I186" s="176" t="s">
        <v>42</v>
      </c>
      <c r="J186" s="464" t="s">
        <v>84</v>
      </c>
      <c r="K186" s="157" t="s">
        <v>185</v>
      </c>
      <c r="L186" s="450"/>
      <c r="M186" s="254"/>
      <c r="N186" s="365">
        <f>N185+TIME(0,M185,0)</f>
        <v>0.72638888888888886</v>
      </c>
      <c r="O186" s="156"/>
    </row>
    <row r="187" spans="4:15" x14ac:dyDescent="0.3">
      <c r="E187" s="158"/>
      <c r="F187" s="344"/>
      <c r="G187" s="254">
        <v>3</v>
      </c>
      <c r="H187" s="156"/>
      <c r="I187" s="176" t="s">
        <v>42</v>
      </c>
      <c r="J187" s="464" t="s">
        <v>417</v>
      </c>
      <c r="K187" s="157" t="s">
        <v>185</v>
      </c>
      <c r="L187" s="450"/>
      <c r="M187" s="254"/>
      <c r="N187" s="365">
        <f>N186+TIME(0,M186,0)</f>
        <v>0.72638888888888886</v>
      </c>
      <c r="O187" s="156"/>
    </row>
    <row r="188" spans="4:15" x14ac:dyDescent="0.3">
      <c r="E188" s="158"/>
      <c r="F188" s="344"/>
      <c r="G188" s="254">
        <v>4</v>
      </c>
      <c r="H188" s="156"/>
      <c r="I188" s="176" t="s">
        <v>42</v>
      </c>
      <c r="J188" s="1021" t="s">
        <v>437</v>
      </c>
      <c r="K188" s="1028" t="s">
        <v>185</v>
      </c>
      <c r="L188" s="1023"/>
      <c r="M188" s="1024"/>
      <c r="N188" s="365">
        <f t="shared" ref="N188:N191" si="14">N187+TIME(0,M187,0)</f>
        <v>0.72638888888888886</v>
      </c>
      <c r="O188" s="156"/>
    </row>
    <row r="189" spans="4:15" ht="15.75" customHeight="1" x14ac:dyDescent="0.3">
      <c r="D189" s="1274"/>
      <c r="E189" s="158"/>
      <c r="F189" s="344"/>
      <c r="G189" s="254">
        <v>5</v>
      </c>
      <c r="H189" s="156"/>
      <c r="I189" s="176" t="s">
        <v>42</v>
      </c>
      <c r="J189" s="567"/>
      <c r="K189" s="568"/>
      <c r="L189" s="569"/>
      <c r="M189" s="254"/>
      <c r="N189" s="365">
        <f t="shared" si="14"/>
        <v>0.72638888888888886</v>
      </c>
      <c r="O189" s="156"/>
    </row>
    <row r="190" spans="4:15" ht="15.75" customHeight="1" x14ac:dyDescent="0.3">
      <c r="D190" s="1274"/>
      <c r="E190" s="158"/>
      <c r="F190" s="158"/>
      <c r="G190" s="254">
        <v>6</v>
      </c>
      <c r="H190" s="156"/>
      <c r="I190" s="156"/>
      <c r="J190" s="464"/>
      <c r="K190" s="157"/>
      <c r="L190" s="450"/>
      <c r="M190" s="254"/>
      <c r="N190" s="365">
        <f t="shared" si="14"/>
        <v>0.72638888888888886</v>
      </c>
      <c r="O190" s="156"/>
    </row>
    <row r="191" spans="4:15" ht="15.75" customHeight="1" x14ac:dyDescent="0.3">
      <c r="D191" s="1274"/>
      <c r="E191" s="158"/>
      <c r="F191" s="158"/>
      <c r="G191" s="158"/>
      <c r="H191" s="156"/>
      <c r="I191" s="156"/>
      <c r="J191" s="158"/>
      <c r="K191" s="157"/>
      <c r="L191" s="450"/>
      <c r="M191" s="254"/>
      <c r="N191" s="365"/>
      <c r="O191" s="156"/>
    </row>
    <row r="192" spans="4:15" ht="15.75" customHeight="1" x14ac:dyDescent="0.3">
      <c r="D192" s="1274"/>
      <c r="E192" s="158"/>
      <c r="F192" s="158"/>
      <c r="G192" s="158"/>
      <c r="H192" s="156"/>
      <c r="I192" s="156"/>
      <c r="J192" s="158"/>
      <c r="K192" s="157"/>
      <c r="L192" s="450"/>
      <c r="M192" s="254"/>
      <c r="N192" s="365"/>
      <c r="O192" s="156"/>
    </row>
    <row r="193" spans="4:15" ht="15.75" customHeight="1" x14ac:dyDescent="0.3">
      <c r="D193" s="1274"/>
      <c r="E193" s="158"/>
      <c r="F193" s="158"/>
      <c r="G193" s="158"/>
      <c r="H193" s="156"/>
      <c r="I193" s="156"/>
      <c r="J193" s="158" t="s">
        <v>155</v>
      </c>
      <c r="K193" s="157"/>
      <c r="L193" s="450"/>
      <c r="M193" s="254"/>
      <c r="N193" s="365"/>
      <c r="O193" s="156"/>
    </row>
    <row r="194" spans="4:15" ht="15.75" customHeight="1" x14ac:dyDescent="0.3">
      <c r="D194" s="1274"/>
      <c r="E194" s="158">
        <v>4</v>
      </c>
      <c r="F194" s="158"/>
      <c r="G194" s="158"/>
      <c r="H194" s="156">
        <v>4</v>
      </c>
      <c r="I194" s="156"/>
      <c r="J194" s="534" t="s">
        <v>310</v>
      </c>
      <c r="K194" s="157"/>
      <c r="L194" s="450"/>
      <c r="M194" s="254"/>
      <c r="N194" s="365">
        <f>N190+TIME(0,M191,0)</f>
        <v>0.72638888888888886</v>
      </c>
      <c r="O194" s="156"/>
    </row>
    <row r="195" spans="4:15" ht="15.75" customHeight="1" x14ac:dyDescent="0.3">
      <c r="D195" s="1274"/>
      <c r="E195" s="158"/>
      <c r="F195" s="158"/>
      <c r="G195" s="158"/>
      <c r="H195" s="156"/>
      <c r="I195" s="451"/>
      <c r="J195" s="447"/>
      <c r="K195" s="462"/>
      <c r="L195" s="492"/>
      <c r="M195" s="254"/>
      <c r="N195" s="365"/>
      <c r="O195" s="156"/>
    </row>
    <row r="196" spans="4:15" ht="15.75" customHeight="1" x14ac:dyDescent="0.3">
      <c r="D196" s="1274"/>
      <c r="E196" s="158"/>
      <c r="F196" s="344"/>
      <c r="G196" s="158"/>
      <c r="H196" s="156"/>
      <c r="I196" s="156"/>
      <c r="J196" s="158"/>
      <c r="K196" s="157"/>
      <c r="L196" s="450"/>
      <c r="M196" s="254"/>
      <c r="N196" s="365"/>
      <c r="O196" s="156"/>
    </row>
    <row r="197" spans="4:15" ht="15.75" customHeight="1" x14ac:dyDescent="0.3">
      <c r="D197" s="1274"/>
      <c r="E197" s="158"/>
      <c r="F197" s="344">
        <v>4.0999999999999996</v>
      </c>
      <c r="G197" s="158"/>
      <c r="H197" s="156"/>
      <c r="I197" s="156"/>
      <c r="J197" s="294" t="s">
        <v>216</v>
      </c>
      <c r="K197" s="157"/>
      <c r="L197" s="450"/>
      <c r="M197" s="254"/>
      <c r="N197" s="365">
        <f>N194+TIME(0,M194,0)</f>
        <v>0.72638888888888886</v>
      </c>
      <c r="O197" s="156"/>
    </row>
    <row r="198" spans="4:15" ht="15.75" customHeight="1" x14ac:dyDescent="0.3">
      <c r="D198" s="1274"/>
      <c r="E198" s="158"/>
      <c r="F198" s="344">
        <v>4.0999999999999996</v>
      </c>
      <c r="G198" s="158">
        <v>1</v>
      </c>
      <c r="H198" s="156"/>
      <c r="I198" s="156" t="s">
        <v>2</v>
      </c>
      <c r="J198" s="158" t="s">
        <v>83</v>
      </c>
      <c r="K198" s="157" t="s">
        <v>185</v>
      </c>
      <c r="L198" s="450"/>
      <c r="M198" s="254"/>
      <c r="N198" s="365">
        <f t="shared" ref="N198:N251" si="15">N197+TIME(0,M197,0)</f>
        <v>0.72638888888888886</v>
      </c>
      <c r="O198" s="156"/>
    </row>
    <row r="199" spans="4:15" ht="15.75" customHeight="1" x14ac:dyDescent="0.3">
      <c r="D199" s="1274"/>
      <c r="E199" s="158"/>
      <c r="F199" s="344">
        <v>4.0999999999999996</v>
      </c>
      <c r="G199" s="158">
        <f t="shared" ref="G199:G203" si="16">G198+1</f>
        <v>2</v>
      </c>
      <c r="H199" s="156"/>
      <c r="I199" s="156" t="s">
        <v>2</v>
      </c>
      <c r="J199" s="1021" t="s">
        <v>172</v>
      </c>
      <c r="K199" s="1028" t="s">
        <v>185</v>
      </c>
      <c r="L199" s="1023" t="s">
        <v>763</v>
      </c>
      <c r="M199" s="1024">
        <v>5</v>
      </c>
      <c r="N199" s="365">
        <f t="shared" si="15"/>
        <v>0.72638888888888886</v>
      </c>
      <c r="O199" s="156">
        <v>1</v>
      </c>
    </row>
    <row r="200" spans="4:15" ht="15.75" customHeight="1" x14ac:dyDescent="0.3">
      <c r="D200" s="1274"/>
      <c r="E200" s="158"/>
      <c r="F200" s="344">
        <v>4.0999999999999996</v>
      </c>
      <c r="G200" s="158">
        <f t="shared" si="16"/>
        <v>3</v>
      </c>
      <c r="H200" s="156"/>
      <c r="I200" s="156" t="s">
        <v>2</v>
      </c>
      <c r="J200" s="158" t="s">
        <v>530</v>
      </c>
      <c r="K200" s="157" t="s">
        <v>185</v>
      </c>
      <c r="L200" s="450"/>
      <c r="M200" s="254"/>
      <c r="N200" s="365">
        <f t="shared" si="15"/>
        <v>0.72986111111111107</v>
      </c>
      <c r="O200" s="156"/>
    </row>
    <row r="201" spans="4:15" ht="15.75" customHeight="1" x14ac:dyDescent="0.3">
      <c r="D201" s="1274"/>
      <c r="E201" s="158"/>
      <c r="F201" s="344">
        <v>4.0999999999999996</v>
      </c>
      <c r="G201" s="158">
        <f t="shared" si="16"/>
        <v>4</v>
      </c>
      <c r="H201" s="156"/>
      <c r="I201" s="156" t="s">
        <v>2</v>
      </c>
      <c r="J201" s="158" t="s">
        <v>291</v>
      </c>
      <c r="K201" s="157" t="s">
        <v>185</v>
      </c>
      <c r="L201" s="450"/>
      <c r="M201" s="254"/>
      <c r="N201" s="365">
        <f t="shared" si="15"/>
        <v>0.72986111111111107</v>
      </c>
      <c r="O201" s="156"/>
    </row>
    <row r="202" spans="4:15" ht="15.75" customHeight="1" x14ac:dyDescent="0.3">
      <c r="D202" s="1274"/>
      <c r="E202" s="158"/>
      <c r="F202" s="344">
        <v>4.0999999999999996</v>
      </c>
      <c r="G202" s="158">
        <f t="shared" si="16"/>
        <v>5</v>
      </c>
      <c r="H202" s="156"/>
      <c r="I202" s="156" t="s">
        <v>2</v>
      </c>
      <c r="J202" s="541"/>
      <c r="K202" s="157" t="s">
        <v>185</v>
      </c>
      <c r="L202" s="450"/>
      <c r="M202" s="858"/>
      <c r="N202" s="365">
        <f t="shared" si="15"/>
        <v>0.72986111111111107</v>
      </c>
      <c r="O202" s="156"/>
    </row>
    <row r="203" spans="4:15" ht="15.75" customHeight="1" x14ac:dyDescent="0.3">
      <c r="D203" s="1274"/>
      <c r="E203" s="158"/>
      <c r="F203" s="344">
        <v>4.0999999999999996</v>
      </c>
      <c r="G203" s="158">
        <f t="shared" si="16"/>
        <v>6</v>
      </c>
      <c r="H203" s="156"/>
      <c r="I203" s="156" t="s">
        <v>2</v>
      </c>
      <c r="J203" s="158"/>
      <c r="K203" s="157" t="s">
        <v>185</v>
      </c>
      <c r="L203" s="450"/>
      <c r="M203" s="254"/>
      <c r="N203" s="365">
        <f t="shared" si="15"/>
        <v>0.72986111111111107</v>
      </c>
      <c r="O203" s="156"/>
    </row>
    <row r="204" spans="4:15" ht="15.75" customHeight="1" x14ac:dyDescent="0.3">
      <c r="D204" s="1274"/>
      <c r="E204" s="158"/>
      <c r="F204" s="158"/>
      <c r="G204" s="158"/>
      <c r="H204" s="156"/>
      <c r="I204" s="156"/>
      <c r="J204" s="158"/>
      <c r="K204" s="157"/>
      <c r="L204" s="450"/>
      <c r="M204" s="254"/>
      <c r="N204" s="365"/>
      <c r="O204" s="156"/>
    </row>
    <row r="205" spans="4:15" ht="15.75" customHeight="1" x14ac:dyDescent="0.3">
      <c r="D205" s="1274"/>
      <c r="E205" s="158"/>
      <c r="F205" s="344">
        <v>4.2</v>
      </c>
      <c r="G205" s="158"/>
      <c r="H205" s="156"/>
      <c r="I205" s="156"/>
      <c r="J205" s="294" t="s">
        <v>378</v>
      </c>
      <c r="K205" s="157"/>
      <c r="L205" s="450"/>
      <c r="M205" s="254"/>
      <c r="N205" s="365">
        <f>N203+TIME(0,M203,0)</f>
        <v>0.72986111111111107</v>
      </c>
      <c r="O205" s="156"/>
    </row>
    <row r="206" spans="4:15" ht="15.75" customHeight="1" x14ac:dyDescent="0.3">
      <c r="D206" s="1274"/>
      <c r="E206" s="158"/>
      <c r="F206" s="344">
        <v>4.2</v>
      </c>
      <c r="G206" s="158">
        <v>1</v>
      </c>
      <c r="H206" s="156"/>
      <c r="I206" s="156" t="s">
        <v>2</v>
      </c>
      <c r="J206" s="158" t="s">
        <v>219</v>
      </c>
      <c r="K206" s="157" t="s">
        <v>185</v>
      </c>
      <c r="L206" s="450"/>
      <c r="M206" s="254"/>
      <c r="N206" s="365">
        <f t="shared" si="15"/>
        <v>0.72986111111111107</v>
      </c>
      <c r="O206" s="156"/>
    </row>
    <row r="207" spans="4:15" ht="15.75" customHeight="1" x14ac:dyDescent="0.3">
      <c r="D207" s="1274"/>
      <c r="E207" s="158"/>
      <c r="F207" s="158"/>
      <c r="G207" s="158">
        <f>G206+1</f>
        <v>2</v>
      </c>
      <c r="H207" s="156"/>
      <c r="I207" s="156" t="s">
        <v>2</v>
      </c>
      <c r="J207" s="158" t="s">
        <v>522</v>
      </c>
      <c r="K207" s="157" t="s">
        <v>185</v>
      </c>
      <c r="L207" s="186"/>
      <c r="M207" s="254"/>
      <c r="N207" s="365">
        <f t="shared" si="15"/>
        <v>0.72986111111111107</v>
      </c>
      <c r="O207" s="156"/>
    </row>
    <row r="208" spans="4:15" ht="15.75" customHeight="1" x14ac:dyDescent="0.3">
      <c r="D208" s="1274"/>
      <c r="E208" s="158"/>
      <c r="F208" s="158"/>
      <c r="G208" s="158">
        <f>G207+1</f>
        <v>3</v>
      </c>
      <c r="H208" s="156"/>
      <c r="I208" s="156" t="s">
        <v>2</v>
      </c>
      <c r="J208" s="217" t="s">
        <v>712</v>
      </c>
      <c r="K208" s="217" t="s">
        <v>185</v>
      </c>
      <c r="L208" s="186"/>
      <c r="M208" s="254"/>
      <c r="N208" s="365">
        <f t="shared" si="15"/>
        <v>0.72986111111111107</v>
      </c>
      <c r="O208" s="156"/>
    </row>
    <row r="209" spans="4:15" ht="15.75" customHeight="1" x14ac:dyDescent="0.3">
      <c r="D209" s="1274"/>
      <c r="E209" s="158"/>
      <c r="F209" s="158"/>
      <c r="G209" s="158">
        <f>G208+1</f>
        <v>4</v>
      </c>
      <c r="H209" s="156"/>
      <c r="I209" s="156" t="s">
        <v>2</v>
      </c>
      <c r="J209" s="217" t="s">
        <v>521</v>
      </c>
      <c r="K209" s="217" t="s">
        <v>185</v>
      </c>
      <c r="L209" s="186"/>
      <c r="M209" s="254"/>
      <c r="N209" s="365">
        <f t="shared" si="15"/>
        <v>0.72986111111111107</v>
      </c>
      <c r="O209" s="156"/>
    </row>
    <row r="210" spans="4:15" ht="15.75" customHeight="1" x14ac:dyDescent="0.3">
      <c r="D210" s="1274"/>
      <c r="E210" s="158"/>
      <c r="F210" s="158"/>
      <c r="G210" s="158"/>
      <c r="H210" s="156"/>
      <c r="I210" s="156"/>
      <c r="J210" s="579"/>
      <c r="K210" s="580"/>
      <c r="L210" s="581"/>
      <c r="M210" s="254"/>
      <c r="N210" s="365">
        <f t="shared" si="15"/>
        <v>0.72986111111111107</v>
      </c>
      <c r="O210" s="156"/>
    </row>
    <row r="211" spans="4:15" ht="15.75" customHeight="1" x14ac:dyDescent="0.3">
      <c r="D211" s="1274"/>
      <c r="E211" s="158"/>
      <c r="F211" s="344">
        <v>4.3</v>
      </c>
      <c r="G211" s="158"/>
      <c r="H211" s="156"/>
      <c r="I211" s="156"/>
      <c r="J211" s="294" t="s">
        <v>221</v>
      </c>
      <c r="K211" s="157"/>
      <c r="L211" s="450"/>
      <c r="M211" s="254"/>
      <c r="N211" s="365">
        <f t="shared" si="15"/>
        <v>0.72986111111111107</v>
      </c>
      <c r="O211" s="156"/>
    </row>
    <row r="212" spans="4:15" ht="15.75" customHeight="1" x14ac:dyDescent="0.3">
      <c r="D212" s="1274"/>
      <c r="E212" s="158"/>
      <c r="F212" s="344">
        <v>4.3</v>
      </c>
      <c r="G212" s="158">
        <v>1</v>
      </c>
      <c r="H212" s="156"/>
      <c r="I212" s="156" t="s">
        <v>2</v>
      </c>
      <c r="J212" s="158" t="s">
        <v>520</v>
      </c>
      <c r="K212" s="157" t="s">
        <v>6</v>
      </c>
      <c r="L212" s="186"/>
      <c r="M212" s="254"/>
      <c r="N212" s="365">
        <f t="shared" si="15"/>
        <v>0.72986111111111107</v>
      </c>
      <c r="O212" s="156">
        <v>0</v>
      </c>
    </row>
    <row r="213" spans="4:15" ht="15.75" customHeight="1" x14ac:dyDescent="0.3">
      <c r="D213" s="1274"/>
      <c r="E213" s="158"/>
      <c r="F213" s="344">
        <v>4.3</v>
      </c>
      <c r="G213" s="158">
        <f t="shared" ref="G213:G218" si="17">G212+1</f>
        <v>2</v>
      </c>
      <c r="H213" s="156"/>
      <c r="I213" s="156" t="s">
        <v>2</v>
      </c>
      <c r="J213" s="1021" t="s">
        <v>353</v>
      </c>
      <c r="K213" s="1028" t="s">
        <v>185</v>
      </c>
      <c r="L213" s="1023"/>
      <c r="M213" s="858"/>
      <c r="N213" s="365">
        <f t="shared" si="15"/>
        <v>0.72986111111111107</v>
      </c>
      <c r="O213" s="156">
        <v>0</v>
      </c>
    </row>
    <row r="214" spans="4:15" ht="15.75" customHeight="1" x14ac:dyDescent="0.3">
      <c r="D214" s="1274"/>
      <c r="E214" s="158"/>
      <c r="F214" s="344">
        <v>4.3</v>
      </c>
      <c r="G214" s="158">
        <f t="shared" si="17"/>
        <v>3</v>
      </c>
      <c r="H214" s="156"/>
      <c r="I214" s="156" t="s">
        <v>2</v>
      </c>
      <c r="J214" s="158" t="s">
        <v>354</v>
      </c>
      <c r="K214" s="157" t="s">
        <v>185</v>
      </c>
      <c r="L214" s="450"/>
      <c r="M214" s="254"/>
      <c r="N214" s="365">
        <f t="shared" si="15"/>
        <v>0.72986111111111107</v>
      </c>
      <c r="O214" s="156"/>
    </row>
    <row r="215" spans="4:15" ht="15.75" customHeight="1" x14ac:dyDescent="0.3">
      <c r="D215" s="1274"/>
      <c r="E215" s="158"/>
      <c r="F215" s="344">
        <v>4.3</v>
      </c>
      <c r="G215" s="158">
        <f t="shared" si="17"/>
        <v>4</v>
      </c>
      <c r="H215" s="156"/>
      <c r="I215" s="156" t="s">
        <v>2</v>
      </c>
      <c r="J215" s="158" t="s">
        <v>524</v>
      </c>
      <c r="K215" s="217" t="s">
        <v>185</v>
      </c>
      <c r="L215" s="186"/>
      <c r="M215" s="254"/>
      <c r="N215" s="365">
        <f>N214+TIME(0,M213,0)</f>
        <v>0.72986111111111107</v>
      </c>
      <c r="O215" s="156">
        <v>0</v>
      </c>
    </row>
    <row r="216" spans="4:15" ht="15.75" customHeight="1" x14ac:dyDescent="0.3">
      <c r="D216" s="1274"/>
      <c r="E216" s="158"/>
      <c r="F216" s="344">
        <v>4.3</v>
      </c>
      <c r="G216" s="158">
        <f t="shared" si="17"/>
        <v>5</v>
      </c>
      <c r="H216" s="156"/>
      <c r="I216" s="156" t="s">
        <v>2</v>
      </c>
      <c r="J216" s="217" t="s">
        <v>30</v>
      </c>
      <c r="K216" s="217" t="s">
        <v>185</v>
      </c>
      <c r="L216" s="186"/>
      <c r="M216" s="281"/>
      <c r="N216" s="365">
        <f>N215+TIME(0,M214,0)</f>
        <v>0.72986111111111107</v>
      </c>
      <c r="O216" s="156">
        <v>0</v>
      </c>
    </row>
    <row r="217" spans="4:15" ht="15.75" customHeight="1" x14ac:dyDescent="0.3">
      <c r="D217" s="1274"/>
      <c r="E217" s="158"/>
      <c r="F217" s="344">
        <v>4.3</v>
      </c>
      <c r="G217" s="158">
        <f t="shared" si="17"/>
        <v>6</v>
      </c>
      <c r="H217" s="156"/>
      <c r="I217" s="156" t="s">
        <v>2</v>
      </c>
      <c r="J217" s="217" t="s">
        <v>525</v>
      </c>
      <c r="K217" s="217" t="s">
        <v>185</v>
      </c>
      <c r="L217" s="186"/>
      <c r="M217" s="254"/>
      <c r="N217" s="365">
        <f>N216+TIME(0,M215,0)</f>
        <v>0.72986111111111107</v>
      </c>
      <c r="O217" s="156"/>
    </row>
    <row r="218" spans="4:15" ht="15.75" customHeight="1" x14ac:dyDescent="0.3">
      <c r="D218" s="1274"/>
      <c r="E218" s="158"/>
      <c r="F218" s="344">
        <v>4.3</v>
      </c>
      <c r="G218" s="158">
        <f t="shared" si="17"/>
        <v>7</v>
      </c>
      <c r="H218" s="156"/>
      <c r="I218" s="156" t="s">
        <v>2</v>
      </c>
      <c r="J218" s="217" t="s">
        <v>526</v>
      </c>
      <c r="K218" s="217" t="s">
        <v>185</v>
      </c>
      <c r="L218" s="186"/>
      <c r="M218" s="254"/>
      <c r="N218" s="365">
        <f>N217+TIME(0,M216,0)</f>
        <v>0.72986111111111107</v>
      </c>
      <c r="O218" s="156"/>
    </row>
    <row r="219" spans="4:15" ht="15.75" customHeight="1" x14ac:dyDescent="0.3">
      <c r="D219" s="1274"/>
      <c r="E219" s="158"/>
      <c r="F219" s="344"/>
      <c r="G219" s="158"/>
      <c r="H219" s="156"/>
      <c r="I219" s="156"/>
      <c r="J219" s="158"/>
      <c r="K219" s="157"/>
      <c r="L219" s="450"/>
      <c r="M219" s="254"/>
      <c r="N219" s="365">
        <f>N218+TIME(0,M217,0)</f>
        <v>0.72986111111111107</v>
      </c>
      <c r="O219" s="156"/>
    </row>
    <row r="220" spans="4:15" ht="15.75" customHeight="1" x14ac:dyDescent="0.3">
      <c r="D220" s="1274"/>
      <c r="E220" s="158"/>
      <c r="F220" s="344">
        <v>4.4000000000000004</v>
      </c>
      <c r="G220" s="789"/>
      <c r="H220" s="274"/>
      <c r="I220" s="156"/>
      <c r="J220" s="533" t="s">
        <v>371</v>
      </c>
      <c r="K220" s="217"/>
      <c r="L220" s="217"/>
      <c r="M220" s="254"/>
      <c r="N220" s="365">
        <f t="shared" ref="N220:N222" si="18">N219+TIME(0,M218,0)</f>
        <v>0.72986111111111107</v>
      </c>
      <c r="O220" s="156"/>
    </row>
    <row r="221" spans="4:15" ht="15.75" customHeight="1" x14ac:dyDescent="0.3">
      <c r="E221" s="158"/>
      <c r="F221" s="344"/>
      <c r="G221" s="493">
        <v>1</v>
      </c>
      <c r="H221" s="274"/>
      <c r="I221" s="156" t="s">
        <v>2</v>
      </c>
      <c r="J221" s="1026" t="s">
        <v>715</v>
      </c>
      <c r="K221" s="1026" t="s">
        <v>185</v>
      </c>
      <c r="L221" s="1025"/>
      <c r="M221" s="1027"/>
      <c r="N221" s="365">
        <f t="shared" si="18"/>
        <v>0.72986111111111107</v>
      </c>
      <c r="O221" s="156">
        <v>0</v>
      </c>
    </row>
    <row r="222" spans="4:15" ht="15.75" customHeight="1" x14ac:dyDescent="0.3">
      <c r="E222" s="158"/>
      <c r="F222" s="344"/>
      <c r="G222" s="493">
        <v>1</v>
      </c>
      <c r="H222" s="274"/>
      <c r="I222" s="156" t="s">
        <v>2</v>
      </c>
      <c r="J222" s="1026" t="s">
        <v>716</v>
      </c>
      <c r="K222" s="1026" t="s">
        <v>185</v>
      </c>
      <c r="L222" s="1025"/>
      <c r="M222" s="1027"/>
      <c r="N222" s="365">
        <f t="shared" si="18"/>
        <v>0.72986111111111107</v>
      </c>
      <c r="O222" s="156">
        <v>0</v>
      </c>
    </row>
    <row r="223" spans="4:15" ht="15.75" customHeight="1" x14ac:dyDescent="0.3">
      <c r="E223" s="158"/>
      <c r="F223" s="344"/>
      <c r="G223" s="158"/>
      <c r="H223" s="156"/>
      <c r="I223" s="156"/>
      <c r="J223" s="158"/>
      <c r="K223" s="157"/>
      <c r="L223" s="450"/>
      <c r="M223" s="254"/>
      <c r="N223" s="365"/>
      <c r="O223" s="156"/>
    </row>
    <row r="224" spans="4:15" ht="15.75" customHeight="1" x14ac:dyDescent="0.3">
      <c r="E224" s="158"/>
      <c r="F224" s="344">
        <v>4.5999999999999996</v>
      </c>
      <c r="G224" s="158"/>
      <c r="H224" s="156"/>
      <c r="I224" s="156"/>
      <c r="J224" s="294" t="s">
        <v>154</v>
      </c>
      <c r="K224" s="157"/>
      <c r="L224" s="450"/>
      <c r="M224" s="254"/>
      <c r="N224" s="365">
        <f>N222+TIME(0,M222,0)</f>
        <v>0.72986111111111107</v>
      </c>
      <c r="O224" s="156">
        <v>0</v>
      </c>
    </row>
    <row r="225" spans="4:15" ht="15.75" customHeight="1" x14ac:dyDescent="0.3">
      <c r="E225" s="158"/>
      <c r="F225" s="344">
        <v>4.5999999999999996</v>
      </c>
      <c r="G225" s="158">
        <v>1</v>
      </c>
      <c r="H225" s="156"/>
      <c r="I225" s="156" t="s">
        <v>2</v>
      </c>
      <c r="J225" s="541"/>
      <c r="K225" s="515"/>
      <c r="L225" s="542"/>
      <c r="M225" s="543"/>
      <c r="N225" s="365">
        <f t="shared" si="15"/>
        <v>0.72986111111111107</v>
      </c>
      <c r="O225" s="156">
        <v>0</v>
      </c>
    </row>
    <row r="226" spans="4:15" ht="15.75" customHeight="1" x14ac:dyDescent="0.3">
      <c r="E226" s="158"/>
      <c r="F226" s="158"/>
      <c r="G226" s="158">
        <f>G225+1</f>
        <v>2</v>
      </c>
      <c r="H226" s="156"/>
      <c r="I226" s="156" t="s">
        <v>53</v>
      </c>
      <c r="N226" s="365">
        <f t="shared" si="15"/>
        <v>0.72986111111111107</v>
      </c>
      <c r="O226" s="156">
        <v>0</v>
      </c>
    </row>
    <row r="227" spans="4:15" ht="15.75" customHeight="1" x14ac:dyDescent="0.3">
      <c r="E227" s="158"/>
      <c r="F227" s="158"/>
      <c r="G227" s="158"/>
      <c r="H227" s="156"/>
      <c r="I227" s="156"/>
      <c r="J227" s="158"/>
      <c r="K227" s="157"/>
      <c r="L227" s="450"/>
      <c r="M227" s="254"/>
      <c r="N227" s="365">
        <f t="shared" si="15"/>
        <v>0.72986111111111107</v>
      </c>
      <c r="O227" s="156">
        <v>0</v>
      </c>
    </row>
    <row r="228" spans="4:15" ht="15.75" customHeight="1" x14ac:dyDescent="0.3">
      <c r="E228" s="158">
        <v>5</v>
      </c>
      <c r="F228" s="158"/>
      <c r="G228" s="158"/>
      <c r="H228" s="156">
        <v>5</v>
      </c>
      <c r="I228" s="156"/>
      <c r="J228" s="534" t="s">
        <v>193</v>
      </c>
      <c r="K228" s="157"/>
      <c r="L228" s="450"/>
      <c r="M228" s="254"/>
      <c r="N228" s="365">
        <f t="shared" si="15"/>
        <v>0.72986111111111107</v>
      </c>
      <c r="O228" s="156">
        <v>0</v>
      </c>
    </row>
    <row r="229" spans="4:15" ht="15.75" customHeight="1" x14ac:dyDescent="0.3">
      <c r="E229" s="158"/>
      <c r="F229" s="158"/>
      <c r="G229" s="158"/>
      <c r="H229" s="156"/>
      <c r="I229" s="156"/>
      <c r="J229" s="158"/>
      <c r="K229" s="157"/>
      <c r="L229" s="450"/>
      <c r="M229" s="254"/>
      <c r="N229" s="365">
        <f t="shared" si="15"/>
        <v>0.72986111111111107</v>
      </c>
      <c r="O229" s="156">
        <v>0</v>
      </c>
    </row>
    <row r="230" spans="4:15" ht="15.75" customHeight="1" x14ac:dyDescent="0.3">
      <c r="E230" s="158"/>
      <c r="F230" s="158">
        <v>5.0999999999999996</v>
      </c>
      <c r="G230" s="158"/>
      <c r="H230" s="156"/>
      <c r="I230" s="156"/>
      <c r="J230" s="294" t="s">
        <v>216</v>
      </c>
      <c r="K230" s="157"/>
      <c r="L230" s="450"/>
      <c r="M230" s="254"/>
      <c r="N230" s="365">
        <f t="shared" si="15"/>
        <v>0.72986111111111107</v>
      </c>
      <c r="O230" s="156">
        <v>0</v>
      </c>
    </row>
    <row r="231" spans="4:15" ht="15.75" customHeight="1" x14ac:dyDescent="0.3">
      <c r="E231" s="158"/>
      <c r="F231" s="158"/>
      <c r="G231" s="158">
        <v>1</v>
      </c>
      <c r="H231" s="156"/>
      <c r="I231" s="156" t="s">
        <v>2</v>
      </c>
      <c r="J231" s="158" t="s">
        <v>217</v>
      </c>
      <c r="K231" s="157" t="s">
        <v>185</v>
      </c>
      <c r="L231" s="450"/>
      <c r="M231" s="254"/>
      <c r="N231" s="365">
        <f t="shared" si="15"/>
        <v>0.72986111111111107</v>
      </c>
      <c r="O231" s="156">
        <v>0</v>
      </c>
    </row>
    <row r="232" spans="4:15" ht="15.75" customHeight="1" x14ac:dyDescent="0.3">
      <c r="E232" s="158"/>
      <c r="F232" s="158"/>
      <c r="G232" s="158">
        <f>G231+1</f>
        <v>2</v>
      </c>
      <c r="H232" s="156"/>
      <c r="I232" s="156" t="s">
        <v>2</v>
      </c>
      <c r="J232" s="158" t="s">
        <v>162</v>
      </c>
      <c r="K232" s="157" t="s">
        <v>185</v>
      </c>
      <c r="L232" s="450"/>
      <c r="M232" s="254"/>
      <c r="N232" s="365">
        <f t="shared" si="15"/>
        <v>0.72986111111111107</v>
      </c>
      <c r="O232" s="156">
        <v>0</v>
      </c>
    </row>
    <row r="233" spans="4:15" ht="15.75" customHeight="1" x14ac:dyDescent="0.3">
      <c r="E233" s="158"/>
      <c r="F233" s="158"/>
      <c r="G233" s="158">
        <f>G232+1</f>
        <v>3</v>
      </c>
      <c r="H233" s="156"/>
      <c r="I233" s="156" t="s">
        <v>2</v>
      </c>
      <c r="J233" s="158" t="s">
        <v>218</v>
      </c>
      <c r="K233" s="157" t="s">
        <v>185</v>
      </c>
      <c r="L233" s="450"/>
      <c r="M233" s="254"/>
      <c r="N233" s="365">
        <f t="shared" si="15"/>
        <v>0.72986111111111107</v>
      </c>
      <c r="O233" s="156">
        <v>0</v>
      </c>
    </row>
    <row r="234" spans="4:15" ht="15.75" customHeight="1" x14ac:dyDescent="0.3">
      <c r="E234" s="158"/>
      <c r="F234" s="158"/>
      <c r="G234" s="158">
        <f>G233+1</f>
        <v>4</v>
      </c>
      <c r="H234" s="156"/>
      <c r="I234" s="156" t="s">
        <v>2</v>
      </c>
      <c r="J234" s="158" t="s">
        <v>291</v>
      </c>
      <c r="K234" s="157" t="s">
        <v>185</v>
      </c>
      <c r="L234" s="450"/>
      <c r="M234" s="254"/>
      <c r="N234" s="365">
        <f t="shared" si="15"/>
        <v>0.72986111111111107</v>
      </c>
      <c r="O234" s="156">
        <v>0</v>
      </c>
    </row>
    <row r="235" spans="4:15" ht="15.75" customHeight="1" x14ac:dyDescent="0.3">
      <c r="E235" s="158"/>
      <c r="F235" s="158"/>
      <c r="G235" s="158">
        <f>G234+1</f>
        <v>5</v>
      </c>
      <c r="H235" s="156"/>
      <c r="I235" s="156" t="s">
        <v>2</v>
      </c>
      <c r="J235" s="158"/>
      <c r="K235" s="217" t="s">
        <v>185</v>
      </c>
      <c r="L235" s="186"/>
      <c r="M235" s="254"/>
      <c r="N235" s="365">
        <f t="shared" si="15"/>
        <v>0.72986111111111107</v>
      </c>
      <c r="O235" s="156">
        <v>0</v>
      </c>
    </row>
    <row r="236" spans="4:15" ht="15.75" customHeight="1" x14ac:dyDescent="0.3">
      <c r="E236" s="158"/>
      <c r="F236" s="158"/>
      <c r="G236" s="158"/>
      <c r="H236" s="156"/>
      <c r="I236" s="156"/>
      <c r="J236" s="158"/>
      <c r="K236" s="217"/>
      <c r="L236" s="186"/>
      <c r="M236" s="254"/>
      <c r="N236" s="365"/>
      <c r="O236" s="156"/>
    </row>
    <row r="237" spans="4:15" ht="15.75" customHeight="1" x14ac:dyDescent="0.3">
      <c r="D237" s="1274"/>
      <c r="E237" s="158"/>
      <c r="F237" s="158">
        <v>5.2</v>
      </c>
      <c r="G237" s="158"/>
      <c r="H237" s="156"/>
      <c r="I237" s="156"/>
      <c r="J237" s="294" t="s">
        <v>378</v>
      </c>
      <c r="K237" s="157"/>
      <c r="L237" s="450"/>
      <c r="M237" s="254"/>
      <c r="N237" s="365">
        <f>N235+TIME(0,M235,0)</f>
        <v>0.72986111111111107</v>
      </c>
      <c r="O237" s="156">
        <v>0</v>
      </c>
    </row>
    <row r="238" spans="4:15" ht="15.75" customHeight="1" x14ac:dyDescent="0.3">
      <c r="D238" s="1274"/>
      <c r="E238" s="158"/>
      <c r="F238" s="158"/>
      <c r="G238" s="158">
        <v>1</v>
      </c>
      <c r="H238" s="156"/>
      <c r="I238" s="156" t="s">
        <v>2</v>
      </c>
      <c r="J238" s="158" t="s">
        <v>219</v>
      </c>
      <c r="K238" s="157" t="s">
        <v>185</v>
      </c>
      <c r="L238" s="450"/>
      <c r="M238" s="254"/>
      <c r="N238" s="365">
        <f t="shared" si="15"/>
        <v>0.72986111111111107</v>
      </c>
      <c r="O238" s="156">
        <v>0</v>
      </c>
    </row>
    <row r="239" spans="4:15" ht="15.75" customHeight="1" x14ac:dyDescent="0.3">
      <c r="D239" s="1274"/>
      <c r="E239" s="158"/>
      <c r="F239" s="158"/>
      <c r="G239" s="158">
        <f>G238+1</f>
        <v>2</v>
      </c>
      <c r="H239" s="156"/>
      <c r="I239" s="156" t="s">
        <v>2</v>
      </c>
      <c r="J239" s="158" t="s">
        <v>522</v>
      </c>
      <c r="K239" s="157" t="s">
        <v>185</v>
      </c>
      <c r="L239" s="186"/>
      <c r="M239" s="560"/>
      <c r="N239" s="561">
        <f t="shared" si="15"/>
        <v>0.72986111111111107</v>
      </c>
      <c r="O239" s="156">
        <v>0</v>
      </c>
    </row>
    <row r="240" spans="4:15" ht="15.75" customHeight="1" x14ac:dyDescent="0.3">
      <c r="D240" s="1274"/>
      <c r="E240" s="158"/>
      <c r="F240" s="158"/>
      <c r="G240" s="158">
        <f>G239+1</f>
        <v>3</v>
      </c>
      <c r="H240" s="156"/>
      <c r="I240" s="156" t="s">
        <v>2</v>
      </c>
      <c r="J240" s="217" t="s">
        <v>297</v>
      </c>
      <c r="K240" s="217" t="s">
        <v>185</v>
      </c>
      <c r="L240" s="186"/>
      <c r="M240" s="254"/>
      <c r="N240" s="561">
        <f t="shared" si="15"/>
        <v>0.72986111111111107</v>
      </c>
      <c r="O240" s="156">
        <v>0</v>
      </c>
    </row>
    <row r="241" spans="4:15" ht="15.75" customHeight="1" x14ac:dyDescent="0.3">
      <c r="D241" s="1274"/>
      <c r="E241" s="158"/>
      <c r="F241" s="158"/>
      <c r="G241" s="158">
        <f>G240+1</f>
        <v>4</v>
      </c>
      <c r="H241" s="156"/>
      <c r="I241" s="156" t="s">
        <v>2</v>
      </c>
      <c r="J241" s="217" t="s">
        <v>521</v>
      </c>
      <c r="K241" s="217" t="s">
        <v>185</v>
      </c>
      <c r="L241" s="186"/>
      <c r="M241" s="1024"/>
      <c r="N241" s="561">
        <f t="shared" si="15"/>
        <v>0.72986111111111107</v>
      </c>
      <c r="O241" s="156">
        <v>0</v>
      </c>
    </row>
    <row r="242" spans="4:15" ht="15.75" customHeight="1" x14ac:dyDescent="0.3">
      <c r="D242" s="1274"/>
      <c r="E242" s="158"/>
      <c r="F242" s="158"/>
      <c r="G242" s="158">
        <f>G241+1</f>
        <v>5</v>
      </c>
      <c r="H242" s="156"/>
      <c r="I242" s="156"/>
      <c r="J242" s="217"/>
      <c r="K242" s="217" t="s">
        <v>185</v>
      </c>
      <c r="L242" s="186"/>
      <c r="M242" s="254"/>
      <c r="N242" s="561">
        <f t="shared" si="15"/>
        <v>0.72986111111111107</v>
      </c>
      <c r="O242" s="156">
        <v>0</v>
      </c>
    </row>
    <row r="243" spans="4:15" ht="15.75" customHeight="1" x14ac:dyDescent="0.3">
      <c r="D243" s="1274"/>
      <c r="E243" s="158"/>
      <c r="F243" s="158"/>
      <c r="G243" s="158"/>
      <c r="H243" s="156"/>
      <c r="I243" s="156"/>
      <c r="J243" s="158"/>
      <c r="K243" s="157"/>
      <c r="L243" s="450"/>
      <c r="M243" s="254"/>
      <c r="N243" s="561">
        <f t="shared" si="15"/>
        <v>0.72986111111111107</v>
      </c>
      <c r="O243" s="156">
        <v>0</v>
      </c>
    </row>
    <row r="244" spans="4:15" ht="15.75" customHeight="1" x14ac:dyDescent="0.3">
      <c r="D244" s="1274"/>
      <c r="E244" s="158"/>
      <c r="F244" s="158">
        <v>5.3</v>
      </c>
      <c r="G244" s="158"/>
      <c r="H244" s="156"/>
      <c r="I244" s="156"/>
      <c r="J244" s="294" t="s">
        <v>221</v>
      </c>
      <c r="K244" s="157"/>
      <c r="L244" s="450"/>
      <c r="M244" s="254"/>
      <c r="N244" s="561">
        <f t="shared" si="15"/>
        <v>0.72986111111111107</v>
      </c>
      <c r="O244" s="156">
        <v>0</v>
      </c>
    </row>
    <row r="245" spans="4:15" ht="15.75" customHeight="1" x14ac:dyDescent="0.3">
      <c r="D245" s="1274"/>
      <c r="E245" s="158"/>
      <c r="F245" s="158"/>
      <c r="G245" s="158">
        <v>1</v>
      </c>
      <c r="H245" s="156"/>
      <c r="I245" s="156" t="s">
        <v>2</v>
      </c>
      <c r="J245" s="158" t="s">
        <v>523</v>
      </c>
      <c r="K245" s="157"/>
      <c r="L245" s="186"/>
      <c r="M245" s="254"/>
      <c r="N245" s="561">
        <f t="shared" si="15"/>
        <v>0.72986111111111107</v>
      </c>
      <c r="O245" s="156">
        <v>0</v>
      </c>
    </row>
    <row r="246" spans="4:15" ht="15.75" customHeight="1" x14ac:dyDescent="0.3">
      <c r="D246" s="1274"/>
      <c r="E246" s="158"/>
      <c r="F246" s="158"/>
      <c r="G246" s="158">
        <f t="shared" ref="G246:G251" si="19">G245+1</f>
        <v>2</v>
      </c>
      <c r="H246" s="156"/>
      <c r="I246" s="156" t="s">
        <v>2</v>
      </c>
      <c r="J246" s="158" t="s">
        <v>353</v>
      </c>
      <c r="K246" s="157" t="s">
        <v>185</v>
      </c>
      <c r="L246" s="450"/>
      <c r="M246" s="254"/>
      <c r="N246" s="561">
        <f t="shared" si="15"/>
        <v>0.72986111111111107</v>
      </c>
      <c r="O246" s="156">
        <v>0</v>
      </c>
    </row>
    <row r="247" spans="4:15" ht="15.75" customHeight="1" x14ac:dyDescent="0.3">
      <c r="D247" s="1274"/>
      <c r="E247" s="158"/>
      <c r="F247" s="158"/>
      <c r="G247" s="158">
        <f t="shared" si="19"/>
        <v>3</v>
      </c>
      <c r="H247" s="156"/>
      <c r="I247" s="156" t="s">
        <v>2</v>
      </c>
      <c r="J247" s="158" t="s">
        <v>354</v>
      </c>
      <c r="K247" s="157" t="s">
        <v>185</v>
      </c>
      <c r="L247" s="450"/>
      <c r="M247" s="254"/>
      <c r="N247" s="561">
        <f t="shared" si="15"/>
        <v>0.72986111111111107</v>
      </c>
      <c r="O247" s="156">
        <v>0</v>
      </c>
    </row>
    <row r="248" spans="4:15" ht="15.75" customHeight="1" x14ac:dyDescent="0.3">
      <c r="D248" s="1274"/>
      <c r="E248" s="158"/>
      <c r="F248" s="158"/>
      <c r="G248" s="158">
        <f t="shared" si="19"/>
        <v>4</v>
      </c>
      <c r="H248" s="156"/>
      <c r="I248" s="156" t="s">
        <v>2</v>
      </c>
      <c r="J248" s="1021" t="s">
        <v>370</v>
      </c>
      <c r="K248" s="1022" t="s">
        <v>185</v>
      </c>
      <c r="L248" s="1025"/>
      <c r="M248" s="254"/>
      <c r="N248" s="365">
        <f t="shared" si="15"/>
        <v>0.72986111111111107</v>
      </c>
      <c r="O248" s="156">
        <v>0</v>
      </c>
    </row>
    <row r="249" spans="4:15" ht="15.75" customHeight="1" x14ac:dyDescent="0.3">
      <c r="D249" s="1274"/>
      <c r="E249" s="158"/>
      <c r="F249" s="158"/>
      <c r="G249" s="158">
        <f t="shared" si="19"/>
        <v>5</v>
      </c>
      <c r="H249" s="158">
        <f>H248+1</f>
        <v>1</v>
      </c>
      <c r="I249" s="156" t="s">
        <v>2</v>
      </c>
      <c r="J249" s="217" t="s">
        <v>31</v>
      </c>
      <c r="K249" s="217" t="s">
        <v>185</v>
      </c>
      <c r="L249" s="186"/>
      <c r="N249" s="365">
        <f t="shared" si="15"/>
        <v>0.72986111111111107</v>
      </c>
      <c r="O249" s="156">
        <v>0</v>
      </c>
    </row>
    <row r="250" spans="4:15" ht="15.75" customHeight="1" x14ac:dyDescent="0.3">
      <c r="D250" s="1274"/>
      <c r="E250" s="158"/>
      <c r="F250" s="158"/>
      <c r="G250" s="158">
        <f t="shared" si="19"/>
        <v>6</v>
      </c>
      <c r="H250" s="158">
        <f>H249+1</f>
        <v>2</v>
      </c>
      <c r="I250" s="156" t="s">
        <v>2</v>
      </c>
      <c r="J250" s="217" t="s">
        <v>525</v>
      </c>
      <c r="K250" s="217" t="s">
        <v>185</v>
      </c>
      <c r="L250" s="186"/>
      <c r="M250" s="281"/>
      <c r="N250" s="365">
        <f t="shared" si="15"/>
        <v>0.72986111111111107</v>
      </c>
      <c r="O250" s="156">
        <v>0</v>
      </c>
    </row>
    <row r="251" spans="4:15" ht="15.75" customHeight="1" x14ac:dyDescent="0.3">
      <c r="D251" s="1274"/>
      <c r="E251" s="158"/>
      <c r="F251" s="158"/>
      <c r="G251" s="158">
        <f t="shared" si="19"/>
        <v>7</v>
      </c>
      <c r="H251" s="158">
        <f>H250+1</f>
        <v>3</v>
      </c>
      <c r="I251" s="156" t="s">
        <v>2</v>
      </c>
      <c r="J251" s="217" t="s">
        <v>526</v>
      </c>
      <c r="K251" s="217" t="s">
        <v>185</v>
      </c>
      <c r="L251" s="186"/>
      <c r="M251" s="254"/>
      <c r="N251" s="365">
        <f t="shared" si="15"/>
        <v>0.72986111111111107</v>
      </c>
      <c r="O251" s="156">
        <v>0</v>
      </c>
    </row>
    <row r="252" spans="4:15" ht="15.75" customHeight="1" x14ac:dyDescent="0.3">
      <c r="D252" s="1274"/>
      <c r="E252" s="158"/>
      <c r="F252" s="158"/>
      <c r="G252" s="158"/>
      <c r="H252" s="158"/>
      <c r="I252" s="156"/>
      <c r="J252" s="158"/>
      <c r="K252" s="157"/>
      <c r="L252" s="450"/>
      <c r="M252" s="254"/>
      <c r="N252" s="365"/>
      <c r="O252" s="156"/>
    </row>
    <row r="253" spans="4:15" ht="15.75" customHeight="1" x14ac:dyDescent="0.3">
      <c r="E253" s="158"/>
      <c r="F253" s="158">
        <v>5.4</v>
      </c>
      <c r="G253" s="789"/>
      <c r="H253" s="274"/>
      <c r="I253" s="156"/>
      <c r="J253" s="533" t="s">
        <v>371</v>
      </c>
      <c r="K253" s="217"/>
      <c r="L253" s="217"/>
      <c r="M253" s="254"/>
      <c r="N253" s="365">
        <f>N251+TIME(0,M251,0)</f>
        <v>0.72986111111111107</v>
      </c>
      <c r="O253" s="156">
        <v>0</v>
      </c>
    </row>
    <row r="254" spans="4:15" ht="15.75" customHeight="1" x14ac:dyDescent="0.3">
      <c r="E254" s="158"/>
      <c r="F254" s="158"/>
      <c r="G254" s="215">
        <v>1</v>
      </c>
      <c r="H254" s="274"/>
      <c r="I254" s="156" t="s">
        <v>2</v>
      </c>
      <c r="J254" s="846" t="s">
        <v>704</v>
      </c>
      <c r="K254" s="846" t="s">
        <v>185</v>
      </c>
      <c r="L254" s="186"/>
      <c r="M254" s="847"/>
      <c r="N254" s="365">
        <f t="shared" ref="N254:N264" si="20">N253+TIME(0,M253,0)</f>
        <v>0.72986111111111107</v>
      </c>
      <c r="O254" s="156">
        <v>0</v>
      </c>
    </row>
    <row r="255" spans="4:15" ht="15.75" customHeight="1" x14ac:dyDescent="0.3">
      <c r="E255" s="158"/>
      <c r="F255" s="158"/>
      <c r="G255" s="215">
        <f>G254+1</f>
        <v>2</v>
      </c>
      <c r="H255" s="274"/>
      <c r="I255" s="156" t="s">
        <v>2</v>
      </c>
      <c r="J255" s="846" t="s">
        <v>705</v>
      </c>
      <c r="K255" s="846" t="s">
        <v>185</v>
      </c>
      <c r="L255" s="186"/>
      <c r="M255" s="847"/>
      <c r="N255" s="365">
        <f t="shared" si="20"/>
        <v>0.72986111111111107</v>
      </c>
      <c r="O255" s="156">
        <v>0</v>
      </c>
    </row>
    <row r="256" spans="4:15" ht="15.75" customHeight="1" x14ac:dyDescent="0.3">
      <c r="E256" s="158"/>
      <c r="F256" s="158"/>
      <c r="G256" s="215"/>
      <c r="H256" s="274"/>
      <c r="I256" s="156"/>
      <c r="J256" s="846"/>
      <c r="K256" s="846"/>
      <c r="L256" s="186"/>
      <c r="M256" s="847"/>
      <c r="N256" s="365"/>
      <c r="O256" s="156"/>
    </row>
    <row r="257" spans="5:15" ht="15.75" customHeight="1" x14ac:dyDescent="0.3">
      <c r="E257" s="158"/>
      <c r="F257" s="158"/>
      <c r="G257" s="254"/>
      <c r="H257" s="156"/>
      <c r="I257" s="156"/>
      <c r="J257" s="280"/>
      <c r="K257" s="217"/>
      <c r="L257" s="186"/>
      <c r="M257" s="254"/>
      <c r="N257" s="365"/>
      <c r="O257" s="156"/>
    </row>
    <row r="258" spans="5:15" ht="15.75" customHeight="1" x14ac:dyDescent="0.3">
      <c r="E258" s="158"/>
      <c r="F258" s="158">
        <v>5.6</v>
      </c>
      <c r="G258" s="789"/>
      <c r="H258" s="274"/>
      <c r="I258" s="156"/>
      <c r="J258" s="533" t="s">
        <v>381</v>
      </c>
      <c r="K258" s="217"/>
      <c r="L258" s="217"/>
      <c r="M258" s="254"/>
      <c r="N258" s="365">
        <f>N255+TIME(0,N255,0)</f>
        <v>0.72986111111111107</v>
      </c>
      <c r="O258" s="156"/>
    </row>
    <row r="259" spans="5:15" ht="15.75" customHeight="1" x14ac:dyDescent="0.3">
      <c r="E259" s="158"/>
      <c r="F259" s="158"/>
      <c r="G259" s="493">
        <v>1</v>
      </c>
      <c r="H259" s="274"/>
      <c r="I259" s="156" t="s">
        <v>332</v>
      </c>
      <c r="J259" s="1040"/>
      <c r="K259" s="846"/>
      <c r="L259" s="186"/>
      <c r="M259" s="543"/>
      <c r="N259" s="448">
        <f t="shared" si="20"/>
        <v>0.72986111111111107</v>
      </c>
      <c r="O259" s="156"/>
    </row>
    <row r="260" spans="5:15" ht="15.75" customHeight="1" x14ac:dyDescent="0.3">
      <c r="E260" s="158"/>
      <c r="G260" s="493">
        <f>G259+1</f>
        <v>2</v>
      </c>
      <c r="H260" s="274"/>
      <c r="I260" s="156" t="s">
        <v>332</v>
      </c>
      <c r="J260" s="1040"/>
      <c r="K260" s="846"/>
      <c r="L260" s="186"/>
      <c r="M260" s="254"/>
      <c r="N260" s="448">
        <f t="shared" si="20"/>
        <v>0.72986111111111107</v>
      </c>
      <c r="O260" s="156">
        <v>0</v>
      </c>
    </row>
    <row r="261" spans="5:15" ht="15.75" customHeight="1" x14ac:dyDescent="0.3">
      <c r="E261" s="158"/>
      <c r="F261" s="158"/>
      <c r="G261" s="493">
        <f>G260+1</f>
        <v>3</v>
      </c>
      <c r="H261" s="274"/>
      <c r="I261" s="156" t="s">
        <v>332</v>
      </c>
      <c r="J261" s="1040"/>
      <c r="K261" s="846"/>
      <c r="L261" s="186"/>
      <c r="M261" s="254"/>
      <c r="N261" s="448">
        <f t="shared" si="20"/>
        <v>0.72986111111111107</v>
      </c>
      <c r="O261" s="156">
        <v>0</v>
      </c>
    </row>
    <row r="262" spans="5:15" ht="15.75" customHeight="1" x14ac:dyDescent="0.3">
      <c r="E262" s="158"/>
      <c r="F262" s="158"/>
      <c r="G262" s="493">
        <f t="shared" ref="G262:G264" si="21">G261+1</f>
        <v>4</v>
      </c>
      <c r="H262" s="274"/>
      <c r="I262" s="156" t="s">
        <v>332</v>
      </c>
      <c r="J262" s="1040"/>
      <c r="K262" s="846"/>
      <c r="L262" s="186"/>
      <c r="M262" s="254"/>
      <c r="N262" s="448">
        <f t="shared" si="20"/>
        <v>0.72986111111111107</v>
      </c>
      <c r="O262" s="156">
        <v>0</v>
      </c>
    </row>
    <row r="263" spans="5:15" ht="15.75" customHeight="1" x14ac:dyDescent="0.3">
      <c r="E263" s="158"/>
      <c r="F263" s="158"/>
      <c r="G263" s="493">
        <f t="shared" si="21"/>
        <v>5</v>
      </c>
      <c r="H263" s="274"/>
      <c r="I263" s="156" t="s">
        <v>332</v>
      </c>
      <c r="J263" s="1040"/>
      <c r="K263" s="846"/>
      <c r="L263" s="186"/>
      <c r="M263" s="254"/>
      <c r="N263" s="448">
        <f t="shared" si="20"/>
        <v>0.72986111111111107</v>
      </c>
      <c r="O263" s="156">
        <v>0</v>
      </c>
    </row>
    <row r="264" spans="5:15" ht="15.75" customHeight="1" x14ac:dyDescent="0.3">
      <c r="E264" s="158"/>
      <c r="F264" s="158"/>
      <c r="G264" s="493">
        <f t="shared" si="21"/>
        <v>6</v>
      </c>
      <c r="H264" s="274"/>
      <c r="I264" s="156" t="s">
        <v>332</v>
      </c>
      <c r="N264" s="448">
        <f t="shared" si="20"/>
        <v>0.72986111111111107</v>
      </c>
      <c r="O264" s="156">
        <v>0</v>
      </c>
    </row>
    <row r="265" spans="5:15" ht="15.75" customHeight="1" x14ac:dyDescent="0.3">
      <c r="E265" s="158"/>
      <c r="F265" s="158"/>
      <c r="G265" s="493"/>
      <c r="H265" s="274"/>
      <c r="I265" s="156"/>
      <c r="N265" s="448"/>
      <c r="O265" s="156"/>
    </row>
    <row r="266" spans="5:15" ht="15.75" customHeight="1" x14ac:dyDescent="0.3">
      <c r="E266" s="158">
        <v>6</v>
      </c>
      <c r="F266" s="158"/>
      <c r="G266" s="158"/>
      <c r="H266" s="156"/>
      <c r="I266" s="156"/>
      <c r="J266" s="534" t="s">
        <v>213</v>
      </c>
      <c r="K266" s="157" t="s">
        <v>185</v>
      </c>
      <c r="L266" s="450" t="s">
        <v>763</v>
      </c>
      <c r="M266" s="254"/>
      <c r="N266" s="448">
        <f>N264+TIME(0,M264,0)</f>
        <v>0.72986111111111107</v>
      </c>
      <c r="O266" s="156"/>
    </row>
    <row r="267" spans="5:15" ht="15.75" customHeight="1" x14ac:dyDescent="0.3">
      <c r="E267" s="158"/>
      <c r="F267" s="158">
        <v>6.1</v>
      </c>
      <c r="G267" s="158"/>
      <c r="H267" s="156"/>
      <c r="I267" s="156" t="s">
        <v>2</v>
      </c>
      <c r="J267" s="541"/>
      <c r="K267" s="856"/>
      <c r="L267" s="857"/>
      <c r="M267" s="858"/>
      <c r="N267" s="448">
        <f>N266+TIME(0,M266,0)</f>
        <v>0.72986111111111107</v>
      </c>
      <c r="O267" s="156"/>
    </row>
    <row r="268" spans="5:15" ht="15.75" customHeight="1" x14ac:dyDescent="0.3">
      <c r="E268" s="158"/>
      <c r="F268" s="158">
        <f>F267+0.1</f>
        <v>6.1999999999999993</v>
      </c>
      <c r="G268" s="158"/>
      <c r="H268" s="156"/>
      <c r="I268" s="156" t="s">
        <v>53</v>
      </c>
      <c r="J268" s="541"/>
      <c r="K268" s="856"/>
      <c r="L268" s="857"/>
      <c r="M268" s="858"/>
      <c r="N268" s="448">
        <f t="shared" ref="N268:N275" si="22">N267+TIME(0,M267,0)</f>
        <v>0.72986111111111107</v>
      </c>
      <c r="O268" s="156"/>
    </row>
    <row r="269" spans="5:15" ht="15.75" customHeight="1" x14ac:dyDescent="0.3">
      <c r="E269" s="158"/>
      <c r="F269" s="158">
        <f>F268+0.1</f>
        <v>6.2999999999999989</v>
      </c>
      <c r="G269" s="158"/>
      <c r="H269" s="156"/>
      <c r="I269" s="156" t="s">
        <v>53</v>
      </c>
      <c r="J269" s="1021" t="s">
        <v>410</v>
      </c>
      <c r="K269" s="1022" t="s">
        <v>185</v>
      </c>
      <c r="L269" s="1023" t="s">
        <v>763</v>
      </c>
      <c r="M269" s="1024">
        <v>3</v>
      </c>
      <c r="N269" s="448">
        <f t="shared" si="22"/>
        <v>0.72986111111111107</v>
      </c>
      <c r="O269" s="156"/>
    </row>
    <row r="270" spans="5:15" ht="15.75" customHeight="1" x14ac:dyDescent="0.3">
      <c r="E270" s="158"/>
      <c r="F270" s="158">
        <f>F269+0.1</f>
        <v>6.3999999999999986</v>
      </c>
      <c r="G270" s="158"/>
      <c r="H270" s="156"/>
      <c r="I270" s="156" t="s">
        <v>53</v>
      </c>
      <c r="J270" s="531"/>
      <c r="K270" s="202"/>
      <c r="L270" s="450"/>
      <c r="M270" s="543"/>
      <c r="N270" s="448">
        <f t="shared" si="22"/>
        <v>0.7319444444444444</v>
      </c>
      <c r="O270" s="156"/>
    </row>
    <row r="271" spans="5:15" ht="15.75" customHeight="1" x14ac:dyDescent="0.3">
      <c r="E271" s="158"/>
      <c r="F271" s="158"/>
      <c r="G271" s="158"/>
      <c r="H271" s="156"/>
      <c r="I271" s="156" t="s">
        <v>53</v>
      </c>
      <c r="J271" s="531"/>
      <c r="K271" s="202"/>
      <c r="L271" s="450"/>
      <c r="M271" s="543"/>
      <c r="N271" s="448">
        <f t="shared" si="22"/>
        <v>0.7319444444444444</v>
      </c>
      <c r="O271" s="156"/>
    </row>
    <row r="272" spans="5:15" ht="15.75" customHeight="1" x14ac:dyDescent="0.3">
      <c r="E272" s="158">
        <v>7</v>
      </c>
      <c r="F272" s="158"/>
      <c r="G272" s="158"/>
      <c r="H272" s="156"/>
      <c r="I272" s="156" t="s">
        <v>42</v>
      </c>
      <c r="J272" s="534" t="s">
        <v>527</v>
      </c>
      <c r="K272" s="157" t="s">
        <v>185</v>
      </c>
      <c r="L272" s="1023" t="s">
        <v>763</v>
      </c>
      <c r="M272" s="254">
        <v>2</v>
      </c>
      <c r="N272" s="448">
        <f t="shared" si="22"/>
        <v>0.7319444444444444</v>
      </c>
      <c r="O272" s="156"/>
    </row>
    <row r="273" spans="5:15" ht="15.75" customHeight="1" x14ac:dyDescent="0.3">
      <c r="E273" s="158"/>
      <c r="F273" s="158"/>
      <c r="G273" s="158"/>
      <c r="H273" s="156"/>
      <c r="I273" s="156"/>
      <c r="J273" s="1087"/>
      <c r="K273" s="157"/>
      <c r="L273" s="450"/>
      <c r="M273" s="254"/>
      <c r="N273" s="448">
        <f t="shared" si="22"/>
        <v>0.73333333333333328</v>
      </c>
      <c r="O273" s="156"/>
    </row>
    <row r="274" spans="5:15" ht="15.75" customHeight="1" x14ac:dyDescent="0.3">
      <c r="E274" s="158">
        <v>7</v>
      </c>
      <c r="F274" s="158"/>
      <c r="G274" s="158"/>
      <c r="H274" s="156"/>
      <c r="I274" s="156" t="s">
        <v>42</v>
      </c>
      <c r="J274" s="1087" t="s">
        <v>528</v>
      </c>
      <c r="K274" s="157"/>
      <c r="L274" s="450"/>
      <c r="M274" s="254"/>
      <c r="N274" s="448">
        <f t="shared" si="22"/>
        <v>0.73333333333333328</v>
      </c>
      <c r="O274" s="156"/>
    </row>
    <row r="275" spans="5:15" ht="15.75" customHeight="1" x14ac:dyDescent="0.3">
      <c r="E275" s="158"/>
      <c r="F275" s="158"/>
      <c r="G275" s="158"/>
      <c r="H275" s="156"/>
      <c r="I275" s="156"/>
      <c r="J275" s="158"/>
      <c r="K275" s="157"/>
      <c r="L275" s="450"/>
      <c r="M275" s="254"/>
      <c r="N275" s="448">
        <f t="shared" si="22"/>
        <v>0.73333333333333328</v>
      </c>
      <c r="O275" s="156"/>
    </row>
    <row r="276" spans="5:15" ht="15.75" customHeight="1" x14ac:dyDescent="0.3">
      <c r="E276" s="158">
        <v>8</v>
      </c>
      <c r="F276" s="158"/>
      <c r="G276" s="158"/>
      <c r="H276" s="156"/>
      <c r="I276" s="156" t="s">
        <v>2</v>
      </c>
      <c r="J276" s="534" t="s">
        <v>121</v>
      </c>
      <c r="K276" s="157" t="s">
        <v>185</v>
      </c>
      <c r="L276" s="1023" t="s">
        <v>763</v>
      </c>
      <c r="M276" s="254">
        <v>1</v>
      </c>
      <c r="N276" s="448">
        <f t="shared" ref="N276" si="23">N274+TIME(0,M274,0)</f>
        <v>0.73333333333333328</v>
      </c>
      <c r="O276" s="156"/>
    </row>
    <row r="277" spans="5:15" ht="15.75" customHeight="1" x14ac:dyDescent="0.3">
      <c r="E277" s="158"/>
      <c r="F277" s="158"/>
      <c r="G277" s="158"/>
      <c r="H277" s="156"/>
      <c r="I277" s="156"/>
      <c r="J277" s="284" t="s">
        <v>369</v>
      </c>
      <c r="K277" s="217"/>
      <c r="L277" s="789"/>
      <c r="M277" s="247"/>
      <c r="N277" s="1088">
        <f>N278-N276</f>
        <v>1.6666666666666718E-2</v>
      </c>
      <c r="O277" s="156"/>
    </row>
    <row r="278" spans="5:15" ht="15.75" customHeight="1" x14ac:dyDescent="0.3">
      <c r="E278" s="158"/>
      <c r="F278" s="158"/>
      <c r="G278" s="158"/>
      <c r="H278" s="156"/>
      <c r="I278" s="156"/>
      <c r="J278" s="158"/>
      <c r="K278" s="157"/>
      <c r="L278" s="450" t="s">
        <v>196</v>
      </c>
      <c r="M278" s="254"/>
      <c r="N278" s="366">
        <f>TIME(18,0,0)</f>
        <v>0.75</v>
      </c>
      <c r="O278" s="156"/>
    </row>
    <row r="279" spans="5:15" ht="15.75" customHeight="1" x14ac:dyDescent="0.25">
      <c r="E279" s="1561" t="s">
        <v>223</v>
      </c>
      <c r="F279" s="1562"/>
      <c r="G279" s="1562"/>
      <c r="H279" s="1562"/>
      <c r="I279" s="1562"/>
      <c r="J279" s="1562"/>
      <c r="K279" s="1562"/>
      <c r="L279" s="1562"/>
      <c r="M279" s="1562"/>
      <c r="N279" s="1563"/>
      <c r="O279" s="156"/>
    </row>
    <row r="280" spans="5:15" ht="15.75" customHeight="1" x14ac:dyDescent="0.25">
      <c r="E280" s="1564"/>
      <c r="F280" s="1565"/>
      <c r="G280" s="1565"/>
      <c r="H280" s="1565"/>
      <c r="I280" s="1565"/>
      <c r="J280" s="1565"/>
      <c r="K280" s="1565"/>
      <c r="L280" s="1565"/>
      <c r="M280" s="1565"/>
      <c r="N280" s="1566"/>
      <c r="O280" s="156"/>
    </row>
    <row r="281" spans="5:15" ht="15.75" customHeight="1" x14ac:dyDescent="0.25">
      <c r="E281" s="1555" t="s">
        <v>136</v>
      </c>
      <c r="F281" s="1556"/>
      <c r="G281" s="1556"/>
      <c r="H281" s="1556"/>
      <c r="I281" s="1556"/>
      <c r="J281" s="1556"/>
      <c r="K281" s="1556"/>
      <c r="L281" s="1556"/>
      <c r="M281" s="1556"/>
      <c r="N281" s="1557"/>
      <c r="O281" s="156"/>
    </row>
    <row r="282" spans="5:15" ht="15.75" customHeight="1" x14ac:dyDescent="0.25">
      <c r="E282" s="303"/>
      <c r="F282" s="304"/>
      <c r="G282" s="304"/>
      <c r="H282" s="368"/>
      <c r="I282" s="369"/>
      <c r="J282" s="304"/>
      <c r="K282" s="369"/>
      <c r="L282" s="304"/>
      <c r="M282" s="370"/>
      <c r="N282" s="367"/>
      <c r="O282" s="156"/>
    </row>
    <row r="283" spans="5:15" ht="15.75" customHeight="1" x14ac:dyDescent="0.25">
      <c r="E283" s="1549" t="s">
        <v>169</v>
      </c>
      <c r="F283" s="1550"/>
      <c r="G283" s="1550"/>
      <c r="H283" s="1550"/>
      <c r="I283" s="1550"/>
      <c r="J283" s="1550"/>
      <c r="K283" s="1550"/>
      <c r="L283" s="1550"/>
      <c r="M283" s="1550"/>
      <c r="N283" s="1551"/>
      <c r="O283" s="156"/>
    </row>
    <row r="284" spans="5:15" ht="15.75" customHeight="1" x14ac:dyDescent="0.25">
      <c r="E284" s="1281"/>
      <c r="F284" s="1282"/>
      <c r="G284" s="1282"/>
      <c r="H284" s="1695"/>
      <c r="I284" s="1695"/>
      <c r="J284" s="1695"/>
      <c r="K284" s="1695"/>
      <c r="L284" s="1695"/>
      <c r="M284" s="255"/>
      <c r="N284" s="1732"/>
      <c r="O284" s="156"/>
    </row>
    <row r="285" spans="5:15" ht="15.75" customHeight="1" x14ac:dyDescent="0.25">
      <c r="E285" s="1552" t="s">
        <v>280</v>
      </c>
      <c r="F285" s="1553"/>
      <c r="G285" s="1553"/>
      <c r="H285" s="1553"/>
      <c r="I285" s="1553"/>
      <c r="J285" s="1553"/>
      <c r="K285" s="1553"/>
      <c r="L285" s="1553"/>
      <c r="M285" s="1553"/>
      <c r="N285" s="1554"/>
      <c r="O285" s="156"/>
    </row>
    <row r="286" spans="5:15" ht="15.75" customHeight="1" x14ac:dyDescent="0.25">
      <c r="E286" s="1283"/>
      <c r="F286" s="1284"/>
      <c r="G286" s="1284"/>
      <c r="H286" s="1698"/>
      <c r="I286" s="1698"/>
      <c r="J286" s="1698"/>
      <c r="K286" s="1698"/>
      <c r="L286" s="1698"/>
      <c r="M286" s="256"/>
      <c r="N286" s="1733"/>
      <c r="O286" s="156"/>
    </row>
    <row r="287" spans="5:15" ht="15.75" customHeight="1" x14ac:dyDescent="0.25">
      <c r="E287" s="1544" t="s">
        <v>111</v>
      </c>
      <c r="F287" s="1545"/>
      <c r="G287" s="1545"/>
      <c r="H287" s="1545"/>
      <c r="I287" s="1545"/>
      <c r="J287" s="1545"/>
      <c r="K287" s="1545"/>
      <c r="L287" s="1545"/>
      <c r="M287" s="1545"/>
      <c r="N287" s="1546"/>
      <c r="O287" s="156"/>
    </row>
    <row r="288" spans="5:15" ht="15.75" customHeight="1" x14ac:dyDescent="0.25">
      <c r="E288" s="1283"/>
      <c r="F288" s="1284"/>
      <c r="G288" s="1284"/>
      <c r="H288" s="1698"/>
      <c r="I288" s="1698"/>
      <c r="J288" s="1698"/>
      <c r="K288" s="1698"/>
      <c r="L288" s="1698"/>
      <c r="M288" s="256"/>
      <c r="N288" s="1733"/>
      <c r="O288" s="156"/>
    </row>
    <row r="289" spans="4:16" ht="15.75" customHeight="1" x14ac:dyDescent="0.25">
      <c r="D289" s="1274"/>
      <c r="E289" s="1274"/>
      <c r="F289" s="1274"/>
      <c r="G289" s="1274"/>
      <c r="H289" s="1274"/>
      <c r="I289" s="1274"/>
      <c r="J289" s="1274"/>
      <c r="K289" s="1274"/>
      <c r="L289" s="363"/>
      <c r="M289" s="1274"/>
      <c r="N289" s="1274"/>
      <c r="O289" s="1274"/>
    </row>
    <row r="290" spans="4:16" ht="15.75" customHeight="1" x14ac:dyDescent="0.25">
      <c r="D290" s="1274"/>
      <c r="E290" s="1274"/>
      <c r="F290" s="1274"/>
      <c r="G290" s="1274"/>
      <c r="H290" s="1274"/>
      <c r="I290" s="1274"/>
      <c r="J290" s="1274"/>
      <c r="K290" s="1274"/>
      <c r="L290" s="1274"/>
      <c r="M290" s="1274"/>
      <c r="N290" s="1274"/>
      <c r="O290" s="562">
        <f>SUM(O116:O278)</f>
        <v>1</v>
      </c>
      <c r="P290" s="1274" t="s">
        <v>668</v>
      </c>
    </row>
    <row r="291" spans="4:16" ht="15.75" customHeight="1" x14ac:dyDescent="0.25">
      <c r="D291" s="1274"/>
      <c r="E291" s="1274"/>
      <c r="F291" s="1274"/>
      <c r="G291" s="1274"/>
      <c r="H291" s="1274"/>
      <c r="I291" s="1274"/>
      <c r="J291" s="1274"/>
      <c r="K291" s="1274"/>
      <c r="L291" s="1274"/>
      <c r="M291" s="1274"/>
      <c r="N291" s="1274"/>
      <c r="O291" s="1274"/>
    </row>
    <row r="292" spans="4:16" ht="15.75" customHeight="1" x14ac:dyDescent="0.25">
      <c r="D292" s="1274"/>
      <c r="E292" s="1274"/>
      <c r="F292" s="1274"/>
      <c r="G292" s="1274"/>
      <c r="H292" s="1274"/>
      <c r="I292" s="1274"/>
      <c r="J292" s="1274"/>
      <c r="K292" s="1274"/>
      <c r="L292" s="1274"/>
      <c r="M292" s="1274"/>
      <c r="N292" s="1274"/>
      <c r="O292" s="1274"/>
    </row>
    <row r="293" spans="4:16" ht="15.75" customHeight="1" x14ac:dyDescent="0.25">
      <c r="D293" s="1274"/>
      <c r="E293" s="1274"/>
      <c r="F293" s="1274"/>
    </row>
    <row r="294" spans="4:16" ht="15.75" customHeight="1" x14ac:dyDescent="0.25">
      <c r="D294" s="1274"/>
      <c r="E294" s="1274"/>
      <c r="F294" s="1274"/>
    </row>
    <row r="295" spans="4:16" ht="15.75" customHeight="1" x14ac:dyDescent="0.25">
      <c r="D295" s="1274"/>
      <c r="E295" s="1274"/>
      <c r="F295" s="1274"/>
    </row>
    <row r="296" spans="4:16" ht="15.75" customHeight="1" x14ac:dyDescent="0.25">
      <c r="D296" s="1274"/>
      <c r="E296" s="1274"/>
      <c r="F296" s="1274"/>
    </row>
    <row r="297" spans="4:16" ht="15.75" customHeight="1" x14ac:dyDescent="0.25">
      <c r="D297" s="1274"/>
      <c r="E297" s="1274"/>
      <c r="F297" s="1274"/>
    </row>
    <row r="298" spans="4:16" ht="15.75" customHeight="1" x14ac:dyDescent="0.25">
      <c r="D298" s="1274"/>
      <c r="E298" s="1274"/>
      <c r="F298" s="1274"/>
    </row>
    <row r="299" spans="4:16" ht="15.75" customHeight="1" x14ac:dyDescent="0.25">
      <c r="D299" s="1274"/>
      <c r="E299" s="1274"/>
      <c r="F299" s="1274"/>
    </row>
    <row r="300" spans="4:16" ht="15.75" customHeight="1" x14ac:dyDescent="0.25">
      <c r="D300" s="1274"/>
      <c r="E300" s="1274"/>
      <c r="F300" s="1274"/>
    </row>
    <row r="301" spans="4:16" ht="13.2" x14ac:dyDescent="0.25">
      <c r="D301" s="1274"/>
      <c r="E301" s="1274"/>
      <c r="F301" s="1274"/>
      <c r="G301" s="1274"/>
      <c r="H301" s="1274"/>
      <c r="I301" s="1274"/>
      <c r="J301" s="1274"/>
      <c r="K301" s="1274"/>
      <c r="L301" s="1274"/>
      <c r="M301" s="1274"/>
      <c r="N301" s="1274"/>
      <c r="O301" s="1274"/>
    </row>
    <row r="302" spans="4:16" ht="13.2" x14ac:dyDescent="0.25">
      <c r="D302" s="1274"/>
      <c r="E302" s="1274"/>
      <c r="F302" s="1274"/>
      <c r="G302" s="1274"/>
      <c r="H302" s="1274"/>
      <c r="I302" s="1274"/>
      <c r="J302" s="1274"/>
      <c r="K302" s="1274"/>
      <c r="L302" s="1274"/>
      <c r="M302" s="1274"/>
      <c r="N302" s="1274"/>
      <c r="O302" s="1274"/>
    </row>
    <row r="303" spans="4:16" ht="13.2" x14ac:dyDescent="0.25">
      <c r="D303" s="1274"/>
      <c r="E303" s="1274"/>
      <c r="F303" s="1274"/>
      <c r="G303" s="1274"/>
      <c r="H303" s="1274"/>
      <c r="I303" s="1274"/>
      <c r="J303" s="1274"/>
      <c r="K303" s="1274"/>
      <c r="L303" s="1274"/>
      <c r="M303" s="1274"/>
      <c r="N303" s="1274"/>
      <c r="O303" s="1274"/>
    </row>
    <row r="304" spans="4:16" ht="13.2" x14ac:dyDescent="0.25">
      <c r="D304" s="1274"/>
      <c r="E304" s="1274"/>
      <c r="F304" s="1274"/>
      <c r="G304" s="1274"/>
      <c r="H304" s="1274"/>
      <c r="I304" s="1274"/>
      <c r="J304" s="1274"/>
      <c r="K304" s="1274"/>
      <c r="L304" s="1274"/>
      <c r="M304" s="1274"/>
      <c r="N304" s="1274"/>
      <c r="O304" s="1274"/>
    </row>
    <row r="305" spans="4:15" ht="13.2" x14ac:dyDescent="0.25">
      <c r="D305" s="1274"/>
      <c r="E305" s="1274"/>
      <c r="F305" s="1274"/>
      <c r="G305" s="1274"/>
      <c r="H305" s="1274"/>
      <c r="I305" s="1274"/>
      <c r="J305" s="1274"/>
      <c r="K305" s="1274"/>
      <c r="L305" s="1274"/>
      <c r="M305" s="1274"/>
      <c r="N305" s="1274"/>
      <c r="O305" s="1274"/>
    </row>
    <row r="306" spans="4:15" ht="13.2" x14ac:dyDescent="0.25">
      <c r="D306" s="1274"/>
      <c r="E306" s="1274"/>
      <c r="F306" s="1274"/>
      <c r="G306" s="1274"/>
      <c r="H306" s="1274"/>
      <c r="I306" s="1274"/>
      <c r="J306" s="1274"/>
      <c r="K306" s="1274"/>
      <c r="L306" s="1274"/>
      <c r="M306" s="1274"/>
      <c r="N306" s="1274"/>
      <c r="O306" s="1274"/>
    </row>
    <row r="307" spans="4:15" ht="13.2" x14ac:dyDescent="0.25">
      <c r="D307" s="1274"/>
      <c r="E307" s="1274"/>
      <c r="F307" s="1274"/>
      <c r="G307" s="1274"/>
      <c r="H307" s="1274"/>
      <c r="I307" s="1274"/>
      <c r="J307" s="1274"/>
      <c r="K307" s="1274"/>
      <c r="L307" s="1274"/>
      <c r="M307" s="1274"/>
      <c r="N307" s="1274"/>
      <c r="O307" s="1274"/>
    </row>
    <row r="308" spans="4:15" ht="13.2" x14ac:dyDescent="0.25">
      <c r="D308" s="1274"/>
      <c r="E308" s="1274"/>
      <c r="F308" s="1274"/>
      <c r="G308" s="1274"/>
      <c r="H308" s="1274"/>
      <c r="I308" s="1274"/>
      <c r="J308" s="1274"/>
      <c r="K308" s="1274"/>
      <c r="L308" s="1274"/>
      <c r="M308" s="1274"/>
      <c r="N308" s="1274"/>
      <c r="O308" s="1274"/>
    </row>
    <row r="309" spans="4:15" ht="13.2" x14ac:dyDescent="0.25">
      <c r="D309" s="1274"/>
      <c r="E309" s="1274"/>
      <c r="F309" s="1274"/>
      <c r="G309" s="1274"/>
      <c r="H309" s="1274"/>
      <c r="I309" s="1274"/>
      <c r="J309" s="1274"/>
      <c r="K309" s="1274"/>
      <c r="L309" s="1274"/>
      <c r="M309" s="1274"/>
      <c r="N309" s="1274"/>
      <c r="O309" s="1274"/>
    </row>
    <row r="310" spans="4:15" ht="13.2" x14ac:dyDescent="0.25">
      <c r="D310" s="1274"/>
      <c r="E310" s="1274"/>
      <c r="F310" s="1274"/>
      <c r="G310" s="1274"/>
      <c r="H310" s="1274"/>
      <c r="I310" s="1274"/>
      <c r="J310" s="1274"/>
      <c r="K310" s="1274"/>
      <c r="L310" s="1274"/>
      <c r="M310" s="1274"/>
      <c r="N310" s="1274"/>
      <c r="O310" s="1274"/>
    </row>
    <row r="311" spans="4:15" ht="13.2" x14ac:dyDescent="0.25">
      <c r="D311" s="1274"/>
      <c r="E311" s="1274"/>
      <c r="F311" s="1274"/>
      <c r="G311" s="1274"/>
      <c r="H311" s="1274"/>
      <c r="I311" s="1274"/>
      <c r="J311" s="1274"/>
      <c r="K311" s="1274"/>
      <c r="L311" s="1274"/>
      <c r="M311" s="1274"/>
      <c r="N311" s="1274"/>
      <c r="O311" s="1274"/>
    </row>
    <row r="312" spans="4:15" ht="13.2" x14ac:dyDescent="0.25">
      <c r="D312" s="1274"/>
      <c r="E312" s="1274"/>
      <c r="F312" s="1274"/>
      <c r="G312" s="1274"/>
      <c r="H312" s="1274"/>
      <c r="I312" s="1274"/>
      <c r="J312" s="1274"/>
      <c r="K312" s="1274"/>
      <c r="L312" s="1274"/>
      <c r="M312" s="1274"/>
      <c r="N312" s="1274"/>
      <c r="O312" s="1274"/>
    </row>
    <row r="313" spans="4:15" ht="13.2" x14ac:dyDescent="0.25">
      <c r="D313" s="1274"/>
      <c r="E313" s="1274"/>
      <c r="F313" s="1274"/>
      <c r="G313" s="1274"/>
      <c r="H313" s="1274"/>
      <c r="I313" s="1274"/>
      <c r="J313" s="1274"/>
      <c r="K313" s="1274"/>
      <c r="L313" s="1274"/>
      <c r="M313" s="1274"/>
      <c r="N313" s="1274"/>
      <c r="O313" s="1274"/>
    </row>
    <row r="314" spans="4:15" ht="13.2" x14ac:dyDescent="0.25">
      <c r="D314" s="1274"/>
      <c r="E314" s="1274"/>
      <c r="F314" s="1274"/>
      <c r="G314" s="1274"/>
      <c r="H314" s="1274"/>
      <c r="I314" s="1274"/>
      <c r="J314" s="1274"/>
      <c r="K314" s="1274"/>
      <c r="L314" s="1274"/>
      <c r="M314" s="1274"/>
      <c r="N314" s="1274"/>
      <c r="O314" s="1274"/>
    </row>
    <row r="315" spans="4:15" ht="13.2" x14ac:dyDescent="0.25">
      <c r="D315" s="1274"/>
      <c r="E315" s="1274"/>
      <c r="F315" s="1274"/>
      <c r="G315" s="1274"/>
      <c r="H315" s="1274"/>
      <c r="I315" s="1274"/>
      <c r="J315" s="1274"/>
      <c r="K315" s="1274"/>
      <c r="L315" s="1274"/>
      <c r="M315" s="1274"/>
      <c r="N315" s="1274"/>
      <c r="O315" s="1274"/>
    </row>
    <row r="316" spans="4:15" ht="13.2" x14ac:dyDescent="0.25">
      <c r="D316" s="1274"/>
      <c r="E316" s="1274"/>
      <c r="F316" s="1274"/>
      <c r="G316" s="1274"/>
      <c r="H316" s="1274"/>
      <c r="I316" s="1274"/>
      <c r="J316" s="1274"/>
      <c r="K316" s="1274"/>
      <c r="L316" s="1274"/>
      <c r="M316" s="1274"/>
      <c r="N316" s="1274"/>
      <c r="O316" s="1274"/>
    </row>
    <row r="317" spans="4:15" ht="13.2" x14ac:dyDescent="0.25">
      <c r="D317" s="1274"/>
      <c r="E317" s="1274"/>
      <c r="F317" s="1274"/>
      <c r="G317" s="1274"/>
      <c r="H317" s="1274"/>
      <c r="I317" s="1274"/>
      <c r="J317" s="1274"/>
      <c r="K317" s="1274"/>
      <c r="L317" s="1274"/>
      <c r="M317" s="1274"/>
      <c r="N317" s="1274"/>
      <c r="O317" s="1274"/>
    </row>
    <row r="318" spans="4:15" ht="13.2" x14ac:dyDescent="0.25">
      <c r="D318" s="1274"/>
      <c r="E318" s="1274"/>
      <c r="F318" s="1274"/>
      <c r="G318" s="1274"/>
      <c r="H318" s="1274"/>
      <c r="I318" s="1274"/>
      <c r="J318" s="1274"/>
      <c r="K318" s="1274"/>
      <c r="L318" s="1274"/>
      <c r="M318" s="1274"/>
      <c r="N318" s="1274"/>
      <c r="O318" s="1274"/>
    </row>
    <row r="319" spans="4:15" ht="13.2" x14ac:dyDescent="0.25">
      <c r="D319" s="1274"/>
      <c r="E319" s="1274"/>
      <c r="F319" s="1274"/>
      <c r="G319" s="1274"/>
      <c r="H319" s="1274"/>
      <c r="I319" s="1274"/>
      <c r="J319" s="1274"/>
      <c r="K319" s="1274"/>
      <c r="L319" s="1274"/>
      <c r="M319" s="1274"/>
      <c r="N319" s="1274"/>
      <c r="O319" s="1274"/>
    </row>
    <row r="320" spans="4:15" ht="13.2" x14ac:dyDescent="0.25">
      <c r="D320" s="1274"/>
      <c r="E320" s="1274"/>
      <c r="F320" s="1274"/>
      <c r="G320" s="1274"/>
      <c r="H320" s="1274"/>
      <c r="I320" s="1274"/>
      <c r="J320" s="1274"/>
      <c r="K320" s="1274"/>
      <c r="L320" s="1274"/>
      <c r="M320" s="1274"/>
      <c r="N320" s="1274"/>
      <c r="O320" s="1274"/>
    </row>
    <row r="321" spans="4:15" ht="13.2" x14ac:dyDescent="0.25">
      <c r="D321" s="1274"/>
      <c r="E321" s="1274"/>
      <c r="F321" s="1274"/>
      <c r="G321" s="1274"/>
      <c r="H321" s="1274"/>
      <c r="I321" s="1274"/>
      <c r="J321" s="1274"/>
      <c r="K321" s="1274"/>
      <c r="L321" s="1274"/>
      <c r="M321" s="1274"/>
      <c r="N321" s="1274"/>
      <c r="O321" s="1274"/>
    </row>
    <row r="322" spans="4:15" ht="13.2" x14ac:dyDescent="0.25">
      <c r="D322" s="1274"/>
      <c r="E322" s="1274"/>
      <c r="F322" s="1274"/>
      <c r="G322" s="1274"/>
      <c r="H322" s="1274"/>
      <c r="I322" s="1274"/>
      <c r="J322" s="1274"/>
      <c r="K322" s="1274"/>
      <c r="L322" s="1274"/>
      <c r="M322" s="1274"/>
      <c r="N322" s="1274"/>
      <c r="O322" s="1274"/>
    </row>
    <row r="323" spans="4:15" ht="13.2" x14ac:dyDescent="0.25">
      <c r="D323" s="1274"/>
      <c r="E323" s="1274"/>
      <c r="F323" s="1274"/>
      <c r="G323" s="1274"/>
      <c r="H323" s="1274"/>
      <c r="I323" s="1274"/>
      <c r="J323" s="1274"/>
      <c r="K323" s="1274"/>
      <c r="L323" s="1274"/>
      <c r="M323" s="1274"/>
      <c r="N323" s="1274"/>
      <c r="O323" s="1274"/>
    </row>
    <row r="324" spans="4:15" ht="13.2" x14ac:dyDescent="0.25">
      <c r="D324" s="1274"/>
      <c r="E324" s="1274"/>
      <c r="F324" s="1274"/>
      <c r="G324" s="1274"/>
      <c r="H324" s="1274"/>
      <c r="I324" s="1274"/>
      <c r="J324" s="1274"/>
      <c r="K324" s="1274"/>
      <c r="L324" s="1274"/>
      <c r="M324" s="1274"/>
      <c r="N324" s="1274"/>
      <c r="O324" s="1274"/>
    </row>
    <row r="325" spans="4:15" ht="13.2" x14ac:dyDescent="0.25">
      <c r="D325" s="1274"/>
      <c r="E325" s="1274"/>
      <c r="F325" s="1274"/>
      <c r="G325" s="1274"/>
      <c r="H325" s="1274"/>
      <c r="I325" s="1274"/>
      <c r="J325" s="1274"/>
      <c r="K325" s="1274"/>
      <c r="L325" s="1274"/>
      <c r="M325" s="1274"/>
      <c r="N325" s="1274"/>
      <c r="O325" s="1274"/>
    </row>
    <row r="326" spans="4:15" ht="13.2" x14ac:dyDescent="0.25">
      <c r="D326" s="1274"/>
      <c r="E326" s="1274"/>
      <c r="F326" s="1274"/>
      <c r="G326" s="1274"/>
      <c r="H326" s="1274"/>
      <c r="I326" s="1274"/>
      <c r="J326" s="1274"/>
      <c r="K326" s="1274"/>
      <c r="L326" s="1274"/>
      <c r="M326" s="1274"/>
      <c r="N326" s="1274"/>
      <c r="O326" s="1274"/>
    </row>
    <row r="327" spans="4:15" ht="13.2" x14ac:dyDescent="0.25">
      <c r="D327" s="1274"/>
      <c r="E327" s="1274"/>
      <c r="F327" s="1274"/>
      <c r="G327" s="1274"/>
      <c r="H327" s="1274"/>
      <c r="I327" s="1274"/>
      <c r="J327" s="1274"/>
      <c r="K327" s="1274"/>
      <c r="L327" s="1274"/>
      <c r="M327" s="1274"/>
      <c r="N327" s="1274"/>
      <c r="O327" s="1274"/>
    </row>
    <row r="328" spans="4:15" ht="13.2" x14ac:dyDescent="0.25">
      <c r="D328" s="1274"/>
      <c r="E328" s="1274"/>
      <c r="F328" s="1274"/>
      <c r="G328" s="1274"/>
      <c r="H328" s="1274"/>
      <c r="I328" s="1274"/>
      <c r="J328" s="1274"/>
      <c r="K328" s="1274"/>
      <c r="L328" s="1274"/>
      <c r="M328" s="1274"/>
      <c r="N328" s="1274"/>
      <c r="O328" s="1274"/>
    </row>
    <row r="329" spans="4:15" ht="13.2" x14ac:dyDescent="0.25">
      <c r="D329" s="1274"/>
      <c r="E329" s="1274"/>
      <c r="F329" s="1274"/>
      <c r="G329" s="1274"/>
      <c r="H329" s="1274"/>
      <c r="I329" s="1274"/>
      <c r="J329" s="1274"/>
      <c r="K329" s="1274"/>
      <c r="L329" s="1274"/>
      <c r="M329" s="1274"/>
      <c r="N329" s="1274"/>
      <c r="O329" s="1274"/>
    </row>
    <row r="330" spans="4:15" ht="13.2" x14ac:dyDescent="0.25">
      <c r="D330" s="1274"/>
      <c r="E330" s="1274"/>
      <c r="F330" s="1274"/>
      <c r="G330" s="1274"/>
      <c r="H330" s="1274"/>
      <c r="I330" s="1274"/>
      <c r="J330" s="1274"/>
      <c r="K330" s="1274"/>
      <c r="L330" s="1274"/>
      <c r="M330" s="1274"/>
      <c r="N330" s="1274"/>
      <c r="O330" s="1274"/>
    </row>
    <row r="331" spans="4:15" ht="13.2" x14ac:dyDescent="0.25">
      <c r="D331" s="1274"/>
      <c r="E331" s="1274"/>
      <c r="F331" s="1274"/>
      <c r="G331" s="1274"/>
      <c r="H331" s="1274"/>
      <c r="I331" s="1274"/>
      <c r="J331" s="1274"/>
      <c r="K331" s="1274"/>
      <c r="L331" s="1274"/>
      <c r="M331" s="1274"/>
      <c r="N331" s="1274"/>
      <c r="O331" s="1274"/>
    </row>
    <row r="332" spans="4:15" ht="13.2" x14ac:dyDescent="0.25">
      <c r="D332" s="1274"/>
      <c r="E332" s="1274"/>
      <c r="F332" s="1274"/>
      <c r="G332" s="1274"/>
      <c r="H332" s="1274"/>
      <c r="I332" s="1274"/>
      <c r="J332" s="1274"/>
      <c r="K332" s="1274"/>
      <c r="L332" s="1274"/>
      <c r="M332" s="1274"/>
      <c r="N332" s="1274"/>
      <c r="O332" s="1274"/>
    </row>
    <row r="333" spans="4:15" ht="13.2" x14ac:dyDescent="0.25">
      <c r="D333" s="1274"/>
      <c r="E333" s="1274"/>
      <c r="F333" s="1274"/>
      <c r="G333" s="1274"/>
      <c r="H333" s="1274"/>
      <c r="I333" s="1274"/>
      <c r="J333" s="1274"/>
      <c r="K333" s="1274"/>
      <c r="L333" s="1274"/>
      <c r="M333" s="1274"/>
      <c r="N333" s="1274"/>
      <c r="O333" s="1274"/>
    </row>
    <row r="334" spans="4:15" ht="13.2" x14ac:dyDescent="0.25">
      <c r="D334" s="1274"/>
      <c r="E334" s="1274"/>
      <c r="F334" s="1274"/>
      <c r="G334" s="1274"/>
      <c r="H334" s="1274"/>
      <c r="I334" s="1274"/>
      <c r="J334" s="1274"/>
      <c r="K334" s="1274"/>
      <c r="L334" s="1274"/>
      <c r="M334" s="1274"/>
      <c r="N334" s="1274"/>
      <c r="O334" s="1274"/>
    </row>
    <row r="335" spans="4:15" ht="13.2" x14ac:dyDescent="0.25">
      <c r="D335" s="1274"/>
      <c r="E335" s="1274"/>
      <c r="F335" s="1274"/>
      <c r="G335" s="1274"/>
      <c r="H335" s="1274"/>
      <c r="I335" s="1274"/>
      <c r="J335" s="1274"/>
      <c r="K335" s="1274"/>
      <c r="L335" s="1274"/>
      <c r="M335" s="1274"/>
      <c r="N335" s="1274"/>
      <c r="O335" s="1274"/>
    </row>
    <row r="336" spans="4:15" ht="13.2" x14ac:dyDescent="0.25">
      <c r="D336" s="1274"/>
      <c r="E336" s="1274"/>
      <c r="F336" s="1274"/>
      <c r="G336" s="1274"/>
      <c r="H336" s="1274"/>
      <c r="I336" s="1274"/>
      <c r="J336" s="1274"/>
      <c r="K336" s="1274"/>
      <c r="L336" s="1274"/>
      <c r="M336" s="1274"/>
      <c r="N336" s="1274"/>
      <c r="O336" s="1274"/>
    </row>
    <row r="337" spans="4:15" ht="13.2" x14ac:dyDescent="0.25">
      <c r="D337" s="1274"/>
      <c r="E337" s="1274"/>
      <c r="F337" s="1274"/>
      <c r="G337" s="1274"/>
      <c r="H337" s="1274"/>
      <c r="I337" s="1274"/>
      <c r="J337" s="1274"/>
      <c r="K337" s="1274"/>
      <c r="L337" s="1274"/>
      <c r="M337" s="1274"/>
      <c r="N337" s="1274"/>
      <c r="O337" s="1274"/>
    </row>
    <row r="338" spans="4:15" ht="13.2" x14ac:dyDescent="0.25">
      <c r="D338" s="1274"/>
      <c r="E338" s="1274"/>
      <c r="F338" s="1274"/>
      <c r="G338" s="1274"/>
      <c r="H338" s="1274"/>
      <c r="I338" s="1274"/>
      <c r="J338" s="1274"/>
      <c r="K338" s="1274"/>
      <c r="L338" s="1274"/>
      <c r="M338" s="1274"/>
      <c r="N338" s="1274"/>
      <c r="O338" s="1274"/>
    </row>
    <row r="339" spans="4:15" ht="13.2" x14ac:dyDescent="0.25">
      <c r="D339" s="1274"/>
      <c r="E339" s="1274"/>
      <c r="F339" s="1274"/>
      <c r="G339" s="1274"/>
      <c r="H339" s="1274"/>
      <c r="I339" s="1274"/>
      <c r="J339" s="1274"/>
      <c r="K339" s="1274"/>
      <c r="L339" s="1274"/>
      <c r="M339" s="1274"/>
      <c r="N339" s="1274"/>
      <c r="O339" s="1274"/>
    </row>
    <row r="340" spans="4:15" ht="13.2" x14ac:dyDescent="0.25">
      <c r="D340" s="1274"/>
      <c r="E340" s="1274"/>
      <c r="F340" s="1274"/>
      <c r="G340" s="1274"/>
      <c r="H340" s="1274"/>
      <c r="I340" s="1274"/>
      <c r="J340" s="1274"/>
      <c r="K340" s="1274"/>
      <c r="L340" s="1274"/>
      <c r="M340" s="1274"/>
      <c r="N340" s="1274"/>
      <c r="O340" s="1274"/>
    </row>
    <row r="341" spans="4:15" ht="13.2" x14ac:dyDescent="0.25">
      <c r="D341" s="1274"/>
      <c r="E341" s="1274"/>
      <c r="F341" s="1274"/>
      <c r="G341" s="1274"/>
      <c r="H341" s="1274"/>
      <c r="I341" s="1274"/>
      <c r="J341" s="1274"/>
      <c r="K341" s="1274"/>
      <c r="L341" s="1274"/>
      <c r="M341" s="1274"/>
      <c r="N341" s="1274"/>
      <c r="O341" s="1274"/>
    </row>
    <row r="342" spans="4:15" ht="13.2" x14ac:dyDescent="0.25">
      <c r="D342" s="1274"/>
      <c r="E342" s="1274"/>
      <c r="F342" s="1274"/>
      <c r="G342" s="1274"/>
      <c r="H342" s="1274"/>
      <c r="I342" s="1274"/>
      <c r="J342" s="1274"/>
      <c r="K342" s="1274"/>
      <c r="L342" s="1274"/>
      <c r="M342" s="1274"/>
      <c r="N342" s="1274"/>
      <c r="O342" s="1274"/>
    </row>
    <row r="343" spans="4:15" ht="13.2" x14ac:dyDescent="0.25">
      <c r="D343" s="1274"/>
      <c r="E343" s="1274"/>
      <c r="F343" s="1274"/>
      <c r="G343" s="1274"/>
      <c r="H343" s="1274"/>
      <c r="I343" s="1274"/>
      <c r="J343" s="1274"/>
      <c r="K343" s="1274"/>
      <c r="L343" s="1274"/>
      <c r="M343" s="1274"/>
      <c r="N343" s="1274"/>
      <c r="O343" s="1274"/>
    </row>
    <row r="344" spans="4:15" ht="13.2" x14ac:dyDescent="0.25">
      <c r="D344" s="1274"/>
      <c r="E344" s="1274"/>
      <c r="F344" s="1274"/>
      <c r="G344" s="1274"/>
      <c r="H344" s="1274"/>
      <c r="I344" s="1274"/>
      <c r="J344" s="1274"/>
      <c r="K344" s="1274"/>
      <c r="L344" s="1274"/>
      <c r="M344" s="1274"/>
      <c r="N344" s="1274"/>
      <c r="O344" s="1274"/>
    </row>
    <row r="345" spans="4:15" ht="13.2" x14ac:dyDescent="0.25">
      <c r="D345" s="1274"/>
      <c r="E345" s="1274"/>
      <c r="F345" s="1274"/>
      <c r="G345" s="1274"/>
      <c r="H345" s="1274"/>
      <c r="I345" s="1274"/>
      <c r="J345" s="1274"/>
      <c r="K345" s="1274"/>
      <c r="L345" s="1274"/>
      <c r="M345" s="1274"/>
      <c r="N345" s="1274"/>
      <c r="O345" s="1274"/>
    </row>
    <row r="346" spans="4:15" ht="13.2" x14ac:dyDescent="0.25">
      <c r="D346" s="1274"/>
      <c r="E346" s="1274"/>
      <c r="F346" s="1274"/>
      <c r="G346" s="1274"/>
      <c r="H346" s="1274"/>
      <c r="I346" s="1274"/>
      <c r="J346" s="1274"/>
      <c r="K346" s="1274"/>
      <c r="L346" s="1274"/>
      <c r="M346" s="1274"/>
      <c r="N346" s="1274"/>
      <c r="O346" s="1274"/>
    </row>
    <row r="347" spans="4:15" ht="13.2" x14ac:dyDescent="0.25">
      <c r="D347" s="1274"/>
      <c r="E347" s="1274"/>
      <c r="F347" s="1274"/>
      <c r="G347" s="1274"/>
      <c r="H347" s="1274"/>
      <c r="I347" s="1274"/>
      <c r="J347" s="1274"/>
      <c r="K347" s="1274"/>
      <c r="L347" s="1274"/>
      <c r="M347" s="1274"/>
      <c r="N347" s="1274"/>
      <c r="O347" s="1274"/>
    </row>
    <row r="348" spans="4:15" ht="13.2" x14ac:dyDescent="0.25">
      <c r="D348" s="1274"/>
      <c r="E348" s="1274"/>
      <c r="F348" s="1274"/>
      <c r="G348" s="1274"/>
      <c r="H348" s="1274"/>
      <c r="I348" s="1274"/>
      <c r="J348" s="1274"/>
      <c r="K348" s="1274"/>
      <c r="L348" s="1274"/>
      <c r="M348" s="1274"/>
      <c r="N348" s="1274"/>
      <c r="O348" s="1274"/>
    </row>
    <row r="349" spans="4:15" ht="13.2" x14ac:dyDescent="0.25">
      <c r="D349" s="1274"/>
      <c r="E349" s="1274"/>
      <c r="F349" s="1274"/>
      <c r="G349" s="1274"/>
      <c r="H349" s="1274"/>
      <c r="I349" s="1274"/>
      <c r="J349" s="1274"/>
      <c r="K349" s="1274"/>
      <c r="L349" s="1274"/>
      <c r="M349" s="1274"/>
      <c r="N349" s="1274"/>
      <c r="O349" s="1274"/>
    </row>
    <row r="350" spans="4:15" ht="13.2" x14ac:dyDescent="0.25">
      <c r="D350" s="1274"/>
      <c r="E350" s="1274"/>
      <c r="F350" s="1274"/>
      <c r="G350" s="1274"/>
      <c r="H350" s="1274"/>
      <c r="I350" s="1274"/>
      <c r="J350" s="1274"/>
      <c r="K350" s="1274"/>
      <c r="L350" s="1274"/>
      <c r="M350" s="1274"/>
      <c r="N350" s="1274"/>
      <c r="O350" s="1274"/>
    </row>
    <row r="351" spans="4:15" ht="13.2" x14ac:dyDescent="0.25">
      <c r="D351" s="1274"/>
      <c r="E351" s="1274"/>
      <c r="F351" s="1274"/>
      <c r="G351" s="1274"/>
      <c r="H351" s="1274"/>
      <c r="I351" s="1274"/>
      <c r="J351" s="1274"/>
      <c r="K351" s="1274"/>
      <c r="L351" s="1274"/>
      <c r="M351" s="1274"/>
      <c r="N351" s="1274"/>
      <c r="O351" s="1274"/>
    </row>
    <row r="352" spans="4:15" ht="13.2" x14ac:dyDescent="0.25">
      <c r="D352" s="1274"/>
      <c r="E352" s="1274"/>
      <c r="F352" s="1274"/>
      <c r="G352" s="1274"/>
      <c r="H352" s="1274"/>
      <c r="I352" s="1274"/>
      <c r="J352" s="1274"/>
      <c r="K352" s="1274"/>
      <c r="L352" s="1274"/>
      <c r="M352" s="1274"/>
      <c r="N352" s="1274"/>
      <c r="O352" s="1274"/>
    </row>
    <row r="353" spans="4:15" ht="13.2" x14ac:dyDescent="0.25">
      <c r="D353" s="1274"/>
      <c r="E353" s="1274"/>
      <c r="F353" s="1274"/>
      <c r="G353" s="1274"/>
      <c r="H353" s="1274"/>
      <c r="I353" s="1274"/>
      <c r="J353" s="1274"/>
      <c r="K353" s="1274"/>
      <c r="L353" s="1274"/>
      <c r="M353" s="1274"/>
      <c r="N353" s="1274"/>
      <c r="O353" s="1274"/>
    </row>
    <row r="354" spans="4:15" ht="13.2" x14ac:dyDescent="0.25">
      <c r="D354" s="1274"/>
      <c r="E354" s="1274"/>
      <c r="F354" s="1274"/>
      <c r="G354" s="1274"/>
      <c r="H354" s="1274"/>
      <c r="I354" s="1274"/>
      <c r="J354" s="1274"/>
      <c r="K354" s="1274"/>
      <c r="L354" s="1274"/>
      <c r="M354" s="1274"/>
      <c r="N354" s="1274"/>
      <c r="O354" s="1274"/>
    </row>
    <row r="355" spans="4:15" ht="13.2" x14ac:dyDescent="0.25">
      <c r="D355" s="1274"/>
      <c r="E355" s="1274"/>
      <c r="F355" s="1274"/>
      <c r="G355" s="1274"/>
      <c r="H355" s="1274"/>
      <c r="I355" s="1274"/>
      <c r="J355" s="1274"/>
      <c r="K355" s="1274"/>
      <c r="L355" s="1274"/>
      <c r="M355" s="1274"/>
      <c r="N355" s="1274"/>
      <c r="O355" s="1274"/>
    </row>
    <row r="356" spans="4:15" ht="13.2" x14ac:dyDescent="0.25">
      <c r="D356" s="1274"/>
      <c r="E356" s="1274"/>
      <c r="F356" s="1274"/>
      <c r="G356" s="1274"/>
      <c r="H356" s="1274"/>
      <c r="I356" s="1274"/>
      <c r="J356" s="1274"/>
      <c r="K356" s="1274"/>
      <c r="L356" s="1274"/>
      <c r="M356" s="1274"/>
      <c r="N356" s="1274"/>
      <c r="O356" s="1274"/>
    </row>
    <row r="357" spans="4:15" ht="13.2" x14ac:dyDescent="0.25">
      <c r="D357" s="1274"/>
      <c r="E357" s="1274"/>
      <c r="F357" s="1274"/>
      <c r="G357" s="1274"/>
      <c r="H357" s="1274"/>
      <c r="I357" s="1274"/>
      <c r="J357" s="1274"/>
      <c r="K357" s="1274"/>
      <c r="L357" s="1274"/>
      <c r="M357" s="1274"/>
      <c r="N357" s="1274"/>
      <c r="O357" s="1274"/>
    </row>
    <row r="358" spans="4:15" ht="13.2" x14ac:dyDescent="0.25">
      <c r="D358" s="1274"/>
      <c r="E358" s="1274"/>
      <c r="F358" s="1274"/>
      <c r="G358" s="1274"/>
      <c r="H358" s="1274"/>
      <c r="I358" s="1274"/>
      <c r="J358" s="1274"/>
      <c r="K358" s="1274"/>
      <c r="L358" s="1274"/>
      <c r="M358" s="1274"/>
      <c r="N358" s="1274"/>
      <c r="O358" s="1274"/>
    </row>
    <row r="359" spans="4:15" ht="13.2" x14ac:dyDescent="0.25">
      <c r="D359" s="1274"/>
      <c r="E359" s="1274"/>
      <c r="F359" s="1274"/>
      <c r="G359" s="1274"/>
      <c r="H359" s="1274"/>
      <c r="I359" s="1274"/>
      <c r="J359" s="1274"/>
      <c r="K359" s="1274"/>
      <c r="L359" s="1274"/>
      <c r="M359" s="1274"/>
      <c r="N359" s="1274"/>
      <c r="O359" s="1274"/>
    </row>
    <row r="360" spans="4:15" ht="13.2" x14ac:dyDescent="0.25">
      <c r="D360" s="1274"/>
      <c r="E360" s="1274"/>
      <c r="F360" s="1274"/>
      <c r="G360" s="1274"/>
      <c r="H360" s="1274"/>
      <c r="I360" s="1274"/>
      <c r="J360" s="1274"/>
      <c r="K360" s="1274"/>
      <c r="L360" s="1274"/>
      <c r="M360" s="1274"/>
      <c r="N360" s="1274"/>
      <c r="O360" s="1274"/>
    </row>
    <row r="361" spans="4:15" ht="13.2" x14ac:dyDescent="0.25">
      <c r="D361" s="1274"/>
      <c r="E361" s="1274"/>
      <c r="F361" s="1274"/>
      <c r="G361" s="1274"/>
      <c r="H361" s="1274"/>
      <c r="I361" s="1274"/>
      <c r="J361" s="1274"/>
      <c r="K361" s="1274"/>
      <c r="L361" s="1274"/>
      <c r="M361" s="1274"/>
      <c r="N361" s="1274"/>
      <c r="O361" s="1274"/>
    </row>
    <row r="362" spans="4:15" ht="13.2" x14ac:dyDescent="0.25">
      <c r="D362" s="1274"/>
      <c r="E362" s="1274"/>
      <c r="F362" s="1274"/>
      <c r="G362" s="1274"/>
      <c r="H362" s="1274"/>
      <c r="I362" s="1274"/>
      <c r="J362" s="1274"/>
      <c r="K362" s="1274"/>
      <c r="L362" s="1274"/>
      <c r="M362" s="1274"/>
      <c r="N362" s="1274"/>
      <c r="O362" s="1274"/>
    </row>
    <row r="363" spans="4:15" ht="13.2" x14ac:dyDescent="0.25">
      <c r="D363" s="1274"/>
      <c r="E363" s="1274"/>
      <c r="F363" s="1274"/>
      <c r="G363" s="1274"/>
      <c r="H363" s="1274"/>
      <c r="I363" s="1274"/>
      <c r="J363" s="1274"/>
      <c r="K363" s="1274"/>
      <c r="L363" s="1274"/>
      <c r="M363" s="1274"/>
      <c r="N363" s="1274"/>
      <c r="O363" s="1274"/>
    </row>
    <row r="364" spans="4:15" ht="13.2" x14ac:dyDescent="0.25">
      <c r="D364" s="1274"/>
      <c r="E364" s="1274"/>
      <c r="F364" s="1274"/>
      <c r="G364" s="1274"/>
      <c r="H364" s="1274"/>
      <c r="I364" s="1274"/>
      <c r="J364" s="1274"/>
      <c r="K364" s="1274"/>
      <c r="L364" s="1274"/>
      <c r="M364" s="1274"/>
      <c r="N364" s="1274"/>
      <c r="O364" s="1274"/>
    </row>
    <row r="365" spans="4:15" ht="13.2" x14ac:dyDescent="0.25">
      <c r="D365" s="1274"/>
      <c r="E365" s="1274"/>
      <c r="F365" s="1274"/>
      <c r="G365" s="1274"/>
      <c r="H365" s="1274"/>
      <c r="I365" s="1274"/>
      <c r="J365" s="1274"/>
      <c r="K365" s="1274"/>
      <c r="L365" s="1274"/>
      <c r="M365" s="1274"/>
      <c r="N365" s="1274"/>
      <c r="O365" s="1274"/>
    </row>
    <row r="366" spans="4:15" ht="13.2" x14ac:dyDescent="0.25">
      <c r="D366" s="1274"/>
      <c r="E366" s="1274"/>
      <c r="F366" s="1274"/>
      <c r="G366" s="1274"/>
      <c r="H366" s="1274"/>
      <c r="I366" s="1274"/>
      <c r="J366" s="1274"/>
      <c r="K366" s="1274"/>
      <c r="L366" s="1274"/>
      <c r="M366" s="1274"/>
      <c r="N366" s="1274"/>
      <c r="O366" s="1274"/>
    </row>
    <row r="367" spans="4:15" ht="13.2" x14ac:dyDescent="0.25">
      <c r="D367" s="1274"/>
      <c r="E367" s="1274"/>
      <c r="F367" s="1274"/>
      <c r="G367" s="1274"/>
      <c r="H367" s="1274"/>
      <c r="I367" s="1274"/>
      <c r="J367" s="1274"/>
      <c r="K367" s="1274"/>
      <c r="L367" s="1274"/>
      <c r="M367" s="1274"/>
      <c r="N367" s="1274"/>
      <c r="O367" s="1274"/>
    </row>
    <row r="368" spans="4:15" ht="13.2" x14ac:dyDescent="0.25">
      <c r="D368" s="1274"/>
      <c r="E368" s="1274"/>
      <c r="F368" s="1274"/>
      <c r="G368" s="1274"/>
      <c r="H368" s="1274"/>
      <c r="I368" s="1274"/>
      <c r="J368" s="1274"/>
      <c r="K368" s="1274"/>
      <c r="L368" s="1274"/>
      <c r="M368" s="1274"/>
      <c r="N368" s="1274"/>
      <c r="O368" s="1274"/>
    </row>
    <row r="369" spans="4:15" ht="13.2" x14ac:dyDescent="0.25">
      <c r="D369" s="1274"/>
      <c r="E369" s="1274"/>
      <c r="F369" s="1274"/>
      <c r="G369" s="1274"/>
      <c r="H369" s="1274"/>
      <c r="I369" s="1274"/>
      <c r="J369" s="1274"/>
      <c r="K369" s="1274"/>
      <c r="L369" s="1274"/>
      <c r="M369" s="1274"/>
      <c r="N369" s="1274"/>
      <c r="O369" s="1274"/>
    </row>
    <row r="370" spans="4:15" ht="13.2" x14ac:dyDescent="0.25">
      <c r="D370" s="1274"/>
      <c r="E370" s="1274"/>
      <c r="F370" s="1274"/>
      <c r="G370" s="1274"/>
      <c r="H370" s="1274"/>
      <c r="I370" s="1274"/>
      <c r="J370" s="1274"/>
      <c r="K370" s="1274"/>
      <c r="L370" s="1274"/>
      <c r="M370" s="1274"/>
      <c r="N370" s="1274"/>
      <c r="O370" s="1274"/>
    </row>
    <row r="371" spans="4:15" ht="13.2" x14ac:dyDescent="0.25">
      <c r="D371" s="1274"/>
      <c r="E371" s="1274"/>
      <c r="F371" s="1274"/>
      <c r="G371" s="1274"/>
      <c r="H371" s="1274"/>
      <c r="I371" s="1274"/>
      <c r="J371" s="1274"/>
      <c r="K371" s="1274"/>
      <c r="L371" s="1274"/>
      <c r="M371" s="1274"/>
      <c r="N371" s="1274"/>
      <c r="O371" s="1274"/>
    </row>
    <row r="372" spans="4:15" ht="13.2" x14ac:dyDescent="0.25">
      <c r="D372" s="1274"/>
      <c r="E372" s="1274"/>
      <c r="F372" s="1274"/>
      <c r="G372" s="1274"/>
      <c r="H372" s="1274"/>
      <c r="I372" s="1274"/>
      <c r="J372" s="1274"/>
      <c r="K372" s="1274"/>
      <c r="L372" s="1274"/>
      <c r="M372" s="1274"/>
      <c r="N372" s="1274"/>
      <c r="O372" s="1274"/>
    </row>
    <row r="373" spans="4:15" ht="13.2" x14ac:dyDescent="0.25">
      <c r="D373" s="1274"/>
      <c r="E373" s="1274"/>
      <c r="F373" s="1274"/>
      <c r="G373" s="1274"/>
      <c r="H373" s="1274"/>
      <c r="I373" s="1274"/>
      <c r="J373" s="1274"/>
      <c r="K373" s="1274"/>
      <c r="L373" s="1274"/>
      <c r="M373" s="1274"/>
      <c r="N373" s="1274"/>
      <c r="O373" s="1274"/>
    </row>
    <row r="374" spans="4:15" ht="13.2" x14ac:dyDescent="0.25">
      <c r="D374" s="1274"/>
      <c r="E374" s="1274"/>
      <c r="F374" s="1274"/>
      <c r="G374" s="1274"/>
      <c r="H374" s="1274"/>
      <c r="I374" s="1274"/>
      <c r="J374" s="1274"/>
      <c r="K374" s="1274"/>
      <c r="L374" s="1274"/>
      <c r="M374" s="1274"/>
      <c r="N374" s="1274"/>
      <c r="O374" s="1274"/>
    </row>
    <row r="375" spans="4:15" ht="13.2" x14ac:dyDescent="0.25">
      <c r="D375" s="1274"/>
      <c r="E375" s="1274"/>
      <c r="F375" s="1274"/>
      <c r="G375" s="1274"/>
      <c r="H375" s="1274"/>
      <c r="I375" s="1274"/>
      <c r="J375" s="1274"/>
      <c r="K375" s="1274"/>
      <c r="L375" s="1274"/>
      <c r="M375" s="1274"/>
      <c r="N375" s="1274"/>
      <c r="O375" s="1274"/>
    </row>
    <row r="376" spans="4:15" ht="13.2" x14ac:dyDescent="0.25">
      <c r="D376" s="1274"/>
      <c r="E376" s="1274"/>
      <c r="F376" s="1274"/>
      <c r="G376" s="1274"/>
      <c r="H376" s="1274"/>
      <c r="I376" s="1274"/>
      <c r="J376" s="1274"/>
      <c r="K376" s="1274"/>
      <c r="L376" s="1274"/>
      <c r="M376" s="1274"/>
      <c r="N376" s="1274"/>
      <c r="O376" s="1274"/>
    </row>
    <row r="377" spans="4:15" ht="13.2" x14ac:dyDescent="0.25">
      <c r="D377" s="1274"/>
      <c r="E377" s="1274"/>
      <c r="F377" s="1274"/>
      <c r="G377" s="1274"/>
      <c r="H377" s="1274"/>
      <c r="I377" s="1274"/>
      <c r="J377" s="1274"/>
      <c r="K377" s="1274"/>
      <c r="L377" s="1274"/>
      <c r="M377" s="1274"/>
      <c r="N377" s="1274"/>
      <c r="O377" s="1274"/>
    </row>
    <row r="378" spans="4:15" ht="13.2" x14ac:dyDescent="0.25">
      <c r="D378" s="1274"/>
      <c r="E378" s="1274"/>
      <c r="F378" s="1274"/>
      <c r="G378" s="1274"/>
      <c r="H378" s="1274"/>
      <c r="I378" s="1274"/>
      <c r="J378" s="1274"/>
      <c r="K378" s="1274"/>
      <c r="L378" s="1274"/>
      <c r="M378" s="1274"/>
      <c r="N378" s="1274"/>
      <c r="O378" s="1274"/>
    </row>
    <row r="379" spans="4:15" ht="13.2" x14ac:dyDescent="0.25">
      <c r="D379" s="1274"/>
      <c r="E379" s="1274"/>
      <c r="F379" s="1274"/>
      <c r="G379" s="1274"/>
      <c r="H379" s="1274"/>
      <c r="I379" s="1274"/>
      <c r="J379" s="1274"/>
      <c r="K379" s="1274"/>
      <c r="L379" s="1274"/>
      <c r="M379" s="1274"/>
      <c r="N379" s="1274"/>
      <c r="O379" s="1274"/>
    </row>
    <row r="380" spans="4:15" ht="13.2" x14ac:dyDescent="0.25">
      <c r="D380" s="1274"/>
      <c r="E380" s="1274"/>
      <c r="F380" s="1274"/>
      <c r="G380" s="1274"/>
      <c r="H380" s="1274"/>
      <c r="I380" s="1274"/>
      <c r="J380" s="1274"/>
      <c r="K380" s="1274"/>
      <c r="L380" s="1274"/>
      <c r="M380" s="1274"/>
      <c r="N380" s="1274"/>
      <c r="O380" s="1274"/>
    </row>
    <row r="381" spans="4:15" ht="13.2" x14ac:dyDescent="0.25">
      <c r="D381" s="1274"/>
      <c r="E381" s="1274"/>
      <c r="F381" s="1274"/>
      <c r="G381" s="1274"/>
      <c r="H381" s="1274"/>
      <c r="I381" s="1274"/>
      <c r="J381" s="1274"/>
      <c r="K381" s="1274"/>
      <c r="L381" s="1274"/>
      <c r="M381" s="1274"/>
      <c r="N381" s="1274"/>
      <c r="O381" s="1274"/>
    </row>
    <row r="382" spans="4:15" ht="13.2" x14ac:dyDescent="0.25">
      <c r="D382" s="1274"/>
      <c r="E382" s="1274"/>
      <c r="F382" s="1274"/>
      <c r="G382" s="1274"/>
      <c r="H382" s="1274"/>
      <c r="I382" s="1274"/>
      <c r="J382" s="1274"/>
      <c r="K382" s="1274"/>
      <c r="L382" s="1274"/>
      <c r="M382" s="1274"/>
      <c r="N382" s="1274"/>
      <c r="O382" s="1274"/>
    </row>
    <row r="383" spans="4:15" ht="13.2" x14ac:dyDescent="0.25">
      <c r="D383" s="1274"/>
      <c r="E383" s="1274"/>
      <c r="F383" s="1274"/>
      <c r="G383" s="1274"/>
      <c r="H383" s="1274"/>
      <c r="I383" s="1274"/>
      <c r="J383" s="1274"/>
      <c r="K383" s="1274"/>
      <c r="L383" s="1274"/>
      <c r="M383" s="1274"/>
      <c r="N383" s="1274"/>
      <c r="O383" s="1274"/>
    </row>
    <row r="384" spans="4:15" ht="13.2" x14ac:dyDescent="0.25">
      <c r="D384" s="1274"/>
      <c r="E384" s="1274"/>
      <c r="F384" s="1274"/>
      <c r="G384" s="1274"/>
      <c r="H384" s="1274"/>
      <c r="I384" s="1274"/>
      <c r="J384" s="1274"/>
      <c r="K384" s="1274"/>
      <c r="L384" s="1274"/>
      <c r="M384" s="1274"/>
      <c r="N384" s="1274"/>
      <c r="O384" s="1274"/>
    </row>
    <row r="385" spans="4:15" ht="13.2" x14ac:dyDescent="0.25">
      <c r="D385" s="1274"/>
      <c r="E385" s="1274"/>
      <c r="F385" s="1274"/>
      <c r="G385" s="1274"/>
      <c r="H385" s="1274"/>
      <c r="I385" s="1274"/>
      <c r="J385" s="1274"/>
      <c r="K385" s="1274"/>
      <c r="L385" s="1274"/>
      <c r="M385" s="1274"/>
      <c r="N385" s="1274"/>
      <c r="O385" s="1274"/>
    </row>
    <row r="386" spans="4:15" ht="13.2" x14ac:dyDescent="0.25">
      <c r="D386" s="1274"/>
      <c r="E386" s="1274"/>
      <c r="F386" s="1274"/>
      <c r="G386" s="1274"/>
      <c r="H386" s="1274"/>
      <c r="I386" s="1274"/>
      <c r="J386" s="1274"/>
      <c r="K386" s="1274"/>
      <c r="L386" s="1274"/>
      <c r="M386" s="1274"/>
      <c r="N386" s="1274"/>
      <c r="O386" s="1274"/>
    </row>
    <row r="387" spans="4:15" ht="13.2" x14ac:dyDescent="0.25">
      <c r="D387" s="1274"/>
      <c r="E387" s="1274"/>
      <c r="F387" s="1274"/>
      <c r="G387" s="1274"/>
      <c r="H387" s="1274"/>
      <c r="I387" s="1274"/>
      <c r="J387" s="1274"/>
      <c r="K387" s="1274"/>
      <c r="L387" s="1274"/>
      <c r="M387" s="1274"/>
      <c r="N387" s="1274"/>
      <c r="O387" s="1274"/>
    </row>
    <row r="388" spans="4:15" ht="13.2" x14ac:dyDescent="0.25">
      <c r="D388" s="1274"/>
      <c r="E388" s="1274"/>
      <c r="F388" s="1274"/>
      <c r="G388" s="1274"/>
      <c r="H388" s="1274"/>
      <c r="I388" s="1274"/>
      <c r="J388" s="1274"/>
      <c r="K388" s="1274"/>
      <c r="L388" s="1274"/>
      <c r="M388" s="1274"/>
      <c r="N388" s="1274"/>
      <c r="O388" s="1274"/>
    </row>
    <row r="389" spans="4:15" ht="13.2" x14ac:dyDescent="0.25">
      <c r="D389" s="1274"/>
      <c r="E389" s="1274"/>
      <c r="F389" s="1274"/>
      <c r="G389" s="1274"/>
      <c r="H389" s="1274"/>
      <c r="I389" s="1274"/>
      <c r="J389" s="1274"/>
      <c r="K389" s="1274"/>
      <c r="L389" s="1274"/>
      <c r="M389" s="1274"/>
      <c r="N389" s="1274"/>
      <c r="O389" s="1274"/>
    </row>
    <row r="390" spans="4:15" ht="13.2" x14ac:dyDescent="0.25">
      <c r="D390" s="1274"/>
      <c r="E390" s="1274"/>
      <c r="F390" s="1274"/>
      <c r="G390" s="1274"/>
      <c r="H390" s="1274"/>
      <c r="I390" s="1274"/>
      <c r="J390" s="1274"/>
      <c r="K390" s="1274"/>
      <c r="L390" s="1274"/>
      <c r="M390" s="1274"/>
      <c r="N390" s="1274"/>
      <c r="O390" s="1274"/>
    </row>
    <row r="391" spans="4:15" ht="13.2" x14ac:dyDescent="0.25">
      <c r="D391" s="1274"/>
      <c r="E391" s="1274"/>
      <c r="F391" s="1274"/>
      <c r="G391" s="1274"/>
      <c r="H391" s="1274"/>
      <c r="I391" s="1274"/>
      <c r="J391" s="1274"/>
      <c r="K391" s="1274"/>
      <c r="L391" s="1274"/>
      <c r="M391" s="1274"/>
      <c r="N391" s="1274"/>
      <c r="O391" s="1274"/>
    </row>
    <row r="392" spans="4:15" ht="13.2" x14ac:dyDescent="0.25">
      <c r="D392" s="1274"/>
      <c r="E392" s="1274"/>
      <c r="F392" s="1274"/>
      <c r="G392" s="1274"/>
      <c r="H392" s="1274"/>
      <c r="I392" s="1274"/>
      <c r="J392" s="1274"/>
      <c r="K392" s="1274"/>
      <c r="L392" s="1274"/>
      <c r="M392" s="1274"/>
      <c r="N392" s="1274"/>
      <c r="O392" s="1274"/>
    </row>
    <row r="393" spans="4:15" ht="13.2" x14ac:dyDescent="0.25">
      <c r="D393" s="1274"/>
      <c r="E393" s="1274"/>
      <c r="F393" s="1274"/>
      <c r="G393" s="1274"/>
      <c r="H393" s="1274"/>
      <c r="I393" s="1274"/>
      <c r="J393" s="1274"/>
      <c r="K393" s="1274"/>
      <c r="L393" s="1274"/>
      <c r="M393" s="1274"/>
      <c r="N393" s="1274"/>
      <c r="O393" s="1274"/>
    </row>
    <row r="394" spans="4:15" ht="13.2" x14ac:dyDescent="0.25">
      <c r="D394" s="1274"/>
      <c r="E394" s="1274"/>
      <c r="F394" s="1274"/>
      <c r="G394" s="1274"/>
      <c r="H394" s="1274"/>
      <c r="I394" s="1274"/>
      <c r="J394" s="1274"/>
      <c r="K394" s="1274"/>
      <c r="L394" s="1274"/>
      <c r="M394" s="1274"/>
      <c r="N394" s="1274"/>
      <c r="O394" s="1274"/>
    </row>
    <row r="395" spans="4:15" ht="13.2" x14ac:dyDescent="0.25">
      <c r="D395" s="1274"/>
      <c r="E395" s="1274"/>
      <c r="F395" s="1274"/>
      <c r="G395" s="1274"/>
      <c r="H395" s="1274"/>
      <c r="I395" s="1274"/>
      <c r="J395" s="1274"/>
      <c r="K395" s="1274"/>
      <c r="L395" s="1274"/>
      <c r="M395" s="1274"/>
      <c r="N395" s="1274"/>
      <c r="O395" s="1274"/>
    </row>
    <row r="396" spans="4:15" ht="13.2" x14ac:dyDescent="0.25">
      <c r="D396" s="1274"/>
      <c r="E396" s="1274"/>
      <c r="F396" s="1274"/>
      <c r="G396" s="1274"/>
      <c r="H396" s="1274"/>
      <c r="I396" s="1274"/>
      <c r="J396" s="1274"/>
      <c r="K396" s="1274"/>
      <c r="L396" s="1274"/>
      <c r="M396" s="1274"/>
      <c r="N396" s="1274"/>
      <c r="O396" s="1274"/>
    </row>
    <row r="397" spans="4:15" ht="13.2" x14ac:dyDescent="0.25">
      <c r="D397" s="1274"/>
      <c r="E397" s="1274"/>
      <c r="F397" s="1274"/>
      <c r="G397" s="1274"/>
      <c r="H397" s="1274"/>
      <c r="I397" s="1274"/>
      <c r="J397" s="1274"/>
      <c r="K397" s="1274"/>
      <c r="L397" s="1274"/>
      <c r="M397" s="1274"/>
      <c r="N397" s="1274"/>
      <c r="O397" s="1274"/>
    </row>
    <row r="398" spans="4:15" ht="13.2" x14ac:dyDescent="0.25">
      <c r="D398" s="1274"/>
      <c r="E398" s="1274"/>
      <c r="F398" s="1274"/>
      <c r="G398" s="1274"/>
      <c r="H398" s="1274"/>
      <c r="I398" s="1274"/>
      <c r="J398" s="1274"/>
      <c r="K398" s="1274"/>
      <c r="L398" s="1274"/>
      <c r="M398" s="1274"/>
      <c r="N398" s="1274"/>
      <c r="O398" s="1274"/>
    </row>
    <row r="399" spans="4:15" ht="13.2" x14ac:dyDescent="0.25">
      <c r="D399" s="1274"/>
      <c r="E399" s="1274"/>
      <c r="F399" s="1274"/>
      <c r="G399" s="1274"/>
      <c r="H399" s="1274"/>
      <c r="I399" s="1274"/>
      <c r="J399" s="1274"/>
      <c r="K399" s="1274"/>
      <c r="L399" s="1274"/>
      <c r="M399" s="1274"/>
      <c r="N399" s="1274"/>
      <c r="O399" s="1274"/>
    </row>
    <row r="400" spans="4:15" ht="13.2" x14ac:dyDescent="0.25">
      <c r="D400" s="1274"/>
      <c r="E400" s="1274"/>
      <c r="F400" s="1274"/>
      <c r="G400" s="1274"/>
      <c r="H400" s="1274"/>
      <c r="I400" s="1274"/>
      <c r="J400" s="1274"/>
      <c r="K400" s="1274"/>
      <c r="L400" s="1274"/>
      <c r="M400" s="1274"/>
      <c r="N400" s="1274"/>
      <c r="O400" s="1274"/>
    </row>
    <row r="401" spans="4:15" ht="13.2" x14ac:dyDescent="0.25">
      <c r="D401" s="1274"/>
      <c r="E401" s="1274"/>
      <c r="F401" s="1274"/>
      <c r="G401" s="1274"/>
      <c r="H401" s="1274"/>
      <c r="I401" s="1274"/>
      <c r="J401" s="1274"/>
      <c r="K401" s="1274"/>
      <c r="L401" s="1274"/>
      <c r="M401" s="1274"/>
      <c r="N401" s="1274"/>
      <c r="O401" s="1274"/>
    </row>
    <row r="402" spans="4:15" ht="13.2" x14ac:dyDescent="0.25">
      <c r="D402" s="1274"/>
      <c r="E402" s="1274"/>
      <c r="F402" s="1274"/>
      <c r="G402" s="1274"/>
      <c r="H402" s="1274"/>
      <c r="I402" s="1274"/>
      <c r="J402" s="1274"/>
      <c r="K402" s="1274"/>
      <c r="L402" s="1274"/>
      <c r="M402" s="1274"/>
      <c r="N402" s="1274"/>
      <c r="O402" s="1274"/>
    </row>
    <row r="403" spans="4:15" ht="13.2" x14ac:dyDescent="0.25">
      <c r="D403" s="1274"/>
      <c r="E403" s="1274"/>
      <c r="F403" s="1274"/>
      <c r="G403" s="1274"/>
      <c r="H403" s="1274"/>
      <c r="I403" s="1274"/>
      <c r="J403" s="1274"/>
      <c r="K403" s="1274"/>
      <c r="L403" s="1274"/>
      <c r="M403" s="1274"/>
      <c r="N403" s="1274"/>
      <c r="O403" s="1274"/>
    </row>
    <row r="404" spans="4:15" ht="13.2" x14ac:dyDescent="0.25">
      <c r="D404" s="1274"/>
      <c r="E404" s="1274"/>
      <c r="F404" s="1274"/>
      <c r="G404" s="1274"/>
      <c r="H404" s="1274"/>
      <c r="I404" s="1274"/>
      <c r="J404" s="1274"/>
      <c r="K404" s="1274"/>
      <c r="L404" s="1274"/>
      <c r="M404" s="1274"/>
      <c r="N404" s="1274"/>
      <c r="O404" s="1274"/>
    </row>
    <row r="405" spans="4:15" ht="13.2" x14ac:dyDescent="0.25">
      <c r="D405" s="1274"/>
      <c r="E405" s="1274"/>
      <c r="F405" s="1274"/>
      <c r="G405" s="1274"/>
      <c r="H405" s="1274"/>
      <c r="I405" s="1274"/>
      <c r="J405" s="1274"/>
      <c r="K405" s="1274"/>
      <c r="L405" s="1274"/>
      <c r="M405" s="1274"/>
      <c r="N405" s="1274"/>
      <c r="O405" s="1274"/>
    </row>
    <row r="406" spans="4:15" ht="13.2" x14ac:dyDescent="0.25">
      <c r="D406" s="1274"/>
      <c r="E406" s="1274"/>
      <c r="F406" s="1274"/>
      <c r="G406" s="1274"/>
      <c r="H406" s="1274"/>
      <c r="I406" s="1274"/>
      <c r="J406" s="1274"/>
      <c r="K406" s="1274"/>
      <c r="L406" s="1274"/>
      <c r="M406" s="1274"/>
      <c r="N406" s="1274"/>
      <c r="O406" s="1274"/>
    </row>
    <row r="407" spans="4:15" ht="13.2" x14ac:dyDescent="0.25">
      <c r="D407" s="1274"/>
      <c r="E407" s="1274"/>
      <c r="F407" s="1274"/>
      <c r="G407" s="1274"/>
      <c r="H407" s="1274"/>
      <c r="I407" s="1274"/>
      <c r="J407" s="1274"/>
      <c r="K407" s="1274"/>
      <c r="L407" s="1274"/>
      <c r="M407" s="1274"/>
      <c r="N407" s="1274"/>
      <c r="O407" s="1274"/>
    </row>
    <row r="408" spans="4:15" ht="13.2" x14ac:dyDescent="0.25">
      <c r="D408" s="1274"/>
      <c r="E408" s="1274"/>
      <c r="F408" s="1274"/>
      <c r="G408" s="1274"/>
      <c r="H408" s="1274"/>
      <c r="I408" s="1274"/>
      <c r="J408" s="1274"/>
      <c r="K408" s="1274"/>
      <c r="L408" s="1274"/>
      <c r="M408" s="1274"/>
      <c r="N408" s="1274"/>
      <c r="O408" s="1274"/>
    </row>
    <row r="409" spans="4:15" ht="13.2" x14ac:dyDescent="0.25">
      <c r="D409" s="1274"/>
      <c r="E409" s="1274"/>
      <c r="F409" s="1274"/>
      <c r="G409" s="1274"/>
      <c r="H409" s="1274"/>
      <c r="I409" s="1274"/>
      <c r="J409" s="1274"/>
      <c r="K409" s="1274"/>
      <c r="L409" s="1274"/>
      <c r="M409" s="1274"/>
      <c r="N409" s="1274"/>
      <c r="O409" s="1274"/>
    </row>
    <row r="410" spans="4:15" ht="13.2" x14ac:dyDescent="0.25">
      <c r="D410" s="1274"/>
      <c r="E410" s="1274"/>
      <c r="F410" s="1274"/>
      <c r="G410" s="1274"/>
      <c r="H410" s="1274"/>
      <c r="I410" s="1274"/>
      <c r="J410" s="1274"/>
      <c r="K410" s="1274"/>
      <c r="L410" s="1274"/>
      <c r="M410" s="1274"/>
      <c r="N410" s="1274"/>
      <c r="O410" s="1274"/>
    </row>
    <row r="411" spans="4:15" ht="13.2" x14ac:dyDescent="0.25">
      <c r="D411" s="1274"/>
      <c r="E411" s="1274"/>
      <c r="F411" s="1274"/>
      <c r="G411" s="1274"/>
      <c r="H411" s="1274"/>
      <c r="I411" s="1274"/>
      <c r="J411" s="1274"/>
      <c r="K411" s="1274"/>
      <c r="L411" s="1274"/>
      <c r="M411" s="1274"/>
      <c r="N411" s="1274"/>
      <c r="O411" s="1274"/>
    </row>
    <row r="412" spans="4:15" ht="13.2" x14ac:dyDescent="0.25">
      <c r="D412" s="1274"/>
      <c r="E412" s="1274"/>
      <c r="F412" s="1274"/>
      <c r="G412" s="1274"/>
      <c r="H412" s="1274"/>
      <c r="I412" s="1274"/>
      <c r="J412" s="1274"/>
      <c r="K412" s="1274"/>
      <c r="L412" s="1274"/>
      <c r="M412" s="1274"/>
      <c r="N412" s="1274"/>
      <c r="O412" s="1274"/>
    </row>
    <row r="413" spans="4:15" ht="13.2" x14ac:dyDescent="0.25">
      <c r="D413" s="1274"/>
      <c r="E413" s="1274"/>
      <c r="F413" s="1274"/>
      <c r="G413" s="1274"/>
      <c r="H413" s="1274"/>
      <c r="I413" s="1274"/>
      <c r="J413" s="1274"/>
      <c r="K413" s="1274"/>
      <c r="L413" s="1274"/>
      <c r="M413" s="1274"/>
      <c r="N413" s="1274"/>
      <c r="O413" s="1274"/>
    </row>
    <row r="414" spans="4:15" ht="13.2" x14ac:dyDescent="0.25">
      <c r="D414" s="1274"/>
      <c r="E414" s="1274"/>
      <c r="F414" s="1274"/>
      <c r="G414" s="1274"/>
      <c r="H414" s="1274"/>
      <c r="I414" s="1274"/>
      <c r="J414" s="1274"/>
      <c r="K414" s="1274"/>
      <c r="L414" s="1274"/>
      <c r="M414" s="1274"/>
      <c r="N414" s="1274"/>
      <c r="O414" s="1274"/>
    </row>
    <row r="415" spans="4:15" ht="13.2" x14ac:dyDescent="0.25">
      <c r="D415" s="1274"/>
      <c r="E415" s="1274"/>
      <c r="F415" s="1274"/>
      <c r="G415" s="1274"/>
      <c r="H415" s="1274"/>
      <c r="I415" s="1274"/>
      <c r="J415" s="1274"/>
      <c r="K415" s="1274"/>
      <c r="L415" s="1274"/>
      <c r="M415" s="1274"/>
      <c r="N415" s="1274"/>
      <c r="O415" s="1274"/>
    </row>
    <row r="416" spans="4:15" ht="13.2" x14ac:dyDescent="0.25">
      <c r="D416" s="1274"/>
      <c r="E416" s="1274"/>
      <c r="F416" s="1274"/>
      <c r="G416" s="1274"/>
      <c r="H416" s="1274"/>
      <c r="I416" s="1274"/>
      <c r="J416" s="1274"/>
      <c r="K416" s="1274"/>
      <c r="L416" s="1274"/>
      <c r="M416" s="1274"/>
      <c r="N416" s="1274"/>
      <c r="O416" s="1274"/>
    </row>
    <row r="417" spans="4:15" ht="13.2" x14ac:dyDescent="0.25">
      <c r="D417" s="1274"/>
      <c r="E417" s="1274"/>
      <c r="F417" s="1274"/>
      <c r="G417" s="1274"/>
      <c r="H417" s="1274"/>
      <c r="I417" s="1274"/>
      <c r="J417" s="1274"/>
      <c r="K417" s="1274"/>
      <c r="L417" s="1274"/>
      <c r="M417" s="1274"/>
      <c r="N417" s="1274"/>
      <c r="O417" s="1274"/>
    </row>
    <row r="418" spans="4:15" ht="13.2" x14ac:dyDescent="0.25">
      <c r="D418" s="1274"/>
      <c r="E418" s="1274"/>
      <c r="F418" s="1274"/>
      <c r="G418" s="1274"/>
      <c r="H418" s="1274"/>
      <c r="I418" s="1274"/>
      <c r="J418" s="1274"/>
      <c r="K418" s="1274"/>
      <c r="L418" s="1274"/>
      <c r="M418" s="1274"/>
      <c r="N418" s="1274"/>
      <c r="O418" s="1274"/>
    </row>
    <row r="419" spans="4:15" ht="13.2" x14ac:dyDescent="0.25">
      <c r="D419" s="1274"/>
      <c r="E419" s="1274"/>
      <c r="F419" s="1274"/>
      <c r="G419" s="1274"/>
      <c r="H419" s="1274"/>
      <c r="I419" s="1274"/>
      <c r="J419" s="1274"/>
      <c r="K419" s="1274"/>
      <c r="L419" s="1274"/>
      <c r="M419" s="1274"/>
      <c r="N419" s="1274"/>
      <c r="O419" s="1274"/>
    </row>
    <row r="420" spans="4:15" ht="13.2" x14ac:dyDescent="0.25">
      <c r="D420" s="1274"/>
      <c r="E420" s="1274"/>
      <c r="F420" s="1274"/>
      <c r="G420" s="1274"/>
      <c r="H420" s="1274"/>
      <c r="I420" s="1274"/>
      <c r="J420" s="1274"/>
      <c r="K420" s="1274"/>
      <c r="L420" s="1274"/>
      <c r="M420" s="1274"/>
      <c r="N420" s="1274"/>
      <c r="O420" s="1274"/>
    </row>
    <row r="421" spans="4:15" ht="13.2" x14ac:dyDescent="0.25">
      <c r="D421" s="1274"/>
      <c r="E421" s="1274"/>
      <c r="F421" s="1274"/>
      <c r="G421" s="1274"/>
      <c r="H421" s="1274"/>
      <c r="I421" s="1274"/>
      <c r="J421" s="1274"/>
      <c r="K421" s="1274"/>
      <c r="L421" s="1274"/>
      <c r="M421" s="1274"/>
      <c r="N421" s="1274"/>
      <c r="O421" s="1274"/>
    </row>
    <row r="422" spans="4:15" ht="13.2" x14ac:dyDescent="0.25">
      <c r="D422" s="1274"/>
      <c r="E422" s="1274"/>
      <c r="F422" s="1274"/>
      <c r="G422" s="1274"/>
      <c r="H422" s="1274"/>
      <c r="I422" s="1274"/>
      <c r="J422" s="1274"/>
      <c r="K422" s="1274"/>
      <c r="L422" s="1274"/>
      <c r="M422" s="1274"/>
      <c r="N422" s="1274"/>
      <c r="O422" s="1274"/>
    </row>
    <row r="423" spans="4:15" ht="13.2" x14ac:dyDescent="0.25">
      <c r="D423" s="1274"/>
      <c r="E423" s="1274"/>
      <c r="F423" s="1274"/>
      <c r="G423" s="1274"/>
      <c r="H423" s="1274"/>
      <c r="I423" s="1274"/>
      <c r="J423" s="1274"/>
      <c r="K423" s="1274"/>
      <c r="L423" s="1274"/>
      <c r="M423" s="1274"/>
      <c r="N423" s="1274"/>
      <c r="O423" s="1274"/>
    </row>
    <row r="424" spans="4:15" ht="13.2" x14ac:dyDescent="0.25">
      <c r="D424" s="1274"/>
      <c r="E424" s="1274"/>
      <c r="F424" s="1274"/>
      <c r="G424" s="1274"/>
      <c r="H424" s="1274"/>
      <c r="I424" s="1274"/>
      <c r="J424" s="1274"/>
      <c r="K424" s="1274"/>
      <c r="L424" s="1274"/>
      <c r="M424" s="1274"/>
      <c r="N424" s="1274"/>
      <c r="O424" s="1274"/>
    </row>
    <row r="425" spans="4:15" ht="13.2" x14ac:dyDescent="0.25">
      <c r="D425" s="1274"/>
      <c r="E425" s="1274"/>
      <c r="F425" s="1274"/>
      <c r="G425" s="1274"/>
      <c r="H425" s="1274"/>
      <c r="I425" s="1274"/>
      <c r="J425" s="1274"/>
      <c r="K425" s="1274"/>
      <c r="L425" s="1274"/>
      <c r="M425" s="1274"/>
      <c r="N425" s="1274"/>
      <c r="O425" s="1274"/>
    </row>
    <row r="426" spans="4:15" ht="13.2" x14ac:dyDescent="0.25">
      <c r="D426" s="1274"/>
      <c r="E426" s="1274"/>
      <c r="F426" s="1274"/>
      <c r="G426" s="1274"/>
      <c r="H426" s="1274"/>
      <c r="I426" s="1274"/>
      <c r="J426" s="1274"/>
      <c r="K426" s="1274"/>
      <c r="L426" s="1274"/>
      <c r="M426" s="1274"/>
      <c r="N426" s="1274"/>
      <c r="O426" s="1274"/>
    </row>
    <row r="427" spans="4:15" ht="13.2" x14ac:dyDescent="0.25">
      <c r="D427" s="1274"/>
      <c r="E427" s="1274"/>
      <c r="F427" s="1274"/>
      <c r="G427" s="1274"/>
      <c r="H427" s="1274"/>
      <c r="I427" s="1274"/>
      <c r="J427" s="1274"/>
      <c r="K427" s="1274"/>
      <c r="L427" s="1274"/>
      <c r="M427" s="1274"/>
      <c r="N427" s="1274"/>
      <c r="O427" s="1274"/>
    </row>
    <row r="428" spans="4:15" ht="13.2" x14ac:dyDescent="0.25">
      <c r="D428" s="1274"/>
      <c r="E428" s="1274"/>
      <c r="F428" s="1274"/>
      <c r="G428" s="1274"/>
      <c r="H428" s="1274"/>
      <c r="I428" s="1274"/>
      <c r="J428" s="1274"/>
      <c r="K428" s="1274"/>
      <c r="L428" s="1274"/>
      <c r="M428" s="1274"/>
      <c r="N428" s="1274"/>
      <c r="O428" s="1274"/>
    </row>
    <row r="429" spans="4:15" ht="13.2" x14ac:dyDescent="0.25">
      <c r="D429" s="1274"/>
      <c r="E429" s="1274"/>
      <c r="F429" s="1274"/>
      <c r="G429" s="1274"/>
      <c r="H429" s="1274"/>
      <c r="I429" s="1274"/>
      <c r="J429" s="1274"/>
      <c r="K429" s="1274"/>
      <c r="L429" s="1274"/>
      <c r="M429" s="1274"/>
      <c r="N429" s="1274"/>
      <c r="O429" s="1274"/>
    </row>
    <row r="430" spans="4:15" ht="13.2" x14ac:dyDescent="0.25">
      <c r="D430" s="1274"/>
      <c r="E430" s="1274"/>
      <c r="F430" s="1274"/>
      <c r="G430" s="1274"/>
      <c r="H430" s="1274"/>
      <c r="I430" s="1274"/>
      <c r="J430" s="1274"/>
      <c r="K430" s="1274"/>
      <c r="L430" s="1274"/>
      <c r="M430" s="1274"/>
      <c r="N430" s="1274"/>
      <c r="O430" s="1274"/>
    </row>
    <row r="431" spans="4:15" ht="13.2" x14ac:dyDescent="0.25">
      <c r="D431" s="1274"/>
      <c r="E431" s="1274"/>
      <c r="F431" s="1274"/>
      <c r="G431" s="1274"/>
      <c r="H431" s="1274"/>
      <c r="I431" s="1274"/>
      <c r="J431" s="1274"/>
      <c r="K431" s="1274"/>
      <c r="L431" s="1274"/>
      <c r="M431" s="1274"/>
      <c r="N431" s="1274"/>
      <c r="O431" s="1274"/>
    </row>
    <row r="432" spans="4:15" ht="13.2" x14ac:dyDescent="0.25">
      <c r="D432" s="1274"/>
      <c r="E432" s="1274"/>
      <c r="F432" s="1274"/>
      <c r="G432" s="1274"/>
      <c r="H432" s="1274"/>
      <c r="I432" s="1274"/>
      <c r="J432" s="1274"/>
      <c r="K432" s="1274"/>
      <c r="L432" s="1274"/>
      <c r="M432" s="1274"/>
      <c r="N432" s="1274"/>
      <c r="O432" s="1274"/>
    </row>
    <row r="433" spans="4:15" ht="13.2" x14ac:dyDescent="0.25">
      <c r="D433" s="1274"/>
      <c r="E433" s="1274"/>
      <c r="F433" s="1274"/>
      <c r="G433" s="1274"/>
      <c r="H433" s="1274"/>
      <c r="I433" s="1274"/>
      <c r="J433" s="1274"/>
      <c r="K433" s="1274"/>
      <c r="L433" s="1274"/>
      <c r="M433" s="1274"/>
      <c r="N433" s="1274"/>
      <c r="O433" s="1274"/>
    </row>
    <row r="434" spans="4:15" ht="13.2" x14ac:dyDescent="0.25">
      <c r="D434" s="1274"/>
      <c r="E434" s="1274"/>
      <c r="F434" s="1274"/>
      <c r="G434" s="1274"/>
      <c r="H434" s="1274"/>
      <c r="I434" s="1274"/>
      <c r="J434" s="1274"/>
      <c r="K434" s="1274"/>
      <c r="L434" s="1274"/>
      <c r="M434" s="1274"/>
      <c r="N434" s="1274"/>
      <c r="O434" s="1274"/>
    </row>
    <row r="435" spans="4:15" ht="13.2" x14ac:dyDescent="0.25">
      <c r="D435" s="1274"/>
      <c r="E435" s="1274"/>
      <c r="F435" s="1274"/>
      <c r="G435" s="1274"/>
      <c r="H435" s="1274"/>
      <c r="I435" s="1274"/>
      <c r="J435" s="1274"/>
      <c r="K435" s="1274"/>
      <c r="L435" s="1274"/>
      <c r="M435" s="1274"/>
      <c r="N435" s="1274"/>
      <c r="O435" s="1274"/>
    </row>
    <row r="436" spans="4:15" ht="13.2" x14ac:dyDescent="0.25">
      <c r="D436" s="1274"/>
      <c r="E436" s="1274"/>
      <c r="F436" s="1274"/>
      <c r="G436" s="1274"/>
      <c r="H436" s="1274"/>
      <c r="I436" s="1274"/>
      <c r="J436" s="1274"/>
      <c r="K436" s="1274"/>
      <c r="L436" s="1274"/>
      <c r="M436" s="1274"/>
      <c r="N436" s="1274"/>
      <c r="O436" s="1274"/>
    </row>
    <row r="437" spans="4:15" ht="13.2" x14ac:dyDescent="0.25">
      <c r="D437" s="1274"/>
      <c r="E437" s="1274"/>
      <c r="F437" s="1274"/>
      <c r="G437" s="1274"/>
      <c r="H437" s="1274"/>
      <c r="I437" s="1274"/>
      <c r="J437" s="1274"/>
      <c r="K437" s="1274"/>
      <c r="L437" s="1274"/>
      <c r="M437" s="1274"/>
      <c r="N437" s="1274"/>
      <c r="O437" s="1274"/>
    </row>
    <row r="438" spans="4:15" ht="13.2" x14ac:dyDescent="0.25">
      <c r="D438" s="1274"/>
      <c r="E438" s="1274"/>
      <c r="F438" s="1274"/>
      <c r="G438" s="1274"/>
      <c r="H438" s="1274"/>
      <c r="I438" s="1274"/>
      <c r="J438" s="1274"/>
      <c r="K438" s="1274"/>
      <c r="L438" s="1274"/>
      <c r="M438" s="1274"/>
      <c r="N438" s="1274"/>
      <c r="O438" s="1274"/>
    </row>
    <row r="439" spans="4:15" ht="13.2" x14ac:dyDescent="0.25">
      <c r="D439" s="1274"/>
      <c r="E439" s="1274"/>
      <c r="F439" s="1274"/>
      <c r="G439" s="1274"/>
      <c r="H439" s="1274"/>
      <c r="I439" s="1274"/>
      <c r="J439" s="1274"/>
      <c r="K439" s="1274"/>
      <c r="L439" s="1274"/>
      <c r="M439" s="1274"/>
      <c r="N439" s="1274"/>
      <c r="O439" s="1274"/>
    </row>
    <row r="440" spans="4:15" ht="13.2" x14ac:dyDescent="0.25">
      <c r="D440" s="1274"/>
      <c r="E440" s="1274"/>
      <c r="F440" s="1274"/>
      <c r="G440" s="1274"/>
      <c r="H440" s="1274"/>
      <c r="I440" s="1274"/>
      <c r="J440" s="1274"/>
      <c r="K440" s="1274"/>
      <c r="L440" s="1274"/>
      <c r="M440" s="1274"/>
      <c r="N440" s="1274"/>
      <c r="O440" s="1274"/>
    </row>
    <row r="441" spans="4:15" ht="13.2" x14ac:dyDescent="0.25">
      <c r="D441" s="1274"/>
      <c r="E441" s="1274"/>
      <c r="F441" s="1274"/>
      <c r="G441" s="1274"/>
      <c r="H441" s="1274"/>
      <c r="I441" s="1274"/>
      <c r="J441" s="1274"/>
      <c r="K441" s="1274"/>
      <c r="L441" s="1274"/>
      <c r="M441" s="1274"/>
      <c r="N441" s="1274"/>
      <c r="O441" s="1274"/>
    </row>
    <row r="442" spans="4:15" ht="13.2" x14ac:dyDescent="0.25">
      <c r="D442" s="1274"/>
      <c r="E442" s="1274"/>
      <c r="F442" s="1274"/>
      <c r="G442" s="1274"/>
      <c r="H442" s="1274"/>
      <c r="I442" s="1274"/>
      <c r="J442" s="1274"/>
      <c r="K442" s="1274"/>
      <c r="L442" s="1274"/>
      <c r="M442" s="1274"/>
      <c r="N442" s="1274"/>
      <c r="O442" s="1274"/>
    </row>
    <row r="443" spans="4:15" ht="13.2" x14ac:dyDescent="0.25">
      <c r="D443" s="1274"/>
      <c r="E443" s="1274"/>
      <c r="F443" s="1274"/>
      <c r="G443" s="1274"/>
      <c r="H443" s="1274"/>
      <c r="I443" s="1274"/>
      <c r="J443" s="1274"/>
      <c r="K443" s="1274"/>
      <c r="L443" s="1274"/>
      <c r="M443" s="1274"/>
      <c r="N443" s="1274"/>
      <c r="O443" s="1274"/>
    </row>
    <row r="444" spans="4:15" ht="13.2" x14ac:dyDescent="0.25">
      <c r="D444" s="1274"/>
      <c r="E444" s="1274"/>
      <c r="F444" s="1274"/>
      <c r="G444" s="1274"/>
      <c r="H444" s="1274"/>
      <c r="I444" s="1274"/>
      <c r="J444" s="1274"/>
      <c r="K444" s="1274"/>
      <c r="L444" s="1274"/>
      <c r="M444" s="1274"/>
      <c r="N444" s="1274"/>
      <c r="O444" s="1274"/>
    </row>
    <row r="445" spans="4:15" ht="13.2" x14ac:dyDescent="0.25">
      <c r="D445" s="1274"/>
      <c r="E445" s="1274"/>
      <c r="F445" s="1274"/>
      <c r="G445" s="1274"/>
      <c r="H445" s="1274"/>
      <c r="I445" s="1274"/>
      <c r="J445" s="1274"/>
      <c r="K445" s="1274"/>
      <c r="L445" s="1274"/>
      <c r="M445" s="1274"/>
      <c r="N445" s="1274"/>
      <c r="O445" s="1274"/>
    </row>
    <row r="446" spans="4:15" ht="13.2" x14ac:dyDescent="0.25">
      <c r="D446" s="1274"/>
      <c r="E446" s="1274"/>
      <c r="F446" s="1274"/>
      <c r="G446" s="1274"/>
      <c r="H446" s="1274"/>
      <c r="I446" s="1274"/>
      <c r="J446" s="1274"/>
      <c r="K446" s="1274"/>
      <c r="L446" s="1274"/>
      <c r="M446" s="1274"/>
      <c r="N446" s="1274"/>
      <c r="O446" s="1274"/>
    </row>
    <row r="447" spans="4:15" ht="13.2" x14ac:dyDescent="0.25">
      <c r="D447" s="1274"/>
      <c r="E447" s="1274"/>
      <c r="F447" s="1274"/>
      <c r="G447" s="1274"/>
      <c r="H447" s="1274"/>
      <c r="I447" s="1274"/>
      <c r="J447" s="1274"/>
      <c r="K447" s="1274"/>
      <c r="L447" s="1274"/>
      <c r="M447" s="1274"/>
      <c r="N447" s="1274"/>
      <c r="O447" s="1274"/>
    </row>
    <row r="448" spans="4:15" ht="13.2" x14ac:dyDescent="0.25">
      <c r="D448" s="1274"/>
      <c r="E448" s="1274"/>
      <c r="F448" s="1274"/>
      <c r="G448" s="1274"/>
      <c r="H448" s="1274"/>
      <c r="I448" s="1274"/>
      <c r="J448" s="1274"/>
      <c r="K448" s="1274"/>
      <c r="L448" s="1274"/>
      <c r="M448" s="1274"/>
      <c r="N448" s="1274"/>
      <c r="O448" s="1274"/>
    </row>
    <row r="449" spans="4:15" ht="13.2" x14ac:dyDescent="0.25">
      <c r="D449" s="1274"/>
      <c r="E449" s="1274"/>
      <c r="F449" s="1274"/>
      <c r="G449" s="1274"/>
      <c r="H449" s="1274"/>
      <c r="I449" s="1274"/>
      <c r="J449" s="1274"/>
      <c r="K449" s="1274"/>
      <c r="L449" s="1274"/>
      <c r="M449" s="1274"/>
      <c r="N449" s="1274"/>
      <c r="O449" s="1274"/>
    </row>
    <row r="450" spans="4:15" ht="13.2" x14ac:dyDescent="0.25">
      <c r="D450" s="1274"/>
      <c r="E450" s="1274"/>
      <c r="F450" s="1274"/>
      <c r="G450" s="1274"/>
      <c r="H450" s="1274"/>
      <c r="I450" s="1274"/>
      <c r="J450" s="1274"/>
      <c r="K450" s="1274"/>
      <c r="L450" s="1274"/>
      <c r="M450" s="1274"/>
      <c r="N450" s="1274"/>
      <c r="O450" s="1274"/>
    </row>
    <row r="451" spans="4:15" ht="13.2" x14ac:dyDescent="0.25">
      <c r="D451" s="1274"/>
      <c r="E451" s="1274"/>
      <c r="F451" s="1274"/>
      <c r="G451" s="1274"/>
      <c r="H451" s="1274"/>
      <c r="I451" s="1274"/>
      <c r="J451" s="1274"/>
      <c r="K451" s="1274"/>
      <c r="L451" s="1274"/>
      <c r="M451" s="1274"/>
      <c r="N451" s="1274"/>
      <c r="O451" s="1274"/>
    </row>
    <row r="452" spans="4:15" ht="13.2" x14ac:dyDescent="0.25">
      <c r="D452" s="1274"/>
      <c r="E452" s="1274"/>
      <c r="F452" s="1274"/>
      <c r="G452" s="1274"/>
      <c r="H452" s="1274"/>
      <c r="I452" s="1274"/>
      <c r="J452" s="1274"/>
      <c r="K452" s="1274"/>
      <c r="L452" s="1274"/>
      <c r="M452" s="1274"/>
      <c r="N452" s="1274"/>
      <c r="O452" s="1274"/>
    </row>
    <row r="453" spans="4:15" ht="13.2" x14ac:dyDescent="0.25">
      <c r="D453" s="1274"/>
      <c r="E453" s="1274"/>
      <c r="F453" s="1274"/>
      <c r="G453" s="1274"/>
      <c r="H453" s="1274"/>
      <c r="I453" s="1274"/>
      <c r="J453" s="1274"/>
      <c r="K453" s="1274"/>
      <c r="L453" s="1274"/>
      <c r="M453" s="1274"/>
      <c r="N453" s="1274"/>
      <c r="O453" s="1274"/>
    </row>
    <row r="454" spans="4:15" ht="13.2" x14ac:dyDescent="0.25">
      <c r="D454" s="1274"/>
      <c r="E454" s="1274"/>
      <c r="F454" s="1274"/>
      <c r="G454" s="1274"/>
      <c r="H454" s="1274"/>
      <c r="I454" s="1274"/>
      <c r="J454" s="1274"/>
      <c r="K454" s="1274"/>
      <c r="L454" s="1274"/>
      <c r="M454" s="1274"/>
      <c r="N454" s="1274"/>
      <c r="O454" s="1274"/>
    </row>
    <row r="455" spans="4:15" ht="13.2" x14ac:dyDescent="0.25">
      <c r="D455" s="1274"/>
      <c r="E455" s="1274"/>
      <c r="F455" s="1274"/>
      <c r="G455" s="1274"/>
      <c r="H455" s="1274"/>
      <c r="I455" s="1274"/>
      <c r="J455" s="1274"/>
      <c r="K455" s="1274"/>
      <c r="L455" s="1274"/>
      <c r="M455" s="1274"/>
      <c r="N455" s="1274"/>
      <c r="O455" s="1274"/>
    </row>
    <row r="456" spans="4:15" ht="13.2" x14ac:dyDescent="0.25">
      <c r="D456" s="1274"/>
      <c r="E456" s="1274"/>
      <c r="F456" s="1274"/>
      <c r="G456" s="1274"/>
      <c r="H456" s="1274"/>
      <c r="I456" s="1274"/>
      <c r="J456" s="1274"/>
      <c r="K456" s="1274"/>
      <c r="L456" s="1274"/>
      <c r="M456" s="1274"/>
      <c r="N456" s="1274"/>
      <c r="O456" s="1274"/>
    </row>
    <row r="457" spans="4:15" ht="13.2" x14ac:dyDescent="0.25">
      <c r="D457" s="1274"/>
      <c r="E457" s="1274"/>
      <c r="F457" s="1274"/>
      <c r="G457" s="1274"/>
      <c r="H457" s="1274"/>
      <c r="I457" s="1274"/>
      <c r="J457" s="1274"/>
      <c r="K457" s="1274"/>
      <c r="L457" s="1274"/>
      <c r="M457" s="1274"/>
      <c r="N457" s="1274"/>
      <c r="O457" s="1274"/>
    </row>
    <row r="458" spans="4:15" ht="13.2" x14ac:dyDescent="0.25">
      <c r="D458" s="1274"/>
      <c r="E458" s="1274"/>
      <c r="F458" s="1274"/>
      <c r="G458" s="1274"/>
      <c r="H458" s="1274"/>
      <c r="I458" s="1274"/>
      <c r="J458" s="1274"/>
      <c r="K458" s="1274"/>
      <c r="L458" s="1274"/>
      <c r="M458" s="1274"/>
      <c r="N458" s="1274"/>
      <c r="O458" s="1274"/>
    </row>
    <row r="459" spans="4:15" ht="13.2" x14ac:dyDescent="0.25">
      <c r="D459" s="1274"/>
      <c r="E459" s="1274"/>
      <c r="F459" s="1274"/>
      <c r="G459" s="1274"/>
      <c r="H459" s="1274"/>
      <c r="I459" s="1274"/>
      <c r="J459" s="1274"/>
      <c r="K459" s="1274"/>
      <c r="L459" s="1274"/>
      <c r="M459" s="1274"/>
      <c r="N459" s="1274"/>
      <c r="O459" s="1274"/>
    </row>
    <row r="460" spans="4:15" ht="13.2" x14ac:dyDescent="0.25">
      <c r="D460" s="1274"/>
      <c r="E460" s="1274"/>
      <c r="F460" s="1274"/>
      <c r="G460" s="1274"/>
      <c r="H460" s="1274"/>
      <c r="I460" s="1274"/>
      <c r="J460" s="1274"/>
      <c r="K460" s="1274"/>
      <c r="L460" s="1274"/>
      <c r="M460" s="1274"/>
      <c r="N460" s="1274"/>
      <c r="O460" s="1274"/>
    </row>
    <row r="461" spans="4:15" ht="13.2" x14ac:dyDescent="0.25">
      <c r="D461" s="1274"/>
      <c r="E461" s="1274"/>
      <c r="F461" s="1274"/>
      <c r="G461" s="1274"/>
      <c r="H461" s="1274"/>
      <c r="I461" s="1274"/>
      <c r="J461" s="1274"/>
      <c r="K461" s="1274"/>
      <c r="L461" s="1274"/>
      <c r="M461" s="1274"/>
      <c r="N461" s="1274"/>
      <c r="O461" s="1274"/>
    </row>
    <row r="462" spans="4:15" ht="13.2" x14ac:dyDescent="0.25">
      <c r="D462" s="1274"/>
      <c r="E462" s="1274"/>
      <c r="F462" s="1274"/>
      <c r="G462" s="1274"/>
      <c r="H462" s="1274"/>
      <c r="I462" s="1274"/>
      <c r="J462" s="1274"/>
      <c r="K462" s="1274"/>
      <c r="L462" s="1274"/>
      <c r="M462" s="1274"/>
      <c r="N462" s="1274"/>
      <c r="O462" s="1274"/>
    </row>
    <row r="463" spans="4:15" ht="13.2" x14ac:dyDescent="0.25">
      <c r="D463" s="1274"/>
      <c r="E463" s="1274"/>
      <c r="F463" s="1274"/>
      <c r="G463" s="1274"/>
      <c r="H463" s="1274"/>
      <c r="I463" s="1274"/>
      <c r="J463" s="1274"/>
      <c r="K463" s="1274"/>
      <c r="L463" s="1274"/>
      <c r="M463" s="1274"/>
      <c r="N463" s="1274"/>
      <c r="O463" s="1274"/>
    </row>
    <row r="464" spans="4:15" ht="13.2" x14ac:dyDescent="0.25">
      <c r="D464" s="1274"/>
      <c r="E464" s="1274"/>
      <c r="F464" s="1274"/>
      <c r="G464" s="1274"/>
      <c r="H464" s="1274"/>
      <c r="I464" s="1274"/>
      <c r="J464" s="1274"/>
      <c r="K464" s="1274"/>
      <c r="L464" s="1274"/>
      <c r="M464" s="1274"/>
      <c r="N464" s="1274"/>
      <c r="O464" s="1274"/>
    </row>
    <row r="465" spans="4:15" ht="13.2" x14ac:dyDescent="0.25">
      <c r="D465" s="1274"/>
      <c r="E465" s="1274"/>
      <c r="F465" s="1274"/>
      <c r="G465" s="1274"/>
      <c r="H465" s="1274"/>
      <c r="I465" s="1274"/>
      <c r="J465" s="1274"/>
      <c r="K465" s="1274"/>
      <c r="L465" s="1274"/>
      <c r="M465" s="1274"/>
      <c r="N465" s="1274"/>
      <c r="O465" s="1274"/>
    </row>
    <row r="466" spans="4:15" ht="13.2" x14ac:dyDescent="0.25">
      <c r="D466" s="1274"/>
      <c r="E466" s="1274"/>
      <c r="F466" s="1274"/>
      <c r="G466" s="1274"/>
      <c r="H466" s="1274"/>
      <c r="I466" s="1274"/>
      <c r="J466" s="1274"/>
      <c r="K466" s="1274"/>
      <c r="L466" s="1274"/>
      <c r="M466" s="1274"/>
      <c r="N466" s="1274"/>
      <c r="O466" s="1274"/>
    </row>
    <row r="467" spans="4:15" ht="13.2" x14ac:dyDescent="0.25">
      <c r="D467" s="1274"/>
      <c r="E467" s="1274"/>
      <c r="F467" s="1274"/>
      <c r="G467" s="1274"/>
      <c r="H467" s="1274"/>
      <c r="I467" s="1274"/>
      <c r="J467" s="1274"/>
      <c r="K467" s="1274"/>
      <c r="L467" s="1274"/>
      <c r="M467" s="1274"/>
      <c r="N467" s="1274"/>
      <c r="O467" s="1274"/>
    </row>
    <row r="468" spans="4:15" ht="13.2" x14ac:dyDescent="0.25">
      <c r="D468" s="1274"/>
      <c r="E468" s="1274"/>
      <c r="F468" s="1274"/>
      <c r="G468" s="1274"/>
      <c r="H468" s="1274"/>
      <c r="I468" s="1274"/>
      <c r="J468" s="1274"/>
      <c r="K468" s="1274"/>
      <c r="L468" s="1274"/>
      <c r="M468" s="1274"/>
      <c r="N468" s="1274"/>
      <c r="O468" s="1274"/>
    </row>
    <row r="469" spans="4:15" ht="13.2" x14ac:dyDescent="0.25">
      <c r="D469" s="1274"/>
      <c r="E469" s="1274"/>
      <c r="F469" s="1274"/>
      <c r="G469" s="1274"/>
      <c r="H469" s="1274"/>
      <c r="I469" s="1274"/>
      <c r="J469" s="1274"/>
      <c r="K469" s="1274"/>
      <c r="L469" s="1274"/>
      <c r="M469" s="1274"/>
      <c r="N469" s="1274"/>
      <c r="O469" s="1274"/>
    </row>
    <row r="470" spans="4:15" ht="13.2" x14ac:dyDescent="0.25">
      <c r="D470" s="1274"/>
      <c r="E470" s="1274"/>
      <c r="F470" s="1274"/>
      <c r="G470" s="1274"/>
      <c r="H470" s="1274"/>
      <c r="I470" s="1274"/>
      <c r="J470" s="1274"/>
      <c r="K470" s="1274"/>
      <c r="L470" s="1274"/>
      <c r="M470" s="1274"/>
      <c r="N470" s="1274"/>
      <c r="O470" s="1274"/>
    </row>
    <row r="471" spans="4:15" ht="13.2" x14ac:dyDescent="0.25">
      <c r="D471" s="1274"/>
      <c r="E471" s="1274"/>
      <c r="F471" s="1274"/>
      <c r="G471" s="1274"/>
      <c r="H471" s="1274"/>
      <c r="I471" s="1274"/>
      <c r="J471" s="1274"/>
      <c r="K471" s="1274"/>
      <c r="L471" s="1274"/>
      <c r="M471" s="1274"/>
      <c r="N471" s="1274"/>
      <c r="O471" s="1274"/>
    </row>
    <row r="472" spans="4:15" ht="13.2" x14ac:dyDescent="0.25">
      <c r="D472" s="1274"/>
      <c r="E472" s="1274"/>
      <c r="F472" s="1274"/>
      <c r="G472" s="1274"/>
      <c r="H472" s="1274"/>
      <c r="I472" s="1274"/>
      <c r="J472" s="1274"/>
      <c r="K472" s="1274"/>
      <c r="L472" s="1274"/>
      <c r="M472" s="1274"/>
      <c r="N472" s="1274"/>
      <c r="O472" s="1274"/>
    </row>
    <row r="473" spans="4:15" ht="13.2" x14ac:dyDescent="0.25">
      <c r="D473" s="1274"/>
      <c r="E473" s="1274"/>
      <c r="F473" s="1274"/>
      <c r="G473" s="1274"/>
      <c r="H473" s="1274"/>
      <c r="I473" s="1274"/>
      <c r="J473" s="1274"/>
      <c r="K473" s="1274"/>
      <c r="L473" s="1274"/>
      <c r="M473" s="1274"/>
      <c r="N473" s="1274"/>
      <c r="O473" s="1274"/>
    </row>
    <row r="474" spans="4:15" ht="13.2" x14ac:dyDescent="0.25">
      <c r="D474" s="1274"/>
      <c r="E474" s="1274"/>
      <c r="F474" s="1274"/>
      <c r="G474" s="1274"/>
      <c r="H474" s="1274"/>
      <c r="I474" s="1274"/>
      <c r="J474" s="1274"/>
      <c r="K474" s="1274"/>
      <c r="L474" s="1274"/>
      <c r="M474" s="1274"/>
      <c r="N474" s="1274"/>
      <c r="O474" s="1274"/>
    </row>
    <row r="475" spans="4:15" ht="13.2" x14ac:dyDescent="0.25">
      <c r="D475" s="1274"/>
      <c r="E475" s="1274"/>
      <c r="F475" s="1274"/>
      <c r="G475" s="1274"/>
      <c r="H475" s="1274"/>
      <c r="I475" s="1274"/>
      <c r="J475" s="1274"/>
      <c r="K475" s="1274"/>
      <c r="L475" s="1274"/>
      <c r="M475" s="1274"/>
      <c r="N475" s="1274"/>
      <c r="O475" s="1274"/>
    </row>
    <row r="476" spans="4:15" ht="13.2" x14ac:dyDescent="0.25">
      <c r="D476" s="1274"/>
      <c r="E476" s="1274"/>
      <c r="F476" s="1274"/>
      <c r="G476" s="1274"/>
      <c r="H476" s="1274"/>
      <c r="I476" s="1274"/>
      <c r="J476" s="1274"/>
      <c r="K476" s="1274"/>
      <c r="L476" s="1274"/>
      <c r="M476" s="1274"/>
      <c r="N476" s="1274"/>
      <c r="O476" s="1274"/>
    </row>
    <row r="477" spans="4:15" ht="13.2" x14ac:dyDescent="0.25">
      <c r="D477" s="1274"/>
      <c r="E477" s="1274"/>
      <c r="F477" s="1274"/>
      <c r="G477" s="1274"/>
      <c r="H477" s="1274"/>
      <c r="I477" s="1274"/>
      <c r="J477" s="1274"/>
      <c r="K477" s="1274"/>
      <c r="L477" s="1274"/>
      <c r="M477" s="1274"/>
      <c r="N477" s="1274"/>
      <c r="O477" s="1274"/>
    </row>
    <row r="478" spans="4:15" ht="13.2" x14ac:dyDescent="0.25">
      <c r="D478" s="1274"/>
      <c r="E478" s="1274"/>
      <c r="F478" s="1274"/>
      <c r="G478" s="1274"/>
      <c r="H478" s="1274"/>
      <c r="I478" s="1274"/>
      <c r="J478" s="1274"/>
      <c r="K478" s="1274"/>
      <c r="L478" s="1274"/>
      <c r="M478" s="1274"/>
      <c r="N478" s="1274"/>
      <c r="O478" s="1274"/>
    </row>
    <row r="479" spans="4:15" ht="13.2" x14ac:dyDescent="0.25">
      <c r="D479" s="1274"/>
      <c r="E479" s="1274"/>
      <c r="F479" s="1274"/>
      <c r="G479" s="1274"/>
      <c r="H479" s="1274"/>
      <c r="I479" s="1274"/>
      <c r="J479" s="1274"/>
      <c r="K479" s="1274"/>
      <c r="L479" s="1274"/>
      <c r="M479" s="1274"/>
      <c r="N479" s="1274"/>
      <c r="O479" s="1274"/>
    </row>
    <row r="480" spans="4:15" ht="13.2" x14ac:dyDescent="0.25">
      <c r="D480" s="1274"/>
      <c r="E480" s="1274"/>
      <c r="F480" s="1274"/>
      <c r="G480" s="1274"/>
      <c r="H480" s="1274"/>
      <c r="I480" s="1274"/>
      <c r="J480" s="1274"/>
      <c r="K480" s="1274"/>
      <c r="L480" s="1274"/>
      <c r="M480" s="1274"/>
      <c r="N480" s="1274"/>
      <c r="O480" s="1274"/>
    </row>
    <row r="481" spans="4:15" ht="13.2" x14ac:dyDescent="0.25">
      <c r="D481" s="1274"/>
      <c r="E481" s="1274"/>
      <c r="F481" s="1274"/>
      <c r="G481" s="1274"/>
      <c r="H481" s="1274"/>
      <c r="I481" s="1274"/>
      <c r="J481" s="1274"/>
      <c r="K481" s="1274"/>
      <c r="L481" s="1274"/>
      <c r="M481" s="1274"/>
      <c r="N481" s="1274"/>
      <c r="O481" s="1274"/>
    </row>
    <row r="482" spans="4:15" ht="13.2" x14ac:dyDescent="0.25">
      <c r="D482" s="1274"/>
      <c r="E482" s="1274"/>
      <c r="F482" s="1274"/>
      <c r="G482" s="1274"/>
      <c r="H482" s="1274"/>
      <c r="I482" s="1274"/>
      <c r="J482" s="1274"/>
      <c r="K482" s="1274"/>
      <c r="L482" s="1274"/>
      <c r="M482" s="1274"/>
      <c r="N482" s="1274"/>
      <c r="O482" s="1274"/>
    </row>
    <row r="483" spans="4:15" ht="13.2" x14ac:dyDescent="0.25">
      <c r="D483" s="1274"/>
      <c r="E483" s="1274"/>
      <c r="F483" s="1274"/>
      <c r="G483" s="1274"/>
      <c r="H483" s="1274"/>
      <c r="I483" s="1274"/>
      <c r="J483" s="1274"/>
      <c r="K483" s="1274"/>
      <c r="L483" s="1274"/>
      <c r="M483" s="1274"/>
      <c r="N483" s="1274"/>
      <c r="O483" s="1274"/>
    </row>
    <row r="484" spans="4:15" ht="13.2" x14ac:dyDescent="0.25">
      <c r="D484" s="1274"/>
      <c r="E484" s="1274"/>
      <c r="F484" s="1274"/>
      <c r="G484" s="1274"/>
      <c r="H484" s="1274"/>
      <c r="I484" s="1274"/>
      <c r="J484" s="1274"/>
      <c r="K484" s="1274"/>
      <c r="L484" s="1274"/>
      <c r="M484" s="1274"/>
      <c r="N484" s="1274"/>
      <c r="O484" s="1274"/>
    </row>
    <row r="485" spans="4:15" ht="13.2" x14ac:dyDescent="0.25">
      <c r="D485" s="1274"/>
      <c r="E485" s="1274"/>
      <c r="F485" s="1274"/>
      <c r="G485" s="1274"/>
      <c r="H485" s="1274"/>
      <c r="I485" s="1274"/>
      <c r="J485" s="1274"/>
      <c r="K485" s="1274"/>
      <c r="L485" s="1274"/>
      <c r="M485" s="1274"/>
      <c r="N485" s="1274"/>
      <c r="O485" s="1274"/>
    </row>
    <row r="486" spans="4:15" ht="13.2" x14ac:dyDescent="0.25">
      <c r="D486" s="1274"/>
      <c r="E486" s="1274"/>
      <c r="F486" s="1274"/>
      <c r="G486" s="1274"/>
      <c r="H486" s="1274"/>
      <c r="I486" s="1274"/>
      <c r="J486" s="1274"/>
      <c r="K486" s="1274"/>
      <c r="L486" s="1274"/>
      <c r="M486" s="1274"/>
      <c r="N486" s="1274"/>
      <c r="O486" s="1274"/>
    </row>
    <row r="487" spans="4:15" ht="13.2" x14ac:dyDescent="0.25">
      <c r="D487" s="1274"/>
      <c r="E487" s="1274"/>
      <c r="F487" s="1274"/>
      <c r="G487" s="1274"/>
      <c r="H487" s="1274"/>
      <c r="I487" s="1274"/>
      <c r="J487" s="1274"/>
      <c r="K487" s="1274"/>
      <c r="L487" s="1274"/>
      <c r="M487" s="1274"/>
      <c r="N487" s="1274"/>
      <c r="O487" s="1274"/>
    </row>
    <row r="488" spans="4:15" ht="13.2" x14ac:dyDescent="0.25">
      <c r="D488" s="1274"/>
      <c r="E488" s="1274"/>
      <c r="F488" s="1274"/>
      <c r="G488" s="1274"/>
      <c r="H488" s="1274"/>
      <c r="I488" s="1274"/>
      <c r="J488" s="1274"/>
      <c r="K488" s="1274"/>
      <c r="L488" s="1274"/>
      <c r="M488" s="1274"/>
      <c r="N488" s="1274"/>
      <c r="O488" s="1274"/>
    </row>
    <row r="489" spans="4:15" ht="13.2" x14ac:dyDescent="0.25">
      <c r="D489" s="1274"/>
      <c r="E489" s="1274"/>
      <c r="F489" s="1274"/>
      <c r="G489" s="1274"/>
      <c r="H489" s="1274"/>
      <c r="I489" s="1274"/>
      <c r="J489" s="1274"/>
      <c r="K489" s="1274"/>
      <c r="L489" s="1274"/>
      <c r="M489" s="1274"/>
      <c r="N489" s="1274"/>
      <c r="O489" s="1274"/>
    </row>
    <row r="490" spans="4:15" ht="13.2" x14ac:dyDescent="0.25">
      <c r="D490" s="1274"/>
      <c r="E490" s="1274"/>
      <c r="F490" s="1274"/>
      <c r="G490" s="1274"/>
      <c r="H490" s="1274"/>
      <c r="I490" s="1274"/>
      <c r="J490" s="1274"/>
      <c r="K490" s="1274"/>
      <c r="L490" s="1274"/>
      <c r="M490" s="1274"/>
      <c r="N490" s="1274"/>
      <c r="O490" s="1274"/>
    </row>
    <row r="491" spans="4:15" ht="13.2" x14ac:dyDescent="0.25">
      <c r="D491" s="1274"/>
      <c r="E491" s="1274"/>
      <c r="F491" s="1274"/>
      <c r="G491" s="1274"/>
      <c r="H491" s="1274"/>
      <c r="I491" s="1274"/>
      <c r="J491" s="1274"/>
      <c r="K491" s="1274"/>
      <c r="L491" s="1274"/>
      <c r="M491" s="1274"/>
      <c r="N491" s="1274"/>
      <c r="O491" s="1274"/>
    </row>
    <row r="492" spans="4:15" ht="13.2" x14ac:dyDescent="0.25">
      <c r="D492" s="1274"/>
      <c r="E492" s="1274"/>
      <c r="F492" s="1274"/>
      <c r="G492" s="1274"/>
      <c r="H492" s="1274"/>
      <c r="I492" s="1274"/>
      <c r="J492" s="1274"/>
      <c r="K492" s="1274"/>
      <c r="L492" s="1274"/>
      <c r="M492" s="1274"/>
      <c r="N492" s="1274"/>
      <c r="O492" s="1274"/>
    </row>
    <row r="493" spans="4:15" ht="13.2" x14ac:dyDescent="0.25">
      <c r="D493" s="1274"/>
      <c r="E493" s="1274"/>
      <c r="F493" s="1274"/>
      <c r="G493" s="1274"/>
      <c r="H493" s="1274"/>
      <c r="I493" s="1274"/>
      <c r="J493" s="1274"/>
      <c r="K493" s="1274"/>
      <c r="L493" s="1274"/>
      <c r="M493" s="1274"/>
      <c r="N493" s="1274"/>
      <c r="O493" s="1274"/>
    </row>
    <row r="494" spans="4:15" ht="13.2" x14ac:dyDescent="0.25">
      <c r="D494" s="1274"/>
      <c r="E494" s="1274"/>
      <c r="F494" s="1274"/>
      <c r="G494" s="1274"/>
      <c r="H494" s="1274"/>
      <c r="I494" s="1274"/>
      <c r="J494" s="1274"/>
      <c r="K494" s="1274"/>
      <c r="L494" s="1274"/>
      <c r="M494" s="1274"/>
      <c r="N494" s="1274"/>
      <c r="O494" s="1274"/>
    </row>
    <row r="495" spans="4:15" ht="13.2" x14ac:dyDescent="0.25">
      <c r="D495" s="1274"/>
      <c r="E495" s="1274"/>
      <c r="F495" s="1274"/>
      <c r="G495" s="1274"/>
      <c r="H495" s="1274"/>
      <c r="I495" s="1274"/>
      <c r="J495" s="1274"/>
      <c r="K495" s="1274"/>
      <c r="L495" s="1274"/>
      <c r="M495" s="1274"/>
      <c r="N495" s="1274"/>
      <c r="O495" s="1274"/>
    </row>
    <row r="496" spans="4:15" ht="13.2" x14ac:dyDescent="0.25">
      <c r="D496" s="1274"/>
      <c r="E496" s="1274"/>
      <c r="F496" s="1274"/>
      <c r="G496" s="1274"/>
      <c r="H496" s="1274"/>
      <c r="I496" s="1274"/>
      <c r="J496" s="1274"/>
      <c r="K496" s="1274"/>
      <c r="L496" s="1274"/>
      <c r="M496" s="1274"/>
      <c r="N496" s="1274"/>
      <c r="O496" s="1274"/>
    </row>
    <row r="497" spans="4:15" ht="13.2" x14ac:dyDescent="0.25">
      <c r="D497" s="1274"/>
      <c r="E497" s="1274"/>
      <c r="F497" s="1274"/>
      <c r="G497" s="1274"/>
      <c r="H497" s="1274"/>
      <c r="I497" s="1274"/>
      <c r="J497" s="1274"/>
      <c r="K497" s="1274"/>
      <c r="L497" s="1274"/>
      <c r="M497" s="1274"/>
      <c r="N497" s="1274"/>
      <c r="O497" s="1274"/>
    </row>
    <row r="498" spans="4:15" ht="13.2" x14ac:dyDescent="0.25">
      <c r="D498" s="1274"/>
      <c r="E498" s="1274"/>
      <c r="F498" s="1274"/>
      <c r="G498" s="1274"/>
      <c r="H498" s="1274"/>
      <c r="I498" s="1274"/>
      <c r="J498" s="1274"/>
      <c r="K498" s="1274"/>
      <c r="L498" s="1274"/>
      <c r="M498" s="1274"/>
      <c r="N498" s="1274"/>
      <c r="O498" s="1274"/>
    </row>
    <row r="499" spans="4:15" ht="13.2" x14ac:dyDescent="0.25">
      <c r="D499" s="1274"/>
      <c r="E499" s="1274"/>
      <c r="F499" s="1274"/>
      <c r="G499" s="1274"/>
      <c r="H499" s="1274"/>
      <c r="I499" s="1274"/>
      <c r="J499" s="1274"/>
      <c r="K499" s="1274"/>
      <c r="L499" s="1274"/>
      <c r="M499" s="1274"/>
      <c r="N499" s="1274"/>
      <c r="O499" s="1274"/>
    </row>
    <row r="500" spans="4:15" ht="13.2" x14ac:dyDescent="0.25">
      <c r="D500" s="1274"/>
      <c r="E500" s="1274"/>
      <c r="F500" s="1274"/>
      <c r="G500" s="1274"/>
      <c r="H500" s="1274"/>
      <c r="I500" s="1274"/>
      <c r="J500" s="1274"/>
      <c r="K500" s="1274"/>
      <c r="L500" s="1274"/>
      <c r="M500" s="1274"/>
      <c r="N500" s="1274"/>
      <c r="O500" s="1274"/>
    </row>
    <row r="501" spans="4:15" ht="13.2" x14ac:dyDescent="0.25">
      <c r="D501" s="1274"/>
      <c r="E501" s="1274"/>
      <c r="F501" s="1274"/>
      <c r="G501" s="1274"/>
      <c r="H501" s="1274"/>
      <c r="I501" s="1274"/>
      <c r="J501" s="1274"/>
      <c r="K501" s="1274"/>
      <c r="L501" s="1274"/>
      <c r="M501" s="1274"/>
      <c r="N501" s="1274"/>
      <c r="O501" s="1274"/>
    </row>
    <row r="502" spans="4:15" ht="13.2" x14ac:dyDescent="0.25">
      <c r="D502" s="1274"/>
      <c r="E502" s="1274"/>
      <c r="F502" s="1274"/>
      <c r="G502" s="1274"/>
      <c r="H502" s="1274"/>
      <c r="I502" s="1274"/>
      <c r="J502" s="1274"/>
      <c r="K502" s="1274"/>
      <c r="L502" s="1274"/>
      <c r="M502" s="1274"/>
      <c r="N502" s="1274"/>
      <c r="O502" s="1274"/>
    </row>
    <row r="503" spans="4:15" ht="13.2" x14ac:dyDescent="0.25">
      <c r="D503" s="1274"/>
      <c r="E503" s="1274"/>
      <c r="F503" s="1274"/>
      <c r="G503" s="1274"/>
      <c r="H503" s="1274"/>
      <c r="I503" s="1274"/>
      <c r="J503" s="1274"/>
      <c r="K503" s="1274"/>
      <c r="L503" s="1274"/>
      <c r="M503" s="1274"/>
      <c r="N503" s="1274"/>
      <c r="O503" s="1274"/>
    </row>
    <row r="504" spans="4:15" ht="13.2" x14ac:dyDescent="0.25">
      <c r="D504" s="1274"/>
      <c r="E504" s="1274"/>
      <c r="F504" s="1274"/>
      <c r="G504" s="1274"/>
      <c r="H504" s="1274"/>
      <c r="I504" s="1274"/>
      <c r="J504" s="1274"/>
      <c r="K504" s="1274"/>
      <c r="L504" s="1274"/>
      <c r="M504" s="1274"/>
      <c r="N504" s="1274"/>
      <c r="O504" s="1274"/>
    </row>
    <row r="505" spans="4:15" ht="13.2" x14ac:dyDescent="0.25">
      <c r="D505" s="1274"/>
      <c r="E505" s="1274"/>
      <c r="F505" s="1274"/>
      <c r="G505" s="1274"/>
      <c r="H505" s="1274"/>
      <c r="I505" s="1274"/>
      <c r="J505" s="1274"/>
      <c r="K505" s="1274"/>
      <c r="L505" s="1274"/>
      <c r="M505" s="1274"/>
      <c r="N505" s="1274"/>
      <c r="O505" s="1274"/>
    </row>
    <row r="506" spans="4:15" ht="13.2" x14ac:dyDescent="0.25">
      <c r="D506" s="1274"/>
      <c r="E506" s="1274"/>
      <c r="F506" s="1274"/>
      <c r="G506" s="1274"/>
      <c r="H506" s="1274"/>
      <c r="I506" s="1274"/>
      <c r="J506" s="1274"/>
      <c r="K506" s="1274"/>
      <c r="L506" s="1274"/>
      <c r="M506" s="1274"/>
      <c r="N506" s="1274"/>
      <c r="O506" s="1274"/>
    </row>
    <row r="507" spans="4:15" ht="13.2" x14ac:dyDescent="0.25">
      <c r="D507" s="1274"/>
      <c r="E507" s="1274"/>
      <c r="F507" s="1274"/>
      <c r="G507" s="1274"/>
      <c r="H507" s="1274"/>
      <c r="I507" s="1274"/>
      <c r="J507" s="1274"/>
      <c r="K507" s="1274"/>
      <c r="L507" s="1274"/>
      <c r="M507" s="1274"/>
      <c r="N507" s="1274"/>
      <c r="O507" s="1274"/>
    </row>
    <row r="508" spans="4:15" ht="13.2" x14ac:dyDescent="0.25">
      <c r="D508" s="1274"/>
      <c r="E508" s="1274"/>
      <c r="F508" s="1274"/>
      <c r="G508" s="1274"/>
      <c r="H508" s="1274"/>
      <c r="I508" s="1274"/>
      <c r="J508" s="1274"/>
      <c r="K508" s="1274"/>
      <c r="L508" s="1274"/>
      <c r="M508" s="1274"/>
      <c r="N508" s="1274"/>
      <c r="O508" s="1274"/>
    </row>
    <row r="509" spans="4:15" ht="13.2" x14ac:dyDescent="0.25">
      <c r="D509" s="1274"/>
      <c r="E509" s="1274"/>
      <c r="F509" s="1274"/>
      <c r="G509" s="1274"/>
      <c r="H509" s="1274"/>
      <c r="I509" s="1274"/>
      <c r="J509" s="1274"/>
      <c r="K509" s="1274"/>
      <c r="L509" s="1274"/>
      <c r="M509" s="1274"/>
      <c r="N509" s="1274"/>
      <c r="O509" s="1274"/>
    </row>
    <row r="510" spans="4:15" ht="13.2" x14ac:dyDescent="0.25">
      <c r="D510" s="1274"/>
      <c r="E510" s="1274"/>
      <c r="F510" s="1274"/>
      <c r="G510" s="1274"/>
      <c r="H510" s="1274"/>
      <c r="I510" s="1274"/>
      <c r="J510" s="1274"/>
      <c r="K510" s="1274"/>
      <c r="L510" s="1274"/>
      <c r="M510" s="1274"/>
      <c r="N510" s="1274"/>
      <c r="O510" s="1274"/>
    </row>
    <row r="511" spans="4:15" ht="13.2" x14ac:dyDescent="0.25">
      <c r="D511" s="1274"/>
      <c r="E511" s="1274"/>
      <c r="F511" s="1274"/>
      <c r="G511" s="1274"/>
      <c r="H511" s="1274"/>
      <c r="I511" s="1274"/>
      <c r="J511" s="1274"/>
      <c r="K511" s="1274"/>
      <c r="L511" s="1274"/>
      <c r="M511" s="1274"/>
      <c r="N511" s="1274"/>
      <c r="O511" s="1274"/>
    </row>
    <row r="512" spans="4:15" ht="13.2" x14ac:dyDescent="0.25">
      <c r="D512" s="1274"/>
      <c r="E512" s="1274"/>
      <c r="F512" s="1274"/>
      <c r="G512" s="1274"/>
      <c r="H512" s="1274"/>
      <c r="I512" s="1274"/>
      <c r="J512" s="1274"/>
      <c r="K512" s="1274"/>
      <c r="L512" s="1274"/>
      <c r="M512" s="1274"/>
      <c r="N512" s="1274"/>
      <c r="O512" s="1274"/>
    </row>
    <row r="513" spans="4:15" ht="13.2" x14ac:dyDescent="0.25">
      <c r="D513" s="1274"/>
      <c r="E513" s="1274"/>
      <c r="F513" s="1274"/>
      <c r="G513" s="1274"/>
      <c r="H513" s="1274"/>
      <c r="I513" s="1274"/>
      <c r="J513" s="1274"/>
      <c r="K513" s="1274"/>
      <c r="L513" s="1274"/>
      <c r="M513" s="1274"/>
      <c r="N513" s="1274"/>
      <c r="O513" s="1274"/>
    </row>
    <row r="514" spans="4:15" ht="13.2" x14ac:dyDescent="0.25">
      <c r="D514" s="1274"/>
      <c r="E514" s="1274"/>
      <c r="F514" s="1274"/>
      <c r="G514" s="1274"/>
      <c r="H514" s="1274"/>
      <c r="I514" s="1274"/>
      <c r="J514" s="1274"/>
      <c r="K514" s="1274"/>
      <c r="L514" s="1274"/>
      <c r="M514" s="1274"/>
      <c r="N514" s="1274"/>
      <c r="O514" s="1274"/>
    </row>
    <row r="515" spans="4:15" ht="13.2" x14ac:dyDescent="0.25">
      <c r="D515" s="1274"/>
      <c r="E515" s="1274"/>
      <c r="F515" s="1274"/>
      <c r="G515" s="1274"/>
      <c r="H515" s="1274"/>
      <c r="I515" s="1274"/>
      <c r="J515" s="1274"/>
      <c r="K515" s="1274"/>
      <c r="L515" s="1274"/>
      <c r="M515" s="1274"/>
      <c r="N515" s="1274"/>
      <c r="O515" s="1274"/>
    </row>
    <row r="516" spans="4:15" ht="13.2" x14ac:dyDescent="0.25">
      <c r="D516" s="1274"/>
      <c r="E516" s="1274"/>
      <c r="F516" s="1274"/>
      <c r="G516" s="1274"/>
      <c r="H516" s="1274"/>
      <c r="I516" s="1274"/>
      <c r="J516" s="1274"/>
      <c r="K516" s="1274"/>
      <c r="L516" s="1274"/>
      <c r="M516" s="1274"/>
      <c r="N516" s="1274"/>
      <c r="O516" s="1274"/>
    </row>
    <row r="517" spans="4:15" ht="13.2" x14ac:dyDescent="0.25">
      <c r="D517" s="1274"/>
      <c r="E517" s="1274"/>
      <c r="F517" s="1274"/>
      <c r="G517" s="1274"/>
      <c r="H517" s="1274"/>
      <c r="I517" s="1274"/>
      <c r="J517" s="1274"/>
      <c r="K517" s="1274"/>
      <c r="L517" s="1274"/>
      <c r="M517" s="1274"/>
      <c r="N517" s="1274"/>
      <c r="O517" s="1274"/>
    </row>
    <row r="518" spans="4:15" ht="13.2" x14ac:dyDescent="0.25">
      <c r="D518" s="1274"/>
      <c r="E518" s="1274"/>
      <c r="F518" s="1274"/>
      <c r="G518" s="1274"/>
      <c r="H518" s="1274"/>
      <c r="I518" s="1274"/>
      <c r="J518" s="1274"/>
      <c r="K518" s="1274"/>
      <c r="L518" s="1274"/>
      <c r="M518" s="1274"/>
      <c r="N518" s="1274"/>
      <c r="O518" s="1274"/>
    </row>
    <row r="519" spans="4:15" ht="13.2" x14ac:dyDescent="0.25">
      <c r="D519" s="1274"/>
      <c r="E519" s="1274"/>
      <c r="F519" s="1274"/>
      <c r="G519" s="1274"/>
      <c r="H519" s="1274"/>
      <c r="I519" s="1274"/>
      <c r="J519" s="1274"/>
      <c r="K519" s="1274"/>
      <c r="L519" s="1274"/>
      <c r="M519" s="1274"/>
      <c r="N519" s="1274"/>
      <c r="O519" s="1274"/>
    </row>
    <row r="520" spans="4:15" ht="13.2" x14ac:dyDescent="0.25">
      <c r="D520" s="1274"/>
      <c r="E520" s="1274"/>
      <c r="F520" s="1274"/>
      <c r="G520" s="1274"/>
      <c r="H520" s="1274"/>
      <c r="I520" s="1274"/>
      <c r="J520" s="1274"/>
      <c r="K520" s="1274"/>
      <c r="L520" s="1274"/>
      <c r="M520" s="1274"/>
      <c r="N520" s="1274"/>
      <c r="O520" s="1274"/>
    </row>
    <row r="521" spans="4:15" ht="13.2" x14ac:dyDescent="0.25">
      <c r="D521" s="1274"/>
      <c r="E521" s="1274"/>
      <c r="F521" s="1274"/>
      <c r="G521" s="1274"/>
      <c r="H521" s="1274"/>
      <c r="I521" s="1274"/>
      <c r="J521" s="1274"/>
      <c r="K521" s="1274"/>
      <c r="L521" s="1274"/>
      <c r="M521" s="1274"/>
      <c r="N521" s="1274"/>
      <c r="O521" s="1274"/>
    </row>
    <row r="522" spans="4:15" ht="13.2" x14ac:dyDescent="0.25">
      <c r="D522" s="1274"/>
      <c r="E522" s="1274"/>
      <c r="F522" s="1274"/>
      <c r="G522" s="1274"/>
      <c r="H522" s="1274"/>
      <c r="I522" s="1274"/>
      <c r="J522" s="1274"/>
      <c r="K522" s="1274"/>
      <c r="L522" s="1274"/>
      <c r="M522" s="1274"/>
      <c r="N522" s="1274"/>
      <c r="O522" s="1274"/>
    </row>
    <row r="523" spans="4:15" ht="13.2" x14ac:dyDescent="0.25">
      <c r="D523" s="1274"/>
      <c r="E523" s="1274"/>
      <c r="F523" s="1274"/>
      <c r="G523" s="1274"/>
      <c r="H523" s="1274"/>
      <c r="I523" s="1274"/>
      <c r="J523" s="1274"/>
      <c r="K523" s="1274"/>
      <c r="L523" s="1274"/>
      <c r="M523" s="1274"/>
      <c r="N523" s="1274"/>
      <c r="O523" s="1274"/>
    </row>
    <row r="524" spans="4:15" ht="13.2" x14ac:dyDescent="0.25">
      <c r="D524" s="1274"/>
      <c r="E524" s="1274"/>
      <c r="F524" s="1274"/>
      <c r="G524" s="1274"/>
      <c r="H524" s="1274"/>
      <c r="I524" s="1274"/>
      <c r="J524" s="1274"/>
      <c r="K524" s="1274"/>
      <c r="L524" s="1274"/>
      <c r="M524" s="1274"/>
      <c r="N524" s="1274"/>
      <c r="O524" s="1274"/>
    </row>
    <row r="525" spans="4:15" ht="13.2" x14ac:dyDescent="0.25">
      <c r="D525" s="1274"/>
      <c r="E525" s="1274"/>
      <c r="F525" s="1274"/>
      <c r="G525" s="1274"/>
      <c r="H525" s="1274"/>
      <c r="I525" s="1274"/>
      <c r="J525" s="1274"/>
      <c r="K525" s="1274"/>
      <c r="L525" s="1274"/>
      <c r="M525" s="1274"/>
      <c r="N525" s="1274"/>
      <c r="O525" s="1274"/>
    </row>
    <row r="526" spans="4:15" ht="13.2" x14ac:dyDescent="0.25">
      <c r="D526" s="1274"/>
      <c r="E526" s="1274"/>
      <c r="F526" s="1274"/>
      <c r="G526" s="1274"/>
      <c r="H526" s="1274"/>
      <c r="I526" s="1274"/>
      <c r="J526" s="1274"/>
      <c r="K526" s="1274"/>
      <c r="L526" s="1274"/>
      <c r="M526" s="1274"/>
      <c r="N526" s="1274"/>
      <c r="O526" s="1274"/>
    </row>
    <row r="527" spans="4:15" ht="13.2" x14ac:dyDescent="0.25">
      <c r="D527" s="1274"/>
      <c r="E527" s="1274"/>
      <c r="F527" s="1274"/>
      <c r="G527" s="1274"/>
      <c r="H527" s="1274"/>
      <c r="I527" s="1274"/>
      <c r="J527" s="1274"/>
      <c r="K527" s="1274"/>
      <c r="L527" s="1274"/>
      <c r="M527" s="1274"/>
      <c r="N527" s="1274"/>
      <c r="O527" s="1274"/>
    </row>
    <row r="528" spans="4:15" ht="13.2" x14ac:dyDescent="0.25">
      <c r="D528" s="1274"/>
      <c r="E528" s="1274"/>
      <c r="F528" s="1274"/>
      <c r="G528" s="1274"/>
      <c r="H528" s="1274"/>
      <c r="I528" s="1274"/>
      <c r="J528" s="1274"/>
      <c r="K528" s="1274"/>
      <c r="L528" s="1274"/>
      <c r="M528" s="1274"/>
      <c r="N528" s="1274"/>
      <c r="O528" s="1274"/>
    </row>
    <row r="529" spans="4:15" ht="13.2" x14ac:dyDescent="0.25">
      <c r="D529" s="1274"/>
      <c r="E529" s="1274"/>
      <c r="F529" s="1274"/>
      <c r="G529" s="1274"/>
      <c r="H529" s="1274"/>
      <c r="I529" s="1274"/>
      <c r="J529" s="1274"/>
      <c r="K529" s="1274"/>
      <c r="L529" s="1274"/>
      <c r="M529" s="1274"/>
      <c r="N529" s="1274"/>
      <c r="O529" s="1274"/>
    </row>
    <row r="530" spans="4:15" ht="13.2" x14ac:dyDescent="0.25">
      <c r="D530" s="1274"/>
      <c r="E530" s="1274"/>
      <c r="F530" s="1274"/>
      <c r="G530" s="1274"/>
      <c r="H530" s="1274"/>
      <c r="I530" s="1274"/>
      <c r="J530" s="1274"/>
      <c r="K530" s="1274"/>
      <c r="L530" s="1274"/>
      <c r="M530" s="1274"/>
      <c r="N530" s="1274"/>
      <c r="O530" s="1274"/>
    </row>
    <row r="531" spans="4:15" ht="13.2" x14ac:dyDescent="0.25">
      <c r="D531" s="1274"/>
      <c r="E531" s="1274"/>
      <c r="F531" s="1274"/>
      <c r="G531" s="1274"/>
      <c r="H531" s="1274"/>
      <c r="I531" s="1274"/>
      <c r="J531" s="1274"/>
      <c r="K531" s="1274"/>
      <c r="L531" s="1274"/>
      <c r="M531" s="1274"/>
      <c r="N531" s="1274"/>
      <c r="O531" s="1274"/>
    </row>
    <row r="532" spans="4:15" ht="13.2" x14ac:dyDescent="0.25">
      <c r="D532" s="1274"/>
      <c r="E532" s="1274"/>
      <c r="F532" s="1274"/>
      <c r="G532" s="1274"/>
      <c r="H532" s="1274"/>
      <c r="I532" s="1274"/>
      <c r="J532" s="1274"/>
      <c r="K532" s="1274"/>
      <c r="L532" s="1274"/>
      <c r="M532" s="1274"/>
      <c r="N532" s="1274"/>
      <c r="O532" s="1274"/>
    </row>
    <row r="533" spans="4:15" ht="13.2" x14ac:dyDescent="0.25">
      <c r="D533" s="1274"/>
      <c r="E533" s="1274"/>
      <c r="F533" s="1274"/>
      <c r="G533" s="1274"/>
      <c r="H533" s="1274"/>
      <c r="I533" s="1274"/>
      <c r="J533" s="1274"/>
      <c r="K533" s="1274"/>
      <c r="L533" s="1274"/>
      <c r="M533" s="1274"/>
      <c r="N533" s="1274"/>
      <c r="O533" s="1274"/>
    </row>
    <row r="534" spans="4:15" ht="13.2" x14ac:dyDescent="0.25">
      <c r="D534" s="1274"/>
      <c r="E534" s="1274"/>
      <c r="F534" s="1274"/>
      <c r="G534" s="1274"/>
      <c r="H534" s="1274"/>
      <c r="I534" s="1274"/>
      <c r="J534" s="1274"/>
      <c r="K534" s="1274"/>
      <c r="L534" s="1274"/>
      <c r="M534" s="1274"/>
      <c r="N534" s="1274"/>
      <c r="O534" s="1274"/>
    </row>
    <row r="535" spans="4:15" ht="13.2" x14ac:dyDescent="0.25">
      <c r="D535" s="1274"/>
      <c r="E535" s="1274"/>
      <c r="F535" s="1274"/>
      <c r="G535" s="1274"/>
      <c r="H535" s="1274"/>
      <c r="I535" s="1274"/>
      <c r="J535" s="1274"/>
      <c r="K535" s="1274"/>
      <c r="L535" s="1274"/>
      <c r="M535" s="1274"/>
      <c r="N535" s="1274"/>
      <c r="O535" s="1274"/>
    </row>
    <row r="536" spans="4:15" ht="13.2" x14ac:dyDescent="0.25">
      <c r="D536" s="1274"/>
      <c r="E536" s="1274"/>
      <c r="F536" s="1274"/>
      <c r="G536" s="1274"/>
      <c r="H536" s="1274"/>
      <c r="I536" s="1274"/>
      <c r="J536" s="1274"/>
      <c r="K536" s="1274"/>
      <c r="L536" s="1274"/>
      <c r="M536" s="1274"/>
      <c r="N536" s="1274"/>
      <c r="O536" s="1274"/>
    </row>
    <row r="537" spans="4:15" ht="13.2" x14ac:dyDescent="0.25">
      <c r="D537" s="1274"/>
      <c r="E537" s="1274"/>
      <c r="F537" s="1274"/>
      <c r="G537" s="1274"/>
      <c r="H537" s="1274"/>
      <c r="I537" s="1274"/>
      <c r="J537" s="1274"/>
      <c r="K537" s="1274"/>
      <c r="L537" s="1274"/>
      <c r="M537" s="1274"/>
      <c r="N537" s="1274"/>
      <c r="O537" s="1274"/>
    </row>
    <row r="538" spans="4:15" ht="13.2" x14ac:dyDescent="0.25">
      <c r="D538" s="1274"/>
      <c r="E538" s="1274"/>
      <c r="F538" s="1274"/>
      <c r="G538" s="1274"/>
      <c r="H538" s="1274"/>
      <c r="I538" s="1274"/>
      <c r="J538" s="1274"/>
      <c r="K538" s="1274"/>
      <c r="L538" s="1274"/>
      <c r="M538" s="1274"/>
      <c r="N538" s="1274"/>
      <c r="O538" s="1274"/>
    </row>
    <row r="539" spans="4:15" ht="13.2" x14ac:dyDescent="0.25">
      <c r="D539" s="1274"/>
      <c r="E539" s="1274"/>
      <c r="F539" s="1274"/>
      <c r="G539" s="1274"/>
      <c r="H539" s="1274"/>
      <c r="I539" s="1274"/>
      <c r="J539" s="1274"/>
      <c r="K539" s="1274"/>
      <c r="L539" s="1274"/>
      <c r="M539" s="1274"/>
      <c r="N539" s="1274"/>
      <c r="O539" s="1274"/>
    </row>
    <row r="540" spans="4:15" ht="13.2" x14ac:dyDescent="0.25">
      <c r="D540" s="1274"/>
      <c r="E540" s="1274"/>
      <c r="F540" s="1274"/>
      <c r="G540" s="1274"/>
      <c r="H540" s="1274"/>
      <c r="I540" s="1274"/>
      <c r="J540" s="1274"/>
      <c r="K540" s="1274"/>
      <c r="L540" s="1274"/>
      <c r="M540" s="1274"/>
      <c r="N540" s="1274"/>
      <c r="O540" s="1274"/>
    </row>
    <row r="541" spans="4:15" ht="13.2" x14ac:dyDescent="0.25">
      <c r="D541" s="1274"/>
      <c r="E541" s="1274"/>
      <c r="F541" s="1274"/>
      <c r="G541" s="1274"/>
      <c r="H541" s="1274"/>
      <c r="I541" s="1274"/>
      <c r="J541" s="1274"/>
      <c r="K541" s="1274"/>
      <c r="L541" s="1274"/>
      <c r="M541" s="1274"/>
      <c r="N541" s="1274"/>
      <c r="O541" s="1274"/>
    </row>
    <row r="542" spans="4:15" ht="13.2" x14ac:dyDescent="0.25">
      <c r="D542" s="1274"/>
      <c r="E542" s="1274"/>
      <c r="F542" s="1274"/>
      <c r="G542" s="1274"/>
      <c r="H542" s="1274"/>
      <c r="I542" s="1274"/>
      <c r="J542" s="1274"/>
      <c r="K542" s="1274"/>
      <c r="L542" s="1274"/>
      <c r="M542" s="1274"/>
      <c r="N542" s="1274"/>
      <c r="O542" s="1274"/>
    </row>
    <row r="543" spans="4:15" ht="13.2" x14ac:dyDescent="0.25">
      <c r="D543" s="1274"/>
      <c r="E543" s="1274"/>
      <c r="F543" s="1274"/>
      <c r="G543" s="1274"/>
      <c r="H543" s="1274"/>
      <c r="I543" s="1274"/>
      <c r="J543" s="1274"/>
      <c r="K543" s="1274"/>
      <c r="L543" s="1274"/>
      <c r="M543" s="1274"/>
      <c r="N543" s="1274"/>
      <c r="O543" s="1274"/>
    </row>
    <row r="544" spans="4:15" ht="13.2" x14ac:dyDescent="0.25">
      <c r="D544" s="1274"/>
      <c r="E544" s="1274"/>
      <c r="F544" s="1274"/>
      <c r="G544" s="1274"/>
      <c r="H544" s="1274"/>
      <c r="I544" s="1274"/>
      <c r="J544" s="1274"/>
      <c r="K544" s="1274"/>
      <c r="L544" s="1274"/>
      <c r="M544" s="1274"/>
      <c r="N544" s="1274"/>
      <c r="O544" s="1274"/>
    </row>
    <row r="545" spans="4:15" ht="13.2" x14ac:dyDescent="0.25">
      <c r="D545" s="1274"/>
      <c r="E545" s="1274"/>
      <c r="F545" s="1274"/>
      <c r="G545" s="1274"/>
      <c r="H545" s="1274"/>
      <c r="I545" s="1274"/>
      <c r="J545" s="1274"/>
      <c r="K545" s="1274"/>
      <c r="L545" s="1274"/>
      <c r="M545" s="1274"/>
      <c r="N545" s="1274"/>
      <c r="O545" s="1274"/>
    </row>
    <row r="546" spans="4:15" ht="13.2" x14ac:dyDescent="0.25">
      <c r="D546" s="1274"/>
      <c r="E546" s="1274"/>
      <c r="F546" s="1274"/>
      <c r="G546" s="1274"/>
      <c r="H546" s="1274"/>
      <c r="I546" s="1274"/>
      <c r="J546" s="1274"/>
      <c r="K546" s="1274"/>
      <c r="L546" s="1274"/>
      <c r="M546" s="1274"/>
      <c r="N546" s="1274"/>
      <c r="O546" s="1274"/>
    </row>
    <row r="547" spans="4:15" ht="13.2" x14ac:dyDescent="0.25">
      <c r="D547" s="1274"/>
      <c r="E547" s="1274"/>
      <c r="F547" s="1274"/>
      <c r="G547" s="1274"/>
      <c r="H547" s="1274"/>
      <c r="I547" s="1274"/>
      <c r="J547" s="1274"/>
      <c r="K547" s="1274"/>
      <c r="L547" s="1274"/>
      <c r="M547" s="1274"/>
      <c r="N547" s="1274"/>
      <c r="O547" s="1274"/>
    </row>
    <row r="548" spans="4:15" ht="13.2" x14ac:dyDescent="0.25">
      <c r="D548" s="1274"/>
      <c r="E548" s="1274"/>
      <c r="F548" s="1274"/>
      <c r="G548" s="1274"/>
      <c r="H548" s="1274"/>
      <c r="I548" s="1274"/>
      <c r="J548" s="1274"/>
      <c r="K548" s="1274"/>
      <c r="L548" s="1274"/>
      <c r="M548" s="1274"/>
      <c r="N548" s="1274"/>
      <c r="O548" s="1274"/>
    </row>
    <row r="549" spans="4:15" ht="13.2" x14ac:dyDescent="0.25">
      <c r="D549" s="1274"/>
      <c r="E549" s="1274"/>
      <c r="F549" s="1274"/>
      <c r="G549" s="1274"/>
      <c r="H549" s="1274"/>
      <c r="I549" s="1274"/>
      <c r="J549" s="1274"/>
      <c r="K549" s="1274"/>
      <c r="L549" s="1274"/>
      <c r="M549" s="1274"/>
      <c r="N549" s="1274"/>
      <c r="O549" s="1274"/>
    </row>
    <row r="550" spans="4:15" ht="13.2" x14ac:dyDescent="0.25">
      <c r="D550" s="1274"/>
      <c r="E550" s="1274"/>
      <c r="F550" s="1274"/>
      <c r="G550" s="1274"/>
      <c r="H550" s="1274"/>
      <c r="I550" s="1274"/>
      <c r="J550" s="1274"/>
      <c r="K550" s="1274"/>
      <c r="L550" s="1274"/>
      <c r="M550" s="1274"/>
      <c r="N550" s="1274"/>
      <c r="O550" s="1274"/>
    </row>
    <row r="551" spans="4:15" ht="13.2" x14ac:dyDescent="0.25">
      <c r="D551" s="1274"/>
      <c r="E551" s="1274"/>
      <c r="F551" s="1274"/>
      <c r="G551" s="1274"/>
      <c r="H551" s="1274"/>
      <c r="I551" s="1274"/>
      <c r="J551" s="1274"/>
      <c r="K551" s="1274"/>
      <c r="L551" s="1274"/>
      <c r="M551" s="1274"/>
      <c r="N551" s="1274"/>
      <c r="O551" s="1274"/>
    </row>
    <row r="552" spans="4:15" ht="13.2" x14ac:dyDescent="0.25">
      <c r="D552" s="1274"/>
      <c r="E552" s="1274"/>
      <c r="F552" s="1274"/>
      <c r="G552" s="1274"/>
      <c r="H552" s="1274"/>
      <c r="I552" s="1274"/>
      <c r="J552" s="1274"/>
      <c r="K552" s="1274"/>
      <c r="L552" s="1274"/>
      <c r="M552" s="1274"/>
      <c r="N552" s="1274"/>
      <c r="O552" s="1274"/>
    </row>
    <row r="553" spans="4:15" ht="13.2" x14ac:dyDescent="0.25">
      <c r="D553" s="1274"/>
      <c r="E553" s="1274"/>
      <c r="F553" s="1274"/>
      <c r="G553" s="1274"/>
      <c r="H553" s="1274"/>
      <c r="I553" s="1274"/>
      <c r="J553" s="1274"/>
      <c r="K553" s="1274"/>
      <c r="L553" s="1274"/>
      <c r="M553" s="1274"/>
      <c r="N553" s="1274"/>
      <c r="O553" s="1274"/>
    </row>
    <row r="554" spans="4:15" ht="13.2" x14ac:dyDescent="0.25">
      <c r="D554" s="1274"/>
      <c r="E554" s="1274"/>
      <c r="F554" s="1274"/>
      <c r="G554" s="1274"/>
      <c r="H554" s="1274"/>
      <c r="I554" s="1274"/>
      <c r="J554" s="1274"/>
      <c r="K554" s="1274"/>
      <c r="L554" s="1274"/>
      <c r="M554" s="1274"/>
      <c r="N554" s="1274"/>
      <c r="O554" s="1274"/>
    </row>
    <row r="555" spans="4:15" ht="13.2" x14ac:dyDescent="0.25">
      <c r="D555" s="1274"/>
      <c r="E555" s="1274"/>
      <c r="F555" s="1274"/>
      <c r="G555" s="1274"/>
      <c r="H555" s="1274"/>
      <c r="I555" s="1274"/>
      <c r="J555" s="1274"/>
      <c r="K555" s="1274"/>
      <c r="L555" s="1274"/>
      <c r="M555" s="1274"/>
      <c r="N555" s="1274"/>
      <c r="O555" s="1274"/>
    </row>
    <row r="556" spans="4:15" ht="13.2" x14ac:dyDescent="0.25">
      <c r="D556" s="1274"/>
      <c r="E556" s="1274"/>
      <c r="F556" s="1274"/>
      <c r="G556" s="1274"/>
      <c r="H556" s="1274"/>
      <c r="I556" s="1274"/>
      <c r="J556" s="1274"/>
      <c r="K556" s="1274"/>
      <c r="L556" s="1274"/>
      <c r="M556" s="1274"/>
      <c r="N556" s="1274"/>
      <c r="O556" s="1274"/>
    </row>
    <row r="557" spans="4:15" ht="13.2" x14ac:dyDescent="0.25">
      <c r="D557" s="1274"/>
      <c r="E557" s="1274"/>
      <c r="F557" s="1274"/>
      <c r="G557" s="1274"/>
      <c r="H557" s="1274"/>
      <c r="I557" s="1274"/>
      <c r="J557" s="1274"/>
      <c r="K557" s="1274"/>
      <c r="L557" s="1274"/>
      <c r="M557" s="1274"/>
      <c r="N557" s="1274"/>
      <c r="O557" s="1274"/>
    </row>
    <row r="558" spans="4:15" ht="13.2" x14ac:dyDescent="0.25">
      <c r="D558" s="1274"/>
      <c r="E558" s="1274"/>
      <c r="F558" s="1274"/>
      <c r="G558" s="1274"/>
      <c r="H558" s="1274"/>
      <c r="I558" s="1274"/>
      <c r="J558" s="1274"/>
      <c r="K558" s="1274"/>
      <c r="L558" s="1274"/>
      <c r="M558" s="1274"/>
      <c r="N558" s="1274"/>
      <c r="O558" s="1274"/>
    </row>
    <row r="559" spans="4:15" ht="13.2" x14ac:dyDescent="0.25">
      <c r="D559" s="1274"/>
      <c r="E559" s="1274"/>
      <c r="F559" s="1274"/>
      <c r="G559" s="1274"/>
      <c r="H559" s="1274"/>
      <c r="I559" s="1274"/>
      <c r="J559" s="1274"/>
      <c r="K559" s="1274"/>
      <c r="L559" s="1274"/>
      <c r="M559" s="1274"/>
      <c r="N559" s="1274"/>
      <c r="O559" s="1274"/>
    </row>
    <row r="560" spans="4:15" ht="13.2" x14ac:dyDescent="0.25">
      <c r="D560" s="1274"/>
      <c r="E560" s="1274"/>
      <c r="F560" s="1274"/>
      <c r="G560" s="1274"/>
      <c r="H560" s="1274"/>
      <c r="I560" s="1274"/>
      <c r="J560" s="1274"/>
      <c r="K560" s="1274"/>
      <c r="L560" s="1274"/>
      <c r="M560" s="1274"/>
      <c r="N560" s="1274"/>
      <c r="O560" s="1274"/>
    </row>
    <row r="561" spans="4:15" ht="13.2" x14ac:dyDescent="0.25">
      <c r="D561" s="1274"/>
      <c r="E561" s="1274"/>
      <c r="F561" s="1274"/>
      <c r="G561" s="1274"/>
      <c r="H561" s="1274"/>
      <c r="I561" s="1274"/>
      <c r="J561" s="1274"/>
      <c r="K561" s="1274"/>
      <c r="L561" s="1274"/>
      <c r="M561" s="1274"/>
      <c r="N561" s="1274"/>
      <c r="O561" s="1274"/>
    </row>
    <row r="562" spans="4:15" ht="13.2" x14ac:dyDescent="0.25">
      <c r="D562" s="1274"/>
      <c r="E562" s="1274"/>
      <c r="F562" s="1274"/>
      <c r="G562" s="1274"/>
      <c r="H562" s="1274"/>
      <c r="I562" s="1274"/>
      <c r="J562" s="1274"/>
      <c r="K562" s="1274"/>
      <c r="L562" s="1274"/>
      <c r="M562" s="1274"/>
      <c r="N562" s="1274"/>
      <c r="O562" s="1274"/>
    </row>
    <row r="563" spans="4:15" ht="13.2" x14ac:dyDescent="0.25">
      <c r="D563" s="1274"/>
      <c r="E563" s="1274"/>
      <c r="F563" s="1274"/>
      <c r="G563" s="1274"/>
      <c r="H563" s="1274"/>
      <c r="I563" s="1274"/>
      <c r="J563" s="1274"/>
      <c r="K563" s="1274"/>
      <c r="L563" s="1274"/>
      <c r="M563" s="1274"/>
      <c r="N563" s="1274"/>
      <c r="O563" s="1274"/>
    </row>
    <row r="564" spans="4:15" ht="13.2" x14ac:dyDescent="0.25">
      <c r="D564" s="1274"/>
      <c r="E564" s="1274"/>
      <c r="F564" s="1274"/>
      <c r="G564" s="1274"/>
      <c r="H564" s="1274"/>
      <c r="I564" s="1274"/>
      <c r="J564" s="1274"/>
      <c r="K564" s="1274"/>
      <c r="L564" s="1274"/>
      <c r="M564" s="1274"/>
      <c r="N564" s="1274"/>
      <c r="O564" s="1274"/>
    </row>
    <row r="565" spans="4:15" ht="13.2" x14ac:dyDescent="0.25">
      <c r="D565" s="1274"/>
      <c r="E565" s="1274"/>
      <c r="F565" s="1274"/>
      <c r="G565" s="1274"/>
      <c r="H565" s="1274"/>
      <c r="I565" s="1274"/>
      <c r="J565" s="1274"/>
      <c r="K565" s="1274"/>
      <c r="L565" s="1274"/>
      <c r="M565" s="1274"/>
      <c r="N565" s="1274"/>
      <c r="O565" s="1274"/>
    </row>
    <row r="566" spans="4:15" ht="13.2" x14ac:dyDescent="0.25">
      <c r="D566" s="1274"/>
      <c r="E566" s="1274"/>
      <c r="F566" s="1274"/>
      <c r="G566" s="1274"/>
      <c r="H566" s="1274"/>
      <c r="I566" s="1274"/>
      <c r="J566" s="1274"/>
      <c r="K566" s="1274"/>
      <c r="L566" s="1274"/>
      <c r="M566" s="1274"/>
      <c r="N566" s="1274"/>
      <c r="O566" s="1274"/>
    </row>
    <row r="567" spans="4:15" ht="13.2" x14ac:dyDescent="0.25">
      <c r="D567" s="1274"/>
      <c r="E567" s="1274"/>
      <c r="F567" s="1274"/>
      <c r="G567" s="1274"/>
      <c r="H567" s="1274"/>
      <c r="I567" s="1274"/>
      <c r="J567" s="1274"/>
      <c r="K567" s="1274"/>
      <c r="L567" s="1274"/>
      <c r="M567" s="1274"/>
      <c r="N567" s="1274"/>
      <c r="O567" s="1274"/>
    </row>
    <row r="568" spans="4:15" ht="13.2" x14ac:dyDescent="0.25">
      <c r="D568" s="1274"/>
      <c r="E568" s="1274"/>
      <c r="F568" s="1274"/>
      <c r="G568" s="1274"/>
      <c r="H568" s="1274"/>
      <c r="I568" s="1274"/>
      <c r="J568" s="1274"/>
      <c r="K568" s="1274"/>
      <c r="L568" s="1274"/>
      <c r="M568" s="1274"/>
      <c r="N568" s="1274"/>
      <c r="O568" s="1274"/>
    </row>
    <row r="569" spans="4:15" ht="13.2" x14ac:dyDescent="0.25">
      <c r="D569" s="1274"/>
      <c r="E569" s="1274"/>
      <c r="F569" s="1274"/>
      <c r="G569" s="1274"/>
      <c r="H569" s="1274"/>
      <c r="I569" s="1274"/>
      <c r="J569" s="1274"/>
      <c r="K569" s="1274"/>
      <c r="L569" s="1274"/>
      <c r="M569" s="1274"/>
      <c r="N569" s="1274"/>
      <c r="O569" s="1274"/>
    </row>
    <row r="570" spans="4:15" ht="13.2" x14ac:dyDescent="0.25">
      <c r="D570" s="1274"/>
      <c r="E570" s="1274"/>
      <c r="F570" s="1274"/>
      <c r="G570" s="1274"/>
      <c r="H570" s="1274"/>
      <c r="I570" s="1274"/>
      <c r="J570" s="1274"/>
      <c r="K570" s="1274"/>
      <c r="L570" s="1274"/>
      <c r="M570" s="1274"/>
      <c r="N570" s="1274"/>
      <c r="O570" s="1274"/>
    </row>
    <row r="571" spans="4:15" ht="13.2" x14ac:dyDescent="0.25">
      <c r="D571" s="1274"/>
      <c r="E571" s="1274"/>
      <c r="F571" s="1274"/>
      <c r="G571" s="1274"/>
      <c r="H571" s="1274"/>
      <c r="I571" s="1274"/>
      <c r="J571" s="1274"/>
      <c r="K571" s="1274"/>
      <c r="L571" s="1274"/>
      <c r="M571" s="1274"/>
      <c r="N571" s="1274"/>
      <c r="O571" s="1274"/>
    </row>
    <row r="572" spans="4:15" ht="13.2" x14ac:dyDescent="0.25">
      <c r="D572" s="1274"/>
      <c r="E572" s="1274"/>
      <c r="F572" s="1274"/>
      <c r="G572" s="1274"/>
      <c r="H572" s="1274"/>
      <c r="I572" s="1274"/>
      <c r="J572" s="1274"/>
      <c r="K572" s="1274"/>
      <c r="L572" s="1274"/>
      <c r="M572" s="1274"/>
      <c r="N572" s="1274"/>
      <c r="O572" s="1274"/>
    </row>
    <row r="573" spans="4:15" ht="13.2" x14ac:dyDescent="0.25">
      <c r="D573" s="1274"/>
      <c r="E573" s="1274"/>
      <c r="F573" s="1274"/>
      <c r="G573" s="1274"/>
      <c r="H573" s="1274"/>
      <c r="I573" s="1274"/>
      <c r="J573" s="1274"/>
      <c r="K573" s="1274"/>
      <c r="L573" s="1274"/>
      <c r="M573" s="1274"/>
      <c r="N573" s="1274"/>
      <c r="O573" s="1274"/>
    </row>
    <row r="574" spans="4:15" ht="13.2" x14ac:dyDescent="0.25">
      <c r="D574" s="1274"/>
      <c r="E574" s="1274"/>
      <c r="F574" s="1274"/>
      <c r="G574" s="1274"/>
      <c r="H574" s="1274"/>
      <c r="I574" s="1274"/>
      <c r="J574" s="1274"/>
      <c r="K574" s="1274"/>
      <c r="L574" s="1274"/>
      <c r="M574" s="1274"/>
      <c r="N574" s="1274"/>
      <c r="O574" s="1274"/>
    </row>
    <row r="575" spans="4:15" ht="13.2" x14ac:dyDescent="0.25">
      <c r="D575" s="1274"/>
      <c r="E575" s="1274"/>
      <c r="F575" s="1274"/>
      <c r="G575" s="1274"/>
      <c r="H575" s="1274"/>
      <c r="I575" s="1274"/>
      <c r="J575" s="1274"/>
      <c r="K575" s="1274"/>
      <c r="L575" s="1274"/>
      <c r="M575" s="1274"/>
      <c r="N575" s="1274"/>
      <c r="O575" s="1274"/>
    </row>
    <row r="576" spans="4:15" ht="13.2" x14ac:dyDescent="0.25">
      <c r="D576" s="1274"/>
      <c r="E576" s="1274"/>
      <c r="F576" s="1274"/>
      <c r="G576" s="1274"/>
      <c r="H576" s="1274"/>
      <c r="I576" s="1274"/>
      <c r="J576" s="1274"/>
      <c r="K576" s="1274"/>
      <c r="L576" s="1274"/>
      <c r="M576" s="1274"/>
      <c r="N576" s="1274"/>
      <c r="O576" s="1274"/>
    </row>
    <row r="577" spans="4:15" ht="13.2" x14ac:dyDescent="0.25">
      <c r="D577" s="1274"/>
      <c r="E577" s="1274"/>
      <c r="F577" s="1274"/>
      <c r="G577" s="1274"/>
      <c r="H577" s="1274"/>
      <c r="I577" s="1274"/>
      <c r="J577" s="1274"/>
      <c r="K577" s="1274"/>
      <c r="L577" s="1274"/>
      <c r="M577" s="1274"/>
      <c r="N577" s="1274"/>
      <c r="O577" s="1274"/>
    </row>
    <row r="578" spans="4:15" ht="13.2" x14ac:dyDescent="0.25">
      <c r="D578" s="1274"/>
      <c r="E578" s="1274"/>
      <c r="F578" s="1274"/>
      <c r="G578" s="1274"/>
      <c r="H578" s="1274"/>
      <c r="I578" s="1274"/>
      <c r="J578" s="1274"/>
      <c r="K578" s="1274"/>
      <c r="L578" s="1274"/>
      <c r="M578" s="1274"/>
      <c r="N578" s="1274"/>
      <c r="O578" s="1274"/>
    </row>
    <row r="579" spans="4:15" ht="13.2" x14ac:dyDescent="0.25">
      <c r="D579" s="1274"/>
      <c r="E579" s="1274"/>
      <c r="F579" s="1274"/>
      <c r="G579" s="1274"/>
      <c r="H579" s="1274"/>
      <c r="I579" s="1274"/>
      <c r="J579" s="1274"/>
      <c r="K579" s="1274"/>
      <c r="L579" s="1274"/>
      <c r="M579" s="1274"/>
      <c r="N579" s="1274"/>
      <c r="O579" s="1274"/>
    </row>
    <row r="580" spans="4:15" ht="13.2" x14ac:dyDescent="0.25">
      <c r="D580" s="1274"/>
      <c r="E580" s="1274"/>
      <c r="F580" s="1274"/>
      <c r="G580" s="1274"/>
      <c r="H580" s="1274"/>
      <c r="I580" s="1274"/>
      <c r="J580" s="1274"/>
      <c r="K580" s="1274"/>
      <c r="L580" s="1274"/>
      <c r="M580" s="1274"/>
      <c r="N580" s="1274"/>
      <c r="O580" s="1274"/>
    </row>
    <row r="581" spans="4:15" ht="13.2" x14ac:dyDescent="0.25">
      <c r="D581" s="1274"/>
      <c r="E581" s="1274"/>
      <c r="F581" s="1274"/>
      <c r="G581" s="1274"/>
      <c r="H581" s="1274"/>
      <c r="I581" s="1274"/>
      <c r="J581" s="1274"/>
      <c r="K581" s="1274"/>
      <c r="L581" s="1274"/>
      <c r="M581" s="1274"/>
      <c r="N581" s="1274"/>
      <c r="O581" s="1274"/>
    </row>
    <row r="582" spans="4:15" ht="13.2" x14ac:dyDescent="0.25">
      <c r="D582" s="1274"/>
      <c r="E582" s="1274"/>
      <c r="F582" s="1274"/>
      <c r="G582" s="1274"/>
      <c r="H582" s="1274"/>
      <c r="I582" s="1274"/>
      <c r="J582" s="1274"/>
      <c r="K582" s="1274"/>
      <c r="L582" s="1274"/>
      <c r="M582" s="1274"/>
      <c r="N582" s="1274"/>
      <c r="O582" s="1274"/>
    </row>
    <row r="583" spans="4:15" ht="13.2" x14ac:dyDescent="0.25">
      <c r="D583" s="1274"/>
      <c r="E583" s="1274"/>
      <c r="F583" s="1274"/>
      <c r="G583" s="1274"/>
      <c r="H583" s="1274"/>
      <c r="I583" s="1274"/>
      <c r="J583" s="1274"/>
      <c r="K583" s="1274"/>
      <c r="L583" s="1274"/>
      <c r="M583" s="1274"/>
      <c r="N583" s="1274"/>
      <c r="O583" s="1274"/>
    </row>
    <row r="584" spans="4:15" ht="13.2" x14ac:dyDescent="0.25">
      <c r="D584" s="1274"/>
      <c r="E584" s="1274"/>
      <c r="F584" s="1274"/>
      <c r="G584" s="1274"/>
      <c r="H584" s="1274"/>
      <c r="I584" s="1274"/>
      <c r="J584" s="1274"/>
      <c r="K584" s="1274"/>
      <c r="L584" s="1274"/>
      <c r="M584" s="1274"/>
      <c r="N584" s="1274"/>
      <c r="O584" s="1274"/>
    </row>
    <row r="585" spans="4:15" ht="13.2" x14ac:dyDescent="0.25">
      <c r="D585" s="1274"/>
      <c r="E585" s="1274"/>
      <c r="F585" s="1274"/>
      <c r="G585" s="1274"/>
      <c r="H585" s="1274"/>
      <c r="I585" s="1274"/>
      <c r="J585" s="1274"/>
      <c r="K585" s="1274"/>
      <c r="L585" s="1274"/>
      <c r="M585" s="1274"/>
      <c r="N585" s="1274"/>
      <c r="O585" s="1274"/>
    </row>
    <row r="586" spans="4:15" ht="13.2" x14ac:dyDescent="0.25">
      <c r="D586" s="1274"/>
      <c r="E586" s="1274"/>
      <c r="F586" s="1274"/>
      <c r="G586" s="1274"/>
      <c r="H586" s="1274"/>
      <c r="I586" s="1274"/>
      <c r="J586" s="1274"/>
      <c r="K586" s="1274"/>
      <c r="L586" s="1274"/>
      <c r="M586" s="1274"/>
      <c r="N586" s="1274"/>
      <c r="O586" s="1274"/>
    </row>
    <row r="587" spans="4:15" ht="13.2" x14ac:dyDescent="0.25">
      <c r="D587" s="1274"/>
      <c r="E587" s="1274"/>
      <c r="F587" s="1274"/>
      <c r="G587" s="1274"/>
      <c r="H587" s="1274"/>
      <c r="I587" s="1274"/>
      <c r="J587" s="1274"/>
      <c r="K587" s="1274"/>
      <c r="L587" s="1274"/>
      <c r="M587" s="1274"/>
      <c r="N587" s="1274"/>
      <c r="O587" s="1274"/>
    </row>
    <row r="588" spans="4:15" ht="13.2" x14ac:dyDescent="0.25">
      <c r="D588" s="1274"/>
      <c r="E588" s="1274"/>
      <c r="F588" s="1274"/>
      <c r="G588" s="1274"/>
      <c r="H588" s="1274"/>
      <c r="I588" s="1274"/>
      <c r="J588" s="1274"/>
      <c r="K588" s="1274"/>
      <c r="L588" s="1274"/>
      <c r="M588" s="1274"/>
      <c r="N588" s="1274"/>
      <c r="O588" s="1274"/>
    </row>
    <row r="589" spans="4:15" ht="13.2" x14ac:dyDescent="0.25">
      <c r="D589" s="1274"/>
      <c r="E589" s="1274"/>
      <c r="F589" s="1274"/>
      <c r="G589" s="1274"/>
      <c r="H589" s="1274"/>
      <c r="I589" s="1274"/>
      <c r="J589" s="1274"/>
      <c r="K589" s="1274"/>
      <c r="L589" s="1274"/>
      <c r="M589" s="1274"/>
      <c r="N589" s="1274"/>
      <c r="O589" s="1274"/>
    </row>
    <row r="590" spans="4:15" ht="13.2" x14ac:dyDescent="0.25">
      <c r="D590" s="1274"/>
      <c r="E590" s="1274"/>
      <c r="F590" s="1274"/>
      <c r="G590" s="1274"/>
      <c r="H590" s="1274"/>
      <c r="I590" s="1274"/>
      <c r="J590" s="1274"/>
      <c r="K590" s="1274"/>
      <c r="L590" s="1274"/>
      <c r="M590" s="1274"/>
      <c r="N590" s="1274"/>
      <c r="O590" s="1274"/>
    </row>
    <row r="591" spans="4:15" ht="13.2" x14ac:dyDescent="0.25">
      <c r="D591" s="1274"/>
      <c r="E591" s="1274"/>
      <c r="F591" s="1274"/>
      <c r="G591" s="1274"/>
      <c r="H591" s="1274"/>
      <c r="I591" s="1274"/>
      <c r="J591" s="1274"/>
      <c r="K591" s="1274"/>
      <c r="L591" s="1274"/>
      <c r="M591" s="1274"/>
      <c r="N591" s="1274"/>
      <c r="O591" s="1274"/>
    </row>
    <row r="592" spans="4:15" ht="13.2" x14ac:dyDescent="0.25">
      <c r="D592" s="1274"/>
      <c r="E592" s="1274"/>
      <c r="F592" s="1274"/>
      <c r="G592" s="1274"/>
      <c r="H592" s="1274"/>
      <c r="I592" s="1274"/>
      <c r="J592" s="1274"/>
      <c r="K592" s="1274"/>
      <c r="L592" s="1274"/>
      <c r="M592" s="1274"/>
      <c r="N592" s="1274"/>
      <c r="O592" s="1274"/>
    </row>
    <row r="593" spans="4:15" ht="13.2" x14ac:dyDescent="0.25">
      <c r="D593" s="1274"/>
      <c r="E593" s="1274"/>
      <c r="F593" s="1274"/>
      <c r="G593" s="1274"/>
      <c r="H593" s="1274"/>
      <c r="I593" s="1274"/>
      <c r="J593" s="1274"/>
      <c r="K593" s="1274"/>
      <c r="L593" s="1274"/>
      <c r="M593" s="1274"/>
      <c r="N593" s="1274"/>
      <c r="O593" s="1274"/>
    </row>
    <row r="594" spans="4:15" ht="13.2" x14ac:dyDescent="0.25">
      <c r="D594" s="1274"/>
      <c r="E594" s="1274"/>
      <c r="F594" s="1274"/>
      <c r="G594" s="1274"/>
      <c r="H594" s="1274"/>
      <c r="I594" s="1274"/>
      <c r="J594" s="1274"/>
      <c r="K594" s="1274"/>
      <c r="L594" s="1274"/>
      <c r="M594" s="1274"/>
      <c r="N594" s="1274"/>
      <c r="O594" s="1274"/>
    </row>
    <row r="595" spans="4:15" ht="13.2" x14ac:dyDescent="0.25">
      <c r="D595" s="1274"/>
      <c r="E595" s="1274"/>
      <c r="F595" s="1274"/>
      <c r="G595" s="1274"/>
      <c r="H595" s="1274"/>
      <c r="I595" s="1274"/>
      <c r="J595" s="1274"/>
      <c r="K595" s="1274"/>
      <c r="L595" s="1274"/>
      <c r="M595" s="1274"/>
      <c r="N595" s="1274"/>
      <c r="O595" s="1274"/>
    </row>
    <row r="596" spans="4:15" ht="13.2" x14ac:dyDescent="0.25">
      <c r="D596" s="1274"/>
      <c r="E596" s="1274"/>
      <c r="F596" s="1274"/>
      <c r="G596" s="1274"/>
      <c r="H596" s="1274"/>
      <c r="I596" s="1274"/>
      <c r="J596" s="1274"/>
      <c r="K596" s="1274"/>
      <c r="L596" s="1274"/>
      <c r="M596" s="1274"/>
      <c r="N596" s="1274"/>
      <c r="O596" s="1274"/>
    </row>
    <row r="597" spans="4:15" ht="13.2" x14ac:dyDescent="0.25">
      <c r="D597" s="1274"/>
      <c r="E597" s="1274"/>
      <c r="F597" s="1274"/>
      <c r="G597" s="1274"/>
      <c r="H597" s="1274"/>
      <c r="I597" s="1274"/>
      <c r="J597" s="1274"/>
      <c r="K597" s="1274"/>
      <c r="L597" s="1274"/>
      <c r="M597" s="1274"/>
      <c r="N597" s="1274"/>
      <c r="O597" s="1274"/>
    </row>
    <row r="598" spans="4:15" ht="13.2" x14ac:dyDescent="0.25">
      <c r="D598" s="1274"/>
      <c r="E598" s="1274"/>
      <c r="F598" s="1274"/>
      <c r="G598" s="1274"/>
      <c r="H598" s="1274"/>
      <c r="I598" s="1274"/>
      <c r="J598" s="1274"/>
      <c r="K598" s="1274"/>
      <c r="L598" s="1274"/>
      <c r="M598" s="1274"/>
      <c r="N598" s="1274"/>
      <c r="O598" s="1274"/>
    </row>
    <row r="599" spans="4:15" ht="13.2" x14ac:dyDescent="0.25">
      <c r="D599" s="1274"/>
      <c r="E599" s="1274"/>
      <c r="F599" s="1274"/>
      <c r="G599" s="1274"/>
      <c r="H599" s="1274"/>
      <c r="I599" s="1274"/>
      <c r="J599" s="1274"/>
      <c r="K599" s="1274"/>
      <c r="L599" s="1274"/>
      <c r="M599" s="1274"/>
      <c r="N599" s="1274"/>
      <c r="O599" s="1274"/>
    </row>
    <row r="600" spans="4:15" ht="13.2" x14ac:dyDescent="0.25">
      <c r="D600" s="1274"/>
      <c r="E600" s="1274"/>
      <c r="F600" s="1274"/>
      <c r="G600" s="1274"/>
      <c r="H600" s="1274"/>
      <c r="I600" s="1274"/>
      <c r="J600" s="1274"/>
      <c r="K600" s="1274"/>
      <c r="L600" s="1274"/>
      <c r="M600" s="1274"/>
      <c r="N600" s="1274"/>
      <c r="O600" s="1274"/>
    </row>
    <row r="601" spans="4:15" ht="13.2" x14ac:dyDescent="0.25">
      <c r="D601" s="1274"/>
      <c r="E601" s="1274"/>
      <c r="F601" s="1274"/>
      <c r="G601" s="1274"/>
      <c r="H601" s="1274"/>
      <c r="I601" s="1274"/>
      <c r="J601" s="1274"/>
      <c r="K601" s="1274"/>
      <c r="L601" s="1274"/>
      <c r="M601" s="1274"/>
      <c r="N601" s="1274"/>
      <c r="O601" s="1274"/>
    </row>
    <row r="602" spans="4:15" ht="13.2" x14ac:dyDescent="0.25">
      <c r="D602" s="1274"/>
      <c r="E602" s="1274"/>
      <c r="F602" s="1274"/>
      <c r="G602" s="1274"/>
      <c r="H602" s="1274"/>
      <c r="I602" s="1274"/>
      <c r="J602" s="1274"/>
      <c r="K602" s="1274"/>
      <c r="L602" s="1274"/>
      <c r="M602" s="1274"/>
      <c r="N602" s="1274"/>
      <c r="O602" s="1274"/>
    </row>
    <row r="603" spans="4:15" ht="13.2" x14ac:dyDescent="0.25">
      <c r="D603" s="1274"/>
      <c r="E603" s="1274"/>
      <c r="F603" s="1274"/>
      <c r="G603" s="1274"/>
      <c r="H603" s="1274"/>
      <c r="I603" s="1274"/>
      <c r="J603" s="1274"/>
      <c r="K603" s="1274"/>
      <c r="L603" s="1274"/>
      <c r="M603" s="1274"/>
      <c r="N603" s="1274"/>
      <c r="O603" s="1274"/>
    </row>
    <row r="604" spans="4:15" ht="13.2" x14ac:dyDescent="0.25">
      <c r="D604" s="1274"/>
      <c r="E604" s="1274"/>
      <c r="F604" s="1274"/>
      <c r="G604" s="1274"/>
      <c r="H604" s="1274"/>
      <c r="I604" s="1274"/>
      <c r="J604" s="1274"/>
      <c r="K604" s="1274"/>
      <c r="L604" s="1274"/>
      <c r="M604" s="1274"/>
      <c r="N604" s="1274"/>
      <c r="O604" s="1274"/>
    </row>
    <row r="605" spans="4:15" ht="13.2" x14ac:dyDescent="0.25">
      <c r="D605" s="1274"/>
      <c r="E605" s="1274"/>
      <c r="F605" s="1274"/>
      <c r="G605" s="1274"/>
      <c r="H605" s="1274"/>
      <c r="I605" s="1274"/>
      <c r="J605" s="1274"/>
      <c r="K605" s="1274"/>
      <c r="L605" s="1274"/>
      <c r="M605" s="1274"/>
      <c r="N605" s="1274"/>
      <c r="O605" s="1274"/>
    </row>
    <row r="606" spans="4:15" ht="13.2" x14ac:dyDescent="0.25">
      <c r="D606" s="1274"/>
      <c r="E606" s="1274"/>
      <c r="F606" s="1274"/>
      <c r="G606" s="1274"/>
      <c r="H606" s="1274"/>
      <c r="I606" s="1274"/>
      <c r="J606" s="1274"/>
      <c r="K606" s="1274"/>
      <c r="L606" s="1274"/>
      <c r="M606" s="1274"/>
      <c r="N606" s="1274"/>
      <c r="O606" s="1274"/>
    </row>
    <row r="607" spans="4:15" ht="13.2" x14ac:dyDescent="0.25">
      <c r="D607" s="1274"/>
      <c r="E607" s="1274"/>
      <c r="F607" s="1274"/>
      <c r="G607" s="1274"/>
      <c r="H607" s="1274"/>
      <c r="I607" s="1274"/>
      <c r="J607" s="1274"/>
      <c r="K607" s="1274"/>
      <c r="L607" s="1274"/>
      <c r="M607" s="1274"/>
      <c r="N607" s="1274"/>
      <c r="O607" s="1274"/>
    </row>
    <row r="608" spans="4:15" ht="13.2" x14ac:dyDescent="0.25">
      <c r="D608" s="1274"/>
      <c r="E608" s="1274"/>
      <c r="F608" s="1274"/>
      <c r="G608" s="1274"/>
      <c r="H608" s="1274"/>
      <c r="I608" s="1274"/>
      <c r="J608" s="1274"/>
      <c r="K608" s="1274"/>
      <c r="L608" s="1274"/>
      <c r="M608" s="1274"/>
      <c r="N608" s="1274"/>
      <c r="O608" s="1274"/>
    </row>
    <row r="609" spans="4:15" ht="13.2" x14ac:dyDescent="0.25">
      <c r="D609" s="1274"/>
      <c r="E609" s="1274"/>
      <c r="F609" s="1274"/>
      <c r="G609" s="1274"/>
      <c r="H609" s="1274"/>
      <c r="I609" s="1274"/>
      <c r="J609" s="1274"/>
      <c r="K609" s="1274"/>
      <c r="L609" s="1274"/>
      <c r="M609" s="1274"/>
      <c r="N609" s="1274"/>
      <c r="O609" s="1274"/>
    </row>
    <row r="610" spans="4:15" ht="13.2" x14ac:dyDescent="0.25">
      <c r="D610" s="1274"/>
      <c r="E610" s="1274"/>
      <c r="F610" s="1274"/>
      <c r="G610" s="1274"/>
      <c r="H610" s="1274"/>
      <c r="I610" s="1274"/>
      <c r="J610" s="1274"/>
      <c r="K610" s="1274"/>
      <c r="L610" s="1274"/>
      <c r="M610" s="1274"/>
      <c r="N610" s="1274"/>
      <c r="O610" s="1274"/>
    </row>
    <row r="611" spans="4:15" ht="13.2" x14ac:dyDescent="0.25">
      <c r="D611" s="1274"/>
      <c r="E611" s="1274"/>
      <c r="F611" s="1274"/>
      <c r="G611" s="1274"/>
      <c r="H611" s="1274"/>
      <c r="I611" s="1274"/>
      <c r="J611" s="1274"/>
      <c r="K611" s="1274"/>
      <c r="L611" s="1274"/>
      <c r="M611" s="1274"/>
      <c r="N611" s="1274"/>
      <c r="O611" s="1274"/>
    </row>
    <row r="612" spans="4:15" ht="13.2" x14ac:dyDescent="0.25">
      <c r="D612" s="1274"/>
      <c r="E612" s="1274"/>
      <c r="F612" s="1274"/>
      <c r="G612" s="1274"/>
      <c r="H612" s="1274"/>
      <c r="I612" s="1274"/>
      <c r="J612" s="1274"/>
      <c r="K612" s="1274"/>
      <c r="L612" s="1274"/>
      <c r="M612" s="1274"/>
      <c r="N612" s="1274"/>
      <c r="O612" s="1274"/>
    </row>
    <row r="613" spans="4:15" ht="13.2" x14ac:dyDescent="0.25">
      <c r="D613" s="1274"/>
      <c r="E613" s="1274"/>
      <c r="F613" s="1274"/>
      <c r="G613" s="1274"/>
      <c r="H613" s="1274"/>
      <c r="I613" s="1274"/>
      <c r="J613" s="1274"/>
      <c r="K613" s="1274"/>
      <c r="L613" s="1274"/>
      <c r="M613" s="1274"/>
      <c r="N613" s="1274"/>
      <c r="O613" s="1274"/>
    </row>
    <row r="614" spans="4:15" ht="13.2" x14ac:dyDescent="0.25">
      <c r="D614" s="1274"/>
      <c r="E614" s="1274"/>
      <c r="F614" s="1274"/>
      <c r="G614" s="1274"/>
      <c r="H614" s="1274"/>
      <c r="I614" s="1274"/>
      <c r="J614" s="1274"/>
      <c r="K614" s="1274"/>
      <c r="L614" s="1274"/>
      <c r="M614" s="1274"/>
      <c r="N614" s="1274"/>
      <c r="O614" s="1274"/>
    </row>
    <row r="615" spans="4:15" ht="13.2" x14ac:dyDescent="0.25">
      <c r="D615" s="1274"/>
      <c r="E615" s="1274"/>
      <c r="F615" s="1274"/>
      <c r="G615" s="1274"/>
      <c r="H615" s="1274"/>
      <c r="I615" s="1274"/>
      <c r="J615" s="1274"/>
      <c r="K615" s="1274"/>
      <c r="L615" s="1274"/>
      <c r="M615" s="1274"/>
      <c r="N615" s="1274"/>
      <c r="O615" s="1274"/>
    </row>
    <row r="616" spans="4:15" ht="13.2" x14ac:dyDescent="0.25">
      <c r="D616" s="1274"/>
      <c r="E616" s="1274"/>
      <c r="F616" s="1274"/>
      <c r="G616" s="1274"/>
      <c r="H616" s="1274"/>
      <c r="I616" s="1274"/>
      <c r="J616" s="1274"/>
      <c r="K616" s="1274"/>
      <c r="L616" s="1274"/>
      <c r="M616" s="1274"/>
      <c r="N616" s="1274"/>
      <c r="O616" s="1274"/>
    </row>
    <row r="617" spans="4:15" ht="13.2" x14ac:dyDescent="0.25">
      <c r="D617" s="1274"/>
      <c r="E617" s="1274"/>
      <c r="F617" s="1274"/>
      <c r="G617" s="1274"/>
      <c r="H617" s="1274"/>
      <c r="I617" s="1274"/>
      <c r="J617" s="1274"/>
      <c r="K617" s="1274"/>
      <c r="L617" s="1274"/>
      <c r="M617" s="1274"/>
      <c r="N617" s="1274"/>
      <c r="O617" s="1274"/>
    </row>
    <row r="618" spans="4:15" ht="13.2" x14ac:dyDescent="0.25">
      <c r="D618" s="1274"/>
      <c r="E618" s="1274"/>
      <c r="F618" s="1274"/>
      <c r="G618" s="1274"/>
      <c r="H618" s="1274"/>
      <c r="I618" s="1274"/>
      <c r="J618" s="1274"/>
      <c r="K618" s="1274"/>
      <c r="L618" s="1274"/>
      <c r="M618" s="1274"/>
      <c r="N618" s="1274"/>
      <c r="O618" s="1274"/>
    </row>
    <row r="619" spans="4:15" ht="13.2" x14ac:dyDescent="0.25">
      <c r="D619" s="1274"/>
      <c r="E619" s="1274"/>
      <c r="F619" s="1274"/>
      <c r="G619" s="1274"/>
      <c r="H619" s="1274"/>
      <c r="I619" s="1274"/>
      <c r="J619" s="1274"/>
      <c r="K619" s="1274"/>
      <c r="L619" s="1274"/>
      <c r="M619" s="1274"/>
      <c r="N619" s="1274"/>
      <c r="O619" s="1274"/>
    </row>
    <row r="620" spans="4:15" ht="13.2" x14ac:dyDescent="0.25">
      <c r="D620" s="1274"/>
      <c r="E620" s="1274"/>
      <c r="F620" s="1274"/>
      <c r="G620" s="1274"/>
      <c r="H620" s="1274"/>
      <c r="I620" s="1274"/>
      <c r="J620" s="1274"/>
      <c r="K620" s="1274"/>
      <c r="L620" s="1274"/>
      <c r="M620" s="1274"/>
      <c r="N620" s="1274"/>
      <c r="O620" s="1274"/>
    </row>
    <row r="621" spans="4:15" ht="13.2" x14ac:dyDescent="0.25">
      <c r="D621" s="1274"/>
      <c r="E621" s="1274"/>
      <c r="F621" s="1274"/>
      <c r="G621" s="1274"/>
      <c r="H621" s="1274"/>
      <c r="I621" s="1274"/>
      <c r="J621" s="1274"/>
      <c r="K621" s="1274"/>
      <c r="L621" s="1274"/>
      <c r="M621" s="1274"/>
      <c r="N621" s="1274"/>
      <c r="O621" s="1274"/>
    </row>
    <row r="622" spans="4:15" ht="13.2" x14ac:dyDescent="0.25">
      <c r="D622" s="1274"/>
      <c r="E622" s="1274"/>
      <c r="F622" s="1274"/>
      <c r="G622" s="1274"/>
      <c r="H622" s="1274"/>
      <c r="I622" s="1274"/>
      <c r="J622" s="1274"/>
      <c r="K622" s="1274"/>
      <c r="L622" s="1274"/>
      <c r="M622" s="1274"/>
      <c r="N622" s="1274"/>
      <c r="O622" s="1274"/>
    </row>
    <row r="623" spans="4:15" ht="13.2" x14ac:dyDescent="0.25">
      <c r="D623" s="1274"/>
      <c r="E623" s="1274"/>
      <c r="F623" s="1274"/>
      <c r="G623" s="1274"/>
      <c r="H623" s="1274"/>
      <c r="I623" s="1274"/>
      <c r="J623" s="1274"/>
      <c r="K623" s="1274"/>
      <c r="L623" s="1274"/>
      <c r="M623" s="1274"/>
      <c r="N623" s="1274"/>
      <c r="O623" s="1274"/>
    </row>
    <row r="624" spans="4:15" ht="13.2" x14ac:dyDescent="0.25">
      <c r="D624" s="1274"/>
      <c r="E624" s="1274"/>
      <c r="F624" s="1274"/>
      <c r="G624" s="1274"/>
      <c r="H624" s="1274"/>
      <c r="I624" s="1274"/>
      <c r="J624" s="1274"/>
      <c r="K624" s="1274"/>
      <c r="L624" s="1274"/>
      <c r="M624" s="1274"/>
      <c r="N624" s="1274"/>
      <c r="O624" s="1274"/>
    </row>
    <row r="625" spans="4:15" ht="13.2" x14ac:dyDescent="0.25">
      <c r="D625" s="1274"/>
      <c r="E625" s="1274"/>
      <c r="F625" s="1274"/>
      <c r="G625" s="1274"/>
      <c r="H625" s="1274"/>
      <c r="I625" s="1274"/>
      <c r="J625" s="1274"/>
      <c r="K625" s="1274"/>
      <c r="L625" s="1274"/>
      <c r="M625" s="1274"/>
      <c r="N625" s="1274"/>
      <c r="O625" s="1274"/>
    </row>
    <row r="626" spans="4:15" ht="13.2" x14ac:dyDescent="0.25">
      <c r="D626" s="1274"/>
      <c r="E626" s="1274"/>
      <c r="F626" s="1274"/>
      <c r="G626" s="1274"/>
      <c r="H626" s="1274"/>
      <c r="I626" s="1274"/>
      <c r="J626" s="1274"/>
      <c r="K626" s="1274"/>
      <c r="L626" s="1274"/>
      <c r="M626" s="1274"/>
      <c r="N626" s="1274"/>
      <c r="O626" s="1274"/>
    </row>
    <row r="627" spans="4:15" ht="13.2" x14ac:dyDescent="0.25">
      <c r="D627" s="1274"/>
      <c r="E627" s="1274"/>
      <c r="F627" s="1274"/>
      <c r="G627" s="1274"/>
      <c r="H627" s="1274"/>
      <c r="I627" s="1274"/>
      <c r="J627" s="1274"/>
      <c r="K627" s="1274"/>
      <c r="L627" s="1274"/>
      <c r="M627" s="1274"/>
      <c r="N627" s="1274"/>
      <c r="O627" s="1274"/>
    </row>
    <row r="628" spans="4:15" ht="13.2" x14ac:dyDescent="0.25">
      <c r="D628" s="1274"/>
      <c r="E628" s="1274"/>
      <c r="F628" s="1274"/>
      <c r="G628" s="1274"/>
      <c r="H628" s="1274"/>
      <c r="I628" s="1274"/>
      <c r="J628" s="1274"/>
      <c r="K628" s="1274"/>
      <c r="L628" s="1274"/>
      <c r="M628" s="1274"/>
      <c r="N628" s="1274"/>
      <c r="O628" s="1274"/>
    </row>
    <row r="629" spans="4:15" ht="13.2" x14ac:dyDescent="0.25">
      <c r="D629" s="1274"/>
      <c r="E629" s="1274"/>
      <c r="F629" s="1274"/>
      <c r="G629" s="1274"/>
      <c r="H629" s="1274"/>
      <c r="I629" s="1274"/>
      <c r="J629" s="1274"/>
      <c r="K629" s="1274"/>
      <c r="L629" s="1274"/>
      <c r="M629" s="1274"/>
      <c r="N629" s="1274"/>
      <c r="O629" s="1274"/>
    </row>
    <row r="630" spans="4:15" ht="13.2" x14ac:dyDescent="0.25">
      <c r="D630" s="1274"/>
      <c r="E630" s="1274"/>
      <c r="F630" s="1274"/>
      <c r="G630" s="1274"/>
      <c r="H630" s="1274"/>
      <c r="I630" s="1274"/>
      <c r="J630" s="1274"/>
      <c r="K630" s="1274"/>
      <c r="L630" s="1274"/>
      <c r="M630" s="1274"/>
      <c r="N630" s="1274"/>
      <c r="O630" s="1274"/>
    </row>
    <row r="631" spans="4:15" ht="13.2" x14ac:dyDescent="0.25">
      <c r="D631" s="1274"/>
      <c r="E631" s="1274"/>
      <c r="F631" s="1274"/>
      <c r="G631" s="1274"/>
      <c r="H631" s="1274"/>
      <c r="I631" s="1274"/>
      <c r="J631" s="1274"/>
      <c r="K631" s="1274"/>
      <c r="L631" s="1274"/>
      <c r="M631" s="1274"/>
      <c r="N631" s="1274"/>
      <c r="O631" s="1274"/>
    </row>
    <row r="632" spans="4:15" ht="13.2" x14ac:dyDescent="0.25">
      <c r="D632" s="1274"/>
      <c r="E632" s="1274"/>
      <c r="F632" s="1274"/>
      <c r="G632" s="1274"/>
      <c r="H632" s="1274"/>
      <c r="I632" s="1274"/>
      <c r="J632" s="1274"/>
      <c r="K632" s="1274"/>
      <c r="L632" s="1274"/>
      <c r="M632" s="1274"/>
      <c r="N632" s="1274"/>
      <c r="O632" s="1274"/>
    </row>
    <row r="633" spans="4:15" ht="13.2" x14ac:dyDescent="0.25">
      <c r="D633" s="1274"/>
      <c r="E633" s="1274"/>
      <c r="F633" s="1274"/>
      <c r="G633" s="1274"/>
      <c r="H633" s="1274"/>
      <c r="I633" s="1274"/>
      <c r="J633" s="1274"/>
      <c r="K633" s="1274"/>
      <c r="L633" s="1274"/>
      <c r="M633" s="1274"/>
      <c r="N633" s="1274"/>
      <c r="O633" s="1274"/>
    </row>
    <row r="634" spans="4:15" ht="13.2" x14ac:dyDescent="0.25">
      <c r="D634" s="1274"/>
      <c r="E634" s="1274"/>
      <c r="F634" s="1274"/>
      <c r="G634" s="1274"/>
      <c r="H634" s="1274"/>
      <c r="I634" s="1274"/>
      <c r="J634" s="1274"/>
      <c r="K634" s="1274"/>
      <c r="L634" s="1274"/>
      <c r="M634" s="1274"/>
      <c r="N634" s="1274"/>
      <c r="O634" s="1274"/>
    </row>
    <row r="635" spans="4:15" ht="13.2" x14ac:dyDescent="0.25">
      <c r="D635" s="1274"/>
      <c r="E635" s="1274"/>
      <c r="F635" s="1274"/>
      <c r="G635" s="1274"/>
      <c r="H635" s="1274"/>
      <c r="I635" s="1274"/>
      <c r="J635" s="1274"/>
      <c r="K635" s="1274"/>
      <c r="L635" s="1274"/>
      <c r="M635" s="1274"/>
      <c r="N635" s="1274"/>
      <c r="O635" s="1274"/>
    </row>
    <row r="636" spans="4:15" ht="13.2" x14ac:dyDescent="0.25">
      <c r="D636" s="1274"/>
      <c r="E636" s="1274"/>
      <c r="F636" s="1274"/>
      <c r="G636" s="1274"/>
      <c r="H636" s="1274"/>
      <c r="I636" s="1274"/>
      <c r="J636" s="1274"/>
      <c r="K636" s="1274"/>
      <c r="L636" s="1274"/>
      <c r="M636" s="1274"/>
      <c r="N636" s="1274"/>
      <c r="O636" s="1274"/>
    </row>
    <row r="637" spans="4:15" ht="13.2" x14ac:dyDescent="0.25">
      <c r="D637" s="1274"/>
      <c r="E637" s="1274"/>
      <c r="F637" s="1274"/>
      <c r="G637" s="1274"/>
      <c r="H637" s="1274"/>
      <c r="I637" s="1274"/>
      <c r="J637" s="1274"/>
      <c r="K637" s="1274"/>
      <c r="L637" s="1274"/>
      <c r="M637" s="1274"/>
      <c r="N637" s="1274"/>
      <c r="O637" s="1274"/>
    </row>
    <row r="638" spans="4:15" ht="13.2" x14ac:dyDescent="0.25">
      <c r="D638" s="1274"/>
      <c r="E638" s="1274"/>
      <c r="F638" s="1274"/>
      <c r="G638" s="1274"/>
      <c r="H638" s="1274"/>
      <c r="I638" s="1274"/>
      <c r="J638" s="1274"/>
      <c r="K638" s="1274"/>
      <c r="L638" s="1274"/>
      <c r="M638" s="1274"/>
      <c r="N638" s="1274"/>
      <c r="O638" s="1274"/>
    </row>
    <row r="639" spans="4:15" ht="13.2" x14ac:dyDescent="0.25">
      <c r="D639" s="1274"/>
      <c r="E639" s="1274"/>
      <c r="F639" s="1274"/>
      <c r="G639" s="1274"/>
      <c r="H639" s="1274"/>
      <c r="I639" s="1274"/>
      <c r="J639" s="1274"/>
      <c r="K639" s="1274"/>
      <c r="L639" s="1274"/>
      <c r="M639" s="1274"/>
      <c r="N639" s="1274"/>
      <c r="O639" s="1274"/>
    </row>
    <row r="640" spans="4:15" ht="13.2" x14ac:dyDescent="0.25">
      <c r="D640" s="1274"/>
      <c r="E640" s="1274"/>
      <c r="F640" s="1274"/>
      <c r="G640" s="1274"/>
      <c r="H640" s="1274"/>
      <c r="I640" s="1274"/>
      <c r="J640" s="1274"/>
      <c r="K640" s="1274"/>
      <c r="L640" s="1274"/>
      <c r="M640" s="1274"/>
      <c r="N640" s="1274"/>
      <c r="O640" s="1274"/>
    </row>
    <row r="641" spans="4:15" ht="13.2" x14ac:dyDescent="0.25">
      <c r="D641" s="1274"/>
      <c r="E641" s="1274"/>
      <c r="F641" s="1274"/>
      <c r="G641" s="1274"/>
      <c r="H641" s="1274"/>
      <c r="I641" s="1274"/>
      <c r="J641" s="1274"/>
      <c r="K641" s="1274"/>
      <c r="L641" s="1274"/>
      <c r="M641" s="1274"/>
      <c r="N641" s="1274"/>
      <c r="O641" s="1274"/>
    </row>
    <row r="642" spans="4:15" ht="13.2" x14ac:dyDescent="0.25">
      <c r="D642" s="1274"/>
      <c r="E642" s="1274"/>
      <c r="F642" s="1274"/>
      <c r="G642" s="1274"/>
      <c r="H642" s="1274"/>
      <c r="I642" s="1274"/>
      <c r="J642" s="1274"/>
      <c r="K642" s="1274"/>
      <c r="L642" s="1274"/>
      <c r="M642" s="1274"/>
      <c r="N642" s="1274"/>
      <c r="O642" s="1274"/>
    </row>
    <row r="643" spans="4:15" ht="13.2" x14ac:dyDescent="0.25">
      <c r="D643" s="1274"/>
      <c r="E643" s="1274"/>
      <c r="F643" s="1274"/>
      <c r="G643" s="1274"/>
      <c r="H643" s="1274"/>
      <c r="I643" s="1274"/>
      <c r="J643" s="1274"/>
      <c r="K643" s="1274"/>
      <c r="L643" s="1274"/>
      <c r="M643" s="1274"/>
      <c r="N643" s="1274"/>
      <c r="O643" s="1274"/>
    </row>
    <row r="644" spans="4:15" ht="13.2" x14ac:dyDescent="0.25">
      <c r="D644" s="1274"/>
      <c r="E644" s="1274"/>
      <c r="F644" s="1274"/>
      <c r="G644" s="1274"/>
      <c r="H644" s="1274"/>
      <c r="I644" s="1274"/>
      <c r="J644" s="1274"/>
      <c r="K644" s="1274"/>
      <c r="L644" s="1274"/>
      <c r="M644" s="1274"/>
      <c r="N644" s="1274"/>
      <c r="O644" s="1274"/>
    </row>
    <row r="645" spans="4:15" ht="13.2" x14ac:dyDescent="0.25">
      <c r="D645" s="1274"/>
      <c r="E645" s="1274"/>
      <c r="F645" s="1274"/>
      <c r="G645" s="1274"/>
      <c r="H645" s="1274"/>
      <c r="I645" s="1274"/>
      <c r="J645" s="1274"/>
      <c r="K645" s="1274"/>
      <c r="L645" s="1274"/>
      <c r="M645" s="1274"/>
      <c r="N645" s="1274"/>
      <c r="O645" s="1274"/>
    </row>
    <row r="646" spans="4:15" ht="13.2" x14ac:dyDescent="0.25">
      <c r="D646" s="1274"/>
      <c r="E646" s="1274"/>
      <c r="F646" s="1274"/>
      <c r="G646" s="1274"/>
      <c r="H646" s="1274"/>
      <c r="I646" s="1274"/>
      <c r="J646" s="1274"/>
      <c r="K646" s="1274"/>
      <c r="L646" s="1274"/>
      <c r="M646" s="1274"/>
      <c r="N646" s="1274"/>
      <c r="O646" s="1274"/>
    </row>
    <row r="647" spans="4:15" ht="13.2" x14ac:dyDescent="0.25">
      <c r="D647" s="1274"/>
      <c r="E647" s="1274"/>
      <c r="F647" s="1274"/>
      <c r="G647" s="1274"/>
      <c r="H647" s="1274"/>
      <c r="I647" s="1274"/>
      <c r="J647" s="1274"/>
      <c r="K647" s="1274"/>
      <c r="L647" s="1274"/>
      <c r="M647" s="1274"/>
      <c r="N647" s="1274"/>
      <c r="O647" s="1274"/>
    </row>
    <row r="648" spans="4:15" ht="13.2" x14ac:dyDescent="0.25">
      <c r="D648" s="1274"/>
      <c r="E648" s="1274"/>
      <c r="F648" s="1274"/>
      <c r="G648" s="1274"/>
      <c r="H648" s="1274"/>
      <c r="I648" s="1274"/>
      <c r="J648" s="1274"/>
      <c r="K648" s="1274"/>
      <c r="L648" s="1274"/>
      <c r="M648" s="1274"/>
      <c r="N648" s="1274"/>
      <c r="O648" s="1274"/>
    </row>
    <row r="649" spans="4:15" ht="13.2" x14ac:dyDescent="0.25">
      <c r="D649" s="1274"/>
      <c r="E649" s="1274"/>
      <c r="F649" s="1274"/>
      <c r="G649" s="1274"/>
      <c r="H649" s="1274"/>
      <c r="I649" s="1274"/>
      <c r="J649" s="1274"/>
      <c r="K649" s="1274"/>
      <c r="L649" s="1274"/>
      <c r="M649" s="1274"/>
      <c r="N649" s="1274"/>
      <c r="O649" s="1274"/>
    </row>
    <row r="650" spans="4:15" ht="13.2" x14ac:dyDescent="0.25">
      <c r="D650" s="1274"/>
      <c r="E650" s="1274"/>
      <c r="F650" s="1274"/>
      <c r="G650" s="1274"/>
      <c r="H650" s="1274"/>
      <c r="I650" s="1274"/>
      <c r="J650" s="1274"/>
      <c r="K650" s="1274"/>
      <c r="L650" s="1274"/>
      <c r="M650" s="1274"/>
      <c r="N650" s="1274"/>
      <c r="O650" s="1274"/>
    </row>
    <row r="651" spans="4:15" ht="13.2" x14ac:dyDescent="0.25">
      <c r="D651" s="1274"/>
      <c r="E651" s="1274"/>
      <c r="F651" s="1274"/>
      <c r="G651" s="1274"/>
      <c r="H651" s="1274"/>
      <c r="I651" s="1274"/>
      <c r="J651" s="1274"/>
      <c r="K651" s="1274"/>
      <c r="L651" s="1274"/>
      <c r="M651" s="1274"/>
      <c r="N651" s="1274"/>
      <c r="O651" s="1274"/>
    </row>
    <row r="652" spans="4:15" ht="13.2" x14ac:dyDescent="0.25">
      <c r="D652" s="1274"/>
      <c r="E652" s="1274"/>
      <c r="F652" s="1274"/>
      <c r="G652" s="1274"/>
      <c r="H652" s="1274"/>
      <c r="I652" s="1274"/>
      <c r="J652" s="1274"/>
      <c r="K652" s="1274"/>
      <c r="L652" s="1274"/>
      <c r="M652" s="1274"/>
      <c r="N652" s="1274"/>
      <c r="O652" s="1274"/>
    </row>
    <row r="653" spans="4:15" ht="13.2" x14ac:dyDescent="0.25">
      <c r="D653" s="1274"/>
      <c r="E653" s="1274"/>
      <c r="F653" s="1274"/>
      <c r="G653" s="1274"/>
      <c r="H653" s="1274"/>
      <c r="I653" s="1274"/>
      <c r="J653" s="1274"/>
      <c r="K653" s="1274"/>
      <c r="L653" s="1274"/>
      <c r="M653" s="1274"/>
      <c r="N653" s="1274"/>
      <c r="O653" s="1274"/>
    </row>
    <row r="654" spans="4:15" ht="13.2" x14ac:dyDescent="0.25">
      <c r="D654" s="1274"/>
      <c r="E654" s="1274"/>
      <c r="F654" s="1274"/>
      <c r="G654" s="1274"/>
      <c r="H654" s="1274"/>
      <c r="I654" s="1274"/>
      <c r="J654" s="1274"/>
      <c r="K654" s="1274"/>
      <c r="L654" s="1274"/>
      <c r="M654" s="1274"/>
      <c r="N654" s="1274"/>
      <c r="O654" s="1274"/>
    </row>
    <row r="655" spans="4:15" ht="13.2" x14ac:dyDescent="0.25">
      <c r="D655" s="1274"/>
      <c r="E655" s="1274"/>
      <c r="F655" s="1274"/>
      <c r="G655" s="1274"/>
      <c r="H655" s="1274"/>
      <c r="I655" s="1274"/>
      <c r="J655" s="1274"/>
      <c r="K655" s="1274"/>
      <c r="L655" s="1274"/>
      <c r="M655" s="1274"/>
      <c r="N655" s="1274"/>
      <c r="O655" s="1274"/>
    </row>
    <row r="656" spans="4:15" ht="13.2" x14ac:dyDescent="0.25">
      <c r="D656" s="1274"/>
      <c r="E656" s="1274"/>
      <c r="F656" s="1274"/>
      <c r="G656" s="1274"/>
      <c r="H656" s="1274"/>
      <c r="I656" s="1274"/>
      <c r="J656" s="1274"/>
      <c r="K656" s="1274"/>
      <c r="L656" s="1274"/>
      <c r="M656" s="1274"/>
      <c r="N656" s="1274"/>
      <c r="O656" s="1274"/>
    </row>
    <row r="657" spans="4:15" ht="13.2" x14ac:dyDescent="0.25">
      <c r="D657" s="1274"/>
      <c r="E657" s="1274"/>
      <c r="F657" s="1274"/>
      <c r="G657" s="1274"/>
      <c r="H657" s="1274"/>
      <c r="I657" s="1274"/>
      <c r="J657" s="1274"/>
      <c r="K657" s="1274"/>
      <c r="L657" s="1274"/>
      <c r="M657" s="1274"/>
      <c r="N657" s="1274"/>
      <c r="O657" s="1274"/>
    </row>
    <row r="658" spans="4:15" ht="13.2" x14ac:dyDescent="0.25">
      <c r="D658" s="1274"/>
      <c r="E658" s="1274"/>
      <c r="F658" s="1274"/>
      <c r="G658" s="1274"/>
      <c r="H658" s="1274"/>
      <c r="I658" s="1274"/>
      <c r="J658" s="1274"/>
      <c r="K658" s="1274"/>
      <c r="L658" s="1274"/>
      <c r="M658" s="1274"/>
      <c r="N658" s="1274"/>
      <c r="O658" s="1274"/>
    </row>
    <row r="659" spans="4:15" ht="13.2" x14ac:dyDescent="0.25">
      <c r="D659" s="1274"/>
      <c r="E659" s="1274"/>
      <c r="F659" s="1274"/>
      <c r="G659" s="1274"/>
      <c r="H659" s="1274"/>
      <c r="I659" s="1274"/>
      <c r="J659" s="1274"/>
      <c r="K659" s="1274"/>
      <c r="L659" s="1274"/>
      <c r="M659" s="1274"/>
      <c r="N659" s="1274"/>
      <c r="O659" s="1274"/>
    </row>
    <row r="660" spans="4:15" ht="13.2" x14ac:dyDescent="0.25">
      <c r="D660" s="1274"/>
      <c r="E660" s="1274"/>
      <c r="F660" s="1274"/>
      <c r="G660" s="1274"/>
      <c r="H660" s="1274"/>
      <c r="I660" s="1274"/>
      <c r="J660" s="1274"/>
      <c r="K660" s="1274"/>
      <c r="L660" s="1274"/>
      <c r="M660" s="1274"/>
      <c r="N660" s="1274"/>
      <c r="O660" s="1274"/>
    </row>
    <row r="661" spans="4:15" ht="13.2" x14ac:dyDescent="0.25">
      <c r="D661" s="1274"/>
      <c r="E661" s="1274"/>
      <c r="F661" s="1274"/>
      <c r="G661" s="1274"/>
      <c r="H661" s="1274"/>
      <c r="I661" s="1274"/>
      <c r="J661" s="1274"/>
      <c r="K661" s="1274"/>
      <c r="L661" s="1274"/>
      <c r="M661" s="1274"/>
      <c r="N661" s="1274"/>
      <c r="O661" s="1274"/>
    </row>
    <row r="662" spans="4:15" ht="13.2" x14ac:dyDescent="0.25">
      <c r="D662" s="1274"/>
      <c r="E662" s="1274"/>
      <c r="F662" s="1274"/>
      <c r="G662" s="1274"/>
      <c r="H662" s="1274"/>
      <c r="I662" s="1274"/>
      <c r="J662" s="1274"/>
      <c r="K662" s="1274"/>
      <c r="L662" s="1274"/>
      <c r="M662" s="1274"/>
      <c r="N662" s="1274"/>
      <c r="O662" s="1274"/>
    </row>
    <row r="663" spans="4:15" ht="13.2" x14ac:dyDescent="0.25">
      <c r="D663" s="1274"/>
      <c r="E663" s="1274"/>
      <c r="F663" s="1274"/>
      <c r="G663" s="1274"/>
      <c r="H663" s="1274"/>
      <c r="I663" s="1274"/>
      <c r="J663" s="1274"/>
      <c r="K663" s="1274"/>
      <c r="L663" s="1274"/>
      <c r="M663" s="1274"/>
      <c r="N663" s="1274"/>
      <c r="O663" s="1274"/>
    </row>
    <row r="664" spans="4:15" ht="13.2" x14ac:dyDescent="0.25">
      <c r="D664" s="1274"/>
      <c r="E664" s="1274"/>
      <c r="F664" s="1274"/>
      <c r="G664" s="1274"/>
      <c r="H664" s="1274"/>
      <c r="I664" s="1274"/>
      <c r="J664" s="1274"/>
      <c r="K664" s="1274"/>
      <c r="L664" s="1274"/>
      <c r="M664" s="1274"/>
      <c r="N664" s="1274"/>
      <c r="O664" s="1274"/>
    </row>
    <row r="665" spans="4:15" ht="13.2" x14ac:dyDescent="0.25">
      <c r="D665" s="1274"/>
      <c r="E665" s="1274"/>
      <c r="F665" s="1274"/>
      <c r="G665" s="1274"/>
      <c r="H665" s="1274"/>
      <c r="I665" s="1274"/>
      <c r="J665" s="1274"/>
      <c r="K665" s="1274"/>
      <c r="L665" s="1274"/>
      <c r="M665" s="1274"/>
      <c r="N665" s="1274"/>
      <c r="O665" s="1274"/>
    </row>
    <row r="666" spans="4:15" ht="13.2" x14ac:dyDescent="0.25">
      <c r="D666" s="1274"/>
      <c r="E666" s="1274"/>
      <c r="F666" s="1274"/>
      <c r="G666" s="1274"/>
      <c r="H666" s="1274"/>
      <c r="I666" s="1274"/>
      <c r="J666" s="1274"/>
      <c r="K666" s="1274"/>
      <c r="L666" s="1274"/>
      <c r="M666" s="1274"/>
      <c r="N666" s="1274"/>
      <c r="O666" s="1274"/>
    </row>
    <row r="667" spans="4:15" ht="13.2" x14ac:dyDescent="0.25">
      <c r="D667" s="1274"/>
      <c r="E667" s="1274"/>
      <c r="F667" s="1274"/>
      <c r="G667" s="1274"/>
      <c r="H667" s="1274"/>
      <c r="I667" s="1274"/>
      <c r="J667" s="1274"/>
      <c r="K667" s="1274"/>
      <c r="L667" s="1274"/>
      <c r="M667" s="1274"/>
      <c r="N667" s="1274"/>
      <c r="O667" s="1274"/>
    </row>
    <row r="668" spans="4:15" ht="13.2" x14ac:dyDescent="0.25">
      <c r="D668" s="1274"/>
      <c r="E668" s="1274"/>
      <c r="F668" s="1274"/>
      <c r="G668" s="1274"/>
      <c r="H668" s="1274"/>
      <c r="I668" s="1274"/>
      <c r="J668" s="1274"/>
      <c r="K668" s="1274"/>
      <c r="L668" s="1274"/>
      <c r="M668" s="1274"/>
      <c r="N668" s="1274"/>
      <c r="O668" s="1274"/>
    </row>
    <row r="669" spans="4:15" ht="13.2" x14ac:dyDescent="0.25">
      <c r="D669" s="1274"/>
      <c r="E669" s="1274"/>
      <c r="F669" s="1274"/>
      <c r="G669" s="1274"/>
      <c r="H669" s="1274"/>
      <c r="I669" s="1274"/>
      <c r="J669" s="1274"/>
      <c r="K669" s="1274"/>
      <c r="L669" s="1274"/>
      <c r="M669" s="1274"/>
      <c r="N669" s="1274"/>
      <c r="O669" s="1274"/>
    </row>
    <row r="670" spans="4:15" ht="13.2" x14ac:dyDescent="0.25">
      <c r="D670" s="1274"/>
      <c r="E670" s="1274"/>
      <c r="F670" s="1274"/>
      <c r="G670" s="1274"/>
      <c r="H670" s="1274"/>
      <c r="I670" s="1274"/>
      <c r="J670" s="1274"/>
      <c r="K670" s="1274"/>
      <c r="L670" s="1274"/>
      <c r="M670" s="1274"/>
      <c r="N670" s="1274"/>
      <c r="O670" s="1274"/>
    </row>
    <row r="671" spans="4:15" ht="13.2" x14ac:dyDescent="0.25">
      <c r="D671" s="1274"/>
      <c r="E671" s="1274"/>
      <c r="F671" s="1274"/>
      <c r="G671" s="1274"/>
      <c r="H671" s="1274"/>
      <c r="I671" s="1274"/>
      <c r="J671" s="1274"/>
      <c r="K671" s="1274"/>
      <c r="L671" s="1274"/>
      <c r="M671" s="1274"/>
      <c r="N671" s="1274"/>
      <c r="O671" s="1274"/>
    </row>
    <row r="672" spans="4:15" ht="13.2" x14ac:dyDescent="0.25">
      <c r="D672" s="1274"/>
      <c r="E672" s="1274"/>
      <c r="F672" s="1274"/>
      <c r="G672" s="1274"/>
      <c r="H672" s="1274"/>
      <c r="I672" s="1274"/>
      <c r="J672" s="1274"/>
      <c r="K672" s="1274"/>
      <c r="L672" s="1274"/>
      <c r="M672" s="1274"/>
      <c r="N672" s="1274"/>
      <c r="O672" s="1274"/>
    </row>
    <row r="673" spans="4:15" ht="13.2" x14ac:dyDescent="0.25">
      <c r="D673" s="1274"/>
      <c r="E673" s="1274"/>
      <c r="F673" s="1274"/>
      <c r="G673" s="1274"/>
      <c r="H673" s="1274"/>
      <c r="I673" s="1274"/>
      <c r="J673" s="1274"/>
      <c r="K673" s="1274"/>
      <c r="L673" s="1274"/>
      <c r="M673" s="1274"/>
      <c r="N673" s="1274"/>
      <c r="O673" s="1274"/>
    </row>
    <row r="674" spans="4:15" ht="13.2" x14ac:dyDescent="0.25">
      <c r="D674" s="1274"/>
      <c r="E674" s="1274"/>
      <c r="F674" s="1274"/>
      <c r="G674" s="1274"/>
      <c r="H674" s="1274"/>
      <c r="I674" s="1274"/>
      <c r="J674" s="1274"/>
      <c r="K674" s="1274"/>
      <c r="L674" s="1274"/>
      <c r="M674" s="1274"/>
      <c r="N674" s="1274"/>
      <c r="O674" s="1274"/>
    </row>
    <row r="675" spans="4:15" ht="13.2" x14ac:dyDescent="0.25">
      <c r="D675" s="1274"/>
      <c r="E675" s="1274"/>
      <c r="F675" s="1274"/>
      <c r="G675" s="1274"/>
      <c r="H675" s="1274"/>
      <c r="I675" s="1274"/>
      <c r="J675" s="1274"/>
      <c r="K675" s="1274"/>
      <c r="L675" s="1274"/>
      <c r="M675" s="1274"/>
      <c r="N675" s="1274"/>
      <c r="O675" s="1274"/>
    </row>
    <row r="676" spans="4:15" ht="13.2" x14ac:dyDescent="0.25">
      <c r="D676" s="1274"/>
      <c r="E676" s="1274"/>
      <c r="F676" s="1274"/>
      <c r="G676" s="1274"/>
      <c r="H676" s="1274"/>
      <c r="I676" s="1274"/>
      <c r="J676" s="1274"/>
      <c r="K676" s="1274"/>
      <c r="L676" s="1274"/>
      <c r="M676" s="1274"/>
      <c r="N676" s="1274"/>
      <c r="O676" s="1274"/>
    </row>
    <row r="677" spans="4:15" ht="13.2" x14ac:dyDescent="0.25">
      <c r="D677" s="1274"/>
      <c r="E677" s="1274"/>
      <c r="F677" s="1274"/>
      <c r="G677" s="1274"/>
      <c r="H677" s="1274"/>
      <c r="I677" s="1274"/>
      <c r="J677" s="1274"/>
      <c r="K677" s="1274"/>
      <c r="L677" s="1274"/>
      <c r="M677" s="1274"/>
      <c r="N677" s="1274"/>
      <c r="O677" s="1274"/>
    </row>
    <row r="678" spans="4:15" ht="13.2" x14ac:dyDescent="0.25">
      <c r="D678" s="1274"/>
      <c r="E678" s="1274"/>
      <c r="F678" s="1274"/>
      <c r="G678" s="1274"/>
      <c r="H678" s="1274"/>
      <c r="I678" s="1274"/>
      <c r="J678" s="1274"/>
      <c r="K678" s="1274"/>
      <c r="L678" s="1274"/>
      <c r="M678" s="1274"/>
      <c r="N678" s="1274"/>
      <c r="O678" s="1274"/>
    </row>
    <row r="679" spans="4:15" ht="13.2" x14ac:dyDescent="0.25">
      <c r="D679" s="1274"/>
      <c r="E679" s="1274"/>
      <c r="F679" s="1274"/>
      <c r="G679" s="1274"/>
      <c r="H679" s="1274"/>
      <c r="I679" s="1274"/>
      <c r="J679" s="1274"/>
      <c r="K679" s="1274"/>
      <c r="L679" s="1274"/>
      <c r="M679" s="1274"/>
      <c r="N679" s="1274"/>
      <c r="O679" s="1274"/>
    </row>
    <row r="680" spans="4:15" ht="13.2" x14ac:dyDescent="0.25">
      <c r="D680" s="1274"/>
      <c r="E680" s="1274"/>
      <c r="F680" s="1274"/>
      <c r="G680" s="1274"/>
      <c r="H680" s="1274"/>
      <c r="I680" s="1274"/>
      <c r="J680" s="1274"/>
      <c r="K680" s="1274"/>
      <c r="L680" s="1274"/>
      <c r="M680" s="1274"/>
      <c r="N680" s="1274"/>
      <c r="O680" s="1274"/>
    </row>
    <row r="681" spans="4:15" ht="13.2" x14ac:dyDescent="0.25">
      <c r="D681" s="1274"/>
      <c r="E681" s="1274"/>
      <c r="F681" s="1274"/>
      <c r="G681" s="1274"/>
      <c r="H681" s="1274"/>
      <c r="I681" s="1274"/>
      <c r="J681" s="1274"/>
      <c r="K681" s="1274"/>
      <c r="L681" s="1274"/>
      <c r="M681" s="1274"/>
      <c r="N681" s="1274"/>
      <c r="O681" s="1274"/>
    </row>
    <row r="682" spans="4:15" ht="13.2" x14ac:dyDescent="0.25">
      <c r="D682" s="1274"/>
      <c r="E682" s="1274"/>
      <c r="F682" s="1274"/>
      <c r="G682" s="1274"/>
      <c r="H682" s="1274"/>
      <c r="I682" s="1274"/>
      <c r="J682" s="1274"/>
      <c r="K682" s="1274"/>
      <c r="L682" s="1274"/>
      <c r="M682" s="1274"/>
      <c r="N682" s="1274"/>
      <c r="O682" s="1274"/>
    </row>
    <row r="683" spans="4:15" ht="13.2" x14ac:dyDescent="0.25">
      <c r="D683" s="1274"/>
      <c r="E683" s="1274"/>
      <c r="F683" s="1274"/>
      <c r="G683" s="1274"/>
      <c r="H683" s="1274"/>
      <c r="I683" s="1274"/>
      <c r="J683" s="1274"/>
      <c r="K683" s="1274"/>
      <c r="L683" s="1274"/>
      <c r="M683" s="1274"/>
      <c r="N683" s="1274"/>
      <c r="O683" s="1274"/>
    </row>
    <row r="684" spans="4:15" ht="13.2" x14ac:dyDescent="0.25">
      <c r="D684" s="1274"/>
      <c r="E684" s="1274"/>
      <c r="F684" s="1274"/>
      <c r="G684" s="1274"/>
      <c r="H684" s="1274"/>
      <c r="I684" s="1274"/>
      <c r="J684" s="1274"/>
      <c r="K684" s="1274"/>
      <c r="L684" s="1274"/>
      <c r="M684" s="1274"/>
      <c r="N684" s="1274"/>
      <c r="O684" s="1274"/>
    </row>
    <row r="685" spans="4:15" ht="13.2" x14ac:dyDescent="0.25">
      <c r="D685" s="1274"/>
      <c r="E685" s="1274"/>
      <c r="F685" s="1274"/>
      <c r="G685" s="1274"/>
      <c r="H685" s="1274"/>
      <c r="I685" s="1274"/>
      <c r="J685" s="1274"/>
      <c r="K685" s="1274"/>
      <c r="L685" s="1274"/>
      <c r="M685" s="1274"/>
      <c r="N685" s="1274"/>
      <c r="O685" s="1274"/>
    </row>
    <row r="686" spans="4:15" ht="13.2" x14ac:dyDescent="0.25">
      <c r="D686" s="1274"/>
      <c r="E686" s="1274"/>
      <c r="F686" s="1274"/>
      <c r="G686" s="1274"/>
      <c r="H686" s="1274"/>
      <c r="I686" s="1274"/>
      <c r="J686" s="1274"/>
      <c r="K686" s="1274"/>
      <c r="L686" s="1274"/>
      <c r="M686" s="1274"/>
      <c r="N686" s="1274"/>
      <c r="O686" s="1274"/>
    </row>
    <row r="687" spans="4:15" ht="13.2" x14ac:dyDescent="0.25">
      <c r="D687" s="1274"/>
      <c r="E687" s="1274"/>
      <c r="F687" s="1274"/>
      <c r="G687" s="1274"/>
      <c r="H687" s="1274"/>
      <c r="I687" s="1274"/>
      <c r="J687" s="1274"/>
      <c r="K687" s="1274"/>
      <c r="L687" s="1274"/>
      <c r="M687" s="1274"/>
      <c r="N687" s="1274"/>
      <c r="O687" s="1274"/>
    </row>
    <row r="688" spans="4:15" ht="13.2" x14ac:dyDescent="0.25">
      <c r="D688" s="1274"/>
      <c r="E688" s="1274"/>
      <c r="F688" s="1274"/>
      <c r="G688" s="1274"/>
      <c r="H688" s="1274"/>
      <c r="I688" s="1274"/>
      <c r="J688" s="1274"/>
      <c r="K688" s="1274"/>
      <c r="L688" s="1274"/>
      <c r="M688" s="1274"/>
      <c r="N688" s="1274"/>
      <c r="O688" s="1274"/>
    </row>
    <row r="689" spans="4:15" ht="13.2" x14ac:dyDescent="0.25">
      <c r="D689" s="1274"/>
      <c r="E689" s="1274"/>
      <c r="F689" s="1274"/>
      <c r="G689" s="1274"/>
      <c r="H689" s="1274"/>
      <c r="I689" s="1274"/>
      <c r="J689" s="1274"/>
      <c r="K689" s="1274"/>
      <c r="L689" s="1274"/>
      <c r="M689" s="1274"/>
      <c r="N689" s="1274"/>
      <c r="O689" s="1274"/>
    </row>
    <row r="690" spans="4:15" ht="13.2" x14ac:dyDescent="0.25">
      <c r="D690" s="1274"/>
      <c r="E690" s="1274"/>
      <c r="F690" s="1274"/>
      <c r="G690" s="1274"/>
      <c r="H690" s="1274"/>
      <c r="I690" s="1274"/>
      <c r="J690" s="1274"/>
      <c r="K690" s="1274"/>
      <c r="L690" s="1274"/>
      <c r="M690" s="1274"/>
      <c r="N690" s="1274"/>
      <c r="O690" s="1274"/>
    </row>
    <row r="691" spans="4:15" ht="13.2" x14ac:dyDescent="0.25">
      <c r="D691" s="1274"/>
      <c r="E691" s="1274"/>
      <c r="F691" s="1274"/>
      <c r="G691" s="1274"/>
      <c r="H691" s="1274"/>
      <c r="I691" s="1274"/>
      <c r="J691" s="1274"/>
      <c r="K691" s="1274"/>
      <c r="L691" s="1274"/>
      <c r="M691" s="1274"/>
      <c r="N691" s="1274"/>
      <c r="O691" s="1274"/>
    </row>
    <row r="692" spans="4:15" ht="13.2" x14ac:dyDescent="0.25">
      <c r="D692" s="1274"/>
      <c r="E692" s="1274"/>
      <c r="F692" s="1274"/>
      <c r="G692" s="1274"/>
      <c r="H692" s="1274"/>
      <c r="I692" s="1274"/>
      <c r="J692" s="1274"/>
      <c r="K692" s="1274"/>
      <c r="L692" s="1274"/>
      <c r="M692" s="1274"/>
      <c r="N692" s="1274"/>
      <c r="O692" s="1274"/>
    </row>
    <row r="693" spans="4:15" ht="13.2" x14ac:dyDescent="0.25">
      <c r="D693" s="1274"/>
      <c r="E693" s="1274"/>
      <c r="F693" s="1274"/>
      <c r="G693" s="1274"/>
      <c r="H693" s="1274"/>
      <c r="I693" s="1274"/>
      <c r="J693" s="1274"/>
      <c r="K693" s="1274"/>
      <c r="L693" s="1274"/>
      <c r="M693" s="1274"/>
      <c r="N693" s="1274"/>
      <c r="O693" s="1274"/>
    </row>
    <row r="694" spans="4:15" ht="13.2" x14ac:dyDescent="0.25">
      <c r="D694" s="1274"/>
      <c r="E694" s="1274"/>
      <c r="F694" s="1274"/>
      <c r="G694" s="1274"/>
      <c r="H694" s="1274"/>
      <c r="I694" s="1274"/>
      <c r="J694" s="1274"/>
      <c r="K694" s="1274"/>
      <c r="L694" s="1274"/>
      <c r="M694" s="1274"/>
      <c r="N694" s="1274"/>
      <c r="O694" s="1274"/>
    </row>
    <row r="695" spans="4:15" ht="13.2" x14ac:dyDescent="0.25">
      <c r="D695" s="1274"/>
      <c r="E695" s="1274"/>
      <c r="F695" s="1274"/>
      <c r="G695" s="1274"/>
      <c r="H695" s="1274"/>
      <c r="I695" s="1274"/>
      <c r="J695" s="1274"/>
      <c r="K695" s="1274"/>
      <c r="L695" s="1274"/>
      <c r="M695" s="1274"/>
      <c r="N695" s="1274"/>
      <c r="O695" s="1274"/>
    </row>
    <row r="696" spans="4:15" ht="13.2" x14ac:dyDescent="0.25">
      <c r="D696" s="1274"/>
      <c r="E696" s="1274"/>
      <c r="F696" s="1274"/>
      <c r="G696" s="1274"/>
      <c r="H696" s="1274"/>
      <c r="I696" s="1274"/>
      <c r="J696" s="1274"/>
      <c r="K696" s="1274"/>
      <c r="L696" s="1274"/>
      <c r="M696" s="1274"/>
      <c r="N696" s="1274"/>
      <c r="O696" s="1274"/>
    </row>
    <row r="697" spans="4:15" ht="13.2" x14ac:dyDescent="0.25">
      <c r="D697" s="1274"/>
      <c r="E697" s="1274"/>
      <c r="F697" s="1274"/>
      <c r="G697" s="1274"/>
      <c r="H697" s="1274"/>
      <c r="I697" s="1274"/>
      <c r="J697" s="1274"/>
      <c r="K697" s="1274"/>
      <c r="L697" s="1274"/>
      <c r="M697" s="1274"/>
      <c r="N697" s="1274"/>
      <c r="O697" s="1274"/>
    </row>
    <row r="698" spans="4:15" ht="13.2" x14ac:dyDescent="0.25">
      <c r="D698" s="1274"/>
      <c r="E698" s="1274"/>
      <c r="F698" s="1274"/>
      <c r="G698" s="1274"/>
      <c r="H698" s="1274"/>
      <c r="I698" s="1274"/>
      <c r="J698" s="1274"/>
      <c r="K698" s="1274"/>
      <c r="L698" s="1274"/>
      <c r="M698" s="1274"/>
      <c r="N698" s="1274"/>
      <c r="O698" s="1274"/>
    </row>
    <row r="699" spans="4:15" ht="13.2" x14ac:dyDescent="0.25">
      <c r="D699" s="1274"/>
      <c r="E699" s="1274"/>
      <c r="F699" s="1274"/>
      <c r="G699" s="1274"/>
      <c r="H699" s="1274"/>
      <c r="I699" s="1274"/>
      <c r="J699" s="1274"/>
      <c r="K699" s="1274"/>
      <c r="L699" s="1274"/>
      <c r="M699" s="1274"/>
      <c r="N699" s="1274"/>
      <c r="O699" s="1274"/>
    </row>
    <row r="700" spans="4:15" ht="13.2" x14ac:dyDescent="0.25">
      <c r="D700" s="1274"/>
      <c r="E700" s="1274"/>
      <c r="F700" s="1274"/>
      <c r="G700" s="1274"/>
      <c r="H700" s="1274"/>
      <c r="I700" s="1274"/>
      <c r="J700" s="1274"/>
      <c r="K700" s="1274"/>
      <c r="L700" s="1274"/>
      <c r="M700" s="1274"/>
      <c r="N700" s="1274"/>
      <c r="O700" s="1274"/>
    </row>
    <row r="701" spans="4:15" ht="13.2" x14ac:dyDescent="0.25">
      <c r="D701" s="1274"/>
      <c r="E701" s="1274"/>
      <c r="F701" s="1274"/>
      <c r="G701" s="1274"/>
      <c r="H701" s="1274"/>
      <c r="I701" s="1274"/>
      <c r="J701" s="1274"/>
      <c r="K701" s="1274"/>
      <c r="L701" s="1274"/>
      <c r="M701" s="1274"/>
      <c r="N701" s="1274"/>
      <c r="O701" s="1274"/>
    </row>
    <row r="702" spans="4:15" ht="13.2" x14ac:dyDescent="0.25">
      <c r="D702" s="1274"/>
      <c r="E702" s="1274"/>
      <c r="F702" s="1274"/>
      <c r="G702" s="1274"/>
      <c r="H702" s="1274"/>
      <c r="I702" s="1274"/>
      <c r="J702" s="1274"/>
      <c r="K702" s="1274"/>
      <c r="L702" s="1274"/>
      <c r="M702" s="1274"/>
      <c r="N702" s="1274"/>
      <c r="O702" s="1274"/>
    </row>
    <row r="703" spans="4:15" ht="13.2" x14ac:dyDescent="0.25">
      <c r="D703" s="1274"/>
      <c r="E703" s="1274"/>
      <c r="F703" s="1274"/>
      <c r="G703" s="1274"/>
      <c r="H703" s="1274"/>
      <c r="I703" s="1274"/>
      <c r="J703" s="1274"/>
      <c r="K703" s="1274"/>
      <c r="L703" s="1274"/>
      <c r="M703" s="1274"/>
      <c r="N703" s="1274"/>
      <c r="O703" s="1274"/>
    </row>
    <row r="704" spans="4:15" ht="13.2" x14ac:dyDescent="0.25">
      <c r="D704" s="1274"/>
      <c r="E704" s="1274"/>
      <c r="F704" s="1274"/>
      <c r="G704" s="1274"/>
      <c r="H704" s="1274"/>
      <c r="I704" s="1274"/>
      <c r="J704" s="1274"/>
      <c r="K704" s="1274"/>
      <c r="L704" s="1274"/>
      <c r="M704" s="1274"/>
      <c r="N704" s="1274"/>
      <c r="O704" s="1274"/>
    </row>
    <row r="705" spans="4:15" ht="13.2" x14ac:dyDescent="0.25">
      <c r="D705" s="1274"/>
      <c r="E705" s="1274"/>
      <c r="F705" s="1274"/>
      <c r="G705" s="1274"/>
      <c r="H705" s="1274"/>
      <c r="I705" s="1274"/>
      <c r="J705" s="1274"/>
      <c r="K705" s="1274"/>
      <c r="L705" s="1274"/>
      <c r="M705" s="1274"/>
      <c r="N705" s="1274"/>
      <c r="O705" s="1274"/>
    </row>
    <row r="706" spans="4:15" ht="13.2" x14ac:dyDescent="0.25">
      <c r="D706" s="1274"/>
      <c r="E706" s="1274"/>
      <c r="F706" s="1274"/>
      <c r="G706" s="1274"/>
      <c r="H706" s="1274"/>
      <c r="I706" s="1274"/>
      <c r="J706" s="1274"/>
      <c r="K706" s="1274"/>
      <c r="L706" s="1274"/>
      <c r="M706" s="1274"/>
      <c r="N706" s="1274"/>
      <c r="O706" s="1274"/>
    </row>
    <row r="707" spans="4:15" ht="13.2" x14ac:dyDescent="0.25">
      <c r="D707" s="1274"/>
      <c r="E707" s="1274"/>
      <c r="F707" s="1274"/>
      <c r="G707" s="1274"/>
      <c r="H707" s="1274"/>
      <c r="I707" s="1274"/>
      <c r="J707" s="1274"/>
      <c r="K707" s="1274"/>
      <c r="L707" s="1274"/>
      <c r="M707" s="1274"/>
      <c r="N707" s="1274"/>
      <c r="O707" s="1274"/>
    </row>
    <row r="708" spans="4:15" ht="13.2" x14ac:dyDescent="0.25">
      <c r="D708" s="1274"/>
      <c r="E708" s="1274"/>
      <c r="F708" s="1274"/>
      <c r="G708" s="1274"/>
      <c r="H708" s="1274"/>
      <c r="I708" s="1274"/>
      <c r="J708" s="1274"/>
      <c r="K708" s="1274"/>
      <c r="L708" s="1274"/>
      <c r="M708" s="1274"/>
      <c r="N708" s="1274"/>
      <c r="O708" s="1274"/>
    </row>
    <row r="709" spans="4:15" ht="13.2" x14ac:dyDescent="0.25">
      <c r="D709" s="1274"/>
      <c r="E709" s="1274"/>
      <c r="F709" s="1274"/>
      <c r="G709" s="1274"/>
      <c r="H709" s="1274"/>
      <c r="I709" s="1274"/>
      <c r="J709" s="1274"/>
      <c r="K709" s="1274"/>
      <c r="L709" s="1274"/>
      <c r="M709" s="1274"/>
      <c r="N709" s="1274"/>
      <c r="O709" s="1274"/>
    </row>
    <row r="710" spans="4:15" ht="13.2" x14ac:dyDescent="0.25">
      <c r="D710" s="1274"/>
      <c r="E710" s="1274"/>
      <c r="F710" s="1274"/>
      <c r="G710" s="1274"/>
      <c r="H710" s="1274"/>
      <c r="I710" s="1274"/>
      <c r="J710" s="1274"/>
      <c r="K710" s="1274"/>
      <c r="L710" s="1274"/>
      <c r="M710" s="1274"/>
      <c r="N710" s="1274"/>
      <c r="O710" s="1274"/>
    </row>
    <row r="711" spans="4:15" ht="13.2" x14ac:dyDescent="0.25">
      <c r="D711" s="1274"/>
      <c r="E711" s="1274"/>
      <c r="F711" s="1274"/>
      <c r="G711" s="1274"/>
      <c r="H711" s="1274"/>
      <c r="I711" s="1274"/>
      <c r="J711" s="1274"/>
      <c r="K711" s="1274"/>
      <c r="L711" s="1274"/>
      <c r="M711" s="1274"/>
      <c r="N711" s="1274"/>
      <c r="O711" s="1274"/>
    </row>
    <row r="712" spans="4:15" ht="13.2" x14ac:dyDescent="0.25">
      <c r="D712" s="1274"/>
      <c r="E712" s="1274"/>
      <c r="F712" s="1274"/>
      <c r="G712" s="1274"/>
      <c r="H712" s="1274"/>
      <c r="I712" s="1274"/>
      <c r="J712" s="1274"/>
      <c r="K712" s="1274"/>
      <c r="L712" s="1274"/>
      <c r="M712" s="1274"/>
      <c r="N712" s="1274"/>
      <c r="O712" s="1274"/>
    </row>
    <row r="713" spans="4:15" ht="13.2" x14ac:dyDescent="0.25">
      <c r="D713" s="1274"/>
      <c r="E713" s="1274"/>
      <c r="F713" s="1274"/>
      <c r="G713" s="1274"/>
      <c r="H713" s="1274"/>
      <c r="I713" s="1274"/>
      <c r="J713" s="1274"/>
      <c r="K713" s="1274"/>
      <c r="L713" s="1274"/>
      <c r="M713" s="1274"/>
      <c r="N713" s="1274"/>
      <c r="O713" s="1274"/>
    </row>
    <row r="714" spans="4:15" ht="13.2" x14ac:dyDescent="0.25">
      <c r="D714" s="1274"/>
      <c r="E714" s="1274"/>
      <c r="F714" s="1274"/>
      <c r="G714" s="1274"/>
      <c r="H714" s="1274"/>
      <c r="I714" s="1274"/>
      <c r="J714" s="1274"/>
      <c r="K714" s="1274"/>
      <c r="L714" s="1274"/>
      <c r="M714" s="1274"/>
      <c r="N714" s="1274"/>
      <c r="O714" s="1274"/>
    </row>
    <row r="715" spans="4:15" ht="13.2" x14ac:dyDescent="0.25">
      <c r="D715" s="1274"/>
      <c r="E715" s="1274"/>
      <c r="F715" s="1274"/>
      <c r="G715" s="1274"/>
      <c r="H715" s="1274"/>
      <c r="I715" s="1274"/>
      <c r="J715" s="1274"/>
      <c r="K715" s="1274"/>
      <c r="L715" s="1274"/>
      <c r="M715" s="1274"/>
      <c r="N715" s="1274"/>
      <c r="O715" s="1274"/>
    </row>
    <row r="716" spans="4:15" ht="13.2" x14ac:dyDescent="0.25">
      <c r="D716" s="1274"/>
      <c r="E716" s="1274"/>
      <c r="F716" s="1274"/>
      <c r="G716" s="1274"/>
      <c r="H716" s="1274"/>
      <c r="I716" s="1274"/>
      <c r="J716" s="1274"/>
      <c r="K716" s="1274"/>
      <c r="L716" s="1274"/>
      <c r="M716" s="1274"/>
      <c r="N716" s="1274"/>
      <c r="O716" s="1274"/>
    </row>
    <row r="717" spans="4:15" ht="13.2" x14ac:dyDescent="0.25">
      <c r="D717" s="1274"/>
      <c r="E717" s="1274"/>
      <c r="F717" s="1274"/>
      <c r="G717" s="1274"/>
      <c r="H717" s="1274"/>
      <c r="I717" s="1274"/>
      <c r="J717" s="1274"/>
      <c r="K717" s="1274"/>
      <c r="L717" s="1274"/>
      <c r="M717" s="1274"/>
      <c r="N717" s="1274"/>
      <c r="O717" s="1274"/>
    </row>
    <row r="718" spans="4:15" ht="13.2" x14ac:dyDescent="0.25">
      <c r="D718" s="1274"/>
      <c r="E718" s="1274"/>
      <c r="F718" s="1274"/>
      <c r="G718" s="1274"/>
      <c r="H718" s="1274"/>
      <c r="I718" s="1274"/>
      <c r="J718" s="1274"/>
      <c r="K718" s="1274"/>
      <c r="L718" s="1274"/>
      <c r="M718" s="1274"/>
      <c r="N718" s="1274"/>
      <c r="O718" s="1274"/>
    </row>
    <row r="719" spans="4:15" ht="13.2" x14ac:dyDescent="0.25">
      <c r="D719" s="1274"/>
      <c r="E719" s="1274"/>
      <c r="F719" s="1274"/>
      <c r="G719" s="1274"/>
      <c r="H719" s="1274"/>
      <c r="I719" s="1274"/>
      <c r="J719" s="1274"/>
      <c r="K719" s="1274"/>
      <c r="L719" s="1274"/>
      <c r="M719" s="1274"/>
      <c r="N719" s="1274"/>
      <c r="O719" s="1274"/>
    </row>
    <row r="720" spans="4:15" ht="13.2" x14ac:dyDescent="0.25">
      <c r="D720" s="1274"/>
      <c r="E720" s="1274"/>
      <c r="F720" s="1274"/>
      <c r="G720" s="1274"/>
      <c r="H720" s="1274"/>
      <c r="I720" s="1274"/>
      <c r="J720" s="1274"/>
      <c r="K720" s="1274"/>
      <c r="L720" s="1274"/>
      <c r="M720" s="1274"/>
      <c r="N720" s="1274"/>
      <c r="O720" s="1274"/>
    </row>
    <row r="721" spans="4:15" ht="13.2" x14ac:dyDescent="0.25">
      <c r="D721" s="1274"/>
      <c r="E721" s="1274"/>
      <c r="F721" s="1274"/>
      <c r="G721" s="1274"/>
      <c r="H721" s="1274"/>
      <c r="I721" s="1274"/>
      <c r="J721" s="1274"/>
      <c r="K721" s="1274"/>
      <c r="L721" s="1274"/>
      <c r="M721" s="1274"/>
      <c r="N721" s="1274"/>
      <c r="O721" s="1274"/>
    </row>
    <row r="722" spans="4:15" ht="13.2" x14ac:dyDescent="0.25">
      <c r="D722" s="1274"/>
      <c r="E722" s="1274"/>
      <c r="F722" s="1274"/>
      <c r="G722" s="1274"/>
      <c r="H722" s="1274"/>
      <c r="I722" s="1274"/>
      <c r="J722" s="1274"/>
      <c r="K722" s="1274"/>
      <c r="L722" s="1274"/>
      <c r="M722" s="1274"/>
      <c r="N722" s="1274"/>
      <c r="O722" s="1274"/>
    </row>
    <row r="723" spans="4:15" ht="13.2" x14ac:dyDescent="0.25">
      <c r="D723" s="1274"/>
      <c r="E723" s="1274"/>
      <c r="F723" s="1274"/>
      <c r="G723" s="1274"/>
      <c r="H723" s="1274"/>
      <c r="I723" s="1274"/>
      <c r="J723" s="1274"/>
      <c r="K723" s="1274"/>
      <c r="L723" s="1274"/>
      <c r="M723" s="1274"/>
      <c r="N723" s="1274"/>
      <c r="O723" s="1274"/>
    </row>
    <row r="724" spans="4:15" ht="13.2" x14ac:dyDescent="0.25">
      <c r="D724" s="1274"/>
      <c r="E724" s="1274"/>
      <c r="F724" s="1274"/>
      <c r="G724" s="1274"/>
      <c r="H724" s="1274"/>
      <c r="I724" s="1274"/>
      <c r="J724" s="1274"/>
      <c r="K724" s="1274"/>
      <c r="L724" s="1274"/>
      <c r="M724" s="1274"/>
      <c r="N724" s="1274"/>
      <c r="O724" s="1274"/>
    </row>
    <row r="725" spans="4:15" ht="13.2" x14ac:dyDescent="0.25">
      <c r="D725" s="1274"/>
      <c r="E725" s="1274"/>
      <c r="F725" s="1274"/>
      <c r="G725" s="1274"/>
      <c r="H725" s="1274"/>
      <c r="I725" s="1274"/>
      <c r="J725" s="1274"/>
      <c r="K725" s="1274"/>
      <c r="L725" s="1274"/>
      <c r="M725" s="1274"/>
      <c r="N725" s="1274"/>
      <c r="O725" s="1274"/>
    </row>
    <row r="726" spans="4:15" ht="13.2" x14ac:dyDescent="0.25">
      <c r="D726" s="1274"/>
      <c r="E726" s="1274"/>
      <c r="F726" s="1274"/>
      <c r="G726" s="1274"/>
      <c r="H726" s="1274"/>
      <c r="I726" s="1274"/>
      <c r="J726" s="1274"/>
      <c r="K726" s="1274"/>
      <c r="L726" s="1274"/>
      <c r="M726" s="1274"/>
      <c r="N726" s="1274"/>
      <c r="O726" s="1274"/>
    </row>
    <row r="727" spans="4:15" ht="13.2" x14ac:dyDescent="0.25">
      <c r="D727" s="1274"/>
      <c r="E727" s="1274"/>
      <c r="F727" s="1274"/>
      <c r="G727" s="1274"/>
      <c r="H727" s="1274"/>
      <c r="I727" s="1274"/>
      <c r="J727" s="1274"/>
      <c r="K727" s="1274"/>
      <c r="L727" s="1274"/>
      <c r="M727" s="1274"/>
      <c r="N727" s="1274"/>
      <c r="O727" s="1274"/>
    </row>
    <row r="728" spans="4:15" ht="13.2" x14ac:dyDescent="0.25">
      <c r="D728" s="1274"/>
      <c r="E728" s="1274"/>
      <c r="F728" s="1274"/>
      <c r="G728" s="1274"/>
      <c r="H728" s="1274"/>
      <c r="I728" s="1274"/>
      <c r="J728" s="1274"/>
      <c r="K728" s="1274"/>
      <c r="L728" s="1274"/>
      <c r="M728" s="1274"/>
      <c r="N728" s="1274"/>
      <c r="O728" s="1274"/>
    </row>
    <row r="729" spans="4:15" ht="13.2" x14ac:dyDescent="0.25">
      <c r="D729" s="1274"/>
      <c r="E729" s="1274"/>
      <c r="F729" s="1274"/>
      <c r="G729" s="1274"/>
      <c r="H729" s="1274"/>
      <c r="I729" s="1274"/>
      <c r="J729" s="1274"/>
      <c r="K729" s="1274"/>
      <c r="L729" s="1274"/>
      <c r="M729" s="1274"/>
      <c r="N729" s="1274"/>
      <c r="O729" s="1274"/>
    </row>
    <row r="730" spans="4:15" ht="13.2" x14ac:dyDescent="0.25">
      <c r="D730" s="1274"/>
      <c r="E730" s="1274"/>
      <c r="F730" s="1274"/>
      <c r="G730" s="1274"/>
      <c r="H730" s="1274"/>
      <c r="I730" s="1274"/>
      <c r="J730" s="1274"/>
      <c r="K730" s="1274"/>
      <c r="L730" s="1274"/>
      <c r="M730" s="1274"/>
      <c r="N730" s="1274"/>
      <c r="O730" s="1274"/>
    </row>
    <row r="731" spans="4:15" ht="13.2" x14ac:dyDescent="0.25">
      <c r="D731" s="1274"/>
      <c r="E731" s="1274"/>
      <c r="F731" s="1274"/>
      <c r="G731" s="1274"/>
      <c r="H731" s="1274"/>
      <c r="I731" s="1274"/>
      <c r="J731" s="1274"/>
      <c r="K731" s="1274"/>
      <c r="L731" s="1274"/>
      <c r="M731" s="1274"/>
      <c r="N731" s="1274"/>
      <c r="O731" s="1274"/>
    </row>
    <row r="732" spans="4:15" ht="13.2" x14ac:dyDescent="0.25">
      <c r="D732" s="1274"/>
      <c r="E732" s="1274"/>
      <c r="F732" s="1274"/>
      <c r="G732" s="1274"/>
      <c r="H732" s="1274"/>
      <c r="I732" s="1274"/>
      <c r="J732" s="1274"/>
      <c r="K732" s="1274"/>
      <c r="L732" s="1274"/>
      <c r="M732" s="1274"/>
      <c r="N732" s="1274"/>
      <c r="O732" s="1274"/>
    </row>
    <row r="733" spans="4:15" ht="13.2" x14ac:dyDescent="0.25">
      <c r="D733" s="1274"/>
      <c r="E733" s="1274"/>
      <c r="F733" s="1274"/>
      <c r="G733" s="1274"/>
      <c r="H733" s="1274"/>
      <c r="I733" s="1274"/>
      <c r="J733" s="1274"/>
      <c r="K733" s="1274"/>
      <c r="L733" s="1274"/>
      <c r="M733" s="1274"/>
      <c r="N733" s="1274"/>
      <c r="O733" s="1274"/>
    </row>
    <row r="734" spans="4:15" ht="13.2" x14ac:dyDescent="0.25">
      <c r="D734" s="1274"/>
      <c r="E734" s="1274"/>
      <c r="F734" s="1274"/>
      <c r="G734" s="1274"/>
      <c r="H734" s="1274"/>
      <c r="I734" s="1274"/>
      <c r="J734" s="1274"/>
      <c r="K734" s="1274"/>
      <c r="L734" s="1274"/>
      <c r="M734" s="1274"/>
      <c r="N734" s="1274"/>
      <c r="O734" s="1274"/>
    </row>
    <row r="735" spans="4:15" ht="13.2" x14ac:dyDescent="0.25">
      <c r="D735" s="1274"/>
      <c r="E735" s="1274"/>
      <c r="F735" s="1274"/>
      <c r="G735" s="1274"/>
      <c r="H735" s="1274"/>
      <c r="I735" s="1274"/>
      <c r="J735" s="1274"/>
      <c r="K735" s="1274"/>
      <c r="L735" s="1274"/>
      <c r="M735" s="1274"/>
      <c r="N735" s="1274"/>
      <c r="O735" s="1274"/>
    </row>
    <row r="736" spans="4:15" ht="13.2" x14ac:dyDescent="0.25">
      <c r="D736" s="1274"/>
      <c r="E736" s="1274"/>
      <c r="F736" s="1274"/>
      <c r="G736" s="1274"/>
      <c r="H736" s="1274"/>
      <c r="I736" s="1274"/>
      <c r="J736" s="1274"/>
      <c r="K736" s="1274"/>
      <c r="L736" s="1274"/>
      <c r="M736" s="1274"/>
      <c r="N736" s="1274"/>
      <c r="O736" s="1274"/>
    </row>
    <row r="737" spans="4:15" ht="13.2" x14ac:dyDescent="0.25">
      <c r="D737" s="1274"/>
      <c r="E737" s="1274"/>
      <c r="F737" s="1274"/>
      <c r="G737" s="1274"/>
      <c r="H737" s="1274"/>
      <c r="I737" s="1274"/>
      <c r="J737" s="1274"/>
      <c r="K737" s="1274"/>
      <c r="L737" s="1274"/>
      <c r="M737" s="1274"/>
      <c r="N737" s="1274"/>
      <c r="O737" s="1274"/>
    </row>
    <row r="738" spans="4:15" ht="13.2" x14ac:dyDescent="0.25">
      <c r="D738" s="1274"/>
      <c r="E738" s="1274"/>
      <c r="F738" s="1274"/>
      <c r="G738" s="1274"/>
      <c r="H738" s="1274"/>
      <c r="I738" s="1274"/>
      <c r="J738" s="1274"/>
      <c r="K738" s="1274"/>
      <c r="L738" s="1274"/>
      <c r="M738" s="1274"/>
      <c r="N738" s="1274"/>
      <c r="O738" s="1274"/>
    </row>
    <row r="739" spans="4:15" ht="13.2" x14ac:dyDescent="0.25">
      <c r="D739" s="1274"/>
      <c r="E739" s="1274"/>
      <c r="F739" s="1274"/>
      <c r="G739" s="1274"/>
      <c r="H739" s="1274"/>
      <c r="I739" s="1274"/>
      <c r="J739" s="1274"/>
      <c r="K739" s="1274"/>
      <c r="L739" s="1274"/>
      <c r="M739" s="1274"/>
      <c r="N739" s="1274"/>
      <c r="O739" s="1274"/>
    </row>
    <row r="740" spans="4:15" ht="13.2" x14ac:dyDescent="0.25">
      <c r="D740" s="1274"/>
      <c r="E740" s="1274"/>
      <c r="F740" s="1274"/>
      <c r="G740" s="1274"/>
      <c r="H740" s="1274"/>
      <c r="I740" s="1274"/>
      <c r="J740" s="1274"/>
      <c r="K740" s="1274"/>
      <c r="L740" s="1274"/>
      <c r="M740" s="1274"/>
      <c r="N740" s="1274"/>
      <c r="O740" s="1274"/>
    </row>
    <row r="741" spans="4:15" ht="13.2" x14ac:dyDescent="0.25">
      <c r="D741" s="1274"/>
      <c r="E741" s="1274"/>
      <c r="F741" s="1274"/>
      <c r="G741" s="1274"/>
      <c r="H741" s="1274"/>
      <c r="I741" s="1274"/>
      <c r="J741" s="1274"/>
      <c r="K741" s="1274"/>
      <c r="L741" s="1274"/>
      <c r="M741" s="1274"/>
      <c r="N741" s="1274"/>
      <c r="O741" s="1274"/>
    </row>
    <row r="742" spans="4:15" ht="13.2" x14ac:dyDescent="0.25">
      <c r="D742" s="1274"/>
      <c r="E742" s="1274"/>
      <c r="F742" s="1274"/>
      <c r="G742" s="1274"/>
      <c r="H742" s="1274"/>
      <c r="I742" s="1274"/>
      <c r="J742" s="1274"/>
      <c r="K742" s="1274"/>
      <c r="L742" s="1274"/>
      <c r="M742" s="1274"/>
      <c r="N742" s="1274"/>
      <c r="O742" s="1274"/>
    </row>
    <row r="743" spans="4:15" ht="13.2" x14ac:dyDescent="0.25">
      <c r="D743" s="1274"/>
      <c r="E743" s="1274"/>
      <c r="F743" s="1274"/>
      <c r="G743" s="1274"/>
      <c r="H743" s="1274"/>
      <c r="I743" s="1274"/>
      <c r="J743" s="1274"/>
      <c r="K743" s="1274"/>
      <c r="L743" s="1274"/>
      <c r="M743" s="1274"/>
      <c r="N743" s="1274"/>
      <c r="O743" s="1274"/>
    </row>
    <row r="744" spans="4:15" ht="13.2" x14ac:dyDescent="0.25">
      <c r="D744" s="1274"/>
      <c r="E744" s="1274"/>
      <c r="F744" s="1274"/>
      <c r="G744" s="1274"/>
      <c r="H744" s="1274"/>
      <c r="I744" s="1274"/>
      <c r="J744" s="1274"/>
      <c r="K744" s="1274"/>
      <c r="L744" s="1274"/>
      <c r="M744" s="1274"/>
      <c r="N744" s="1274"/>
      <c r="O744" s="1274"/>
    </row>
    <row r="745" spans="4:15" ht="13.2" x14ac:dyDescent="0.25">
      <c r="D745" s="1274"/>
      <c r="E745" s="1274"/>
      <c r="F745" s="1274"/>
      <c r="G745" s="1274"/>
      <c r="H745" s="1274"/>
      <c r="I745" s="1274"/>
      <c r="J745" s="1274"/>
      <c r="K745" s="1274"/>
      <c r="L745" s="1274"/>
      <c r="M745" s="1274"/>
      <c r="N745" s="1274"/>
      <c r="O745" s="1274"/>
    </row>
    <row r="746" spans="4:15" ht="13.2" x14ac:dyDescent="0.25">
      <c r="D746" s="1274"/>
      <c r="E746" s="1274"/>
      <c r="F746" s="1274"/>
      <c r="G746" s="1274"/>
      <c r="H746" s="1274"/>
      <c r="I746" s="1274"/>
      <c r="J746" s="1274"/>
      <c r="K746" s="1274"/>
      <c r="L746" s="1274"/>
      <c r="M746" s="1274"/>
      <c r="N746" s="1274"/>
      <c r="O746" s="1274"/>
    </row>
    <row r="747" spans="4:15" ht="13.2" x14ac:dyDescent="0.25">
      <c r="D747" s="1274"/>
      <c r="E747" s="1274"/>
      <c r="F747" s="1274"/>
      <c r="G747" s="1274"/>
      <c r="H747" s="1274"/>
      <c r="I747" s="1274"/>
      <c r="J747" s="1274"/>
      <c r="K747" s="1274"/>
      <c r="L747" s="1274"/>
      <c r="M747" s="1274"/>
      <c r="N747" s="1274"/>
      <c r="O747" s="1274"/>
    </row>
    <row r="748" spans="4:15" ht="13.2" x14ac:dyDescent="0.25">
      <c r="D748" s="1274"/>
      <c r="E748" s="1274"/>
      <c r="F748" s="1274"/>
      <c r="G748" s="1274"/>
      <c r="H748" s="1274"/>
      <c r="I748" s="1274"/>
      <c r="J748" s="1274"/>
      <c r="K748" s="1274"/>
      <c r="L748" s="1274"/>
      <c r="M748" s="1274"/>
      <c r="N748" s="1274"/>
      <c r="O748" s="1274"/>
    </row>
    <row r="749" spans="4:15" ht="13.2" x14ac:dyDescent="0.25">
      <c r="D749" s="1274"/>
      <c r="E749" s="1274"/>
      <c r="F749" s="1274"/>
      <c r="G749" s="1274"/>
      <c r="H749" s="1274"/>
      <c r="I749" s="1274"/>
      <c r="J749" s="1274"/>
      <c r="K749" s="1274"/>
      <c r="L749" s="1274"/>
      <c r="M749" s="1274"/>
      <c r="N749" s="1274"/>
      <c r="O749" s="1274"/>
    </row>
    <row r="750" spans="4:15" ht="13.2" x14ac:dyDescent="0.25">
      <c r="D750" s="1274"/>
      <c r="E750" s="1274"/>
      <c r="F750" s="1274"/>
      <c r="G750" s="1274"/>
      <c r="H750" s="1274"/>
      <c r="I750" s="1274"/>
      <c r="J750" s="1274"/>
      <c r="K750" s="1274"/>
      <c r="L750" s="1274"/>
      <c r="M750" s="1274"/>
      <c r="N750" s="1274"/>
      <c r="O750" s="1274"/>
    </row>
    <row r="751" spans="4:15" ht="13.2" x14ac:dyDescent="0.25">
      <c r="D751" s="1274"/>
      <c r="E751" s="1274"/>
      <c r="F751" s="1274"/>
      <c r="G751" s="1274"/>
      <c r="H751" s="1274"/>
      <c r="I751" s="1274"/>
      <c r="J751" s="1274"/>
      <c r="K751" s="1274"/>
      <c r="L751" s="1274"/>
      <c r="M751" s="1274"/>
      <c r="N751" s="1274"/>
      <c r="O751" s="1274"/>
    </row>
    <row r="752" spans="4:15" ht="13.2" x14ac:dyDescent="0.25">
      <c r="D752" s="1274"/>
      <c r="E752" s="1274"/>
      <c r="F752" s="1274"/>
      <c r="G752" s="1274"/>
      <c r="H752" s="1274"/>
      <c r="I752" s="1274"/>
      <c r="J752" s="1274"/>
      <c r="K752" s="1274"/>
      <c r="L752" s="1274"/>
      <c r="M752" s="1274"/>
      <c r="N752" s="1274"/>
      <c r="O752" s="1274"/>
    </row>
    <row r="753" spans="4:15" ht="13.2" x14ac:dyDescent="0.25">
      <c r="D753" s="1274"/>
      <c r="E753" s="1274"/>
      <c r="F753" s="1274"/>
      <c r="G753" s="1274"/>
      <c r="H753" s="1274"/>
      <c r="I753" s="1274"/>
      <c r="J753" s="1274"/>
      <c r="K753" s="1274"/>
      <c r="L753" s="1274"/>
      <c r="M753" s="1274"/>
      <c r="N753" s="1274"/>
      <c r="O753" s="1274"/>
    </row>
    <row r="754" spans="4:15" ht="13.2" x14ac:dyDescent="0.25">
      <c r="D754" s="1274"/>
      <c r="E754" s="1274"/>
      <c r="F754" s="1274"/>
      <c r="G754" s="1274"/>
      <c r="H754" s="1274"/>
      <c r="I754" s="1274"/>
      <c r="J754" s="1274"/>
      <c r="K754" s="1274"/>
      <c r="L754" s="1274"/>
      <c r="M754" s="1274"/>
      <c r="N754" s="1274"/>
      <c r="O754" s="1274"/>
    </row>
    <row r="755" spans="4:15" ht="13.2" x14ac:dyDescent="0.25">
      <c r="D755" s="1274"/>
      <c r="E755" s="1274"/>
      <c r="F755" s="1274"/>
      <c r="G755" s="1274"/>
      <c r="H755" s="1274"/>
      <c r="I755" s="1274"/>
      <c r="J755" s="1274"/>
      <c r="K755" s="1274"/>
      <c r="L755" s="1274"/>
      <c r="M755" s="1274"/>
      <c r="N755" s="1274"/>
      <c r="O755" s="1274"/>
    </row>
    <row r="756" spans="4:15" ht="13.2" x14ac:dyDescent="0.25">
      <c r="D756" s="1274"/>
      <c r="E756" s="1274"/>
      <c r="F756" s="1274"/>
      <c r="G756" s="1274"/>
      <c r="H756" s="1274"/>
      <c r="I756" s="1274"/>
      <c r="J756" s="1274"/>
      <c r="K756" s="1274"/>
      <c r="L756" s="1274"/>
      <c r="M756" s="1274"/>
      <c r="N756" s="1274"/>
      <c r="O756" s="1274"/>
    </row>
    <row r="757" spans="4:15" ht="13.2" x14ac:dyDescent="0.25">
      <c r="D757" s="1274"/>
      <c r="E757" s="1274"/>
      <c r="F757" s="1274"/>
      <c r="G757" s="1274"/>
      <c r="H757" s="1274"/>
      <c r="I757" s="1274"/>
      <c r="J757" s="1274"/>
      <c r="K757" s="1274"/>
      <c r="L757" s="1274"/>
      <c r="M757" s="1274"/>
      <c r="N757" s="1274"/>
      <c r="O757" s="1274"/>
    </row>
    <row r="758" spans="4:15" ht="13.2" x14ac:dyDescent="0.25">
      <c r="D758" s="1274"/>
      <c r="E758" s="1274"/>
      <c r="F758" s="1274"/>
      <c r="G758" s="1274"/>
      <c r="H758" s="1274"/>
      <c r="I758" s="1274"/>
      <c r="J758" s="1274"/>
      <c r="K758" s="1274"/>
      <c r="L758" s="1274"/>
      <c r="M758" s="1274"/>
      <c r="N758" s="1274"/>
      <c r="O758" s="1274"/>
    </row>
    <row r="759" spans="4:15" ht="13.2" x14ac:dyDescent="0.25">
      <c r="D759" s="1274"/>
      <c r="E759" s="1274"/>
      <c r="F759" s="1274"/>
      <c r="G759" s="1274"/>
      <c r="H759" s="1274"/>
      <c r="I759" s="1274"/>
      <c r="J759" s="1274"/>
      <c r="K759" s="1274"/>
      <c r="L759" s="1274"/>
      <c r="M759" s="1274"/>
      <c r="N759" s="1274"/>
      <c r="O759" s="1274"/>
    </row>
    <row r="760" spans="4:15" ht="13.2" x14ac:dyDescent="0.25">
      <c r="D760" s="1274"/>
      <c r="E760" s="1274"/>
      <c r="F760" s="1274"/>
      <c r="G760" s="1274"/>
      <c r="H760" s="1274"/>
      <c r="I760" s="1274"/>
      <c r="J760" s="1274"/>
      <c r="K760" s="1274"/>
      <c r="L760" s="1274"/>
      <c r="M760" s="1274"/>
      <c r="N760" s="1274"/>
      <c r="O760" s="1274"/>
    </row>
    <row r="761" spans="4:15" ht="13.2" x14ac:dyDescent="0.25">
      <c r="D761" s="1274"/>
      <c r="E761" s="1274"/>
      <c r="F761" s="1274"/>
      <c r="G761" s="1274"/>
      <c r="H761" s="1274"/>
      <c r="I761" s="1274"/>
      <c r="J761" s="1274"/>
      <c r="K761" s="1274"/>
      <c r="L761" s="1274"/>
      <c r="M761" s="1274"/>
      <c r="N761" s="1274"/>
      <c r="O761" s="1274"/>
    </row>
    <row r="762" spans="4:15" ht="13.2" x14ac:dyDescent="0.25">
      <c r="D762" s="1274"/>
      <c r="E762" s="1274"/>
      <c r="F762" s="1274"/>
      <c r="G762" s="1274"/>
      <c r="H762" s="1274"/>
      <c r="I762" s="1274"/>
      <c r="J762" s="1274"/>
      <c r="K762" s="1274"/>
      <c r="L762" s="1274"/>
      <c r="M762" s="1274"/>
      <c r="N762" s="1274"/>
      <c r="O762" s="1274"/>
    </row>
    <row r="763" spans="4:15" ht="13.2" x14ac:dyDescent="0.25">
      <c r="D763" s="1274"/>
      <c r="E763" s="1274"/>
      <c r="F763" s="1274"/>
      <c r="G763" s="1274"/>
      <c r="H763" s="1274"/>
      <c r="I763" s="1274"/>
      <c r="J763" s="1274"/>
      <c r="K763" s="1274"/>
      <c r="L763" s="1274"/>
      <c r="M763" s="1274"/>
      <c r="N763" s="1274"/>
      <c r="O763" s="1274"/>
    </row>
    <row r="764" spans="4:15" ht="13.2" x14ac:dyDescent="0.25">
      <c r="D764" s="1274"/>
      <c r="E764" s="1274"/>
      <c r="F764" s="1274"/>
      <c r="G764" s="1274"/>
      <c r="H764" s="1274"/>
      <c r="I764" s="1274"/>
      <c r="J764" s="1274"/>
      <c r="K764" s="1274"/>
      <c r="L764" s="1274"/>
      <c r="M764" s="1274"/>
      <c r="N764" s="1274"/>
      <c r="O764" s="1274"/>
    </row>
    <row r="765" spans="4:15" ht="13.2" x14ac:dyDescent="0.25">
      <c r="D765" s="1274"/>
      <c r="E765" s="1274"/>
      <c r="F765" s="1274"/>
      <c r="G765" s="1274"/>
      <c r="H765" s="1274"/>
      <c r="I765" s="1274"/>
      <c r="J765" s="1274"/>
      <c r="K765" s="1274"/>
      <c r="L765" s="1274"/>
      <c r="M765" s="1274"/>
      <c r="N765" s="1274"/>
      <c r="O765" s="1274"/>
    </row>
    <row r="766" spans="4:15" ht="13.2" x14ac:dyDescent="0.25">
      <c r="D766" s="1274"/>
      <c r="E766" s="1274"/>
      <c r="F766" s="1274"/>
      <c r="G766" s="1274"/>
      <c r="H766" s="1274"/>
      <c r="I766" s="1274"/>
      <c r="J766" s="1274"/>
      <c r="K766" s="1274"/>
      <c r="L766" s="1274"/>
      <c r="M766" s="1274"/>
      <c r="N766" s="1274"/>
      <c r="O766" s="1274"/>
    </row>
    <row r="767" spans="4:15" ht="13.2" x14ac:dyDescent="0.25">
      <c r="D767" s="1274"/>
      <c r="E767" s="1274"/>
      <c r="F767" s="1274"/>
      <c r="G767" s="1274"/>
      <c r="H767" s="1274"/>
      <c r="I767" s="1274"/>
      <c r="J767" s="1274"/>
      <c r="K767" s="1274"/>
      <c r="L767" s="1274"/>
      <c r="M767" s="1274"/>
      <c r="N767" s="1274"/>
      <c r="O767" s="1274"/>
    </row>
    <row r="768" spans="4:15" ht="13.2" x14ac:dyDescent="0.25">
      <c r="D768" s="1274"/>
      <c r="E768" s="1274"/>
      <c r="F768" s="1274"/>
      <c r="G768" s="1274"/>
      <c r="H768" s="1274"/>
      <c r="I768" s="1274"/>
      <c r="J768" s="1274"/>
      <c r="K768" s="1274"/>
      <c r="L768" s="1274"/>
      <c r="M768" s="1274"/>
      <c r="N768" s="1274"/>
      <c r="O768" s="1274"/>
    </row>
    <row r="769" spans="4:15" ht="13.2" x14ac:dyDescent="0.25">
      <c r="D769" s="1274"/>
      <c r="E769" s="1274"/>
      <c r="F769" s="1274"/>
      <c r="G769" s="1274"/>
      <c r="H769" s="1274"/>
      <c r="I769" s="1274"/>
      <c r="J769" s="1274"/>
      <c r="K769" s="1274"/>
      <c r="L769" s="1274"/>
      <c r="M769" s="1274"/>
      <c r="N769" s="1274"/>
      <c r="O769" s="1274"/>
    </row>
    <row r="770" spans="4:15" ht="13.2" x14ac:dyDescent="0.25">
      <c r="D770" s="1274"/>
      <c r="E770" s="1274"/>
      <c r="F770" s="1274"/>
      <c r="G770" s="1274"/>
      <c r="H770" s="1274"/>
      <c r="I770" s="1274"/>
      <c r="J770" s="1274"/>
      <c r="K770" s="1274"/>
      <c r="L770" s="1274"/>
      <c r="M770" s="1274"/>
      <c r="N770" s="1274"/>
      <c r="O770" s="1274"/>
    </row>
    <row r="771" spans="4:15" ht="13.2" x14ac:dyDescent="0.25">
      <c r="D771" s="1274"/>
      <c r="E771" s="1274"/>
      <c r="F771" s="1274"/>
      <c r="G771" s="1274"/>
      <c r="H771" s="1274"/>
      <c r="I771" s="1274"/>
      <c r="J771" s="1274"/>
      <c r="K771" s="1274"/>
      <c r="L771" s="1274"/>
      <c r="M771" s="1274"/>
      <c r="N771" s="1274"/>
      <c r="O771" s="1274"/>
    </row>
    <row r="772" spans="4:15" ht="13.2" x14ac:dyDescent="0.25">
      <c r="D772" s="1274"/>
      <c r="E772" s="1274"/>
      <c r="F772" s="1274"/>
      <c r="G772" s="1274"/>
      <c r="H772" s="1274"/>
      <c r="I772" s="1274"/>
      <c r="J772" s="1274"/>
      <c r="K772" s="1274"/>
      <c r="L772" s="1274"/>
      <c r="M772" s="1274"/>
      <c r="N772" s="1274"/>
      <c r="O772" s="1274"/>
    </row>
    <row r="773" spans="4:15" ht="13.2" x14ac:dyDescent="0.25">
      <c r="D773" s="1274"/>
      <c r="E773" s="1274"/>
      <c r="F773" s="1274"/>
      <c r="G773" s="1274"/>
      <c r="H773" s="1274"/>
      <c r="I773" s="1274"/>
      <c r="J773" s="1274"/>
      <c r="K773" s="1274"/>
      <c r="L773" s="1274"/>
      <c r="M773" s="1274"/>
      <c r="N773" s="1274"/>
      <c r="O773" s="1274"/>
    </row>
    <row r="774" spans="4:15" ht="13.2" x14ac:dyDescent="0.25">
      <c r="D774" s="1274"/>
      <c r="E774" s="1274"/>
      <c r="F774" s="1274"/>
      <c r="G774" s="1274"/>
      <c r="H774" s="1274"/>
      <c r="I774" s="1274"/>
      <c r="J774" s="1274"/>
      <c r="K774" s="1274"/>
      <c r="L774" s="1274"/>
      <c r="M774" s="1274"/>
      <c r="N774" s="1274"/>
      <c r="O774" s="1274"/>
    </row>
    <row r="775" spans="4:15" ht="13.2" x14ac:dyDescent="0.25">
      <c r="D775" s="1274"/>
      <c r="E775" s="1274"/>
      <c r="F775" s="1274"/>
      <c r="G775" s="1274"/>
      <c r="H775" s="1274"/>
      <c r="I775" s="1274"/>
      <c r="J775" s="1274"/>
      <c r="K775" s="1274"/>
      <c r="L775" s="1274"/>
      <c r="M775" s="1274"/>
      <c r="N775" s="1274"/>
      <c r="O775" s="1274"/>
    </row>
    <row r="776" spans="4:15" ht="13.2" x14ac:dyDescent="0.25">
      <c r="D776" s="1274"/>
      <c r="E776" s="1274"/>
      <c r="F776" s="1274"/>
      <c r="G776" s="1274"/>
      <c r="H776" s="1274"/>
      <c r="I776" s="1274"/>
      <c r="J776" s="1274"/>
      <c r="K776" s="1274"/>
      <c r="L776" s="1274"/>
      <c r="M776" s="1274"/>
      <c r="N776" s="1274"/>
      <c r="O776" s="1274"/>
    </row>
    <row r="777" spans="4:15" ht="13.2" x14ac:dyDescent="0.25">
      <c r="D777" s="1274"/>
      <c r="E777" s="1274"/>
      <c r="F777" s="1274"/>
      <c r="G777" s="1274"/>
      <c r="H777" s="1274"/>
      <c r="I777" s="1274"/>
      <c r="J777" s="1274"/>
      <c r="K777" s="1274"/>
      <c r="L777" s="1274"/>
      <c r="M777" s="1274"/>
      <c r="N777" s="1274"/>
      <c r="O777" s="1274"/>
    </row>
    <row r="778" spans="4:15" ht="13.2" x14ac:dyDescent="0.25">
      <c r="D778" s="1274"/>
      <c r="E778" s="1274"/>
      <c r="F778" s="1274"/>
      <c r="G778" s="1274"/>
      <c r="H778" s="1274"/>
      <c r="I778" s="1274"/>
      <c r="J778" s="1274"/>
      <c r="K778" s="1274"/>
      <c r="L778" s="1274"/>
      <c r="M778" s="1274"/>
      <c r="N778" s="1274"/>
      <c r="O778" s="1274"/>
    </row>
    <row r="779" spans="4:15" ht="13.2" x14ac:dyDescent="0.25">
      <c r="D779" s="1274"/>
      <c r="E779" s="1274"/>
      <c r="F779" s="1274"/>
      <c r="G779" s="1274"/>
      <c r="H779" s="1274"/>
      <c r="I779" s="1274"/>
      <c r="J779" s="1274"/>
      <c r="K779" s="1274"/>
      <c r="L779" s="1274"/>
      <c r="M779" s="1274"/>
      <c r="N779" s="1274"/>
      <c r="O779" s="1274"/>
    </row>
    <row r="780" spans="4:15" ht="13.2" x14ac:dyDescent="0.25">
      <c r="D780" s="1274"/>
      <c r="E780" s="1274"/>
      <c r="F780" s="1274"/>
      <c r="G780" s="1274"/>
      <c r="H780" s="1274"/>
      <c r="I780" s="1274"/>
      <c r="J780" s="1274"/>
      <c r="K780" s="1274"/>
      <c r="L780" s="1274"/>
      <c r="M780" s="1274"/>
      <c r="N780" s="1274"/>
      <c r="O780" s="1274"/>
    </row>
    <row r="781" spans="4:15" ht="13.2" x14ac:dyDescent="0.25">
      <c r="D781" s="1274"/>
      <c r="E781" s="1274"/>
      <c r="F781" s="1274"/>
      <c r="G781" s="1274"/>
      <c r="H781" s="1274"/>
      <c r="I781" s="1274"/>
      <c r="J781" s="1274"/>
      <c r="K781" s="1274"/>
      <c r="L781" s="1274"/>
      <c r="M781" s="1274"/>
      <c r="N781" s="1274"/>
      <c r="O781" s="1274"/>
    </row>
    <row r="782" spans="4:15" ht="13.2" x14ac:dyDescent="0.25">
      <c r="D782" s="1274"/>
      <c r="E782" s="1274"/>
      <c r="F782" s="1274"/>
      <c r="G782" s="1274"/>
      <c r="H782" s="1274"/>
      <c r="I782" s="1274"/>
      <c r="J782" s="1274"/>
      <c r="K782" s="1274"/>
      <c r="L782" s="1274"/>
      <c r="M782" s="1274"/>
      <c r="N782" s="1274"/>
      <c r="O782" s="1274"/>
    </row>
    <row r="783" spans="4:15" ht="13.2" x14ac:dyDescent="0.25">
      <c r="D783" s="1274"/>
      <c r="E783" s="1274"/>
      <c r="F783" s="1274"/>
      <c r="G783" s="1274"/>
      <c r="H783" s="1274"/>
      <c r="I783" s="1274"/>
      <c r="J783" s="1274"/>
      <c r="K783" s="1274"/>
      <c r="L783" s="1274"/>
      <c r="M783" s="1274"/>
      <c r="N783" s="1274"/>
      <c r="O783" s="1274"/>
    </row>
    <row r="784" spans="4:15" ht="13.2" x14ac:dyDescent="0.25">
      <c r="D784" s="1274"/>
      <c r="E784" s="1274"/>
      <c r="F784" s="1274"/>
      <c r="G784" s="1274"/>
      <c r="H784" s="1274"/>
      <c r="I784" s="1274"/>
      <c r="J784" s="1274"/>
      <c r="K784" s="1274"/>
      <c r="L784" s="1274"/>
      <c r="M784" s="1274"/>
      <c r="N784" s="1274"/>
      <c r="O784" s="1274"/>
    </row>
    <row r="785" spans="4:15" ht="13.2" x14ac:dyDescent="0.25">
      <c r="D785" s="1274"/>
      <c r="E785" s="1274"/>
      <c r="F785" s="1274"/>
      <c r="G785" s="1274"/>
      <c r="H785" s="1274"/>
      <c r="I785" s="1274"/>
      <c r="J785" s="1274"/>
      <c r="K785" s="1274"/>
      <c r="L785" s="1274"/>
      <c r="M785" s="1274"/>
      <c r="N785" s="1274"/>
      <c r="O785" s="1274"/>
    </row>
    <row r="786" spans="4:15" ht="13.2" x14ac:dyDescent="0.25">
      <c r="D786" s="1274"/>
      <c r="E786" s="1274"/>
      <c r="F786" s="1274"/>
      <c r="G786" s="1274"/>
      <c r="H786" s="1274"/>
      <c r="I786" s="1274"/>
      <c r="J786" s="1274"/>
      <c r="K786" s="1274"/>
      <c r="L786" s="1274"/>
      <c r="M786" s="1274"/>
      <c r="N786" s="1274"/>
      <c r="O786" s="1274"/>
    </row>
    <row r="787" spans="4:15" ht="13.2" x14ac:dyDescent="0.25">
      <c r="D787" s="1274"/>
      <c r="E787" s="1274"/>
      <c r="F787" s="1274"/>
      <c r="G787" s="1274"/>
      <c r="H787" s="1274"/>
      <c r="I787" s="1274"/>
      <c r="J787" s="1274"/>
      <c r="K787" s="1274"/>
      <c r="L787" s="1274"/>
      <c r="M787" s="1274"/>
      <c r="N787" s="1274"/>
      <c r="O787" s="1274"/>
    </row>
    <row r="788" spans="4:15" ht="13.2" x14ac:dyDescent="0.25">
      <c r="D788" s="1274"/>
      <c r="E788" s="1274"/>
      <c r="F788" s="1274"/>
      <c r="G788" s="1274"/>
      <c r="H788" s="1274"/>
      <c r="I788" s="1274"/>
      <c r="J788" s="1274"/>
      <c r="K788" s="1274"/>
      <c r="L788" s="1274"/>
      <c r="M788" s="1274"/>
      <c r="N788" s="1274"/>
      <c r="O788" s="1274"/>
    </row>
    <row r="789" spans="4:15" ht="13.2" x14ac:dyDescent="0.25">
      <c r="D789" s="1274"/>
      <c r="E789" s="1274"/>
      <c r="F789" s="1274"/>
      <c r="G789" s="1274"/>
      <c r="H789" s="1274"/>
      <c r="I789" s="1274"/>
      <c r="J789" s="1274"/>
      <c r="K789" s="1274"/>
      <c r="L789" s="1274"/>
      <c r="M789" s="1274"/>
      <c r="N789" s="1274"/>
      <c r="O789" s="1274"/>
    </row>
    <row r="790" spans="4:15" ht="13.2" x14ac:dyDescent="0.25">
      <c r="D790" s="1274"/>
      <c r="E790" s="1274"/>
      <c r="F790" s="1274"/>
      <c r="G790" s="1274"/>
      <c r="H790" s="1274"/>
      <c r="I790" s="1274"/>
      <c r="J790" s="1274"/>
      <c r="K790" s="1274"/>
      <c r="L790" s="1274"/>
      <c r="M790" s="1274"/>
      <c r="N790" s="1274"/>
      <c r="O790" s="1274"/>
    </row>
    <row r="791" spans="4:15" ht="13.2" x14ac:dyDescent="0.25">
      <c r="D791" s="1274"/>
      <c r="E791" s="1274"/>
      <c r="F791" s="1274"/>
      <c r="G791" s="1274"/>
      <c r="H791" s="1274"/>
      <c r="I791" s="1274"/>
      <c r="J791" s="1274"/>
      <c r="K791" s="1274"/>
      <c r="L791" s="1274"/>
      <c r="M791" s="1274"/>
      <c r="N791" s="1274"/>
      <c r="O791" s="1274"/>
    </row>
    <row r="792" spans="4:15" ht="13.2" x14ac:dyDescent="0.25">
      <c r="D792" s="1274"/>
      <c r="E792" s="1274"/>
      <c r="F792" s="1274"/>
      <c r="G792" s="1274"/>
      <c r="H792" s="1274"/>
      <c r="I792" s="1274"/>
      <c r="J792" s="1274"/>
      <c r="K792" s="1274"/>
      <c r="L792" s="1274"/>
      <c r="M792" s="1274"/>
      <c r="N792" s="1274"/>
      <c r="O792" s="1274"/>
    </row>
    <row r="793" spans="4:15" ht="13.2" x14ac:dyDescent="0.25">
      <c r="D793" s="1274"/>
      <c r="E793" s="1274"/>
      <c r="F793" s="1274"/>
      <c r="G793" s="1274"/>
      <c r="H793" s="1274"/>
      <c r="I793" s="1274"/>
      <c r="J793" s="1274"/>
      <c r="K793" s="1274"/>
      <c r="L793" s="1274"/>
      <c r="M793" s="1274"/>
      <c r="N793" s="1274"/>
      <c r="O793" s="1274"/>
    </row>
    <row r="794" spans="4:15" ht="13.2" x14ac:dyDescent="0.25">
      <c r="D794" s="1274"/>
      <c r="E794" s="1274"/>
      <c r="F794" s="1274"/>
      <c r="G794" s="1274"/>
      <c r="H794" s="1274"/>
      <c r="I794" s="1274"/>
      <c r="J794" s="1274"/>
      <c r="K794" s="1274"/>
      <c r="L794" s="1274"/>
      <c r="M794" s="1274"/>
      <c r="N794" s="1274"/>
      <c r="O794" s="1274"/>
    </row>
    <row r="795" spans="4:15" ht="13.2" x14ac:dyDescent="0.25">
      <c r="D795" s="1274"/>
      <c r="E795" s="1274"/>
      <c r="F795" s="1274"/>
      <c r="G795" s="1274"/>
      <c r="H795" s="1274"/>
      <c r="I795" s="1274"/>
      <c r="J795" s="1274"/>
      <c r="K795" s="1274"/>
      <c r="L795" s="1274"/>
      <c r="M795" s="1274"/>
      <c r="N795" s="1274"/>
      <c r="O795" s="1274"/>
    </row>
    <row r="796" spans="4:15" ht="13.2" x14ac:dyDescent="0.25">
      <c r="D796" s="1274"/>
      <c r="E796" s="1274"/>
      <c r="F796" s="1274"/>
      <c r="G796" s="1274"/>
      <c r="H796" s="1274"/>
      <c r="I796" s="1274"/>
      <c r="J796" s="1274"/>
      <c r="K796" s="1274"/>
      <c r="L796" s="1274"/>
      <c r="M796" s="1274"/>
      <c r="N796" s="1274"/>
      <c r="O796" s="1274"/>
    </row>
    <row r="797" spans="4:15" ht="13.2" x14ac:dyDescent="0.25">
      <c r="D797" s="1274"/>
      <c r="E797" s="1274"/>
      <c r="F797" s="1274"/>
      <c r="G797" s="1274"/>
      <c r="H797" s="1274"/>
      <c r="I797" s="1274"/>
      <c r="J797" s="1274"/>
      <c r="K797" s="1274"/>
      <c r="L797" s="1274"/>
      <c r="M797" s="1274"/>
      <c r="N797" s="1274"/>
      <c r="O797" s="1274"/>
    </row>
    <row r="798" spans="4:15" ht="13.2" x14ac:dyDescent="0.25">
      <c r="D798" s="1274"/>
      <c r="E798" s="1274"/>
      <c r="F798" s="1274"/>
      <c r="G798" s="1274"/>
      <c r="H798" s="1274"/>
      <c r="I798" s="1274"/>
      <c r="J798" s="1274"/>
      <c r="K798" s="1274"/>
      <c r="L798" s="1274"/>
      <c r="M798" s="1274"/>
      <c r="N798" s="1274"/>
      <c r="O798" s="1274"/>
    </row>
    <row r="799" spans="4:15" ht="13.2" x14ac:dyDescent="0.25">
      <c r="D799" s="1274"/>
      <c r="E799" s="1274"/>
      <c r="F799" s="1274"/>
      <c r="G799" s="1274"/>
      <c r="H799" s="1274"/>
      <c r="I799" s="1274"/>
      <c r="J799" s="1274"/>
      <c r="K799" s="1274"/>
      <c r="L799" s="1274"/>
      <c r="M799" s="1274"/>
      <c r="N799" s="1274"/>
      <c r="O799" s="1274"/>
    </row>
    <row r="800" spans="4:15" ht="13.2" x14ac:dyDescent="0.25">
      <c r="D800" s="1274"/>
      <c r="E800" s="1274"/>
      <c r="F800" s="1274"/>
      <c r="G800" s="1274"/>
      <c r="H800" s="1274"/>
      <c r="I800" s="1274"/>
      <c r="J800" s="1274"/>
      <c r="K800" s="1274"/>
      <c r="L800" s="1274"/>
      <c r="M800" s="1274"/>
      <c r="N800" s="1274"/>
      <c r="O800" s="1274"/>
    </row>
    <row r="801" spans="4:15" ht="13.2" x14ac:dyDescent="0.25">
      <c r="D801" s="1274"/>
      <c r="E801" s="1274"/>
      <c r="F801" s="1274"/>
      <c r="G801" s="1274"/>
      <c r="H801" s="1274"/>
      <c r="I801" s="1274"/>
      <c r="J801" s="1274"/>
      <c r="K801" s="1274"/>
      <c r="L801" s="1274"/>
      <c r="M801" s="1274"/>
      <c r="N801" s="1274"/>
      <c r="O801" s="1274"/>
    </row>
    <row r="802" spans="4:15" ht="13.2" x14ac:dyDescent="0.25">
      <c r="D802" s="1274"/>
      <c r="E802" s="1274"/>
      <c r="F802" s="1274"/>
      <c r="G802" s="1274"/>
      <c r="H802" s="1274"/>
      <c r="I802" s="1274"/>
      <c r="J802" s="1274"/>
      <c r="K802" s="1274"/>
      <c r="L802" s="1274"/>
      <c r="M802" s="1274"/>
      <c r="N802" s="1274"/>
      <c r="O802" s="1274"/>
    </row>
    <row r="803" spans="4:15" ht="13.2" x14ac:dyDescent="0.25">
      <c r="D803" s="1274"/>
      <c r="E803" s="1274"/>
      <c r="F803" s="1274"/>
      <c r="G803" s="1274"/>
      <c r="H803" s="1274"/>
      <c r="I803" s="1274"/>
      <c r="J803" s="1274"/>
      <c r="K803" s="1274"/>
      <c r="L803" s="1274"/>
      <c r="M803" s="1274"/>
      <c r="N803" s="1274"/>
      <c r="O803" s="1274"/>
    </row>
    <row r="804" spans="4:15" ht="13.2" x14ac:dyDescent="0.25">
      <c r="D804" s="1274"/>
      <c r="E804" s="1274"/>
      <c r="F804" s="1274"/>
      <c r="G804" s="1274"/>
      <c r="H804" s="1274"/>
      <c r="I804" s="1274"/>
      <c r="J804" s="1274"/>
      <c r="K804" s="1274"/>
      <c r="L804" s="1274"/>
      <c r="M804" s="1274"/>
      <c r="N804" s="1274"/>
      <c r="O804" s="1274"/>
    </row>
    <row r="805" spans="4:15" ht="13.2" x14ac:dyDescent="0.25">
      <c r="D805" s="1274"/>
      <c r="E805" s="1274"/>
      <c r="F805" s="1274"/>
      <c r="G805" s="1274"/>
      <c r="H805" s="1274"/>
      <c r="I805" s="1274"/>
      <c r="J805" s="1274"/>
      <c r="K805" s="1274"/>
      <c r="L805" s="1274"/>
      <c r="M805" s="1274"/>
      <c r="N805" s="1274"/>
      <c r="O805" s="1274"/>
    </row>
    <row r="806" spans="4:15" ht="13.2" x14ac:dyDescent="0.25">
      <c r="D806" s="1274"/>
      <c r="E806" s="1274"/>
      <c r="F806" s="1274"/>
      <c r="G806" s="1274"/>
      <c r="H806" s="1274"/>
      <c r="I806" s="1274"/>
      <c r="J806" s="1274"/>
      <c r="K806" s="1274"/>
      <c r="L806" s="1274"/>
      <c r="M806" s="1274"/>
      <c r="N806" s="1274"/>
      <c r="O806" s="1274"/>
    </row>
    <row r="807" spans="4:15" ht="13.2" x14ac:dyDescent="0.25">
      <c r="D807" s="1274"/>
      <c r="E807" s="1274"/>
      <c r="F807" s="1274"/>
      <c r="G807" s="1274"/>
      <c r="H807" s="1274"/>
      <c r="I807" s="1274"/>
      <c r="J807" s="1274"/>
      <c r="K807" s="1274"/>
      <c r="L807" s="1274"/>
      <c r="M807" s="1274"/>
      <c r="N807" s="1274"/>
      <c r="O807" s="1274"/>
    </row>
    <row r="808" spans="4:15" ht="13.2" x14ac:dyDescent="0.25">
      <c r="D808" s="1274"/>
      <c r="E808" s="1274"/>
      <c r="F808" s="1274"/>
      <c r="G808" s="1274"/>
      <c r="H808" s="1274"/>
      <c r="I808" s="1274"/>
      <c r="J808" s="1274"/>
      <c r="K808" s="1274"/>
      <c r="L808" s="1274"/>
      <c r="M808" s="1274"/>
      <c r="N808" s="1274"/>
      <c r="O808" s="1274"/>
    </row>
    <row r="809" spans="4:15" ht="13.2" x14ac:dyDescent="0.25">
      <c r="D809" s="1274"/>
      <c r="E809" s="1274"/>
      <c r="F809" s="1274"/>
      <c r="G809" s="1274"/>
      <c r="H809" s="1274"/>
      <c r="I809" s="1274"/>
      <c r="J809" s="1274"/>
      <c r="K809" s="1274"/>
      <c r="L809" s="1274"/>
      <c r="M809" s="1274"/>
      <c r="N809" s="1274"/>
      <c r="O809" s="1274"/>
    </row>
    <row r="810" spans="4:15" ht="13.2" x14ac:dyDescent="0.25">
      <c r="D810" s="1274"/>
      <c r="E810" s="1274"/>
      <c r="F810" s="1274"/>
      <c r="G810" s="1274"/>
      <c r="H810" s="1274"/>
      <c r="I810" s="1274"/>
      <c r="J810" s="1274"/>
      <c r="K810" s="1274"/>
      <c r="L810" s="1274"/>
      <c r="M810" s="1274"/>
      <c r="N810" s="1274"/>
      <c r="O810" s="1274"/>
    </row>
    <row r="811" spans="4:15" ht="13.2" x14ac:dyDescent="0.25">
      <c r="D811" s="1274"/>
      <c r="E811" s="1274"/>
      <c r="F811" s="1274"/>
      <c r="G811" s="1274"/>
      <c r="H811" s="1274"/>
      <c r="I811" s="1274"/>
      <c r="J811" s="1274"/>
      <c r="K811" s="1274"/>
      <c r="L811" s="1274"/>
      <c r="M811" s="1274"/>
      <c r="N811" s="1274"/>
      <c r="O811" s="1274"/>
    </row>
    <row r="812" spans="4:15" ht="13.2" x14ac:dyDescent="0.25">
      <c r="D812" s="1274"/>
      <c r="E812" s="1274"/>
      <c r="F812" s="1274"/>
      <c r="G812" s="1274"/>
      <c r="H812" s="1274"/>
      <c r="I812" s="1274"/>
      <c r="J812" s="1274"/>
      <c r="K812" s="1274"/>
      <c r="L812" s="1274"/>
      <c r="M812" s="1274"/>
      <c r="N812" s="1274"/>
      <c r="O812" s="1274"/>
    </row>
    <row r="813" spans="4:15" ht="13.2" x14ac:dyDescent="0.25">
      <c r="D813" s="1274"/>
      <c r="E813" s="1274"/>
      <c r="F813" s="1274"/>
      <c r="G813" s="1274"/>
      <c r="H813" s="1274"/>
      <c r="I813" s="1274"/>
      <c r="J813" s="1274"/>
      <c r="K813" s="1274"/>
      <c r="L813" s="1274"/>
      <c r="M813" s="1274"/>
      <c r="N813" s="1274"/>
      <c r="O813" s="1274"/>
    </row>
    <row r="814" spans="4:15" ht="13.2" x14ac:dyDescent="0.25">
      <c r="D814" s="1274"/>
      <c r="E814" s="1274"/>
      <c r="F814" s="1274"/>
      <c r="G814" s="1274"/>
      <c r="H814" s="1274"/>
      <c r="I814" s="1274"/>
      <c r="J814" s="1274"/>
      <c r="K814" s="1274"/>
      <c r="L814" s="1274"/>
      <c r="M814" s="1274"/>
      <c r="N814" s="1274"/>
      <c r="O814" s="1274"/>
    </row>
    <row r="815" spans="4:15" ht="13.2" x14ac:dyDescent="0.25">
      <c r="D815" s="1274"/>
      <c r="E815" s="1274"/>
      <c r="F815" s="1274"/>
      <c r="G815" s="1274"/>
      <c r="H815" s="1274"/>
      <c r="I815" s="1274"/>
      <c r="J815" s="1274"/>
      <c r="K815" s="1274"/>
      <c r="L815" s="1274"/>
      <c r="M815" s="1274"/>
      <c r="N815" s="1274"/>
      <c r="O815" s="1274"/>
    </row>
    <row r="816" spans="4:15" ht="13.2" x14ac:dyDescent="0.25">
      <c r="D816" s="1274"/>
      <c r="E816" s="1274"/>
      <c r="F816" s="1274"/>
      <c r="G816" s="1274"/>
      <c r="H816" s="1274"/>
      <c r="I816" s="1274"/>
      <c r="J816" s="1274"/>
      <c r="K816" s="1274"/>
      <c r="L816" s="1274"/>
      <c r="M816" s="1274"/>
      <c r="N816" s="1274"/>
      <c r="O816" s="1274"/>
    </row>
    <row r="817" spans="4:15" ht="13.2" x14ac:dyDescent="0.25">
      <c r="D817" s="1274"/>
      <c r="E817" s="1274"/>
      <c r="F817" s="1274"/>
      <c r="G817" s="1274"/>
      <c r="H817" s="1274"/>
      <c r="I817" s="1274"/>
      <c r="J817" s="1274"/>
      <c r="K817" s="1274"/>
      <c r="L817" s="1274"/>
      <c r="M817" s="1274"/>
      <c r="N817" s="1274"/>
      <c r="O817" s="1274"/>
    </row>
    <row r="818" spans="4:15" ht="13.2" x14ac:dyDescent="0.25">
      <c r="D818" s="1274"/>
      <c r="E818" s="1274"/>
      <c r="F818" s="1274"/>
      <c r="G818" s="1274"/>
      <c r="H818" s="1274"/>
      <c r="I818" s="1274"/>
      <c r="J818" s="1274"/>
      <c r="K818" s="1274"/>
      <c r="L818" s="1274"/>
      <c r="M818" s="1274"/>
      <c r="N818" s="1274"/>
      <c r="O818" s="1274"/>
    </row>
    <row r="819" spans="4:15" ht="13.2" x14ac:dyDescent="0.25">
      <c r="D819" s="1274"/>
      <c r="E819" s="1274"/>
      <c r="F819" s="1274"/>
      <c r="G819" s="1274"/>
      <c r="H819" s="1274"/>
      <c r="I819" s="1274"/>
      <c r="J819" s="1274"/>
      <c r="K819" s="1274"/>
      <c r="L819" s="1274"/>
      <c r="M819" s="1274"/>
      <c r="N819" s="1274"/>
      <c r="O819" s="1274"/>
    </row>
    <row r="820" spans="4:15" ht="13.2" x14ac:dyDescent="0.25">
      <c r="D820" s="1274"/>
      <c r="E820" s="1274"/>
      <c r="F820" s="1274"/>
      <c r="G820" s="1274"/>
      <c r="H820" s="1274"/>
      <c r="I820" s="1274"/>
      <c r="J820" s="1274"/>
      <c r="K820" s="1274"/>
      <c r="L820" s="1274"/>
      <c r="M820" s="1274"/>
      <c r="N820" s="1274"/>
      <c r="O820" s="1274"/>
    </row>
    <row r="821" spans="4:15" ht="13.2" x14ac:dyDescent="0.25">
      <c r="D821" s="1274"/>
      <c r="E821" s="1274"/>
      <c r="F821" s="1274"/>
      <c r="G821" s="1274"/>
      <c r="H821" s="1274"/>
      <c r="I821" s="1274"/>
      <c r="J821" s="1274"/>
      <c r="K821" s="1274"/>
      <c r="L821" s="1274"/>
      <c r="M821" s="1274"/>
      <c r="N821" s="1274"/>
      <c r="O821" s="1274"/>
    </row>
    <row r="822" spans="4:15" ht="13.2" x14ac:dyDescent="0.25">
      <c r="D822" s="1274"/>
      <c r="E822" s="1274"/>
      <c r="F822" s="1274"/>
      <c r="G822" s="1274"/>
      <c r="H822" s="1274"/>
      <c r="I822" s="1274"/>
      <c r="J822" s="1274"/>
      <c r="K822" s="1274"/>
      <c r="L822" s="1274"/>
      <c r="M822" s="1274"/>
      <c r="N822" s="1274"/>
      <c r="O822" s="1274"/>
    </row>
    <row r="823" spans="4:15" ht="13.2" x14ac:dyDescent="0.25">
      <c r="D823" s="1274"/>
      <c r="E823" s="1274"/>
      <c r="F823" s="1274"/>
      <c r="G823" s="1274"/>
      <c r="H823" s="1274"/>
      <c r="I823" s="1274"/>
      <c r="J823" s="1274"/>
      <c r="K823" s="1274"/>
      <c r="L823" s="1274"/>
      <c r="M823" s="1274"/>
      <c r="N823" s="1274"/>
      <c r="O823" s="1274"/>
    </row>
    <row r="824" spans="4:15" ht="13.2" x14ac:dyDescent="0.25">
      <c r="D824" s="1274"/>
      <c r="E824" s="1274"/>
      <c r="F824" s="1274"/>
      <c r="G824" s="1274"/>
      <c r="H824" s="1274"/>
      <c r="I824" s="1274"/>
      <c r="J824" s="1274"/>
      <c r="K824" s="1274"/>
      <c r="L824" s="1274"/>
      <c r="M824" s="1274"/>
      <c r="N824" s="1274"/>
      <c r="O824" s="1274"/>
    </row>
    <row r="825" spans="4:15" ht="13.2" x14ac:dyDescent="0.25">
      <c r="D825" s="1274"/>
      <c r="E825" s="1274"/>
      <c r="F825" s="1274"/>
      <c r="G825" s="1274"/>
      <c r="H825" s="1274"/>
      <c r="I825" s="1274"/>
      <c r="J825" s="1274"/>
      <c r="K825" s="1274"/>
      <c r="L825" s="1274"/>
      <c r="M825" s="1274"/>
      <c r="N825" s="1274"/>
      <c r="O825" s="1274"/>
    </row>
    <row r="826" spans="4:15" ht="13.2" x14ac:dyDescent="0.25">
      <c r="D826" s="1274"/>
      <c r="E826" s="1274"/>
      <c r="F826" s="1274"/>
      <c r="G826" s="1274"/>
      <c r="H826" s="1274"/>
      <c r="I826" s="1274"/>
      <c r="J826" s="1274"/>
      <c r="K826" s="1274"/>
      <c r="L826" s="1274"/>
      <c r="M826" s="1274"/>
      <c r="N826" s="1274"/>
      <c r="O826" s="1274"/>
    </row>
    <row r="827" spans="4:15" ht="13.2" x14ac:dyDescent="0.25">
      <c r="D827" s="1274"/>
      <c r="E827" s="1274"/>
      <c r="F827" s="1274"/>
      <c r="G827" s="1274"/>
      <c r="H827" s="1274"/>
      <c r="I827" s="1274"/>
      <c r="J827" s="1274"/>
      <c r="K827" s="1274"/>
      <c r="L827" s="1274"/>
      <c r="M827" s="1274"/>
      <c r="N827" s="1274"/>
      <c r="O827" s="1274"/>
    </row>
    <row r="828" spans="4:15" ht="13.2" x14ac:dyDescent="0.25">
      <c r="D828" s="1274"/>
      <c r="E828" s="1274"/>
      <c r="F828" s="1274"/>
      <c r="G828" s="1274"/>
      <c r="H828" s="1274"/>
      <c r="I828" s="1274"/>
      <c r="J828" s="1274"/>
      <c r="K828" s="1274"/>
      <c r="L828" s="1274"/>
      <c r="M828" s="1274"/>
      <c r="N828" s="1274"/>
      <c r="O828" s="1274"/>
    </row>
    <row r="829" spans="4:15" ht="13.2" x14ac:dyDescent="0.25">
      <c r="D829" s="1274"/>
      <c r="E829" s="1274"/>
      <c r="F829" s="1274"/>
      <c r="G829" s="1274"/>
      <c r="H829" s="1274"/>
      <c r="I829" s="1274"/>
      <c r="J829" s="1274"/>
      <c r="K829" s="1274"/>
      <c r="L829" s="1274"/>
      <c r="M829" s="1274"/>
      <c r="N829" s="1274"/>
      <c r="O829" s="1274"/>
    </row>
    <row r="830" spans="4:15" ht="13.2" x14ac:dyDescent="0.25">
      <c r="D830" s="1274"/>
      <c r="E830" s="1274"/>
      <c r="F830" s="1274"/>
      <c r="G830" s="1274"/>
      <c r="H830" s="1274"/>
      <c r="I830" s="1274"/>
      <c r="J830" s="1274"/>
      <c r="K830" s="1274"/>
      <c r="L830" s="1274"/>
      <c r="M830" s="1274"/>
      <c r="N830" s="1274"/>
      <c r="O830" s="1274"/>
    </row>
    <row r="831" spans="4:15" ht="13.2" x14ac:dyDescent="0.25">
      <c r="D831" s="1274"/>
      <c r="E831" s="1274"/>
      <c r="F831" s="1274"/>
      <c r="G831" s="1274"/>
      <c r="H831" s="1274"/>
      <c r="I831" s="1274"/>
      <c r="J831" s="1274"/>
      <c r="K831" s="1274"/>
      <c r="L831" s="1274"/>
      <c r="M831" s="1274"/>
      <c r="N831" s="1274"/>
      <c r="O831" s="1274"/>
    </row>
    <row r="832" spans="4:15" ht="13.2" x14ac:dyDescent="0.25">
      <c r="D832" s="1274"/>
      <c r="E832" s="1274"/>
      <c r="F832" s="1274"/>
      <c r="G832" s="1274"/>
      <c r="H832" s="1274"/>
      <c r="I832" s="1274"/>
      <c r="J832" s="1274"/>
      <c r="K832" s="1274"/>
      <c r="L832" s="1274"/>
      <c r="M832" s="1274"/>
      <c r="N832" s="1274"/>
      <c r="O832" s="1274"/>
    </row>
    <row r="833" spans="4:15" ht="13.2" x14ac:dyDescent="0.25">
      <c r="D833" s="1274"/>
      <c r="E833" s="1274"/>
      <c r="F833" s="1274"/>
      <c r="G833" s="1274"/>
      <c r="H833" s="1274"/>
      <c r="I833" s="1274"/>
      <c r="J833" s="1274"/>
      <c r="K833" s="1274"/>
      <c r="L833" s="1274"/>
      <c r="M833" s="1274"/>
      <c r="N833" s="1274"/>
      <c r="O833" s="1274"/>
    </row>
    <row r="834" spans="4:15" ht="13.2" x14ac:dyDescent="0.25">
      <c r="D834" s="1274"/>
      <c r="E834" s="1274"/>
      <c r="F834" s="1274"/>
      <c r="G834" s="1274"/>
      <c r="H834" s="1274"/>
      <c r="I834" s="1274"/>
      <c r="J834" s="1274"/>
      <c r="K834" s="1274"/>
      <c r="L834" s="1274"/>
      <c r="M834" s="1274"/>
      <c r="N834" s="1274"/>
      <c r="O834" s="1274"/>
    </row>
    <row r="835" spans="4:15" ht="13.2" x14ac:dyDescent="0.25">
      <c r="D835" s="1274"/>
      <c r="E835" s="1274"/>
      <c r="F835" s="1274"/>
      <c r="G835" s="1274"/>
      <c r="H835" s="1274"/>
      <c r="I835" s="1274"/>
      <c r="J835" s="1274"/>
      <c r="K835" s="1274"/>
      <c r="L835" s="1274"/>
      <c r="M835" s="1274"/>
      <c r="N835" s="1274"/>
      <c r="O835" s="1274"/>
    </row>
    <row r="836" spans="4:15" ht="13.2" x14ac:dyDescent="0.25">
      <c r="D836" s="1274"/>
      <c r="E836" s="1274"/>
      <c r="F836" s="1274"/>
      <c r="G836" s="1274"/>
      <c r="H836" s="1274"/>
      <c r="I836" s="1274"/>
      <c r="J836" s="1274"/>
      <c r="K836" s="1274"/>
      <c r="L836" s="1274"/>
      <c r="M836" s="1274"/>
      <c r="N836" s="1274"/>
      <c r="O836" s="1274"/>
    </row>
    <row r="837" spans="4:15" ht="13.2" x14ac:dyDescent="0.25">
      <c r="D837" s="1274"/>
      <c r="E837" s="1274"/>
      <c r="F837" s="1274"/>
      <c r="G837" s="1274"/>
      <c r="H837" s="1274"/>
      <c r="I837" s="1274"/>
      <c r="J837" s="1274"/>
      <c r="K837" s="1274"/>
      <c r="L837" s="1274"/>
      <c r="M837" s="1274"/>
      <c r="N837" s="1274"/>
      <c r="O837" s="1274"/>
    </row>
    <row r="838" spans="4:15" ht="13.2" x14ac:dyDescent="0.25">
      <c r="D838" s="1274"/>
      <c r="E838" s="1274"/>
      <c r="F838" s="1274"/>
      <c r="G838" s="1274"/>
      <c r="H838" s="1274"/>
      <c r="I838" s="1274"/>
      <c r="J838" s="1274"/>
      <c r="K838" s="1274"/>
      <c r="L838" s="1274"/>
      <c r="M838" s="1274"/>
      <c r="N838" s="1274"/>
      <c r="O838" s="1274"/>
    </row>
    <row r="839" spans="4:15" ht="13.2" x14ac:dyDescent="0.25">
      <c r="D839" s="1274"/>
      <c r="E839" s="1274"/>
      <c r="F839" s="1274"/>
      <c r="G839" s="1274"/>
      <c r="H839" s="1274"/>
      <c r="I839" s="1274"/>
      <c r="J839" s="1274"/>
      <c r="K839" s="1274"/>
      <c r="L839" s="1274"/>
      <c r="M839" s="1274"/>
      <c r="N839" s="1274"/>
      <c r="O839" s="1274"/>
    </row>
    <row r="840" spans="4:15" ht="13.2" x14ac:dyDescent="0.25">
      <c r="D840" s="1274"/>
      <c r="E840" s="1274"/>
      <c r="F840" s="1274"/>
      <c r="G840" s="1274"/>
      <c r="H840" s="1274"/>
      <c r="I840" s="1274"/>
      <c r="J840" s="1274"/>
      <c r="K840" s="1274"/>
      <c r="L840" s="1274"/>
      <c r="M840" s="1274"/>
      <c r="N840" s="1274"/>
      <c r="O840" s="1274"/>
    </row>
    <row r="841" spans="4:15" ht="13.2" x14ac:dyDescent="0.25">
      <c r="D841" s="1274"/>
      <c r="E841" s="1274"/>
      <c r="F841" s="1274"/>
      <c r="G841" s="1274"/>
      <c r="H841" s="1274"/>
      <c r="I841" s="1274"/>
      <c r="J841" s="1274"/>
      <c r="K841" s="1274"/>
      <c r="L841" s="1274"/>
      <c r="M841" s="1274"/>
      <c r="N841" s="1274"/>
      <c r="O841" s="1274"/>
    </row>
    <row r="842" spans="4:15" ht="13.2" x14ac:dyDescent="0.25">
      <c r="D842" s="1274"/>
      <c r="E842" s="1274"/>
      <c r="F842" s="1274"/>
      <c r="G842" s="1274"/>
      <c r="H842" s="1274"/>
      <c r="I842" s="1274"/>
      <c r="J842" s="1274"/>
      <c r="K842" s="1274"/>
      <c r="L842" s="1274"/>
      <c r="M842" s="1274"/>
      <c r="N842" s="1274"/>
      <c r="O842" s="1274"/>
    </row>
    <row r="843" spans="4:15" ht="13.2" x14ac:dyDescent="0.25">
      <c r="D843" s="1274"/>
      <c r="E843" s="1274"/>
      <c r="F843" s="1274"/>
      <c r="G843" s="1274"/>
      <c r="H843" s="1274"/>
      <c r="I843" s="1274"/>
      <c r="J843" s="1274"/>
      <c r="K843" s="1274"/>
      <c r="L843" s="1274"/>
      <c r="M843" s="1274"/>
      <c r="N843" s="1274"/>
      <c r="O843" s="1274"/>
    </row>
    <row r="844" spans="4:15" ht="13.2" x14ac:dyDescent="0.25">
      <c r="D844" s="1274"/>
      <c r="E844" s="1274"/>
      <c r="F844" s="1274"/>
      <c r="G844" s="1274"/>
      <c r="H844" s="1274"/>
      <c r="I844" s="1274"/>
      <c r="J844" s="1274"/>
      <c r="K844" s="1274"/>
      <c r="L844" s="1274"/>
      <c r="M844" s="1274"/>
      <c r="N844" s="1274"/>
      <c r="O844" s="1274"/>
    </row>
    <row r="845" spans="4:15" ht="13.2" x14ac:dyDescent="0.25">
      <c r="D845" s="1274"/>
      <c r="E845" s="1274"/>
      <c r="F845" s="1274"/>
      <c r="G845" s="1274"/>
      <c r="H845" s="1274"/>
      <c r="I845" s="1274"/>
      <c r="J845" s="1274"/>
      <c r="K845" s="1274"/>
      <c r="L845" s="1274"/>
      <c r="M845" s="1274"/>
      <c r="N845" s="1274"/>
      <c r="O845" s="1274"/>
    </row>
    <row r="846" spans="4:15" ht="13.2" x14ac:dyDescent="0.25">
      <c r="D846" s="1274"/>
      <c r="E846" s="1274"/>
      <c r="F846" s="1274"/>
      <c r="G846" s="1274"/>
      <c r="H846" s="1274"/>
      <c r="I846" s="1274"/>
      <c r="J846" s="1274"/>
      <c r="K846" s="1274"/>
      <c r="L846" s="1274"/>
      <c r="M846" s="1274"/>
      <c r="N846" s="1274"/>
      <c r="O846" s="1274"/>
    </row>
    <row r="847" spans="4:15" ht="13.2" x14ac:dyDescent="0.25">
      <c r="D847" s="1274"/>
      <c r="E847" s="1274"/>
      <c r="F847" s="1274"/>
      <c r="G847" s="1274"/>
      <c r="H847" s="1274"/>
      <c r="I847" s="1274"/>
      <c r="J847" s="1274"/>
      <c r="K847" s="1274"/>
      <c r="L847" s="1274"/>
      <c r="M847" s="1274"/>
      <c r="N847" s="1274"/>
      <c r="O847" s="1274"/>
    </row>
    <row r="848" spans="4:15" ht="13.2" x14ac:dyDescent="0.25">
      <c r="D848" s="1274"/>
      <c r="E848" s="1274"/>
      <c r="F848" s="1274"/>
      <c r="G848" s="1274"/>
      <c r="H848" s="1274"/>
      <c r="I848" s="1274"/>
      <c r="J848" s="1274"/>
      <c r="K848" s="1274"/>
      <c r="L848" s="1274"/>
      <c r="M848" s="1274"/>
      <c r="N848" s="1274"/>
      <c r="O848" s="1274"/>
    </row>
    <row r="849" spans="4:15" ht="13.2" x14ac:dyDescent="0.25">
      <c r="D849" s="1274"/>
      <c r="E849" s="1274"/>
      <c r="F849" s="1274"/>
      <c r="G849" s="1274"/>
      <c r="H849" s="1274"/>
      <c r="I849" s="1274"/>
      <c r="J849" s="1274"/>
      <c r="K849" s="1274"/>
      <c r="L849" s="1274"/>
      <c r="M849" s="1274"/>
      <c r="N849" s="1274"/>
      <c r="O849" s="1274"/>
    </row>
    <row r="850" spans="4:15" ht="13.2" x14ac:dyDescent="0.25">
      <c r="D850" s="1274"/>
      <c r="E850" s="1274"/>
      <c r="F850" s="1274"/>
      <c r="G850" s="1274"/>
      <c r="H850" s="1274"/>
      <c r="I850" s="1274"/>
      <c r="J850" s="1274"/>
      <c r="K850" s="1274"/>
      <c r="L850" s="1274"/>
      <c r="M850" s="1274"/>
      <c r="N850" s="1274"/>
      <c r="O850" s="1274"/>
    </row>
    <row r="851" spans="4:15" ht="13.2" x14ac:dyDescent="0.25">
      <c r="D851" s="1274"/>
      <c r="E851" s="1274"/>
      <c r="F851" s="1274"/>
      <c r="G851" s="1274"/>
      <c r="H851" s="1274"/>
      <c r="I851" s="1274"/>
      <c r="J851" s="1274"/>
      <c r="K851" s="1274"/>
      <c r="L851" s="1274"/>
      <c r="M851" s="1274"/>
      <c r="N851" s="1274"/>
      <c r="O851" s="1274"/>
    </row>
    <row r="852" spans="4:15" ht="13.2" x14ac:dyDescent="0.25">
      <c r="D852" s="1274"/>
      <c r="E852" s="1274"/>
      <c r="F852" s="1274"/>
      <c r="G852" s="1274"/>
      <c r="H852" s="1274"/>
      <c r="I852" s="1274"/>
      <c r="J852" s="1274"/>
      <c r="K852" s="1274"/>
      <c r="L852" s="1274"/>
      <c r="M852" s="1274"/>
      <c r="N852" s="1274"/>
      <c r="O852" s="1274"/>
    </row>
    <row r="853" spans="4:15" ht="13.2" x14ac:dyDescent="0.25">
      <c r="D853" s="1274"/>
      <c r="E853" s="1274"/>
      <c r="F853" s="1274"/>
      <c r="G853" s="1274"/>
      <c r="H853" s="1274"/>
      <c r="I853" s="1274"/>
      <c r="J853" s="1274"/>
      <c r="K853" s="1274"/>
      <c r="L853" s="1274"/>
      <c r="M853" s="1274"/>
      <c r="N853" s="1274"/>
      <c r="O853" s="1274"/>
    </row>
    <row r="854" spans="4:15" ht="13.2" x14ac:dyDescent="0.25">
      <c r="D854" s="1274"/>
      <c r="E854" s="1274"/>
      <c r="F854" s="1274"/>
      <c r="G854" s="1274"/>
      <c r="H854" s="1274"/>
      <c r="I854" s="1274"/>
      <c r="J854" s="1274"/>
      <c r="K854" s="1274"/>
      <c r="L854" s="1274"/>
      <c r="M854" s="1274"/>
      <c r="N854" s="1274"/>
      <c r="O854" s="1274"/>
    </row>
    <row r="855" spans="4:15" ht="13.2" x14ac:dyDescent="0.25">
      <c r="D855" s="1274"/>
      <c r="E855" s="1274"/>
      <c r="F855" s="1274"/>
      <c r="G855" s="1274"/>
      <c r="H855" s="1274"/>
      <c r="I855" s="1274"/>
      <c r="J855" s="1274"/>
      <c r="K855" s="1274"/>
      <c r="L855" s="1274"/>
      <c r="M855" s="1274"/>
      <c r="N855" s="1274"/>
      <c r="O855" s="1274"/>
    </row>
    <row r="856" spans="4:15" ht="13.2" x14ac:dyDescent="0.25">
      <c r="D856" s="1274"/>
      <c r="E856" s="1274"/>
      <c r="F856" s="1274"/>
      <c r="G856" s="1274"/>
      <c r="H856" s="1274"/>
      <c r="I856" s="1274"/>
      <c r="J856" s="1274"/>
      <c r="K856" s="1274"/>
      <c r="L856" s="1274"/>
      <c r="M856" s="1274"/>
      <c r="N856" s="1274"/>
      <c r="O856" s="1274"/>
    </row>
    <row r="857" spans="4:15" ht="13.2" x14ac:dyDescent="0.25">
      <c r="D857" s="1274"/>
      <c r="E857" s="1274"/>
      <c r="F857" s="1274"/>
      <c r="G857" s="1274"/>
      <c r="H857" s="1274"/>
      <c r="I857" s="1274"/>
      <c r="J857" s="1274"/>
      <c r="K857" s="1274"/>
      <c r="L857" s="1274"/>
      <c r="M857" s="1274"/>
      <c r="N857" s="1274"/>
      <c r="O857" s="1274"/>
    </row>
    <row r="858" spans="4:15" ht="13.2" x14ac:dyDescent="0.25">
      <c r="D858" s="1274"/>
      <c r="E858" s="1274"/>
      <c r="F858" s="1274"/>
      <c r="G858" s="1274"/>
      <c r="H858" s="1274"/>
      <c r="I858" s="1274"/>
      <c r="J858" s="1274"/>
      <c r="K858" s="1274"/>
      <c r="L858" s="1274"/>
      <c r="M858" s="1274"/>
      <c r="N858" s="1274"/>
      <c r="O858" s="1274"/>
    </row>
    <row r="859" spans="4:15" ht="13.2" x14ac:dyDescent="0.25">
      <c r="D859" s="1274"/>
      <c r="E859" s="1274"/>
      <c r="F859" s="1274"/>
      <c r="G859" s="1274"/>
      <c r="H859" s="1274"/>
      <c r="I859" s="1274"/>
      <c r="J859" s="1274"/>
      <c r="K859" s="1274"/>
      <c r="L859" s="1274"/>
      <c r="M859" s="1274"/>
      <c r="N859" s="1274"/>
      <c r="O859" s="1274"/>
    </row>
    <row r="860" spans="4:15" ht="13.2" x14ac:dyDescent="0.25">
      <c r="D860" s="1274"/>
      <c r="E860" s="1274"/>
      <c r="F860" s="1274"/>
      <c r="G860" s="1274"/>
      <c r="H860" s="1274"/>
      <c r="I860" s="1274"/>
      <c r="J860" s="1274"/>
      <c r="K860" s="1274"/>
      <c r="L860" s="1274"/>
      <c r="M860" s="1274"/>
      <c r="N860" s="1274"/>
      <c r="O860" s="1274"/>
    </row>
    <row r="861" spans="4:15" ht="13.2" x14ac:dyDescent="0.25">
      <c r="D861" s="1274"/>
      <c r="E861" s="1274"/>
      <c r="F861" s="1274"/>
      <c r="G861" s="1274"/>
      <c r="H861" s="1274"/>
      <c r="I861" s="1274"/>
      <c r="J861" s="1274"/>
      <c r="K861" s="1274"/>
      <c r="L861" s="1274"/>
      <c r="M861" s="1274"/>
      <c r="N861" s="1274"/>
      <c r="O861" s="1274"/>
    </row>
    <row r="862" spans="4:15" ht="13.2" x14ac:dyDescent="0.25">
      <c r="D862" s="1274"/>
      <c r="E862" s="1274"/>
      <c r="F862" s="1274"/>
      <c r="G862" s="1274"/>
      <c r="H862" s="1274"/>
      <c r="I862" s="1274"/>
      <c r="J862" s="1274"/>
      <c r="K862" s="1274"/>
      <c r="L862" s="1274"/>
      <c r="M862" s="1274"/>
      <c r="N862" s="1274"/>
      <c r="O862" s="1274"/>
    </row>
    <row r="863" spans="4:15" ht="13.2" x14ac:dyDescent="0.25">
      <c r="D863" s="1274"/>
      <c r="E863" s="1274"/>
      <c r="F863" s="1274"/>
      <c r="G863" s="1274"/>
      <c r="H863" s="1274"/>
      <c r="I863" s="1274"/>
      <c r="J863" s="1274"/>
      <c r="K863" s="1274"/>
      <c r="L863" s="1274"/>
      <c r="M863" s="1274"/>
      <c r="N863" s="1274"/>
      <c r="O863" s="1274"/>
    </row>
    <row r="864" spans="4:15" ht="13.2" x14ac:dyDescent="0.25">
      <c r="D864" s="1274"/>
      <c r="E864" s="1274"/>
      <c r="F864" s="1274"/>
      <c r="G864" s="1274"/>
      <c r="H864" s="1274"/>
      <c r="I864" s="1274"/>
      <c r="J864" s="1274"/>
      <c r="K864" s="1274"/>
      <c r="L864" s="1274"/>
      <c r="M864" s="1274"/>
      <c r="N864" s="1274"/>
      <c r="O864" s="1274"/>
    </row>
    <row r="865" spans="4:15" ht="13.2" x14ac:dyDescent="0.25">
      <c r="D865" s="1274"/>
      <c r="E865" s="1274"/>
      <c r="F865" s="1274"/>
      <c r="G865" s="1274"/>
      <c r="H865" s="1274"/>
      <c r="I865" s="1274"/>
      <c r="J865" s="1274"/>
      <c r="K865" s="1274"/>
      <c r="L865" s="1274"/>
      <c r="M865" s="1274"/>
      <c r="N865" s="1274"/>
      <c r="O865" s="1274"/>
    </row>
    <row r="866" spans="4:15" ht="13.2" x14ac:dyDescent="0.25">
      <c r="D866" s="1274"/>
      <c r="E866" s="1274"/>
      <c r="F866" s="1274"/>
      <c r="G866" s="1274"/>
      <c r="H866" s="1274"/>
      <c r="I866" s="1274"/>
      <c r="J866" s="1274"/>
      <c r="K866" s="1274"/>
      <c r="L866" s="1274"/>
      <c r="M866" s="1274"/>
      <c r="N866" s="1274"/>
      <c r="O866" s="1274"/>
    </row>
    <row r="867" spans="4:15" ht="13.2" x14ac:dyDescent="0.25">
      <c r="D867" s="1274"/>
      <c r="E867" s="1274"/>
      <c r="F867" s="1274"/>
      <c r="G867" s="1274"/>
      <c r="H867" s="1274"/>
      <c r="I867" s="1274"/>
      <c r="J867" s="1274"/>
      <c r="K867" s="1274"/>
      <c r="L867" s="1274"/>
      <c r="M867" s="1274"/>
      <c r="N867" s="1274"/>
      <c r="O867" s="1274"/>
    </row>
    <row r="868" spans="4:15" ht="13.2" x14ac:dyDescent="0.25">
      <c r="D868" s="1274"/>
      <c r="E868" s="1274"/>
      <c r="F868" s="1274"/>
      <c r="G868" s="1274"/>
      <c r="H868" s="1274"/>
      <c r="I868" s="1274"/>
      <c r="J868" s="1274"/>
      <c r="K868" s="1274"/>
      <c r="L868" s="1274"/>
      <c r="M868" s="1274"/>
      <c r="N868" s="1274"/>
      <c r="O868" s="1274"/>
    </row>
    <row r="869" spans="4:15" ht="13.2" x14ac:dyDescent="0.25">
      <c r="D869" s="1274"/>
      <c r="E869" s="1274"/>
      <c r="F869" s="1274"/>
      <c r="G869" s="1274"/>
      <c r="H869" s="1274"/>
      <c r="I869" s="1274"/>
      <c r="J869" s="1274"/>
      <c r="K869" s="1274"/>
      <c r="L869" s="1274"/>
      <c r="M869" s="1274"/>
      <c r="N869" s="1274"/>
      <c r="O869" s="1274"/>
    </row>
    <row r="870" spans="4:15" ht="13.2" x14ac:dyDescent="0.25">
      <c r="D870" s="1274"/>
      <c r="E870" s="1274"/>
      <c r="F870" s="1274"/>
      <c r="G870" s="1274"/>
      <c r="H870" s="1274"/>
      <c r="I870" s="1274"/>
      <c r="J870" s="1274"/>
      <c r="K870" s="1274"/>
      <c r="L870" s="1274"/>
      <c r="M870" s="1274"/>
      <c r="N870" s="1274"/>
      <c r="O870" s="1274"/>
    </row>
    <row r="871" spans="4:15" ht="13.2" x14ac:dyDescent="0.25">
      <c r="D871" s="1274"/>
      <c r="E871" s="1274"/>
      <c r="F871" s="1274"/>
      <c r="G871" s="1274"/>
      <c r="H871" s="1274"/>
      <c r="I871" s="1274"/>
      <c r="J871" s="1274"/>
      <c r="K871" s="1274"/>
      <c r="L871" s="1274"/>
      <c r="M871" s="1274"/>
      <c r="N871" s="1274"/>
      <c r="O871" s="1274"/>
    </row>
    <row r="872" spans="4:15" ht="13.2" x14ac:dyDescent="0.25">
      <c r="D872" s="1274"/>
      <c r="E872" s="1274"/>
      <c r="F872" s="1274"/>
      <c r="G872" s="1274"/>
      <c r="H872" s="1274"/>
      <c r="I872" s="1274"/>
      <c r="J872" s="1274"/>
      <c r="K872" s="1274"/>
      <c r="L872" s="1274"/>
      <c r="M872" s="1274"/>
      <c r="N872" s="1274"/>
      <c r="O872" s="1274"/>
    </row>
    <row r="873" spans="4:15" ht="13.2" x14ac:dyDescent="0.25">
      <c r="D873" s="1274"/>
      <c r="E873" s="1274"/>
      <c r="F873" s="1274"/>
      <c r="G873" s="1274"/>
      <c r="H873" s="1274"/>
      <c r="I873" s="1274"/>
      <c r="J873" s="1274"/>
      <c r="K873" s="1274"/>
      <c r="L873" s="1274"/>
      <c r="M873" s="1274"/>
      <c r="N873" s="1274"/>
      <c r="O873" s="1274"/>
    </row>
    <row r="874" spans="4:15" ht="13.2" x14ac:dyDescent="0.25">
      <c r="D874" s="1274"/>
      <c r="E874" s="1274"/>
      <c r="F874" s="1274"/>
      <c r="G874" s="1274"/>
      <c r="H874" s="1274"/>
      <c r="I874" s="1274"/>
      <c r="J874" s="1274"/>
      <c r="K874" s="1274"/>
      <c r="L874" s="1274"/>
      <c r="M874" s="1274"/>
      <c r="N874" s="1274"/>
      <c r="O874" s="1274"/>
    </row>
    <row r="875" spans="4:15" ht="13.2" x14ac:dyDescent="0.25">
      <c r="D875" s="1274"/>
      <c r="E875" s="1274"/>
      <c r="F875" s="1274"/>
      <c r="G875" s="1274"/>
      <c r="H875" s="1274"/>
      <c r="I875" s="1274"/>
      <c r="J875" s="1274"/>
      <c r="K875" s="1274"/>
      <c r="L875" s="1274"/>
      <c r="M875" s="1274"/>
      <c r="N875" s="1274"/>
      <c r="O875" s="1274"/>
    </row>
    <row r="876" spans="4:15" ht="13.2" x14ac:dyDescent="0.25">
      <c r="D876" s="1274"/>
      <c r="E876" s="1274"/>
      <c r="F876" s="1274"/>
      <c r="G876" s="1274"/>
      <c r="H876" s="1274"/>
      <c r="I876" s="1274"/>
      <c r="J876" s="1274"/>
      <c r="K876" s="1274"/>
      <c r="L876" s="1274"/>
      <c r="M876" s="1274"/>
      <c r="N876" s="1274"/>
      <c r="O876" s="1274"/>
    </row>
    <row r="877" spans="4:15" ht="13.2" x14ac:dyDescent="0.25">
      <c r="D877" s="1274"/>
      <c r="E877" s="1274"/>
      <c r="F877" s="1274"/>
      <c r="G877" s="1274"/>
      <c r="H877" s="1274"/>
      <c r="I877" s="1274"/>
      <c r="J877" s="1274"/>
      <c r="K877" s="1274"/>
      <c r="L877" s="1274"/>
      <c r="M877" s="1274"/>
      <c r="N877" s="1274"/>
      <c r="O877" s="1274"/>
    </row>
    <row r="878" spans="4:15" ht="13.2" x14ac:dyDescent="0.25">
      <c r="D878" s="1274"/>
      <c r="E878" s="1274"/>
      <c r="F878" s="1274"/>
      <c r="G878" s="1274"/>
      <c r="H878" s="1274"/>
      <c r="I878" s="1274"/>
      <c r="J878" s="1274"/>
      <c r="K878" s="1274"/>
      <c r="L878" s="1274"/>
      <c r="M878" s="1274"/>
      <c r="N878" s="1274"/>
      <c r="O878" s="1274"/>
    </row>
    <row r="879" spans="4:15" ht="13.2" x14ac:dyDescent="0.25">
      <c r="D879" s="1274"/>
      <c r="E879" s="1274"/>
      <c r="F879" s="1274"/>
      <c r="G879" s="1274"/>
      <c r="H879" s="1274"/>
      <c r="I879" s="1274"/>
      <c r="J879" s="1274"/>
      <c r="K879" s="1274"/>
      <c r="L879" s="1274"/>
      <c r="M879" s="1274"/>
      <c r="N879" s="1274"/>
      <c r="O879" s="1274"/>
    </row>
    <row r="880" spans="4:15" ht="13.2" x14ac:dyDescent="0.25">
      <c r="D880" s="1274"/>
      <c r="E880" s="1274"/>
      <c r="F880" s="1274"/>
      <c r="G880" s="1274"/>
      <c r="H880" s="1274"/>
      <c r="I880" s="1274"/>
      <c r="J880" s="1274"/>
      <c r="K880" s="1274"/>
      <c r="L880" s="1274"/>
      <c r="M880" s="1274"/>
      <c r="N880" s="1274"/>
      <c r="O880" s="1274"/>
    </row>
    <row r="881" spans="4:15" ht="13.2" x14ac:dyDescent="0.25">
      <c r="D881" s="1274"/>
      <c r="E881" s="1274"/>
      <c r="F881" s="1274"/>
      <c r="G881" s="1274"/>
      <c r="H881" s="1274"/>
      <c r="I881" s="1274"/>
      <c r="J881" s="1274"/>
      <c r="K881" s="1274"/>
      <c r="L881" s="1274"/>
      <c r="M881" s="1274"/>
      <c r="N881" s="1274"/>
      <c r="O881" s="1274"/>
    </row>
    <row r="882" spans="4:15" ht="13.2" x14ac:dyDescent="0.25">
      <c r="D882" s="1274"/>
      <c r="E882" s="1274"/>
      <c r="F882" s="1274"/>
      <c r="G882" s="1274"/>
      <c r="H882" s="1274"/>
      <c r="I882" s="1274"/>
      <c r="J882" s="1274"/>
      <c r="K882" s="1274"/>
      <c r="L882" s="1274"/>
      <c r="M882" s="1274"/>
      <c r="N882" s="1274"/>
      <c r="O882" s="1274"/>
    </row>
    <row r="883" spans="4:15" ht="13.2" x14ac:dyDescent="0.25">
      <c r="D883" s="1274"/>
      <c r="E883" s="1274"/>
      <c r="F883" s="1274"/>
      <c r="G883" s="1274"/>
      <c r="H883" s="1274"/>
      <c r="I883" s="1274"/>
      <c r="J883" s="1274"/>
      <c r="K883" s="1274"/>
      <c r="L883" s="1274"/>
      <c r="M883" s="1274"/>
      <c r="N883" s="1274"/>
      <c r="O883" s="1274"/>
    </row>
    <row r="884" spans="4:15" ht="13.2" x14ac:dyDescent="0.25">
      <c r="D884" s="1274"/>
      <c r="E884" s="1274"/>
      <c r="F884" s="1274"/>
      <c r="G884" s="1274"/>
      <c r="H884" s="1274"/>
      <c r="I884" s="1274"/>
      <c r="J884" s="1274"/>
      <c r="K884" s="1274"/>
      <c r="L884" s="1274"/>
      <c r="M884" s="1274"/>
      <c r="N884" s="1274"/>
      <c r="O884" s="1274"/>
    </row>
    <row r="885" spans="4:15" ht="13.2" x14ac:dyDescent="0.25">
      <c r="D885" s="1274"/>
      <c r="E885" s="1274"/>
      <c r="F885" s="1274"/>
      <c r="G885" s="1274"/>
      <c r="H885" s="1274"/>
      <c r="I885" s="1274"/>
      <c r="J885" s="1274"/>
      <c r="K885" s="1274"/>
      <c r="L885" s="1274"/>
      <c r="M885" s="1274"/>
      <c r="N885" s="1274"/>
      <c r="O885" s="1274"/>
    </row>
    <row r="886" spans="4:15" ht="13.2" x14ac:dyDescent="0.25">
      <c r="D886" s="1274"/>
      <c r="E886" s="1274"/>
      <c r="F886" s="1274"/>
      <c r="G886" s="1274"/>
      <c r="H886" s="1274"/>
      <c r="I886" s="1274"/>
      <c r="J886" s="1274"/>
      <c r="K886" s="1274"/>
      <c r="L886" s="1274"/>
      <c r="M886" s="1274"/>
      <c r="N886" s="1274"/>
      <c r="O886" s="1274"/>
    </row>
    <row r="887" spans="4:15" ht="13.2" x14ac:dyDescent="0.25">
      <c r="D887" s="1274"/>
      <c r="E887" s="1274"/>
      <c r="F887" s="1274"/>
      <c r="G887" s="1274"/>
      <c r="H887" s="1274"/>
      <c r="I887" s="1274"/>
      <c r="J887" s="1274"/>
      <c r="K887" s="1274"/>
      <c r="L887" s="1274"/>
      <c r="M887" s="1274"/>
      <c r="N887" s="1274"/>
      <c r="O887" s="1274"/>
    </row>
    <row r="888" spans="4:15" ht="13.2" x14ac:dyDescent="0.25">
      <c r="D888" s="1274"/>
      <c r="E888" s="1274"/>
      <c r="F888" s="1274"/>
      <c r="G888" s="1274"/>
      <c r="H888" s="1274"/>
      <c r="I888" s="1274"/>
      <c r="J888" s="1274"/>
      <c r="K888" s="1274"/>
      <c r="L888" s="1274"/>
      <c r="M888" s="1274"/>
      <c r="N888" s="1274"/>
      <c r="O888" s="1274"/>
    </row>
    <row r="889" spans="4:15" ht="13.2" x14ac:dyDescent="0.25">
      <c r="D889" s="1274"/>
      <c r="E889" s="1274"/>
      <c r="F889" s="1274"/>
      <c r="G889" s="1274"/>
      <c r="H889" s="1274"/>
      <c r="I889" s="1274"/>
      <c r="J889" s="1274"/>
      <c r="K889" s="1274"/>
      <c r="L889" s="1274"/>
      <c r="M889" s="1274"/>
      <c r="N889" s="1274"/>
      <c r="O889" s="1274"/>
    </row>
    <row r="890" spans="4:15" ht="13.2" x14ac:dyDescent="0.25">
      <c r="D890" s="1274"/>
      <c r="E890" s="1274"/>
      <c r="F890" s="1274"/>
      <c r="G890" s="1274"/>
      <c r="H890" s="1274"/>
      <c r="I890" s="1274"/>
      <c r="J890" s="1274"/>
      <c r="K890" s="1274"/>
      <c r="L890" s="1274"/>
      <c r="M890" s="1274"/>
      <c r="N890" s="1274"/>
      <c r="O890" s="1274"/>
    </row>
    <row r="891" spans="4:15" ht="13.2" x14ac:dyDescent="0.25">
      <c r="D891" s="1274"/>
      <c r="E891" s="1274"/>
      <c r="F891" s="1274"/>
      <c r="G891" s="1274"/>
      <c r="H891" s="1274"/>
      <c r="I891" s="1274"/>
      <c r="J891" s="1274"/>
      <c r="K891" s="1274"/>
      <c r="L891" s="1274"/>
      <c r="M891" s="1274"/>
      <c r="N891" s="1274"/>
      <c r="O891" s="1274"/>
    </row>
    <row r="892" spans="4:15" ht="13.2" x14ac:dyDescent="0.25">
      <c r="D892" s="1274"/>
      <c r="E892" s="1274"/>
      <c r="F892" s="1274"/>
      <c r="G892" s="1274"/>
      <c r="H892" s="1274"/>
      <c r="I892" s="1274"/>
      <c r="J892" s="1274"/>
      <c r="K892" s="1274"/>
      <c r="L892" s="1274"/>
      <c r="M892" s="1274"/>
      <c r="N892" s="1274"/>
      <c r="O892" s="1274"/>
    </row>
    <row r="893" spans="4:15" ht="13.2" x14ac:dyDescent="0.25">
      <c r="D893" s="1274"/>
      <c r="E893" s="1274"/>
      <c r="F893" s="1274"/>
      <c r="G893" s="1274"/>
      <c r="H893" s="1274"/>
      <c r="I893" s="1274"/>
      <c r="J893" s="1274"/>
      <c r="K893" s="1274"/>
      <c r="L893" s="1274"/>
      <c r="M893" s="1274"/>
      <c r="N893" s="1274"/>
      <c r="O893" s="1274"/>
    </row>
    <row r="894" spans="4:15" ht="13.2" x14ac:dyDescent="0.25">
      <c r="D894" s="1274"/>
      <c r="E894" s="1274"/>
      <c r="F894" s="1274"/>
      <c r="G894" s="1274"/>
      <c r="H894" s="1274"/>
      <c r="I894" s="1274"/>
      <c r="J894" s="1274"/>
      <c r="K894" s="1274"/>
      <c r="L894" s="1274"/>
      <c r="M894" s="1274"/>
      <c r="N894" s="1274"/>
      <c r="O894" s="1274"/>
    </row>
    <row r="895" spans="4:15" ht="13.2" x14ac:dyDescent="0.25">
      <c r="D895" s="1274"/>
      <c r="E895" s="1274"/>
      <c r="F895" s="1274"/>
      <c r="G895" s="1274"/>
      <c r="H895" s="1274"/>
      <c r="I895" s="1274"/>
      <c r="J895" s="1274"/>
      <c r="K895" s="1274"/>
      <c r="L895" s="1274"/>
      <c r="M895" s="1274"/>
      <c r="N895" s="1274"/>
      <c r="O895" s="1274"/>
    </row>
    <row r="896" spans="4:15" ht="13.2" x14ac:dyDescent="0.25">
      <c r="D896" s="1274"/>
      <c r="E896" s="1274"/>
      <c r="F896" s="1274"/>
      <c r="G896" s="1274"/>
      <c r="H896" s="1274"/>
      <c r="I896" s="1274"/>
      <c r="J896" s="1274"/>
      <c r="K896" s="1274"/>
      <c r="L896" s="1274"/>
      <c r="M896" s="1274"/>
      <c r="N896" s="1274"/>
      <c r="O896" s="1274"/>
    </row>
    <row r="897" spans="4:15" ht="13.2" x14ac:dyDescent="0.25">
      <c r="D897" s="1274"/>
      <c r="E897" s="1274"/>
      <c r="F897" s="1274"/>
      <c r="G897" s="1274"/>
      <c r="H897" s="1274"/>
      <c r="I897" s="1274"/>
      <c r="J897" s="1274"/>
      <c r="K897" s="1274"/>
      <c r="L897" s="1274"/>
      <c r="M897" s="1274"/>
      <c r="N897" s="1274"/>
      <c r="O897" s="1274"/>
    </row>
    <row r="898" spans="4:15" ht="13.2" x14ac:dyDescent="0.25">
      <c r="D898" s="1274"/>
      <c r="E898" s="1274"/>
      <c r="F898" s="1274"/>
      <c r="G898" s="1274"/>
      <c r="H898" s="1274"/>
      <c r="I898" s="1274"/>
      <c r="J898" s="1274"/>
      <c r="K898" s="1274"/>
      <c r="L898" s="1274"/>
      <c r="M898" s="1274"/>
      <c r="N898" s="1274"/>
      <c r="O898" s="1274"/>
    </row>
    <row r="899" spans="4:15" ht="13.2" x14ac:dyDescent="0.25">
      <c r="D899" s="1274"/>
      <c r="E899" s="1274"/>
      <c r="F899" s="1274"/>
      <c r="G899" s="1274"/>
      <c r="H899" s="1274"/>
      <c r="I899" s="1274"/>
      <c r="J899" s="1274"/>
      <c r="K899" s="1274"/>
      <c r="L899" s="1274"/>
      <c r="M899" s="1274"/>
      <c r="N899" s="1274"/>
      <c r="O899" s="1274"/>
    </row>
    <row r="900" spans="4:15" ht="13.2" x14ac:dyDescent="0.25">
      <c r="D900" s="1274"/>
      <c r="E900" s="1274"/>
      <c r="F900" s="1274"/>
      <c r="G900" s="1274"/>
      <c r="H900" s="1274"/>
      <c r="I900" s="1274"/>
      <c r="J900" s="1274"/>
      <c r="K900" s="1274"/>
      <c r="L900" s="1274"/>
      <c r="M900" s="1274"/>
      <c r="N900" s="1274"/>
      <c r="O900" s="1274"/>
    </row>
    <row r="901" spans="4:15" ht="13.2" x14ac:dyDescent="0.25">
      <c r="D901" s="1274"/>
      <c r="E901" s="1274"/>
      <c r="F901" s="1274"/>
      <c r="G901" s="1274"/>
      <c r="H901" s="1274"/>
      <c r="I901" s="1274"/>
      <c r="J901" s="1274"/>
      <c r="K901" s="1274"/>
      <c r="L901" s="1274"/>
      <c r="M901" s="1274"/>
      <c r="N901" s="1274"/>
      <c r="O901" s="1274"/>
    </row>
    <row r="902" spans="4:15" ht="13.2" x14ac:dyDescent="0.25">
      <c r="D902" s="1274"/>
      <c r="E902" s="1274"/>
      <c r="F902" s="1274"/>
      <c r="G902" s="1274"/>
      <c r="H902" s="1274"/>
      <c r="I902" s="1274"/>
      <c r="J902" s="1274"/>
      <c r="K902" s="1274"/>
      <c r="L902" s="1274"/>
      <c r="M902" s="1274"/>
      <c r="N902" s="1274"/>
      <c r="O902" s="1274"/>
    </row>
    <row r="903" spans="4:15" ht="13.2" x14ac:dyDescent="0.25">
      <c r="D903" s="1274"/>
      <c r="E903" s="1274"/>
      <c r="F903" s="1274"/>
      <c r="G903" s="1274"/>
      <c r="H903" s="1274"/>
      <c r="I903" s="1274"/>
      <c r="J903" s="1274"/>
      <c r="K903" s="1274"/>
      <c r="L903" s="1274"/>
      <c r="M903" s="1274"/>
      <c r="N903" s="1274"/>
      <c r="O903" s="1274"/>
    </row>
    <row r="904" spans="4:15" ht="13.2" x14ac:dyDescent="0.25">
      <c r="D904" s="1274"/>
      <c r="E904" s="1274"/>
      <c r="F904" s="1274"/>
      <c r="G904" s="1274"/>
      <c r="H904" s="1274"/>
      <c r="I904" s="1274"/>
      <c r="J904" s="1274"/>
      <c r="K904" s="1274"/>
      <c r="L904" s="1274"/>
      <c r="M904" s="1274"/>
      <c r="N904" s="1274"/>
      <c r="O904" s="1274"/>
    </row>
    <row r="905" spans="4:15" ht="13.2" x14ac:dyDescent="0.25">
      <c r="D905" s="1274"/>
      <c r="E905" s="1274"/>
      <c r="F905" s="1274"/>
      <c r="G905" s="1274"/>
      <c r="H905" s="1274"/>
      <c r="I905" s="1274"/>
      <c r="J905" s="1274"/>
      <c r="K905" s="1274"/>
      <c r="L905" s="1274"/>
      <c r="M905" s="1274"/>
      <c r="N905" s="1274"/>
      <c r="O905" s="1274"/>
    </row>
    <row r="906" spans="4:15" ht="13.2" x14ac:dyDescent="0.25">
      <c r="D906" s="1274"/>
      <c r="E906" s="1274"/>
      <c r="F906" s="1274"/>
      <c r="G906" s="1274"/>
      <c r="H906" s="1274"/>
      <c r="I906" s="1274"/>
      <c r="J906" s="1274"/>
      <c r="K906" s="1274"/>
      <c r="L906" s="1274"/>
      <c r="M906" s="1274"/>
      <c r="N906" s="1274"/>
      <c r="O906" s="1274"/>
    </row>
    <row r="907" spans="4:15" ht="13.2" x14ac:dyDescent="0.25">
      <c r="D907" s="1274"/>
      <c r="E907" s="1274"/>
      <c r="F907" s="1274"/>
      <c r="G907" s="1274"/>
      <c r="H907" s="1274"/>
      <c r="I907" s="1274"/>
      <c r="J907" s="1274"/>
      <c r="K907" s="1274"/>
      <c r="L907" s="1274"/>
      <c r="M907" s="1274"/>
      <c r="N907" s="1274"/>
      <c r="O907" s="1274"/>
    </row>
    <row r="908" spans="4:15" ht="13.2" x14ac:dyDescent="0.25">
      <c r="D908" s="1274"/>
      <c r="E908" s="1274"/>
      <c r="F908" s="1274"/>
      <c r="G908" s="1274"/>
      <c r="H908" s="1274"/>
      <c r="I908" s="1274"/>
      <c r="J908" s="1274"/>
      <c r="K908" s="1274"/>
      <c r="L908" s="1274"/>
      <c r="M908" s="1274"/>
      <c r="N908" s="1274"/>
      <c r="O908" s="1274"/>
    </row>
    <row r="909" spans="4:15" ht="13.2" x14ac:dyDescent="0.25">
      <c r="D909" s="1274"/>
      <c r="E909" s="1274"/>
      <c r="F909" s="1274"/>
      <c r="G909" s="1274"/>
      <c r="H909" s="1274"/>
      <c r="I909" s="1274"/>
      <c r="J909" s="1274"/>
      <c r="K909" s="1274"/>
      <c r="L909" s="1274"/>
      <c r="M909" s="1274"/>
      <c r="N909" s="1274"/>
      <c r="O909" s="1274"/>
    </row>
    <row r="910" spans="4:15" ht="13.2" x14ac:dyDescent="0.25">
      <c r="D910" s="1274"/>
      <c r="E910" s="1274"/>
      <c r="F910" s="1274"/>
      <c r="G910" s="1274"/>
      <c r="H910" s="1274"/>
      <c r="I910" s="1274"/>
      <c r="J910" s="1274"/>
      <c r="K910" s="1274"/>
      <c r="L910" s="1274"/>
      <c r="M910" s="1274"/>
      <c r="N910" s="1274"/>
      <c r="O910" s="1274"/>
    </row>
    <row r="911" spans="4:15" ht="13.2" x14ac:dyDescent="0.25">
      <c r="D911" s="1274"/>
      <c r="E911" s="1274"/>
      <c r="F911" s="1274"/>
      <c r="G911" s="1274"/>
      <c r="H911" s="1274"/>
      <c r="I911" s="1274"/>
      <c r="J911" s="1274"/>
      <c r="K911" s="1274"/>
      <c r="L911" s="1274"/>
      <c r="M911" s="1274"/>
      <c r="N911" s="1274"/>
      <c r="O911" s="1274"/>
    </row>
    <row r="912" spans="4:15" ht="13.2" x14ac:dyDescent="0.25">
      <c r="D912" s="1274"/>
      <c r="E912" s="1274"/>
      <c r="F912" s="1274"/>
      <c r="G912" s="1274"/>
      <c r="H912" s="1274"/>
      <c r="I912" s="1274"/>
      <c r="J912" s="1274"/>
      <c r="K912" s="1274"/>
      <c r="L912" s="1274"/>
      <c r="M912" s="1274"/>
      <c r="N912" s="1274"/>
      <c r="O912" s="1274"/>
    </row>
    <row r="913" spans="4:15" ht="13.2" x14ac:dyDescent="0.25">
      <c r="D913" s="1274"/>
      <c r="E913" s="1274"/>
      <c r="F913" s="1274"/>
      <c r="G913" s="1274"/>
      <c r="H913" s="1274"/>
      <c r="I913" s="1274"/>
      <c r="J913" s="1274"/>
      <c r="K913" s="1274"/>
      <c r="L913" s="1274"/>
      <c r="M913" s="1274"/>
      <c r="N913" s="1274"/>
      <c r="O913" s="1274"/>
    </row>
    <row r="914" spans="4:15" ht="13.2" x14ac:dyDescent="0.25">
      <c r="D914" s="1274"/>
      <c r="E914" s="1274"/>
      <c r="F914" s="1274"/>
      <c r="G914" s="1274"/>
      <c r="H914" s="1274"/>
      <c r="I914" s="1274"/>
      <c r="J914" s="1274"/>
      <c r="K914" s="1274"/>
      <c r="L914" s="1274"/>
      <c r="M914" s="1274"/>
      <c r="N914" s="1274"/>
      <c r="O914" s="1274"/>
    </row>
    <row r="915" spans="4:15" ht="13.2" x14ac:dyDescent="0.25">
      <c r="D915" s="1274"/>
      <c r="E915" s="1274"/>
      <c r="F915" s="1274"/>
      <c r="G915" s="1274"/>
      <c r="H915" s="1274"/>
      <c r="I915" s="1274"/>
      <c r="J915" s="1274"/>
      <c r="K915" s="1274"/>
      <c r="L915" s="1274"/>
      <c r="M915" s="1274"/>
      <c r="N915" s="1274"/>
      <c r="O915" s="1274"/>
    </row>
    <row r="916" spans="4:15" ht="13.2" x14ac:dyDescent="0.25">
      <c r="D916" s="1274"/>
      <c r="E916" s="1274"/>
      <c r="F916" s="1274"/>
      <c r="G916" s="1274"/>
      <c r="H916" s="1274"/>
      <c r="I916" s="1274"/>
      <c r="J916" s="1274"/>
      <c r="K916" s="1274"/>
      <c r="L916" s="1274"/>
      <c r="M916" s="1274"/>
      <c r="N916" s="1274"/>
      <c r="O916" s="1274"/>
    </row>
    <row r="917" spans="4:15" ht="13.2" x14ac:dyDescent="0.25">
      <c r="D917" s="1274"/>
      <c r="E917" s="1274"/>
      <c r="F917" s="1274"/>
      <c r="G917" s="1274"/>
      <c r="H917" s="1274"/>
      <c r="I917" s="1274"/>
      <c r="J917" s="1274"/>
      <c r="K917" s="1274"/>
      <c r="L917" s="1274"/>
      <c r="M917" s="1274"/>
      <c r="N917" s="1274"/>
      <c r="O917" s="1274"/>
    </row>
    <row r="918" spans="4:15" ht="13.2" x14ac:dyDescent="0.25">
      <c r="D918" s="1274"/>
      <c r="E918" s="1274"/>
      <c r="F918" s="1274"/>
      <c r="G918" s="1274"/>
      <c r="H918" s="1274"/>
      <c r="I918" s="1274"/>
      <c r="J918" s="1274"/>
      <c r="K918" s="1274"/>
      <c r="L918" s="1274"/>
      <c r="M918" s="1274"/>
      <c r="N918" s="1274"/>
      <c r="O918" s="1274"/>
    </row>
    <row r="919" spans="4:15" ht="13.2" x14ac:dyDescent="0.25">
      <c r="D919" s="1274"/>
      <c r="E919" s="1274"/>
      <c r="F919" s="1274"/>
      <c r="G919" s="1274"/>
      <c r="H919" s="1274"/>
      <c r="I919" s="1274"/>
      <c r="J919" s="1274"/>
      <c r="K919" s="1274"/>
      <c r="L919" s="1274"/>
      <c r="M919" s="1274"/>
      <c r="N919" s="1274"/>
      <c r="O919" s="1274"/>
    </row>
    <row r="920" spans="4:15" ht="13.2" x14ac:dyDescent="0.25">
      <c r="D920" s="1274"/>
      <c r="E920" s="1274"/>
      <c r="F920" s="1274"/>
      <c r="G920" s="1274"/>
      <c r="H920" s="1274"/>
      <c r="I920" s="1274"/>
      <c r="J920" s="1274"/>
      <c r="K920" s="1274"/>
      <c r="L920" s="1274"/>
      <c r="M920" s="1274"/>
      <c r="N920" s="1274"/>
      <c r="O920" s="1274"/>
    </row>
    <row r="921" spans="4:15" ht="13.2" x14ac:dyDescent="0.25">
      <c r="D921" s="1274"/>
      <c r="E921" s="1274"/>
      <c r="F921" s="1274"/>
      <c r="G921" s="1274"/>
      <c r="H921" s="1274"/>
      <c r="I921" s="1274"/>
      <c r="J921" s="1274"/>
      <c r="K921" s="1274"/>
      <c r="L921" s="1274"/>
      <c r="M921" s="1274"/>
      <c r="N921" s="1274"/>
      <c r="O921" s="1274"/>
    </row>
    <row r="922" spans="4:15" ht="13.2" x14ac:dyDescent="0.25">
      <c r="D922" s="1274"/>
      <c r="E922" s="1274"/>
      <c r="F922" s="1274"/>
      <c r="G922" s="1274"/>
      <c r="H922" s="1274"/>
      <c r="I922" s="1274"/>
      <c r="J922" s="1274"/>
      <c r="K922" s="1274"/>
      <c r="L922" s="1274"/>
      <c r="M922" s="1274"/>
      <c r="N922" s="1274"/>
      <c r="O922" s="1274"/>
    </row>
    <row r="923" spans="4:15" ht="13.2" x14ac:dyDescent="0.25">
      <c r="D923" s="1274"/>
      <c r="E923" s="1274"/>
      <c r="F923" s="1274"/>
      <c r="G923" s="1274"/>
      <c r="H923" s="1274"/>
      <c r="I923" s="1274"/>
      <c r="J923" s="1274"/>
      <c r="K923" s="1274"/>
      <c r="L923" s="1274"/>
      <c r="M923" s="1274"/>
      <c r="N923" s="1274"/>
      <c r="O923" s="1274"/>
    </row>
    <row r="924" spans="4:15" ht="13.2" x14ac:dyDescent="0.25">
      <c r="D924" s="1274"/>
      <c r="E924" s="1274"/>
      <c r="F924" s="1274"/>
      <c r="G924" s="1274"/>
      <c r="H924" s="1274"/>
      <c r="I924" s="1274"/>
      <c r="J924" s="1274"/>
      <c r="K924" s="1274"/>
      <c r="L924" s="1274"/>
      <c r="M924" s="1274"/>
      <c r="N924" s="1274"/>
      <c r="O924" s="1274"/>
    </row>
    <row r="925" spans="4:15" ht="13.2" x14ac:dyDescent="0.25">
      <c r="D925" s="1274"/>
      <c r="E925" s="1274"/>
      <c r="F925" s="1274"/>
      <c r="G925" s="1274"/>
      <c r="H925" s="1274"/>
      <c r="I925" s="1274"/>
      <c r="J925" s="1274"/>
      <c r="K925" s="1274"/>
      <c r="L925" s="1274"/>
      <c r="M925" s="1274"/>
      <c r="N925" s="1274"/>
      <c r="O925" s="1274"/>
    </row>
    <row r="926" spans="4:15" ht="13.2" x14ac:dyDescent="0.25">
      <c r="D926" s="1274"/>
      <c r="E926" s="1274"/>
      <c r="F926" s="1274"/>
      <c r="G926" s="1274"/>
      <c r="H926" s="1274"/>
      <c r="I926" s="1274"/>
      <c r="J926" s="1274"/>
      <c r="K926" s="1274"/>
      <c r="L926" s="1274"/>
      <c r="M926" s="1274"/>
      <c r="N926" s="1274"/>
      <c r="O926" s="1274"/>
    </row>
    <row r="927" spans="4:15" ht="13.2" x14ac:dyDescent="0.25">
      <c r="D927" s="1274"/>
      <c r="E927" s="1274"/>
      <c r="F927" s="1274"/>
      <c r="G927" s="1274"/>
      <c r="H927" s="1274"/>
      <c r="I927" s="1274"/>
      <c r="J927" s="1274"/>
      <c r="K927" s="1274"/>
      <c r="L927" s="1274"/>
      <c r="M927" s="1274"/>
      <c r="N927" s="1274"/>
      <c r="O927" s="1274"/>
    </row>
    <row r="928" spans="4:15" ht="13.2" x14ac:dyDescent="0.25">
      <c r="D928" s="1274"/>
      <c r="E928" s="1274"/>
      <c r="F928" s="1274"/>
      <c r="G928" s="1274"/>
      <c r="H928" s="1274"/>
      <c r="I928" s="1274"/>
      <c r="J928" s="1274"/>
      <c r="K928" s="1274"/>
      <c r="L928" s="1274"/>
      <c r="M928" s="1274"/>
      <c r="N928" s="1274"/>
      <c r="O928" s="1274"/>
    </row>
    <row r="929" spans="4:15" ht="13.2" x14ac:dyDescent="0.25">
      <c r="D929" s="1274"/>
      <c r="E929" s="1274"/>
      <c r="F929" s="1274"/>
      <c r="G929" s="1274"/>
      <c r="H929" s="1274"/>
      <c r="I929" s="1274"/>
      <c r="J929" s="1274"/>
      <c r="K929" s="1274"/>
      <c r="L929" s="1274"/>
      <c r="M929" s="1274"/>
      <c r="N929" s="1274"/>
      <c r="O929" s="1274"/>
    </row>
    <row r="930" spans="4:15" ht="13.2" x14ac:dyDescent="0.25">
      <c r="D930" s="1274"/>
      <c r="E930" s="1274"/>
      <c r="F930" s="1274"/>
      <c r="G930" s="1274"/>
      <c r="H930" s="1274"/>
      <c r="I930" s="1274"/>
      <c r="J930" s="1274"/>
      <c r="K930" s="1274"/>
      <c r="L930" s="1274"/>
      <c r="M930" s="1274"/>
      <c r="N930" s="1274"/>
      <c r="O930" s="1274"/>
    </row>
    <row r="931" spans="4:15" ht="13.2" x14ac:dyDescent="0.25">
      <c r="D931" s="1274"/>
      <c r="E931" s="1274"/>
      <c r="F931" s="1274"/>
      <c r="G931" s="1274"/>
      <c r="H931" s="1274"/>
      <c r="I931" s="1274"/>
      <c r="J931" s="1274"/>
      <c r="K931" s="1274"/>
      <c r="L931" s="1274"/>
      <c r="M931" s="1274"/>
      <c r="N931" s="1274"/>
      <c r="O931" s="1274"/>
    </row>
    <row r="932" spans="4:15" ht="13.2" x14ac:dyDescent="0.25">
      <c r="D932" s="1274"/>
      <c r="E932" s="1274"/>
      <c r="F932" s="1274"/>
      <c r="G932" s="1274"/>
      <c r="H932" s="1274"/>
      <c r="I932" s="1274"/>
      <c r="J932" s="1274"/>
      <c r="K932" s="1274"/>
      <c r="L932" s="1274"/>
      <c r="M932" s="1274"/>
      <c r="N932" s="1274"/>
      <c r="O932" s="1274"/>
    </row>
    <row r="933" spans="4:15" ht="13.2" x14ac:dyDescent="0.25">
      <c r="D933" s="1274"/>
      <c r="E933" s="1274"/>
      <c r="F933" s="1274"/>
      <c r="G933" s="1274"/>
      <c r="H933" s="1274"/>
      <c r="I933" s="1274"/>
      <c r="J933" s="1274"/>
      <c r="K933" s="1274"/>
      <c r="L933" s="1274"/>
      <c r="M933" s="1274"/>
      <c r="N933" s="1274"/>
      <c r="O933" s="1274"/>
    </row>
    <row r="934" spans="4:15" ht="13.2" x14ac:dyDescent="0.25">
      <c r="D934" s="1274"/>
      <c r="E934" s="1274"/>
      <c r="F934" s="1274"/>
      <c r="G934" s="1274"/>
      <c r="H934" s="1274"/>
      <c r="I934" s="1274"/>
      <c r="J934" s="1274"/>
      <c r="K934" s="1274"/>
      <c r="L934" s="1274"/>
      <c r="M934" s="1274"/>
      <c r="N934" s="1274"/>
      <c r="O934" s="1274"/>
    </row>
    <row r="935" spans="4:15" ht="13.2" x14ac:dyDescent="0.25">
      <c r="D935" s="1274"/>
      <c r="E935" s="1274"/>
      <c r="F935" s="1274"/>
      <c r="G935" s="1274"/>
      <c r="H935" s="1274"/>
      <c r="I935" s="1274"/>
      <c r="J935" s="1274"/>
      <c r="K935" s="1274"/>
      <c r="L935" s="1274"/>
      <c r="M935" s="1274"/>
      <c r="N935" s="1274"/>
      <c r="O935" s="1274"/>
    </row>
    <row r="936" spans="4:15" ht="13.2" x14ac:dyDescent="0.25">
      <c r="D936" s="1274"/>
      <c r="E936" s="1274"/>
      <c r="F936" s="1274"/>
      <c r="G936" s="1274"/>
      <c r="H936" s="1274"/>
      <c r="I936" s="1274"/>
      <c r="J936" s="1274"/>
      <c r="K936" s="1274"/>
      <c r="L936" s="1274"/>
      <c r="M936" s="1274"/>
      <c r="N936" s="1274"/>
      <c r="O936" s="1274"/>
    </row>
    <row r="937" spans="4:15" ht="13.2" x14ac:dyDescent="0.25">
      <c r="D937" s="1274"/>
      <c r="E937" s="1274"/>
      <c r="F937" s="1274"/>
      <c r="G937" s="1274"/>
      <c r="H937" s="1274"/>
      <c r="I937" s="1274"/>
      <c r="J937" s="1274"/>
      <c r="K937" s="1274"/>
      <c r="L937" s="1274"/>
      <c r="M937" s="1274"/>
      <c r="N937" s="1274"/>
      <c r="O937" s="1274"/>
    </row>
    <row r="938" spans="4:15" ht="13.2" x14ac:dyDescent="0.25">
      <c r="D938" s="1274"/>
      <c r="E938" s="1274"/>
      <c r="F938" s="1274"/>
      <c r="G938" s="1274"/>
      <c r="H938" s="1274"/>
      <c r="I938" s="1274"/>
      <c r="J938" s="1274"/>
      <c r="K938" s="1274"/>
      <c r="L938" s="1274"/>
      <c r="M938" s="1274"/>
      <c r="N938" s="1274"/>
      <c r="O938" s="1274"/>
    </row>
    <row r="939" spans="4:15" ht="13.2" x14ac:dyDescent="0.25">
      <c r="D939" s="1274"/>
      <c r="E939" s="1274"/>
      <c r="F939" s="1274"/>
      <c r="G939" s="1274"/>
      <c r="H939" s="1274"/>
      <c r="I939" s="1274"/>
      <c r="J939" s="1274"/>
      <c r="K939" s="1274"/>
      <c r="L939" s="1274"/>
      <c r="M939" s="1274"/>
      <c r="N939" s="1274"/>
      <c r="O939" s="1274"/>
    </row>
    <row r="940" spans="4:15" ht="13.2" x14ac:dyDescent="0.25">
      <c r="D940" s="1274"/>
      <c r="E940" s="1274"/>
      <c r="F940" s="1274"/>
      <c r="G940" s="1274"/>
      <c r="H940" s="1274"/>
      <c r="I940" s="1274"/>
      <c r="J940" s="1274"/>
      <c r="K940" s="1274"/>
      <c r="L940" s="1274"/>
      <c r="M940" s="1274"/>
      <c r="N940" s="1274"/>
      <c r="O940" s="1274"/>
    </row>
    <row r="941" spans="4:15" ht="13.2" x14ac:dyDescent="0.25">
      <c r="D941" s="1274"/>
      <c r="E941" s="1274"/>
      <c r="F941" s="1274"/>
      <c r="G941" s="1274"/>
      <c r="H941" s="1274"/>
      <c r="I941" s="1274"/>
      <c r="J941" s="1274"/>
      <c r="K941" s="1274"/>
      <c r="L941" s="1274"/>
      <c r="M941" s="1274"/>
      <c r="N941" s="1274"/>
      <c r="O941" s="1274"/>
    </row>
    <row r="942" spans="4:15" ht="13.2" x14ac:dyDescent="0.25">
      <c r="D942" s="1274"/>
      <c r="E942" s="1274"/>
      <c r="F942" s="1274"/>
      <c r="G942" s="1274"/>
      <c r="H942" s="1274"/>
      <c r="I942" s="1274"/>
      <c r="J942" s="1274"/>
      <c r="K942" s="1274"/>
      <c r="L942" s="1274"/>
      <c r="M942" s="1274"/>
      <c r="N942" s="1274"/>
      <c r="O942" s="1274"/>
    </row>
    <row r="943" spans="4:15" ht="13.2" x14ac:dyDescent="0.25">
      <c r="D943" s="1274"/>
      <c r="E943" s="1274"/>
      <c r="F943" s="1274"/>
      <c r="G943" s="1274"/>
      <c r="H943" s="1274"/>
      <c r="I943" s="1274"/>
      <c r="J943" s="1274"/>
      <c r="K943" s="1274"/>
      <c r="L943" s="1274"/>
      <c r="M943" s="1274"/>
      <c r="N943" s="1274"/>
      <c r="O943" s="1274"/>
    </row>
    <row r="944" spans="4:15" ht="13.2" x14ac:dyDescent="0.25">
      <c r="D944" s="1274"/>
      <c r="E944" s="1274"/>
      <c r="F944" s="1274"/>
      <c r="G944" s="1274"/>
      <c r="H944" s="1274"/>
      <c r="I944" s="1274"/>
      <c r="J944" s="1274"/>
      <c r="K944" s="1274"/>
      <c r="L944" s="1274"/>
      <c r="M944" s="1274"/>
      <c r="N944" s="1274"/>
      <c r="O944" s="1274"/>
    </row>
    <row r="945" spans="4:15" ht="13.2" x14ac:dyDescent="0.25">
      <c r="D945" s="1274"/>
      <c r="E945" s="1274"/>
      <c r="F945" s="1274"/>
      <c r="G945" s="1274"/>
      <c r="H945" s="1274"/>
      <c r="I945" s="1274"/>
      <c r="J945" s="1274"/>
      <c r="K945" s="1274"/>
      <c r="L945" s="1274"/>
      <c r="M945" s="1274"/>
      <c r="N945" s="1274"/>
      <c r="O945" s="1274"/>
    </row>
    <row r="946" spans="4:15" ht="13.2" x14ac:dyDescent="0.25">
      <c r="D946" s="1274"/>
      <c r="E946" s="1274"/>
      <c r="F946" s="1274"/>
      <c r="G946" s="1274"/>
      <c r="H946" s="1274"/>
      <c r="I946" s="1274"/>
      <c r="J946" s="1274"/>
      <c r="K946" s="1274"/>
      <c r="L946" s="1274"/>
      <c r="M946" s="1274"/>
      <c r="N946" s="1274"/>
      <c r="O946" s="1274"/>
    </row>
    <row r="947" spans="4:15" ht="13.2" x14ac:dyDescent="0.25">
      <c r="D947" s="1274"/>
      <c r="E947" s="1274"/>
      <c r="F947" s="1274"/>
      <c r="G947" s="1274"/>
      <c r="H947" s="1274"/>
      <c r="I947" s="1274"/>
      <c r="J947" s="1274"/>
      <c r="K947" s="1274"/>
      <c r="L947" s="1274"/>
      <c r="M947" s="1274"/>
      <c r="N947" s="1274"/>
      <c r="O947" s="1274"/>
    </row>
    <row r="948" spans="4:15" ht="13.2" x14ac:dyDescent="0.25">
      <c r="D948" s="1274"/>
      <c r="E948" s="1274"/>
      <c r="F948" s="1274"/>
      <c r="G948" s="1274"/>
      <c r="H948" s="1274"/>
      <c r="I948" s="1274"/>
      <c r="J948" s="1274"/>
      <c r="K948" s="1274"/>
      <c r="L948" s="1274"/>
      <c r="M948" s="1274"/>
      <c r="N948" s="1274"/>
      <c r="O948" s="1274"/>
    </row>
    <row r="949" spans="4:15" ht="13.2" x14ac:dyDescent="0.25">
      <c r="D949" s="1274"/>
      <c r="E949" s="1274"/>
      <c r="F949" s="1274"/>
      <c r="G949" s="1274"/>
      <c r="H949" s="1274"/>
      <c r="I949" s="1274"/>
      <c r="J949" s="1274"/>
      <c r="K949" s="1274"/>
      <c r="L949" s="1274"/>
      <c r="M949" s="1274"/>
      <c r="N949" s="1274"/>
      <c r="O949" s="1274"/>
    </row>
    <row r="950" spans="4:15" ht="13.2" x14ac:dyDescent="0.25">
      <c r="D950" s="1274"/>
      <c r="E950" s="1274"/>
      <c r="F950" s="1274"/>
      <c r="G950" s="1274"/>
      <c r="H950" s="1274"/>
      <c r="I950" s="1274"/>
      <c r="J950" s="1274"/>
      <c r="K950" s="1274"/>
      <c r="L950" s="1274"/>
      <c r="M950" s="1274"/>
      <c r="N950" s="1274"/>
      <c r="O950" s="1274"/>
    </row>
    <row r="951" spans="4:15" ht="13.2" x14ac:dyDescent="0.25">
      <c r="D951" s="1274"/>
      <c r="E951" s="1274"/>
      <c r="F951" s="1274"/>
      <c r="G951" s="1274"/>
      <c r="H951" s="1274"/>
      <c r="I951" s="1274"/>
      <c r="J951" s="1274"/>
      <c r="K951" s="1274"/>
      <c r="L951" s="1274"/>
      <c r="M951" s="1274"/>
      <c r="N951" s="1274"/>
      <c r="O951" s="1274"/>
    </row>
    <row r="952" spans="4:15" ht="13.2" x14ac:dyDescent="0.25">
      <c r="D952" s="1274"/>
      <c r="E952" s="1274"/>
      <c r="F952" s="1274"/>
      <c r="G952" s="1274"/>
      <c r="H952" s="1274"/>
      <c r="I952" s="1274"/>
      <c r="J952" s="1274"/>
      <c r="K952" s="1274"/>
      <c r="L952" s="1274"/>
      <c r="M952" s="1274"/>
      <c r="N952" s="1274"/>
      <c r="O952" s="1274"/>
    </row>
    <row r="953" spans="4:15" ht="13.2" x14ac:dyDescent="0.25">
      <c r="D953" s="1274"/>
      <c r="E953" s="1274"/>
      <c r="F953" s="1274"/>
      <c r="G953" s="1274"/>
      <c r="H953" s="1274"/>
      <c r="I953" s="1274"/>
      <c r="J953" s="1274"/>
      <c r="K953" s="1274"/>
      <c r="L953" s="1274"/>
      <c r="M953" s="1274"/>
      <c r="N953" s="1274"/>
      <c r="O953" s="1274"/>
    </row>
    <row r="954" spans="4:15" ht="13.2" x14ac:dyDescent="0.25">
      <c r="D954" s="1274"/>
      <c r="E954" s="1274"/>
      <c r="F954" s="1274"/>
      <c r="G954" s="1274"/>
      <c r="H954" s="1274"/>
      <c r="I954" s="1274"/>
      <c r="J954" s="1274"/>
      <c r="K954" s="1274"/>
      <c r="L954" s="1274"/>
      <c r="M954" s="1274"/>
      <c r="N954" s="1274"/>
      <c r="O954" s="1274"/>
    </row>
    <row r="955" spans="4:15" ht="13.2" x14ac:dyDescent="0.25">
      <c r="D955" s="1274"/>
      <c r="E955" s="1274"/>
      <c r="F955" s="1274"/>
      <c r="G955" s="1274"/>
      <c r="H955" s="1274"/>
      <c r="I955" s="1274"/>
      <c r="J955" s="1274"/>
      <c r="K955" s="1274"/>
      <c r="L955" s="1274"/>
      <c r="M955" s="1274"/>
      <c r="N955" s="1274"/>
      <c r="O955" s="1274"/>
    </row>
    <row r="956" spans="4:15" ht="13.2" x14ac:dyDescent="0.25">
      <c r="D956" s="1274"/>
      <c r="E956" s="1274"/>
      <c r="F956" s="1274"/>
      <c r="G956" s="1274"/>
      <c r="H956" s="1274"/>
      <c r="I956" s="1274"/>
      <c r="J956" s="1274"/>
      <c r="K956" s="1274"/>
      <c r="L956" s="1274"/>
      <c r="M956" s="1274"/>
      <c r="N956" s="1274"/>
      <c r="O956" s="1274"/>
    </row>
    <row r="957" spans="4:15" ht="13.2" x14ac:dyDescent="0.25">
      <c r="D957" s="1274"/>
      <c r="E957" s="1274"/>
      <c r="F957" s="1274"/>
      <c r="G957" s="1274"/>
      <c r="H957" s="1274"/>
      <c r="I957" s="1274"/>
      <c r="J957" s="1274"/>
      <c r="K957" s="1274"/>
      <c r="L957" s="1274"/>
      <c r="M957" s="1274"/>
      <c r="N957" s="1274"/>
      <c r="O957" s="1274"/>
    </row>
    <row r="958" spans="4:15" ht="13.2" x14ac:dyDescent="0.25">
      <c r="D958" s="1274"/>
      <c r="E958" s="1274"/>
      <c r="F958" s="1274"/>
      <c r="G958" s="1274"/>
      <c r="H958" s="1274"/>
      <c r="I958" s="1274"/>
      <c r="J958" s="1274"/>
      <c r="K958" s="1274"/>
      <c r="L958" s="1274"/>
      <c r="M958" s="1274"/>
      <c r="N958" s="1274"/>
      <c r="O958" s="1274"/>
    </row>
    <row r="959" spans="4:15" ht="13.2" x14ac:dyDescent="0.25">
      <c r="D959" s="1274"/>
      <c r="E959" s="1274"/>
      <c r="F959" s="1274"/>
      <c r="G959" s="1274"/>
      <c r="H959" s="1274"/>
      <c r="I959" s="1274"/>
      <c r="J959" s="1274"/>
      <c r="K959" s="1274"/>
      <c r="L959" s="1274"/>
      <c r="M959" s="1274"/>
      <c r="N959" s="1274"/>
      <c r="O959" s="1274"/>
    </row>
    <row r="960" spans="4:15" ht="13.2" x14ac:dyDescent="0.25">
      <c r="D960" s="1274"/>
      <c r="E960" s="1274"/>
      <c r="F960" s="1274"/>
      <c r="G960" s="1274"/>
      <c r="H960" s="1274"/>
      <c r="I960" s="1274"/>
      <c r="J960" s="1274"/>
      <c r="K960" s="1274"/>
      <c r="L960" s="1274"/>
      <c r="M960" s="1274"/>
      <c r="N960" s="1274"/>
      <c r="O960" s="1274"/>
    </row>
    <row r="961" spans="4:15" ht="13.2" x14ac:dyDescent="0.25">
      <c r="D961" s="1274"/>
      <c r="E961" s="1274"/>
      <c r="F961" s="1274"/>
      <c r="G961" s="1274"/>
      <c r="H961" s="1274"/>
      <c r="I961" s="1274"/>
      <c r="J961" s="1274"/>
      <c r="K961" s="1274"/>
      <c r="L961" s="1274"/>
      <c r="M961" s="1274"/>
      <c r="N961" s="1274"/>
      <c r="O961" s="1274"/>
    </row>
    <row r="962" spans="4:15" ht="13.2" x14ac:dyDescent="0.25">
      <c r="D962" s="1274"/>
      <c r="E962" s="1274"/>
      <c r="F962" s="1274"/>
      <c r="G962" s="1274"/>
      <c r="H962" s="1274"/>
      <c r="I962" s="1274"/>
      <c r="J962" s="1274"/>
      <c r="K962" s="1274"/>
      <c r="L962" s="1274"/>
      <c r="M962" s="1274"/>
      <c r="N962" s="1274"/>
      <c r="O962" s="1274"/>
    </row>
    <row r="963" spans="4:15" ht="13.2" x14ac:dyDescent="0.25">
      <c r="D963" s="1274"/>
      <c r="E963" s="1274"/>
      <c r="F963" s="1274"/>
      <c r="G963" s="1274"/>
      <c r="H963" s="1274"/>
      <c r="I963" s="1274"/>
      <c r="J963" s="1274"/>
      <c r="K963" s="1274"/>
      <c r="L963" s="1274"/>
      <c r="M963" s="1274"/>
      <c r="N963" s="1274"/>
      <c r="O963" s="1274"/>
    </row>
    <row r="964" spans="4:15" ht="13.2" x14ac:dyDescent="0.25">
      <c r="D964" s="1274"/>
      <c r="E964" s="1274"/>
      <c r="F964" s="1274"/>
      <c r="G964" s="1274"/>
      <c r="H964" s="1274"/>
      <c r="I964" s="1274"/>
      <c r="J964" s="1274"/>
      <c r="K964" s="1274"/>
      <c r="L964" s="1274"/>
      <c r="M964" s="1274"/>
      <c r="N964" s="1274"/>
      <c r="O964" s="1274"/>
    </row>
    <row r="965" spans="4:15" ht="13.2" x14ac:dyDescent="0.25">
      <c r="D965" s="1274"/>
      <c r="E965" s="1274"/>
      <c r="F965" s="1274"/>
      <c r="G965" s="1274"/>
      <c r="H965" s="1274"/>
      <c r="I965" s="1274"/>
      <c r="J965" s="1274"/>
      <c r="K965" s="1274"/>
      <c r="L965" s="1274"/>
      <c r="M965" s="1274"/>
      <c r="N965" s="1274"/>
      <c r="O965" s="1274"/>
    </row>
    <row r="966" spans="4:15" ht="13.2" x14ac:dyDescent="0.25">
      <c r="D966" s="1274"/>
      <c r="E966" s="1274"/>
      <c r="F966" s="1274"/>
      <c r="G966" s="1274"/>
      <c r="H966" s="1274"/>
      <c r="I966" s="1274"/>
      <c r="J966" s="1274"/>
      <c r="K966" s="1274"/>
      <c r="L966" s="1274"/>
      <c r="M966" s="1274"/>
      <c r="N966" s="1274"/>
      <c r="O966" s="1274"/>
    </row>
    <row r="967" spans="4:15" ht="13.2" x14ac:dyDescent="0.25">
      <c r="D967" s="1274"/>
      <c r="E967" s="1274"/>
      <c r="F967" s="1274"/>
      <c r="G967" s="1274"/>
      <c r="H967" s="1274"/>
      <c r="I967" s="1274"/>
      <c r="J967" s="1274"/>
      <c r="K967" s="1274"/>
      <c r="L967" s="1274"/>
      <c r="M967" s="1274"/>
      <c r="N967" s="1274"/>
      <c r="O967" s="1274"/>
    </row>
    <row r="968" spans="4:15" ht="13.2" x14ac:dyDescent="0.25">
      <c r="D968" s="1274"/>
      <c r="E968" s="1274"/>
      <c r="F968" s="1274"/>
      <c r="G968" s="1274"/>
      <c r="H968" s="1274"/>
      <c r="I968" s="1274"/>
      <c r="J968" s="1274"/>
      <c r="K968" s="1274"/>
      <c r="L968" s="1274"/>
      <c r="M968" s="1274"/>
      <c r="N968" s="1274"/>
      <c r="O968" s="1274"/>
    </row>
    <row r="969" spans="4:15" ht="13.2" x14ac:dyDescent="0.25">
      <c r="D969" s="1274"/>
      <c r="E969" s="1274"/>
      <c r="F969" s="1274"/>
      <c r="G969" s="1274"/>
      <c r="H969" s="1274"/>
      <c r="I969" s="1274"/>
      <c r="J969" s="1274"/>
      <c r="K969" s="1274"/>
      <c r="L969" s="1274"/>
      <c r="M969" s="1274"/>
      <c r="N969" s="1274"/>
      <c r="O969" s="1274"/>
    </row>
    <row r="970" spans="4:15" ht="13.2" x14ac:dyDescent="0.25">
      <c r="D970" s="1274"/>
      <c r="E970" s="1274"/>
      <c r="F970" s="1274"/>
      <c r="G970" s="1274"/>
      <c r="H970" s="1274"/>
      <c r="I970" s="1274"/>
      <c r="J970" s="1274"/>
      <c r="K970" s="1274"/>
      <c r="L970" s="1274"/>
      <c r="M970" s="1274"/>
      <c r="N970" s="1274"/>
      <c r="O970" s="1274"/>
    </row>
    <row r="971" spans="4:15" ht="13.2" x14ac:dyDescent="0.25">
      <c r="D971" s="1274"/>
      <c r="E971" s="1274"/>
      <c r="F971" s="1274"/>
      <c r="G971" s="1274"/>
      <c r="H971" s="1274"/>
      <c r="I971" s="1274"/>
      <c r="J971" s="1274"/>
      <c r="K971" s="1274"/>
      <c r="L971" s="1274"/>
      <c r="M971" s="1274"/>
      <c r="N971" s="1274"/>
      <c r="O971" s="1274"/>
    </row>
    <row r="972" spans="4:15" ht="13.2" x14ac:dyDescent="0.25">
      <c r="D972" s="1274"/>
      <c r="E972" s="1274"/>
      <c r="F972" s="1274"/>
      <c r="G972" s="1274"/>
      <c r="H972" s="1274"/>
      <c r="I972" s="1274"/>
      <c r="J972" s="1274"/>
      <c r="K972" s="1274"/>
      <c r="L972" s="1274"/>
      <c r="M972" s="1274"/>
      <c r="N972" s="1274"/>
      <c r="O972" s="1274"/>
    </row>
    <row r="973" spans="4:15" ht="13.2" x14ac:dyDescent="0.25">
      <c r="D973" s="1274"/>
      <c r="E973" s="1274"/>
      <c r="F973" s="1274"/>
      <c r="G973" s="1274"/>
      <c r="H973" s="1274"/>
      <c r="I973" s="1274"/>
      <c r="J973" s="1274"/>
      <c r="K973" s="1274"/>
      <c r="L973" s="1274"/>
      <c r="M973" s="1274"/>
      <c r="N973" s="1274"/>
      <c r="O973" s="1274"/>
    </row>
    <row r="974" spans="4:15" ht="13.2" x14ac:dyDescent="0.25">
      <c r="D974" s="1274"/>
      <c r="E974" s="1274"/>
      <c r="F974" s="1274"/>
      <c r="G974" s="1274"/>
      <c r="H974" s="1274"/>
      <c r="I974" s="1274"/>
      <c r="J974" s="1274"/>
      <c r="K974" s="1274"/>
      <c r="L974" s="1274"/>
      <c r="M974" s="1274"/>
      <c r="N974" s="1274"/>
      <c r="O974" s="1274"/>
    </row>
    <row r="975" spans="4:15" ht="13.2" x14ac:dyDescent="0.25">
      <c r="D975" s="1274"/>
      <c r="E975" s="1274"/>
      <c r="F975" s="1274"/>
      <c r="G975" s="1274"/>
      <c r="H975" s="1274"/>
      <c r="I975" s="1274"/>
      <c r="J975" s="1274"/>
      <c r="K975" s="1274"/>
      <c r="L975" s="1274"/>
      <c r="M975" s="1274"/>
      <c r="N975" s="1274"/>
      <c r="O975" s="1274"/>
    </row>
    <row r="976" spans="4:15" ht="13.2" x14ac:dyDescent="0.25">
      <c r="D976" s="1274"/>
      <c r="E976" s="1274"/>
      <c r="F976" s="1274"/>
      <c r="G976" s="1274"/>
      <c r="H976" s="1274"/>
      <c r="I976" s="1274"/>
      <c r="J976" s="1274"/>
      <c r="K976" s="1274"/>
      <c r="L976" s="1274"/>
      <c r="M976" s="1274"/>
      <c r="N976" s="1274"/>
      <c r="O976" s="1274"/>
    </row>
    <row r="977" spans="4:15" ht="13.2" x14ac:dyDescent="0.25">
      <c r="D977" s="1274"/>
      <c r="E977" s="1274"/>
      <c r="F977" s="1274"/>
      <c r="G977" s="1274"/>
      <c r="H977" s="1274"/>
      <c r="I977" s="1274"/>
      <c r="J977" s="1274"/>
      <c r="K977" s="1274"/>
      <c r="L977" s="1274"/>
      <c r="M977" s="1274"/>
      <c r="N977" s="1274"/>
      <c r="O977" s="1274"/>
    </row>
    <row r="978" spans="4:15" ht="13.2" x14ac:dyDescent="0.25">
      <c r="D978" s="1274"/>
      <c r="E978" s="1274"/>
      <c r="F978" s="1274"/>
      <c r="G978" s="1274"/>
      <c r="H978" s="1274"/>
      <c r="I978" s="1274"/>
      <c r="J978" s="1274"/>
      <c r="K978" s="1274"/>
      <c r="L978" s="1274"/>
      <c r="M978" s="1274"/>
      <c r="N978" s="1274"/>
      <c r="O978" s="1274"/>
    </row>
    <row r="979" spans="4:15" ht="13.2" x14ac:dyDescent="0.25">
      <c r="D979" s="1274"/>
      <c r="E979" s="1274"/>
      <c r="F979" s="1274"/>
      <c r="G979" s="1274"/>
      <c r="H979" s="1274"/>
      <c r="I979" s="1274"/>
      <c r="J979" s="1274"/>
      <c r="K979" s="1274"/>
      <c r="L979" s="1274"/>
      <c r="M979" s="1274"/>
      <c r="N979" s="1274"/>
      <c r="O979" s="1274"/>
    </row>
    <row r="980" spans="4:15" ht="13.2" x14ac:dyDescent="0.25">
      <c r="D980" s="1274"/>
      <c r="E980" s="1274"/>
      <c r="F980" s="1274"/>
      <c r="G980" s="1274"/>
      <c r="H980" s="1274"/>
      <c r="I980" s="1274"/>
      <c r="J980" s="1274"/>
      <c r="K980" s="1274"/>
      <c r="L980" s="1274"/>
      <c r="M980" s="1274"/>
      <c r="N980" s="1274"/>
      <c r="O980" s="1274"/>
    </row>
    <row r="981" spans="4:15" ht="13.2" x14ac:dyDescent="0.25">
      <c r="D981" s="1274"/>
      <c r="E981" s="1274"/>
      <c r="F981" s="1274"/>
      <c r="G981" s="1274"/>
      <c r="H981" s="1274"/>
      <c r="I981" s="1274"/>
      <c r="J981" s="1274"/>
      <c r="K981" s="1274"/>
      <c r="L981" s="1274"/>
      <c r="M981" s="1274"/>
      <c r="N981" s="1274"/>
      <c r="O981" s="1274"/>
    </row>
    <row r="982" spans="4:15" ht="13.2" x14ac:dyDescent="0.25">
      <c r="D982" s="1274"/>
      <c r="E982" s="1274"/>
      <c r="F982" s="1274"/>
      <c r="G982" s="1274"/>
      <c r="H982" s="1274"/>
      <c r="I982" s="1274"/>
      <c r="J982" s="1274"/>
      <c r="K982" s="1274"/>
      <c r="L982" s="1274"/>
      <c r="M982" s="1274"/>
      <c r="N982" s="1274"/>
      <c r="O982" s="1274"/>
    </row>
    <row r="983" spans="4:15" ht="13.2" x14ac:dyDescent="0.25">
      <c r="D983" s="1274"/>
      <c r="E983" s="1274"/>
      <c r="F983" s="1274"/>
      <c r="G983" s="1274"/>
      <c r="H983" s="1274"/>
      <c r="I983" s="1274"/>
      <c r="J983" s="1274"/>
      <c r="K983" s="1274"/>
      <c r="L983" s="1274"/>
      <c r="M983" s="1274"/>
      <c r="N983" s="1274"/>
      <c r="O983" s="1274"/>
    </row>
    <row r="984" spans="4:15" ht="13.2" x14ac:dyDescent="0.25">
      <c r="D984" s="1274"/>
      <c r="E984" s="1274"/>
      <c r="F984" s="1274"/>
      <c r="G984" s="1274"/>
      <c r="H984" s="1274"/>
      <c r="I984" s="1274"/>
      <c r="J984" s="1274"/>
      <c r="K984" s="1274"/>
      <c r="L984" s="1274"/>
      <c r="M984" s="1274"/>
      <c r="N984" s="1274"/>
      <c r="O984" s="1274"/>
    </row>
    <row r="985" spans="4:15" ht="13.2" x14ac:dyDescent="0.25">
      <c r="D985" s="1274"/>
      <c r="E985" s="1274"/>
      <c r="F985" s="1274"/>
      <c r="G985" s="1274"/>
      <c r="H985" s="1274"/>
      <c r="I985" s="1274"/>
      <c r="J985" s="1274"/>
      <c r="K985" s="1274"/>
      <c r="L985" s="1274"/>
      <c r="M985" s="1274"/>
      <c r="N985" s="1274"/>
      <c r="O985" s="1274"/>
    </row>
    <row r="986" spans="4:15" ht="13.2" x14ac:dyDescent="0.25">
      <c r="D986" s="1274"/>
      <c r="E986" s="1274"/>
      <c r="F986" s="1274"/>
      <c r="G986" s="1274"/>
      <c r="H986" s="1274"/>
      <c r="I986" s="1274"/>
      <c r="J986" s="1274"/>
      <c r="K986" s="1274"/>
      <c r="L986" s="1274"/>
      <c r="M986" s="1274"/>
      <c r="N986" s="1274"/>
      <c r="O986" s="1274"/>
    </row>
    <row r="987" spans="4:15" ht="13.2" x14ac:dyDescent="0.25">
      <c r="D987" s="1274"/>
      <c r="E987" s="1274"/>
      <c r="F987" s="1274"/>
      <c r="G987" s="1274"/>
      <c r="H987" s="1274"/>
      <c r="I987" s="1274"/>
      <c r="J987" s="1274"/>
      <c r="K987" s="1274"/>
      <c r="L987" s="1274"/>
      <c r="M987" s="1274"/>
      <c r="N987" s="1274"/>
      <c r="O987" s="1274"/>
    </row>
    <row r="988" spans="4:15" ht="13.2" x14ac:dyDescent="0.25">
      <c r="D988" s="1274"/>
      <c r="E988" s="1274"/>
      <c r="F988" s="1274"/>
      <c r="G988" s="1274"/>
      <c r="H988" s="1274"/>
      <c r="I988" s="1274"/>
      <c r="J988" s="1274"/>
      <c r="K988" s="1274"/>
      <c r="L988" s="1274"/>
      <c r="M988" s="1274"/>
      <c r="N988" s="1274"/>
      <c r="O988" s="1274"/>
    </row>
    <row r="989" spans="4:15" ht="13.2" x14ac:dyDescent="0.25">
      <c r="D989" s="1274"/>
      <c r="E989" s="1274"/>
      <c r="F989" s="1274"/>
      <c r="G989" s="1274"/>
      <c r="H989" s="1274"/>
      <c r="I989" s="1274"/>
      <c r="J989" s="1274"/>
      <c r="K989" s="1274"/>
      <c r="L989" s="1274"/>
      <c r="M989" s="1274"/>
      <c r="N989" s="1274"/>
      <c r="O989" s="1274"/>
    </row>
    <row r="990" spans="4:15" ht="13.2" x14ac:dyDescent="0.25">
      <c r="D990" s="1274"/>
      <c r="E990" s="1274"/>
      <c r="F990" s="1274"/>
      <c r="G990" s="1274"/>
      <c r="H990" s="1274"/>
      <c r="I990" s="1274"/>
      <c r="J990" s="1274"/>
      <c r="K990" s="1274"/>
      <c r="L990" s="1274"/>
      <c r="M990" s="1274"/>
      <c r="N990" s="1274"/>
      <c r="O990" s="1274"/>
    </row>
    <row r="991" spans="4:15" ht="13.2" x14ac:dyDescent="0.25">
      <c r="D991" s="1274"/>
      <c r="E991" s="1274"/>
      <c r="F991" s="1274"/>
      <c r="G991" s="1274"/>
      <c r="H991" s="1274"/>
      <c r="I991" s="1274"/>
      <c r="J991" s="1274"/>
      <c r="K991" s="1274"/>
      <c r="L991" s="1274"/>
      <c r="M991" s="1274"/>
      <c r="N991" s="1274"/>
      <c r="O991" s="1274"/>
    </row>
    <row r="992" spans="4:15" ht="13.2" x14ac:dyDescent="0.25">
      <c r="D992" s="1274"/>
      <c r="E992" s="1274"/>
      <c r="F992" s="1274"/>
      <c r="G992" s="1274"/>
      <c r="H992" s="1274"/>
      <c r="I992" s="1274"/>
      <c r="J992" s="1274"/>
      <c r="K992" s="1274"/>
      <c r="L992" s="1274"/>
      <c r="M992" s="1274"/>
      <c r="N992" s="1274"/>
      <c r="O992" s="1274"/>
    </row>
    <row r="993" spans="4:15" ht="13.2" x14ac:dyDescent="0.25">
      <c r="D993" s="1274"/>
      <c r="E993" s="1274"/>
      <c r="F993" s="1274"/>
      <c r="G993" s="1274"/>
      <c r="H993" s="1274"/>
      <c r="I993" s="1274"/>
      <c r="J993" s="1274"/>
      <c r="K993" s="1274"/>
      <c r="L993" s="1274"/>
      <c r="M993" s="1274"/>
      <c r="N993" s="1274"/>
      <c r="O993" s="1274"/>
    </row>
    <row r="994" spans="4:15" ht="13.2" x14ac:dyDescent="0.25">
      <c r="D994" s="1274"/>
      <c r="E994" s="1274"/>
      <c r="F994" s="1274"/>
      <c r="G994" s="1274"/>
      <c r="H994" s="1274"/>
      <c r="I994" s="1274"/>
      <c r="J994" s="1274"/>
      <c r="K994" s="1274"/>
      <c r="L994" s="1274"/>
      <c r="M994" s="1274"/>
      <c r="N994" s="1274"/>
      <c r="O994" s="1274"/>
    </row>
    <row r="995" spans="4:15" ht="13.2" x14ac:dyDescent="0.25">
      <c r="D995" s="1274"/>
      <c r="E995" s="1274"/>
      <c r="F995" s="1274"/>
      <c r="G995" s="1274"/>
      <c r="H995" s="1274"/>
      <c r="I995" s="1274"/>
      <c r="J995" s="1274"/>
      <c r="K995" s="1274"/>
      <c r="L995" s="1274"/>
      <c r="M995" s="1274"/>
      <c r="N995" s="1274"/>
      <c r="O995" s="1274"/>
    </row>
    <row r="996" spans="4:15" ht="13.2" x14ac:dyDescent="0.25">
      <c r="D996" s="1274"/>
      <c r="E996" s="1274"/>
      <c r="F996" s="1274"/>
      <c r="G996" s="1274"/>
      <c r="H996" s="1274"/>
      <c r="I996" s="1274"/>
      <c r="J996" s="1274"/>
      <c r="K996" s="1274"/>
      <c r="L996" s="1274"/>
      <c r="M996" s="1274"/>
      <c r="N996" s="1274"/>
      <c r="O996" s="1274"/>
    </row>
    <row r="997" spans="4:15" ht="13.2" x14ac:dyDescent="0.25">
      <c r="D997" s="1274"/>
      <c r="E997" s="1274"/>
      <c r="F997" s="1274"/>
      <c r="G997" s="1274"/>
      <c r="H997" s="1274"/>
      <c r="I997" s="1274"/>
      <c r="J997" s="1274"/>
      <c r="K997" s="1274"/>
      <c r="L997" s="1274"/>
      <c r="M997" s="1274"/>
      <c r="N997" s="1274"/>
      <c r="O997" s="1274"/>
    </row>
    <row r="998" spans="4:15" ht="13.2" x14ac:dyDescent="0.25">
      <c r="D998" s="1274"/>
      <c r="E998" s="1274"/>
      <c r="F998" s="1274"/>
      <c r="G998" s="1274"/>
      <c r="H998" s="1274"/>
      <c r="I998" s="1274"/>
      <c r="J998" s="1274"/>
      <c r="K998" s="1274"/>
      <c r="L998" s="1274"/>
      <c r="M998" s="1274"/>
      <c r="N998" s="1274"/>
      <c r="O998" s="1274"/>
    </row>
    <row r="999" spans="4:15" ht="13.2" x14ac:dyDescent="0.25">
      <c r="D999" s="1274"/>
      <c r="E999" s="1274"/>
      <c r="F999" s="1274"/>
      <c r="G999" s="1274"/>
      <c r="H999" s="1274"/>
      <c r="I999" s="1274"/>
      <c r="J999" s="1274"/>
      <c r="K999" s="1274"/>
      <c r="L999" s="1274"/>
      <c r="M999" s="1274"/>
      <c r="N999" s="1274"/>
      <c r="O999" s="1274"/>
    </row>
    <row r="1000" spans="4:15" ht="13.2" x14ac:dyDescent="0.25">
      <c r="D1000" s="1274"/>
      <c r="E1000" s="1274"/>
      <c r="F1000" s="1274"/>
      <c r="G1000" s="1274"/>
      <c r="H1000" s="1274"/>
      <c r="I1000" s="1274"/>
      <c r="J1000" s="1274"/>
      <c r="K1000" s="1274"/>
      <c r="L1000" s="1274"/>
      <c r="M1000" s="1274"/>
      <c r="N1000" s="1274"/>
      <c r="O1000" s="1274"/>
    </row>
    <row r="1001" spans="4:15" ht="13.2" x14ac:dyDescent="0.25">
      <c r="D1001" s="1274"/>
      <c r="E1001" s="1274"/>
      <c r="F1001" s="1274"/>
      <c r="G1001" s="1274"/>
      <c r="H1001" s="1274"/>
      <c r="I1001" s="1274"/>
      <c r="J1001" s="1274"/>
      <c r="K1001" s="1274"/>
      <c r="L1001" s="1274"/>
      <c r="M1001" s="1274"/>
      <c r="N1001" s="1274"/>
      <c r="O1001" s="1274"/>
    </row>
    <row r="1002" spans="4:15" ht="13.2" x14ac:dyDescent="0.25">
      <c r="D1002" s="1274"/>
      <c r="E1002" s="1274"/>
      <c r="F1002" s="1274"/>
      <c r="G1002" s="1274"/>
      <c r="H1002" s="1274"/>
      <c r="I1002" s="1274"/>
      <c r="J1002" s="1274"/>
      <c r="K1002" s="1274"/>
      <c r="L1002" s="1274"/>
      <c r="M1002" s="1274"/>
      <c r="N1002" s="1274"/>
      <c r="O1002" s="1274"/>
    </row>
    <row r="1003" spans="4:15" ht="13.2" x14ac:dyDescent="0.25">
      <c r="D1003" s="1274"/>
      <c r="E1003" s="1274"/>
      <c r="F1003" s="1274"/>
      <c r="G1003" s="1274"/>
      <c r="H1003" s="1274"/>
      <c r="I1003" s="1274"/>
      <c r="J1003" s="1274"/>
      <c r="K1003" s="1274"/>
      <c r="L1003" s="1274"/>
      <c r="M1003" s="1274"/>
      <c r="N1003" s="1274"/>
      <c r="O1003" s="1274"/>
    </row>
    <row r="1004" spans="4:15" ht="13.2" x14ac:dyDescent="0.25">
      <c r="D1004" s="1274"/>
      <c r="E1004" s="1274"/>
      <c r="F1004" s="1274"/>
      <c r="G1004" s="1274"/>
      <c r="H1004" s="1274"/>
      <c r="I1004" s="1274"/>
      <c r="J1004" s="1274"/>
      <c r="K1004" s="1274"/>
      <c r="L1004" s="1274"/>
      <c r="M1004" s="1274"/>
      <c r="N1004" s="1274"/>
      <c r="O1004" s="1274"/>
    </row>
    <row r="1005" spans="4:15" ht="13.2" x14ac:dyDescent="0.25">
      <c r="D1005" s="1274"/>
      <c r="E1005" s="1274"/>
      <c r="F1005" s="1274"/>
      <c r="G1005" s="1274"/>
      <c r="H1005" s="1274"/>
      <c r="I1005" s="1274"/>
      <c r="J1005" s="1274"/>
      <c r="K1005" s="1274"/>
      <c r="L1005" s="1274"/>
      <c r="M1005" s="1274"/>
      <c r="N1005" s="1274"/>
      <c r="O1005" s="1274"/>
    </row>
    <row r="1006" spans="4:15" ht="13.2" x14ac:dyDescent="0.25">
      <c r="D1006" s="1274"/>
      <c r="E1006" s="1274"/>
      <c r="F1006" s="1274"/>
      <c r="G1006" s="1274"/>
      <c r="H1006" s="1274"/>
      <c r="I1006" s="1274"/>
      <c r="J1006" s="1274"/>
      <c r="K1006" s="1274"/>
      <c r="L1006" s="1274"/>
      <c r="M1006" s="1274"/>
      <c r="N1006" s="1274"/>
      <c r="O1006" s="1274"/>
    </row>
    <row r="1007" spans="4:15" ht="13.2" x14ac:dyDescent="0.25">
      <c r="D1007" s="1274"/>
      <c r="E1007" s="1274"/>
      <c r="F1007" s="1274"/>
      <c r="G1007" s="1274"/>
      <c r="H1007" s="1274"/>
      <c r="I1007" s="1274"/>
      <c r="J1007" s="1274"/>
      <c r="K1007" s="1274"/>
      <c r="L1007" s="1274"/>
      <c r="M1007" s="1274"/>
      <c r="N1007" s="1274"/>
      <c r="O1007" s="1274"/>
    </row>
    <row r="1008" spans="4:15" ht="13.2" x14ac:dyDescent="0.25">
      <c r="D1008" s="1274"/>
      <c r="E1008" s="1274"/>
      <c r="F1008" s="1274"/>
      <c r="G1008" s="1274"/>
      <c r="H1008" s="1274"/>
      <c r="I1008" s="1274"/>
      <c r="J1008" s="1274"/>
      <c r="K1008" s="1274"/>
      <c r="L1008" s="1274"/>
      <c r="M1008" s="1274"/>
      <c r="N1008" s="1274"/>
      <c r="O1008" s="1274"/>
    </row>
    <row r="1009" spans="4:15" ht="13.2" x14ac:dyDescent="0.25">
      <c r="D1009" s="1274"/>
      <c r="E1009" s="1274"/>
      <c r="F1009" s="1274"/>
      <c r="G1009" s="1274"/>
      <c r="H1009" s="1274"/>
      <c r="I1009" s="1274"/>
      <c r="J1009" s="1274"/>
      <c r="K1009" s="1274"/>
      <c r="L1009" s="1274"/>
      <c r="M1009" s="1274"/>
      <c r="N1009" s="1274"/>
      <c r="O1009" s="1274"/>
    </row>
    <row r="1010" spans="4:15" ht="13.2" x14ac:dyDescent="0.25">
      <c r="D1010" s="1274"/>
      <c r="E1010" s="1274"/>
      <c r="F1010" s="1274"/>
      <c r="G1010" s="1274"/>
      <c r="H1010" s="1274"/>
      <c r="I1010" s="1274"/>
      <c r="J1010" s="1274"/>
      <c r="K1010" s="1274"/>
      <c r="L1010" s="1274"/>
      <c r="M1010" s="1274"/>
      <c r="N1010" s="1274"/>
      <c r="O1010" s="1274"/>
    </row>
    <row r="1011" spans="4:15" ht="13.2" x14ac:dyDescent="0.25">
      <c r="D1011" s="1274"/>
      <c r="E1011" s="1274"/>
      <c r="F1011" s="1274"/>
      <c r="G1011" s="1274"/>
      <c r="H1011" s="1274"/>
      <c r="I1011" s="1274"/>
      <c r="J1011" s="1274"/>
      <c r="K1011" s="1274"/>
      <c r="L1011" s="1274"/>
      <c r="M1011" s="1274"/>
      <c r="N1011" s="1274"/>
      <c r="O1011" s="1274"/>
    </row>
    <row r="1012" spans="4:15" ht="13.2" x14ac:dyDescent="0.25">
      <c r="D1012" s="1274"/>
      <c r="E1012" s="1274"/>
      <c r="F1012" s="1274"/>
      <c r="G1012" s="1274"/>
      <c r="H1012" s="1274"/>
      <c r="I1012" s="1274"/>
      <c r="J1012" s="1274"/>
      <c r="K1012" s="1274"/>
      <c r="L1012" s="1274"/>
      <c r="M1012" s="1274"/>
      <c r="N1012" s="1274"/>
      <c r="O1012" s="1274"/>
    </row>
    <row r="1013" spans="4:15" ht="13.2" x14ac:dyDescent="0.25">
      <c r="D1013" s="1274"/>
      <c r="E1013" s="1274"/>
      <c r="F1013" s="1274"/>
      <c r="G1013" s="1274"/>
      <c r="H1013" s="1274"/>
      <c r="I1013" s="1274"/>
      <c r="J1013" s="1274"/>
      <c r="K1013" s="1274"/>
      <c r="L1013" s="1274"/>
      <c r="M1013" s="1274"/>
      <c r="N1013" s="1274"/>
      <c r="O1013" s="1274"/>
    </row>
    <row r="1014" spans="4:15" ht="13.2" x14ac:dyDescent="0.25">
      <c r="D1014" s="1274"/>
      <c r="E1014" s="1274"/>
      <c r="F1014" s="1274"/>
      <c r="G1014" s="1274"/>
      <c r="H1014" s="1274"/>
      <c r="I1014" s="1274"/>
      <c r="J1014" s="1274"/>
      <c r="K1014" s="1274"/>
      <c r="L1014" s="1274"/>
      <c r="M1014" s="1274"/>
      <c r="N1014" s="1274"/>
      <c r="O1014" s="1274"/>
    </row>
    <row r="1015" spans="4:15" ht="13.2" x14ac:dyDescent="0.25">
      <c r="D1015" s="1274"/>
      <c r="E1015" s="1274"/>
      <c r="F1015" s="1274"/>
      <c r="G1015" s="1274"/>
      <c r="H1015" s="1274"/>
      <c r="I1015" s="1274"/>
      <c r="J1015" s="1274"/>
      <c r="K1015" s="1274"/>
      <c r="L1015" s="1274"/>
      <c r="M1015" s="1274"/>
      <c r="N1015" s="1274"/>
      <c r="O1015" s="1274"/>
    </row>
    <row r="1016" spans="4:15" ht="13.2" x14ac:dyDescent="0.25">
      <c r="D1016" s="1274"/>
      <c r="E1016" s="1274"/>
      <c r="F1016" s="1274"/>
      <c r="G1016" s="1274"/>
      <c r="H1016" s="1274"/>
      <c r="I1016" s="1274"/>
      <c r="J1016" s="1274"/>
      <c r="K1016" s="1274"/>
      <c r="L1016" s="1274"/>
      <c r="M1016" s="1274"/>
      <c r="N1016" s="1274"/>
      <c r="O1016" s="1274"/>
    </row>
    <row r="1017" spans="4:15" ht="13.2" x14ac:dyDescent="0.25">
      <c r="D1017" s="1274"/>
      <c r="E1017" s="1274"/>
      <c r="F1017" s="1274"/>
      <c r="G1017" s="1274"/>
      <c r="H1017" s="1274"/>
      <c r="I1017" s="1274"/>
      <c r="J1017" s="1274"/>
      <c r="K1017" s="1274"/>
      <c r="L1017" s="1274"/>
      <c r="M1017" s="1274"/>
      <c r="N1017" s="1274"/>
      <c r="O1017" s="1274"/>
    </row>
    <row r="1018" spans="4:15" ht="13.2" x14ac:dyDescent="0.25">
      <c r="D1018" s="1274"/>
      <c r="E1018" s="1274"/>
      <c r="F1018" s="1274"/>
      <c r="G1018" s="1274"/>
      <c r="H1018" s="1274"/>
      <c r="I1018" s="1274"/>
      <c r="J1018" s="1274"/>
      <c r="K1018" s="1274"/>
      <c r="L1018" s="1274"/>
      <c r="M1018" s="1274"/>
      <c r="N1018" s="1274"/>
      <c r="O1018" s="1274"/>
    </row>
  </sheetData>
  <mergeCells count="28">
    <mergeCell ref="M133:N137"/>
    <mergeCell ref="E279:N280"/>
    <mergeCell ref="E281:N281"/>
    <mergeCell ref="E283:N283"/>
    <mergeCell ref="E285:N285"/>
    <mergeCell ref="E287:N287"/>
    <mergeCell ref="E119:N119"/>
    <mergeCell ref="E121:N121"/>
    <mergeCell ref="E122:N122"/>
    <mergeCell ref="E123:N123"/>
    <mergeCell ref="E124:N124"/>
    <mergeCell ref="J125:J126"/>
    <mergeCell ref="M126:N127"/>
    <mergeCell ref="E116:N116"/>
    <mergeCell ref="E117:N117"/>
    <mergeCell ref="E118:N118"/>
    <mergeCell ref="E10:N10"/>
    <mergeCell ref="E11:N11"/>
    <mergeCell ref="J12:J13"/>
    <mergeCell ref="N12:N13"/>
    <mergeCell ref="B36:B37"/>
    <mergeCell ref="I62:N62"/>
    <mergeCell ref="E3:N3"/>
    <mergeCell ref="B4:B6"/>
    <mergeCell ref="E4:N4"/>
    <mergeCell ref="E5:N5"/>
    <mergeCell ref="E8:N8"/>
    <mergeCell ref="E9:N9"/>
  </mergeCells>
  <hyperlinks>
    <hyperlink ref="M133:N137" r:id="rId1" tooltip="Go to the WG Admin Calendar for meeting dates" display="ALL CHAIRS SEE WG ADMIN CALENDAR"/>
    <hyperlink ref="J18" location="'Courtesy Notice'!A1" tooltip="Courtesy Notice for Session Attendees" display="SESSION COURTESY NOTICE REMINDER"/>
    <hyperlink ref="J29" r:id="rId2"/>
    <hyperlink ref="J36" r:id="rId3"/>
    <hyperlink ref="J35" r:id="rId4"/>
    <hyperlink ref="J74" r:id="rId5"/>
    <hyperlink ref="J34" r:id="rId6"/>
    <hyperlink ref="J27" r:id="rId7"/>
    <hyperlink ref="J32" r:id="rId8"/>
    <hyperlink ref="J31" r:id="rId9" display="IEEE-SA ANTITRUST AND COMPEITTION POLICY"/>
    <hyperlink ref="J30" r:id="rId10" display="IEEE-SA AFFILATION FAQ"/>
    <hyperlink ref="J33" r:id="rId11"/>
    <hyperlink ref="J77" r:id="rId12"/>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3" tooltip="Code of Ethics"/>
    <hyperlink ref="B54" location="References!A1" tooltip="802.11 WG Communication References" display="Reference"/>
    <hyperlink ref="B43" location="'802.11 Cover'!A1" tooltip="Cover Page" display="Cover"/>
    <hyperlink ref="B48" r:id="rId14" tooltip="Antitrust and Competition Policy"/>
    <hyperlink ref="B51" r:id="rId15" tooltip="IEEE-SA PatCom"/>
    <hyperlink ref="B45" r:id="rId16" tooltip="WG Officers and Contact Details"/>
    <hyperlink ref="B52" r:id="rId17" tooltip="Patent Policy"/>
    <hyperlink ref="B53" r:id="rId18" tooltip="Patent FAQ"/>
    <hyperlink ref="B47" r:id="rId19" tooltip="Affiliation FAQ"/>
    <hyperlink ref="B50" r:id="rId20" tooltip="IEEE-SA Letter of Assurance Form"/>
    <hyperlink ref="B14" location="'ARC SC'!A1" tooltip="Architecture Standing Committee Agenda" display="ARC"/>
    <hyperlink ref="B42" r:id="rId21" tooltip="Teleconference Calendar"/>
    <hyperlink ref="B41" r:id="rId22"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J38" r:id="rId23" display="IEEE-SA LOA DATABASE SHOWING P802.11 LOAS ACCEPTE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R89"/>
  <sheetViews>
    <sheetView showGridLines="0" topLeftCell="C1" zoomScale="29" zoomScaleNormal="29" zoomScaleSheetLayoutView="25" workbookViewId="0">
      <selection activeCell="C1" sqref="A1:XFD1048576"/>
    </sheetView>
  </sheetViews>
  <sheetFormatPr defaultColWidth="9.109375" defaultRowHeight="36" customHeight="1" x14ac:dyDescent="0.25"/>
  <cols>
    <col min="1" max="1" width="1.44140625" customWidth="1"/>
    <col min="2" max="2" width="12.44140625" customWidth="1"/>
    <col min="3" max="3" width="1.44140625" customWidth="1"/>
    <col min="4" max="4" width="3.5546875" style="37" customWidth="1"/>
    <col min="5" max="5" width="36.5546875" customWidth="1"/>
    <col min="6" max="6" width="60.5546875" customWidth="1"/>
    <col min="7" max="7" width="18.109375" hidden="1" customWidth="1"/>
    <col min="8" max="27" width="21.33203125" customWidth="1"/>
    <col min="28" max="28" width="20.88671875" customWidth="1"/>
    <col min="29" max="29" width="25.88671875" style="1033" customWidth="1"/>
    <col min="30" max="34" width="15.33203125" customWidth="1"/>
    <col min="35" max="35" width="15.33203125" style="12" customWidth="1"/>
    <col min="36" max="41" width="15.44140625" style="12" customWidth="1"/>
    <col min="42" max="42" width="22.44140625" style="16" bestFit="1" customWidth="1"/>
    <col min="43" max="59" width="15.44140625" style="12" customWidth="1"/>
    <col min="60" max="16384" width="9.109375" style="12"/>
  </cols>
  <sheetData>
    <row r="1" spans="1:37" s="6" customFormat="1" ht="36" customHeight="1" thickBot="1" x14ac:dyDescent="0.3">
      <c r="A1" s="862"/>
      <c r="B1" s="863" t="str">
        <f>Title!B1</f>
        <v>Sept 2012</v>
      </c>
      <c r="C1" s="864"/>
      <c r="E1" s="45"/>
      <c r="F1" s="661"/>
      <c r="AG1"/>
      <c r="AH1"/>
      <c r="AI1" s="14"/>
    </row>
    <row r="2" spans="1:37" s="30" customFormat="1" ht="36" customHeight="1" thickBot="1" x14ac:dyDescent="0.3">
      <c r="A2" s="618"/>
      <c r="B2" s="886"/>
      <c r="C2" s="53"/>
      <c r="D2" s="6"/>
      <c r="E2" s="1480"/>
      <c r="F2" s="1491"/>
      <c r="G2" s="1491"/>
      <c r="H2" s="1491"/>
      <c r="I2" s="1491"/>
      <c r="J2" s="1491"/>
      <c r="K2" s="1491"/>
      <c r="L2" s="1491"/>
      <c r="M2" s="1491"/>
      <c r="N2" s="1491"/>
      <c r="O2" s="1491"/>
      <c r="P2" s="1491"/>
      <c r="Q2" s="1491"/>
      <c r="R2" s="1491"/>
      <c r="S2" s="1491"/>
      <c r="T2" s="1491"/>
      <c r="U2" s="1491"/>
      <c r="V2" s="1491"/>
      <c r="W2" s="1491"/>
      <c r="X2" s="1491"/>
      <c r="Y2" s="1491"/>
      <c r="Z2" s="1491"/>
      <c r="AA2" s="1491"/>
      <c r="AB2" s="1491"/>
      <c r="AC2" s="1491"/>
      <c r="AD2" s="1491"/>
      <c r="AE2" s="1491"/>
      <c r="AF2" s="1491"/>
      <c r="AG2"/>
      <c r="AH2"/>
      <c r="AI2" s="14"/>
      <c r="AJ2" s="6"/>
    </row>
    <row r="3" spans="1:37" s="6" customFormat="1" ht="36" customHeight="1" thickBot="1" x14ac:dyDescent="0.3">
      <c r="A3" s="618"/>
      <c r="B3" s="372" t="str">
        <f>Title!B3</f>
        <v>Interim</v>
      </c>
      <c r="C3" s="53"/>
      <c r="E3" s="1481"/>
      <c r="F3" s="1492"/>
      <c r="G3" s="1492"/>
      <c r="H3" s="1492"/>
      <c r="I3" s="1492"/>
      <c r="J3" s="1492"/>
      <c r="K3" s="1492"/>
      <c r="L3" s="1492"/>
      <c r="M3" s="1492"/>
      <c r="N3" s="1492"/>
      <c r="O3" s="1492"/>
      <c r="P3" s="1492"/>
      <c r="Q3" s="1492"/>
      <c r="R3" s="1492"/>
      <c r="S3" s="1492"/>
      <c r="T3" s="1492"/>
      <c r="U3" s="1492"/>
      <c r="V3" s="1492"/>
      <c r="W3" s="1492"/>
      <c r="X3" s="1492"/>
      <c r="Y3" s="1492"/>
      <c r="Z3" s="1492"/>
      <c r="AA3" s="1492"/>
      <c r="AB3" s="1492"/>
      <c r="AC3" s="1492"/>
      <c r="AD3" s="1492"/>
      <c r="AE3" s="1492"/>
      <c r="AF3" s="1492"/>
      <c r="AG3"/>
      <c r="AH3"/>
      <c r="AI3" s="14"/>
    </row>
    <row r="4" spans="1:37" s="6" customFormat="1" ht="36" customHeight="1" x14ac:dyDescent="0.25">
      <c r="A4" s="618"/>
      <c r="B4" s="1285" t="str">
        <f>Title!B4</f>
        <v>R0</v>
      </c>
      <c r="C4" s="53"/>
      <c r="E4" s="1481"/>
      <c r="F4" s="1455" t="str">
        <f>'802.11 Cover'!$E$5</f>
        <v>Hotel Nikko New Century Beijing - Haidian District   Beijing, China 100044</v>
      </c>
      <c r="G4" s="1455"/>
      <c r="H4" s="1455"/>
      <c r="I4" s="1455"/>
      <c r="J4" s="1455"/>
      <c r="K4" s="1455"/>
      <c r="L4" s="1455"/>
      <c r="M4" s="1455"/>
      <c r="N4" s="1455"/>
      <c r="O4" s="1455"/>
      <c r="P4" s="1455"/>
      <c r="Q4" s="1455"/>
      <c r="R4" s="1455"/>
      <c r="S4" s="1455"/>
      <c r="T4" s="1455"/>
      <c r="U4" s="1455"/>
      <c r="V4" s="1455"/>
      <c r="W4" s="1455"/>
      <c r="X4" s="1455"/>
      <c r="Y4" s="1455"/>
      <c r="Z4" s="1455"/>
      <c r="AA4" s="522"/>
      <c r="AB4" s="522"/>
      <c r="AC4" s="522"/>
      <c r="AD4" s="522"/>
      <c r="AE4" s="522"/>
      <c r="AF4" s="522"/>
      <c r="AG4"/>
      <c r="AH4"/>
      <c r="AI4" s="14"/>
    </row>
    <row r="5" spans="1:37" s="6" customFormat="1" ht="31.5" customHeight="1" x14ac:dyDescent="0.25">
      <c r="A5" s="618"/>
      <c r="B5" s="1286"/>
      <c r="C5" s="53"/>
      <c r="E5" s="1237"/>
      <c r="F5" s="1456"/>
      <c r="G5" s="1456"/>
      <c r="H5" s="1456"/>
      <c r="I5" s="1456"/>
      <c r="J5" s="1456"/>
      <c r="K5" s="1456"/>
      <c r="L5" s="1456"/>
      <c r="M5" s="1456"/>
      <c r="N5" s="1456"/>
      <c r="O5" s="1456"/>
      <c r="P5" s="1456"/>
      <c r="Q5" s="1456"/>
      <c r="R5" s="1456"/>
      <c r="S5" s="1456"/>
      <c r="T5" s="1456"/>
      <c r="U5" s="1456"/>
      <c r="V5" s="1456"/>
      <c r="W5" s="1456"/>
      <c r="X5" s="1456"/>
      <c r="Y5" s="1456"/>
      <c r="Z5" s="1456"/>
      <c r="AA5" s="523"/>
      <c r="AB5" s="523"/>
      <c r="AC5" s="523"/>
      <c r="AD5" s="523"/>
      <c r="AE5" s="523"/>
      <c r="AF5" s="523"/>
      <c r="AG5"/>
      <c r="AH5"/>
      <c r="AI5" s="1043"/>
    </row>
    <row r="6" spans="1:37" s="6" customFormat="1" ht="36" customHeight="1" thickBot="1" x14ac:dyDescent="0.3">
      <c r="A6" s="618"/>
      <c r="B6" s="1287"/>
      <c r="C6" s="53"/>
      <c r="E6" s="100"/>
      <c r="F6" s="1463" t="str">
        <f>'802.11 Cover'!$E$7</f>
        <v>September 26-27, 2012</v>
      </c>
      <c r="G6" s="1463"/>
      <c r="H6" s="1463"/>
      <c r="I6" s="1463"/>
      <c r="J6" s="1463"/>
      <c r="K6" s="1463"/>
      <c r="L6" s="1463"/>
      <c r="M6" s="1463"/>
      <c r="N6" s="1463"/>
      <c r="O6" s="1463"/>
      <c r="P6" s="1463"/>
      <c r="Q6" s="1463"/>
      <c r="R6" s="1463"/>
      <c r="S6" s="1463"/>
      <c r="T6" s="1463"/>
      <c r="U6" s="1463"/>
      <c r="V6" s="1463"/>
      <c r="W6" s="1463"/>
      <c r="X6" s="1463"/>
      <c r="Y6" s="1463"/>
      <c r="Z6" s="1463"/>
      <c r="AA6" s="518"/>
      <c r="AB6" s="518"/>
      <c r="AC6" s="518"/>
      <c r="AD6" s="518"/>
      <c r="AE6" s="518"/>
      <c r="AF6" s="518"/>
      <c r="AG6"/>
      <c r="AH6"/>
      <c r="AI6" s="1043"/>
    </row>
    <row r="7" spans="1:37" s="6" customFormat="1" ht="36" customHeight="1" thickBot="1" x14ac:dyDescent="0.6">
      <c r="A7" s="618"/>
      <c r="B7" s="54"/>
      <c r="C7" s="547"/>
      <c r="E7" s="94"/>
      <c r="F7" s="56" t="s">
        <v>264</v>
      </c>
      <c r="G7" s="78"/>
      <c r="H7" s="78"/>
      <c r="I7" s="78"/>
      <c r="J7" s="78"/>
      <c r="K7" s="78"/>
      <c r="L7" s="78"/>
      <c r="M7" s="78"/>
      <c r="N7" s="78"/>
      <c r="O7" s="78"/>
      <c r="P7" s="78"/>
      <c r="Q7" s="78"/>
      <c r="R7" s="78"/>
      <c r="S7" s="78"/>
      <c r="T7" s="78"/>
      <c r="U7" s="78"/>
      <c r="V7" s="78"/>
      <c r="W7" s="78"/>
      <c r="X7" s="78"/>
      <c r="Y7" s="78"/>
      <c r="Z7" s="78"/>
      <c r="AA7" s="78"/>
      <c r="AB7" s="57"/>
      <c r="AC7" s="57"/>
      <c r="AD7" s="57"/>
      <c r="AE7" s="57"/>
      <c r="AF7" s="57"/>
      <c r="AG7"/>
      <c r="AH7"/>
      <c r="AI7" s="1043"/>
      <c r="AK7" s="377"/>
    </row>
    <row r="8" spans="1:37" s="6" customFormat="1" ht="36" customHeight="1" thickBot="1" x14ac:dyDescent="0.3">
      <c r="A8" s="618"/>
      <c r="B8" s="1065" t="s">
        <v>113</v>
      </c>
      <c r="C8" s="501"/>
      <c r="E8" s="585" t="s">
        <v>263</v>
      </c>
      <c r="F8" s="1064" t="s">
        <v>439</v>
      </c>
      <c r="G8" s="1422" t="s">
        <v>504</v>
      </c>
      <c r="H8" s="1423"/>
      <c r="I8" s="1423"/>
      <c r="J8" s="1423"/>
      <c r="K8" s="1423"/>
      <c r="L8" s="1424"/>
      <c r="M8" s="1422" t="s">
        <v>440</v>
      </c>
      <c r="N8" s="1423"/>
      <c r="O8" s="1423"/>
      <c r="P8" s="1423"/>
      <c r="Q8" s="1424"/>
      <c r="R8" s="1520" t="s">
        <v>441</v>
      </c>
      <c r="S8" s="1521"/>
      <c r="T8" s="1521"/>
      <c r="U8" s="1521"/>
      <c r="V8" s="1522"/>
      <c r="W8" s="1520" t="s">
        <v>442</v>
      </c>
      <c r="X8" s="1521"/>
      <c r="Y8" s="1521"/>
      <c r="Z8" s="1521"/>
      <c r="AA8" s="1522"/>
      <c r="AB8" s="1523" t="s">
        <v>443</v>
      </c>
      <c r="AC8" s="1524"/>
      <c r="AD8" s="1524"/>
      <c r="AE8" s="1524"/>
      <c r="AF8" s="1525"/>
      <c r="AG8"/>
      <c r="AH8" s="1043"/>
    </row>
    <row r="9" spans="1:37" s="6" customFormat="1" ht="36" customHeight="1" x14ac:dyDescent="0.25">
      <c r="A9" s="618"/>
      <c r="B9" s="685" t="s">
        <v>142</v>
      </c>
      <c r="C9" s="501"/>
      <c r="E9" s="1482" t="s">
        <v>166</v>
      </c>
      <c r="F9" s="1469" t="str">
        <f>Title!$B$4</f>
        <v>R0</v>
      </c>
      <c r="G9" s="644"/>
      <c r="H9" s="1477" t="str">
        <f>$F$9</f>
        <v>R0</v>
      </c>
      <c r="I9" s="1478"/>
      <c r="J9" s="1478"/>
      <c r="K9" s="1478"/>
      <c r="L9" s="1479"/>
      <c r="M9" s="1484" t="s">
        <v>178</v>
      </c>
      <c r="N9" s="1485"/>
      <c r="O9" s="1485"/>
      <c r="P9" s="1485"/>
      <c r="Q9" s="1486"/>
      <c r="R9" s="1457" t="str">
        <f>$F$9</f>
        <v>R0</v>
      </c>
      <c r="S9" s="1458"/>
      <c r="T9" s="1458"/>
      <c r="U9" s="1458"/>
      <c r="V9" s="1459"/>
      <c r="W9" s="1471" t="str">
        <f>$F$9</f>
        <v>R0</v>
      </c>
      <c r="X9" s="1472"/>
      <c r="Y9" s="1472"/>
      <c r="Z9" s="1472"/>
      <c r="AA9" s="1473"/>
      <c r="AB9" s="1449" t="str">
        <f>$F$9</f>
        <v>R0</v>
      </c>
      <c r="AC9" s="1450"/>
      <c r="AD9" s="1450"/>
      <c r="AE9" s="1450"/>
      <c r="AF9" s="1451"/>
      <c r="AG9" s="31"/>
    </row>
    <row r="10" spans="1:37" s="31" customFormat="1" ht="36" customHeight="1" thickBot="1" x14ac:dyDescent="0.3">
      <c r="A10" s="618"/>
      <c r="B10" s="686"/>
      <c r="C10" s="687"/>
      <c r="D10" s="6"/>
      <c r="E10" s="1483"/>
      <c r="F10" s="1470"/>
      <c r="G10" s="644"/>
      <c r="H10" s="1460"/>
      <c r="I10" s="1461"/>
      <c r="J10" s="1461"/>
      <c r="K10" s="1461"/>
      <c r="L10" s="1462"/>
      <c r="M10" s="1487"/>
      <c r="N10" s="1488"/>
      <c r="O10" s="1488"/>
      <c r="P10" s="1488"/>
      <c r="Q10" s="1489"/>
      <c r="R10" s="1460"/>
      <c r="S10" s="1461"/>
      <c r="T10" s="1461"/>
      <c r="U10" s="1461"/>
      <c r="V10" s="1462"/>
      <c r="W10" s="1474"/>
      <c r="X10" s="1475"/>
      <c r="Y10" s="1475"/>
      <c r="Z10" s="1475"/>
      <c r="AA10" s="1476"/>
      <c r="AB10" s="1452"/>
      <c r="AC10" s="1453"/>
      <c r="AD10" s="1453"/>
      <c r="AE10" s="1453"/>
      <c r="AF10" s="1454"/>
      <c r="AG10" s="15"/>
      <c r="AH10" s="6"/>
    </row>
    <row r="11" spans="1:37" s="13" customFormat="1" ht="36" customHeight="1" x14ac:dyDescent="0.25">
      <c r="A11" s="618"/>
      <c r="B11" s="688" t="s">
        <v>418</v>
      </c>
      <c r="C11" s="501"/>
      <c r="D11" s="6"/>
      <c r="E11" s="586" t="s">
        <v>246</v>
      </c>
      <c r="F11" s="587"/>
      <c r="G11" s="644"/>
      <c r="H11" s="1428" t="s">
        <v>485</v>
      </c>
      <c r="I11" s="1429"/>
      <c r="J11" s="1429"/>
      <c r="K11" s="1429"/>
      <c r="L11" s="1430"/>
      <c r="M11" s="1348" t="s">
        <v>168</v>
      </c>
      <c r="N11" s="1375" t="s">
        <v>385</v>
      </c>
      <c r="O11" s="1326" t="s">
        <v>380</v>
      </c>
      <c r="P11" s="1382"/>
      <c r="Q11" s="1385"/>
      <c r="R11" s="1499" t="s">
        <v>270</v>
      </c>
      <c r="S11" s="1375" t="s">
        <v>385</v>
      </c>
      <c r="T11" s="1326" t="s">
        <v>380</v>
      </c>
      <c r="U11" s="1338" t="s">
        <v>24</v>
      </c>
      <c r="V11" s="1385"/>
      <c r="W11" s="1381"/>
      <c r="X11" s="1375" t="s">
        <v>385</v>
      </c>
      <c r="Y11" s="1326" t="s">
        <v>380</v>
      </c>
      <c r="Z11" s="1338" t="s">
        <v>24</v>
      </c>
      <c r="AA11" s="1385"/>
      <c r="AB11" s="1508" t="s">
        <v>256</v>
      </c>
      <c r="AC11" s="1509"/>
      <c r="AD11" s="1509"/>
      <c r="AE11" s="1509"/>
      <c r="AF11" s="1510"/>
      <c r="AG11" s="15"/>
      <c r="AH11" s="6"/>
    </row>
    <row r="12" spans="1:37" s="13" customFormat="1" ht="36" customHeight="1" thickBot="1" x14ac:dyDescent="0.3">
      <c r="A12" s="52"/>
      <c r="B12" s="689" t="s">
        <v>419</v>
      </c>
      <c r="C12" s="53"/>
      <c r="D12" s="6"/>
      <c r="E12" s="588" t="s">
        <v>245</v>
      </c>
      <c r="F12" s="587"/>
      <c r="G12" s="644"/>
      <c r="H12" s="1431"/>
      <c r="I12" s="1432"/>
      <c r="J12" s="1432"/>
      <c r="K12" s="1432"/>
      <c r="L12" s="1433"/>
      <c r="M12" s="1349"/>
      <c r="N12" s="1376"/>
      <c r="O12" s="1327"/>
      <c r="P12" s="1383"/>
      <c r="Q12" s="1330"/>
      <c r="R12" s="1500"/>
      <c r="S12" s="1376"/>
      <c r="T12" s="1327"/>
      <c r="U12" s="1339"/>
      <c r="V12" s="1330"/>
      <c r="W12" s="1345"/>
      <c r="X12" s="1376"/>
      <c r="Y12" s="1327"/>
      <c r="Z12" s="1339"/>
      <c r="AA12" s="1330"/>
      <c r="AB12" s="1511"/>
      <c r="AC12" s="1512"/>
      <c r="AD12" s="1512"/>
      <c r="AE12" s="1512"/>
      <c r="AF12" s="1513"/>
      <c r="AG12" s="15"/>
      <c r="AH12" s="6"/>
    </row>
    <row r="13" spans="1:37" s="13" customFormat="1" ht="36" customHeight="1" x14ac:dyDescent="0.25">
      <c r="A13" s="618"/>
      <c r="B13" s="690" t="s">
        <v>168</v>
      </c>
      <c r="C13" s="501"/>
      <c r="D13" s="6"/>
      <c r="E13" s="588" t="s">
        <v>243</v>
      </c>
      <c r="F13" s="587"/>
      <c r="G13" s="644"/>
      <c r="H13" s="1434" t="s">
        <v>486</v>
      </c>
      <c r="I13" s="1435"/>
      <c r="J13" s="1435"/>
      <c r="K13" s="1435"/>
      <c r="L13" s="1436"/>
      <c r="M13" s="1349"/>
      <c r="N13" s="1376"/>
      <c r="O13" s="1327"/>
      <c r="P13" s="1383"/>
      <c r="Q13" s="1330"/>
      <c r="R13" s="1500"/>
      <c r="S13" s="1376"/>
      <c r="T13" s="1327"/>
      <c r="U13" s="1339"/>
      <c r="V13" s="1330"/>
      <c r="W13" s="1345"/>
      <c r="X13" s="1376"/>
      <c r="Y13" s="1327"/>
      <c r="Z13" s="1339"/>
      <c r="AA13" s="1330"/>
      <c r="AB13" s="1511"/>
      <c r="AC13" s="1512"/>
      <c r="AD13" s="1512"/>
      <c r="AE13" s="1512"/>
      <c r="AF13" s="1513"/>
      <c r="AG13" s="1464"/>
      <c r="AH13" s="6"/>
    </row>
    <row r="14" spans="1:37" s="13" customFormat="1" ht="36" customHeight="1" thickBot="1" x14ac:dyDescent="0.3">
      <c r="A14" s="52"/>
      <c r="B14" s="691" t="s">
        <v>270</v>
      </c>
      <c r="C14" s="501"/>
      <c r="D14" s="6"/>
      <c r="E14" s="588" t="s">
        <v>244</v>
      </c>
      <c r="F14" s="587"/>
      <c r="G14" s="644"/>
      <c r="H14" s="1437" t="s">
        <v>487</v>
      </c>
      <c r="I14" s="1438"/>
      <c r="J14" s="1438"/>
      <c r="K14" s="1438"/>
      <c r="L14" s="1439"/>
      <c r="M14" s="1350"/>
      <c r="N14" s="1377"/>
      <c r="O14" s="1328"/>
      <c r="P14" s="1526"/>
      <c r="Q14" s="1331"/>
      <c r="R14" s="1501"/>
      <c r="S14" s="1377"/>
      <c r="T14" s="1328"/>
      <c r="U14" s="1340"/>
      <c r="V14" s="1331"/>
      <c r="W14" s="1360"/>
      <c r="X14" s="1377"/>
      <c r="Y14" s="1328"/>
      <c r="Z14" s="1340"/>
      <c r="AA14" s="1331"/>
      <c r="AB14" s="1527" t="s">
        <v>160</v>
      </c>
      <c r="AC14" s="1528"/>
      <c r="AD14" s="1528"/>
      <c r="AE14" s="1528"/>
      <c r="AF14" s="1529"/>
      <c r="AG14" s="1465"/>
      <c r="AH14" s="6"/>
    </row>
    <row r="15" spans="1:37" s="13" customFormat="1" ht="36" customHeight="1" thickBot="1" x14ac:dyDescent="0.3">
      <c r="A15" s="52"/>
      <c r="B15" s="502" t="s">
        <v>297</v>
      </c>
      <c r="C15" s="501"/>
      <c r="D15" s="6"/>
      <c r="E15" s="589" t="s">
        <v>227</v>
      </c>
      <c r="F15" s="587"/>
      <c r="G15" s="646"/>
      <c r="H15" s="1466" t="s">
        <v>183</v>
      </c>
      <c r="I15" s="1467"/>
      <c r="J15" s="1467"/>
      <c r="K15" s="1467"/>
      <c r="L15" s="1468"/>
      <c r="M15" s="1505" t="s">
        <v>183</v>
      </c>
      <c r="N15" s="1506"/>
      <c r="O15" s="1506"/>
      <c r="P15" s="1506"/>
      <c r="Q15" s="1507"/>
      <c r="R15" s="1390" t="s">
        <v>183</v>
      </c>
      <c r="S15" s="1391"/>
      <c r="T15" s="1391"/>
      <c r="U15" s="1391"/>
      <c r="V15" s="1392"/>
      <c r="W15" s="1390" t="s">
        <v>183</v>
      </c>
      <c r="X15" s="1391"/>
      <c r="Y15" s="1391"/>
      <c r="Z15" s="1391"/>
      <c r="AA15" s="1392"/>
      <c r="AB15" s="1533" t="s">
        <v>183</v>
      </c>
      <c r="AC15" s="1534"/>
      <c r="AD15" s="1534"/>
      <c r="AE15" s="1534"/>
      <c r="AF15" s="1535"/>
      <c r="AG15" s="15"/>
      <c r="AH15" s="6"/>
    </row>
    <row r="16" spans="1:37" s="13" customFormat="1" ht="36" customHeight="1" x14ac:dyDescent="0.25">
      <c r="A16" s="52"/>
      <c r="B16" s="503" t="s">
        <v>363</v>
      </c>
      <c r="C16" s="504"/>
      <c r="D16" s="6"/>
      <c r="E16" s="849" t="s">
        <v>226</v>
      </c>
      <c r="F16" s="520"/>
      <c r="G16" s="646"/>
      <c r="H16" s="1425" t="s">
        <v>497</v>
      </c>
      <c r="I16" s="1378" t="s">
        <v>362</v>
      </c>
      <c r="J16" s="1326" t="s">
        <v>380</v>
      </c>
      <c r="K16" s="1338" t="s">
        <v>24</v>
      </c>
      <c r="L16" s="1385"/>
      <c r="M16" s="1357" t="s">
        <v>488</v>
      </c>
      <c r="N16" s="1375" t="s">
        <v>385</v>
      </c>
      <c r="O16" s="1326" t="s">
        <v>380</v>
      </c>
      <c r="P16" s="1338" t="s">
        <v>24</v>
      </c>
      <c r="Q16" s="1329"/>
      <c r="R16" s="1440" t="s">
        <v>256</v>
      </c>
      <c r="S16" s="1441"/>
      <c r="T16" s="1441"/>
      <c r="U16" s="1441"/>
      <c r="V16" s="1442"/>
      <c r="W16" s="1357" t="s">
        <v>488</v>
      </c>
      <c r="X16" s="1375" t="s">
        <v>385</v>
      </c>
      <c r="Y16" s="1320" t="s">
        <v>25</v>
      </c>
      <c r="Z16" s="1341" t="s">
        <v>490</v>
      </c>
      <c r="AA16" s="1329"/>
      <c r="AB16" s="1508" t="s">
        <v>515</v>
      </c>
      <c r="AC16" s="1509"/>
      <c r="AD16" s="1509"/>
      <c r="AE16" s="1509"/>
      <c r="AF16" s="1510"/>
      <c r="AG16" s="15"/>
      <c r="AH16" s="6"/>
    </row>
    <row r="17" spans="1:34" s="13" customFormat="1" ht="36" customHeight="1" thickBot="1" x14ac:dyDescent="0.3">
      <c r="A17" s="52"/>
      <c r="B17" s="54"/>
      <c r="C17" s="463"/>
      <c r="D17" s="6"/>
      <c r="E17" s="1238" t="s">
        <v>228</v>
      </c>
      <c r="F17" s="520"/>
      <c r="G17" s="645"/>
      <c r="H17" s="1426"/>
      <c r="I17" s="1379"/>
      <c r="J17" s="1327"/>
      <c r="K17" s="1339"/>
      <c r="L17" s="1330"/>
      <c r="M17" s="1358"/>
      <c r="N17" s="1376"/>
      <c r="O17" s="1327"/>
      <c r="P17" s="1339"/>
      <c r="Q17" s="1330"/>
      <c r="R17" s="1443"/>
      <c r="S17" s="1444"/>
      <c r="T17" s="1444"/>
      <c r="U17" s="1444"/>
      <c r="V17" s="1445"/>
      <c r="W17" s="1358"/>
      <c r="X17" s="1376"/>
      <c r="Y17" s="1321"/>
      <c r="Z17" s="1342"/>
      <c r="AA17" s="1330"/>
      <c r="AB17" s="1536"/>
      <c r="AC17" s="1537"/>
      <c r="AD17" s="1537"/>
      <c r="AE17" s="1537"/>
      <c r="AF17" s="1538"/>
      <c r="AG17" s="15"/>
      <c r="AH17" s="6"/>
    </row>
    <row r="18" spans="1:34" s="13" customFormat="1" ht="36" customHeight="1" x14ac:dyDescent="0.25">
      <c r="A18" s="52"/>
      <c r="B18" s="54"/>
      <c r="C18" s="53"/>
      <c r="D18" s="6"/>
      <c r="E18" s="1238" t="s">
        <v>229</v>
      </c>
      <c r="F18" s="520"/>
      <c r="G18" s="645"/>
      <c r="H18" s="1426"/>
      <c r="I18" s="1379"/>
      <c r="J18" s="1327"/>
      <c r="K18" s="1339"/>
      <c r="L18" s="1330"/>
      <c r="M18" s="1358"/>
      <c r="N18" s="1376"/>
      <c r="O18" s="1327"/>
      <c r="P18" s="1339"/>
      <c r="Q18" s="1330"/>
      <c r="R18" s="1530" t="s">
        <v>159</v>
      </c>
      <c r="S18" s="1531"/>
      <c r="T18" s="1531"/>
      <c r="U18" s="1531"/>
      <c r="V18" s="1532"/>
      <c r="W18" s="1358"/>
      <c r="X18" s="1376"/>
      <c r="Y18" s="1321"/>
      <c r="Z18" s="1342"/>
      <c r="AA18" s="1330"/>
      <c r="AB18" s="1493" t="s">
        <v>59</v>
      </c>
      <c r="AC18" s="1494"/>
      <c r="AD18" s="1494"/>
      <c r="AE18" s="1494"/>
      <c r="AF18" s="1495"/>
      <c r="AG18" s="15"/>
      <c r="AH18" s="6"/>
    </row>
    <row r="19" spans="1:34" s="13" customFormat="1" ht="36" customHeight="1" thickBot="1" x14ac:dyDescent="0.3">
      <c r="A19" s="618"/>
      <c r="B19" s="1018" t="s">
        <v>420</v>
      </c>
      <c r="C19" s="501"/>
      <c r="D19" s="6"/>
      <c r="E19" s="1238" t="s">
        <v>230</v>
      </c>
      <c r="F19" s="520"/>
      <c r="G19" s="645"/>
      <c r="H19" s="1427"/>
      <c r="I19" s="1380"/>
      <c r="J19" s="1328"/>
      <c r="K19" s="1340"/>
      <c r="L19" s="1331"/>
      <c r="M19" s="1359"/>
      <c r="N19" s="1377"/>
      <c r="O19" s="1328"/>
      <c r="P19" s="1340"/>
      <c r="Q19" s="1331"/>
      <c r="R19" s="1446" t="s">
        <v>124</v>
      </c>
      <c r="S19" s="1447"/>
      <c r="T19" s="1447"/>
      <c r="U19" s="1447"/>
      <c r="V19" s="1448"/>
      <c r="W19" s="1359"/>
      <c r="X19" s="1377"/>
      <c r="Y19" s="1322"/>
      <c r="Z19" s="1343"/>
      <c r="AA19" s="1331"/>
      <c r="AB19" s="1496"/>
      <c r="AC19" s="1497"/>
      <c r="AD19" s="1497"/>
      <c r="AE19" s="1497"/>
      <c r="AF19" s="1498"/>
      <c r="AG19" s="15"/>
      <c r="AH19" s="6"/>
    </row>
    <row r="20" spans="1:34" s="13" customFormat="1" ht="36" customHeight="1" thickBot="1" x14ac:dyDescent="0.8">
      <c r="A20" s="52"/>
      <c r="B20" s="689" t="s">
        <v>421</v>
      </c>
      <c r="C20" s="53"/>
      <c r="D20" s="6"/>
      <c r="E20" s="590" t="s">
        <v>250</v>
      </c>
      <c r="F20" s="520"/>
      <c r="G20" s="521"/>
      <c r="H20" s="1419" t="s">
        <v>240</v>
      </c>
      <c r="I20" s="1420"/>
      <c r="J20" s="1420"/>
      <c r="K20" s="1420"/>
      <c r="L20" s="1421"/>
      <c r="M20" s="1351" t="s">
        <v>240</v>
      </c>
      <c r="N20" s="1352"/>
      <c r="O20" s="1352"/>
      <c r="P20" s="1352"/>
      <c r="Q20" s="1353"/>
      <c r="R20" s="1419" t="s">
        <v>240</v>
      </c>
      <c r="S20" s="1420"/>
      <c r="T20" s="1420"/>
      <c r="U20" s="1420"/>
      <c r="V20" s="1421"/>
      <c r="W20" s="1351" t="s">
        <v>240</v>
      </c>
      <c r="X20" s="1352"/>
      <c r="Y20" s="1352"/>
      <c r="Z20" s="1352"/>
      <c r="AA20" s="1353"/>
      <c r="AB20" s="1539" t="s">
        <v>96</v>
      </c>
      <c r="AC20" s="1540"/>
      <c r="AD20" s="1540"/>
      <c r="AE20" s="1540"/>
      <c r="AF20" s="1541"/>
      <c r="AG20" s="15"/>
      <c r="AH20" s="6"/>
    </row>
    <row r="21" spans="1:34" s="13" customFormat="1" ht="36" customHeight="1" thickBot="1" x14ac:dyDescent="0.8">
      <c r="A21" s="618"/>
      <c r="B21" s="1066" t="s">
        <v>498</v>
      </c>
      <c r="C21" s="501"/>
      <c r="D21" s="6"/>
      <c r="E21" s="590" t="s">
        <v>251</v>
      </c>
      <c r="F21" s="520"/>
      <c r="G21" s="521"/>
      <c r="H21" s="1351"/>
      <c r="I21" s="1352"/>
      <c r="J21" s="1352"/>
      <c r="K21" s="1352"/>
      <c r="L21" s="1353"/>
      <c r="M21" s="1354"/>
      <c r="N21" s="1355"/>
      <c r="O21" s="1355"/>
      <c r="P21" s="1355"/>
      <c r="Q21" s="1356"/>
      <c r="R21" s="1351"/>
      <c r="S21" s="1352"/>
      <c r="T21" s="1352"/>
      <c r="U21" s="1352"/>
      <c r="V21" s="1353"/>
      <c r="W21" s="1351"/>
      <c r="X21" s="1352"/>
      <c r="Y21" s="1352"/>
      <c r="Z21" s="1352"/>
      <c r="AA21" s="1353"/>
      <c r="AB21" s="1045"/>
      <c r="AC21" s="1045"/>
      <c r="AD21" s="1045"/>
      <c r="AE21" s="1045"/>
      <c r="AF21" s="1046"/>
      <c r="AG21" s="15"/>
      <c r="AH21" s="6"/>
    </row>
    <row r="22" spans="1:34" s="13" customFormat="1" ht="36" customHeight="1" x14ac:dyDescent="0.3">
      <c r="A22" s="52"/>
      <c r="B22" s="1019" t="s">
        <v>312</v>
      </c>
      <c r="C22" s="501"/>
      <c r="D22" s="6"/>
      <c r="E22" s="1502" t="s">
        <v>231</v>
      </c>
      <c r="F22" s="519"/>
      <c r="G22" s="645"/>
      <c r="H22" s="1344"/>
      <c r="I22" s="1378" t="s">
        <v>362</v>
      </c>
      <c r="J22" s="1326" t="s">
        <v>380</v>
      </c>
      <c r="K22" s="1338" t="s">
        <v>24</v>
      </c>
      <c r="L22" s="1329"/>
      <c r="M22" s="1344"/>
      <c r="N22" s="1323" t="s">
        <v>489</v>
      </c>
      <c r="O22" s="1320" t="s">
        <v>491</v>
      </c>
      <c r="P22" s="1338" t="s">
        <v>24</v>
      </c>
      <c r="Q22" s="1329"/>
      <c r="R22" s="1344"/>
      <c r="S22" s="1323" t="s">
        <v>489</v>
      </c>
      <c r="T22" s="1326" t="s">
        <v>380</v>
      </c>
      <c r="U22" s="1338" t="s">
        <v>445</v>
      </c>
      <c r="V22" s="1329"/>
      <c r="W22" s="1344"/>
      <c r="X22" s="1323" t="s">
        <v>489</v>
      </c>
      <c r="Y22" s="1326" t="s">
        <v>380</v>
      </c>
      <c r="Z22" s="1338" t="s">
        <v>24</v>
      </c>
      <c r="AA22" s="1329"/>
      <c r="AB22" s="544"/>
      <c r="AC22" s="544"/>
      <c r="AD22" s="544"/>
      <c r="AE22" s="544"/>
      <c r="AF22" s="591"/>
      <c r="AG22" s="15"/>
      <c r="AH22" s="6"/>
    </row>
    <row r="23" spans="1:34" s="13" customFormat="1" ht="36" customHeight="1" x14ac:dyDescent="0.3">
      <c r="A23" s="52"/>
      <c r="B23" s="1067" t="s">
        <v>311</v>
      </c>
      <c r="C23" s="501"/>
      <c r="D23" s="6"/>
      <c r="E23" s="1503"/>
      <c r="F23" s="519"/>
      <c r="G23" s="645"/>
      <c r="H23" s="1345"/>
      <c r="I23" s="1379"/>
      <c r="J23" s="1327"/>
      <c r="K23" s="1339"/>
      <c r="L23" s="1330"/>
      <c r="M23" s="1345"/>
      <c r="N23" s="1324"/>
      <c r="O23" s="1321"/>
      <c r="P23" s="1339"/>
      <c r="Q23" s="1330"/>
      <c r="R23" s="1345"/>
      <c r="S23" s="1324"/>
      <c r="T23" s="1327"/>
      <c r="U23" s="1339"/>
      <c r="V23" s="1330"/>
      <c r="W23" s="1345"/>
      <c r="X23" s="1324"/>
      <c r="Y23" s="1327"/>
      <c r="Z23" s="1339"/>
      <c r="AA23" s="1330"/>
      <c r="AB23" s="544"/>
      <c r="AC23" s="544"/>
      <c r="AD23" s="544"/>
      <c r="AE23" s="544"/>
      <c r="AF23" s="591"/>
      <c r="AG23" s="15"/>
      <c r="AH23" s="6"/>
    </row>
    <row r="24" spans="1:34" s="13" customFormat="1" ht="36" customHeight="1" x14ac:dyDescent="0.75">
      <c r="A24" s="52"/>
      <c r="B24" s="1020" t="s">
        <v>364</v>
      </c>
      <c r="C24" s="501"/>
      <c r="D24" s="6"/>
      <c r="E24" s="1503"/>
      <c r="F24" s="537"/>
      <c r="G24" s="645"/>
      <c r="H24" s="1345"/>
      <c r="I24" s="1379"/>
      <c r="J24" s="1327"/>
      <c r="K24" s="1339"/>
      <c r="L24" s="1330"/>
      <c r="M24" s="1345"/>
      <c r="N24" s="1324"/>
      <c r="O24" s="1321"/>
      <c r="P24" s="1339"/>
      <c r="Q24" s="1330"/>
      <c r="R24" s="1345"/>
      <c r="S24" s="1324"/>
      <c r="T24" s="1327"/>
      <c r="U24" s="1339"/>
      <c r="V24" s="1330"/>
      <c r="W24" s="1345"/>
      <c r="X24" s="1324"/>
      <c r="Y24" s="1327"/>
      <c r="Z24" s="1339"/>
      <c r="AA24" s="1330"/>
      <c r="AB24" s="544"/>
      <c r="AC24" s="544"/>
      <c r="AD24" s="544"/>
      <c r="AE24" s="544"/>
      <c r="AF24" s="591"/>
      <c r="AG24" s="15"/>
      <c r="AH24" s="6"/>
    </row>
    <row r="25" spans="1:34" s="13" customFormat="1" ht="36" customHeight="1" thickBot="1" x14ac:dyDescent="0.3">
      <c r="A25" s="52"/>
      <c r="B25" s="1068" t="s">
        <v>29</v>
      </c>
      <c r="C25" s="501"/>
      <c r="D25" s="6"/>
      <c r="E25" s="1504"/>
      <c r="F25" s="538"/>
      <c r="G25" s="645"/>
      <c r="H25" s="1360"/>
      <c r="I25" s="1380"/>
      <c r="J25" s="1328"/>
      <c r="K25" s="1340"/>
      <c r="L25" s="1331"/>
      <c r="M25" s="1360"/>
      <c r="N25" s="1325"/>
      <c r="O25" s="1322"/>
      <c r="P25" s="1340"/>
      <c r="Q25" s="1331"/>
      <c r="R25" s="1360"/>
      <c r="S25" s="1325"/>
      <c r="T25" s="1328"/>
      <c r="U25" s="1340"/>
      <c r="V25" s="1331"/>
      <c r="W25" s="1360"/>
      <c r="X25" s="1325"/>
      <c r="Y25" s="1328"/>
      <c r="Z25" s="1340"/>
      <c r="AA25" s="1331"/>
      <c r="AB25" s="544"/>
      <c r="AC25" s="544"/>
      <c r="AD25" s="544"/>
      <c r="AE25" s="544"/>
      <c r="AF25" s="591"/>
      <c r="AG25" s="15"/>
      <c r="AH25" s="6"/>
    </row>
    <row r="26" spans="1:34" s="13" customFormat="1" ht="36" customHeight="1" thickBot="1" x14ac:dyDescent="0.3">
      <c r="A26" s="52"/>
      <c r="B26" s="1069" t="s">
        <v>23</v>
      </c>
      <c r="C26" s="501"/>
      <c r="D26" s="6"/>
      <c r="E26" s="592" t="s">
        <v>232</v>
      </c>
      <c r="F26" s="539"/>
      <c r="G26" s="647"/>
      <c r="H26" s="1332" t="s">
        <v>183</v>
      </c>
      <c r="I26" s="1333"/>
      <c r="J26" s="1333"/>
      <c r="K26" s="1333"/>
      <c r="L26" s="1334"/>
      <c r="M26" s="1332" t="s">
        <v>183</v>
      </c>
      <c r="N26" s="1333"/>
      <c r="O26" s="1333"/>
      <c r="P26" s="1333"/>
      <c r="Q26" s="1334"/>
      <c r="R26" s="1390" t="s">
        <v>183</v>
      </c>
      <c r="S26" s="1391"/>
      <c r="T26" s="1391"/>
      <c r="U26" s="1391"/>
      <c r="V26" s="1392"/>
      <c r="W26" s="1390" t="s">
        <v>183</v>
      </c>
      <c r="X26" s="1391"/>
      <c r="Y26" s="1391"/>
      <c r="Z26" s="1391"/>
      <c r="AA26" s="1392"/>
      <c r="AB26" s="544"/>
      <c r="AC26" s="544"/>
      <c r="AD26" s="544"/>
      <c r="AE26" s="1079"/>
      <c r="AF26" s="591"/>
      <c r="AG26" s="15"/>
      <c r="AH26" s="6"/>
    </row>
    <row r="27" spans="1:34" s="13" customFormat="1" ht="36" customHeight="1" x14ac:dyDescent="0.25">
      <c r="A27" s="52"/>
      <c r="B27" s="1070" t="s">
        <v>500</v>
      </c>
      <c r="C27" s="501"/>
      <c r="D27" s="6"/>
      <c r="E27" s="1238" t="s">
        <v>206</v>
      </c>
      <c r="F27" s="1317" t="s">
        <v>133</v>
      </c>
      <c r="G27" s="648"/>
      <c r="H27" s="1357" t="s">
        <v>488</v>
      </c>
      <c r="I27" s="1375" t="s">
        <v>385</v>
      </c>
      <c r="J27" s="1320" t="s">
        <v>25</v>
      </c>
      <c r="K27" s="1341" t="s">
        <v>490</v>
      </c>
      <c r="L27" s="1329"/>
      <c r="M27" s="1335" t="s">
        <v>363</v>
      </c>
      <c r="N27" s="1378" t="s">
        <v>362</v>
      </c>
      <c r="O27" s="1320" t="s">
        <v>25</v>
      </c>
      <c r="P27" s="1341" t="s">
        <v>490</v>
      </c>
      <c r="Q27" s="1361" t="s">
        <v>368</v>
      </c>
      <c r="R27" s="1344"/>
      <c r="S27" s="1375" t="s">
        <v>385</v>
      </c>
      <c r="T27" s="1320" t="s">
        <v>25</v>
      </c>
      <c r="U27" s="1338" t="s">
        <v>24</v>
      </c>
      <c r="V27" s="1329"/>
      <c r="W27" s="1344"/>
      <c r="X27" s="1378" t="s">
        <v>362</v>
      </c>
      <c r="Y27" s="1320" t="s">
        <v>25</v>
      </c>
      <c r="Z27" s="1338" t="s">
        <v>24</v>
      </c>
      <c r="AA27" s="1329"/>
      <c r="AB27" s="544"/>
      <c r="AC27" s="544"/>
      <c r="AD27" s="544"/>
      <c r="AE27" s="544"/>
      <c r="AF27" s="591"/>
      <c r="AG27" s="15"/>
      <c r="AH27" s="6"/>
    </row>
    <row r="28" spans="1:34" s="13" customFormat="1" ht="36" customHeight="1" x14ac:dyDescent="0.25">
      <c r="A28" s="52"/>
      <c r="B28" s="54"/>
      <c r="C28" s="501"/>
      <c r="D28" s="6"/>
      <c r="E28" s="1238" t="s">
        <v>207</v>
      </c>
      <c r="F28" s="1318"/>
      <c r="G28" s="648"/>
      <c r="H28" s="1358"/>
      <c r="I28" s="1376"/>
      <c r="J28" s="1321"/>
      <c r="K28" s="1342"/>
      <c r="L28" s="1330"/>
      <c r="M28" s="1336"/>
      <c r="N28" s="1379"/>
      <c r="O28" s="1321"/>
      <c r="P28" s="1342"/>
      <c r="Q28" s="1362"/>
      <c r="R28" s="1345"/>
      <c r="S28" s="1376"/>
      <c r="T28" s="1321"/>
      <c r="U28" s="1339"/>
      <c r="V28" s="1330"/>
      <c r="W28" s="1345"/>
      <c r="X28" s="1379"/>
      <c r="Y28" s="1321"/>
      <c r="Z28" s="1339"/>
      <c r="AA28" s="1330"/>
      <c r="AB28" s="544"/>
      <c r="AC28" s="544"/>
      <c r="AD28" s="544"/>
      <c r="AE28" s="544"/>
      <c r="AF28" s="591"/>
      <c r="AG28" s="15"/>
      <c r="AH28" s="6"/>
    </row>
    <row r="29" spans="1:34" s="13" customFormat="1" ht="36" customHeight="1" x14ac:dyDescent="0.25">
      <c r="A29" s="52"/>
      <c r="B29" s="54"/>
      <c r="C29" s="53"/>
      <c r="D29" s="6"/>
      <c r="E29" s="1238" t="s">
        <v>247</v>
      </c>
      <c r="F29" s="1319"/>
      <c r="G29" s="648"/>
      <c r="H29" s="1358"/>
      <c r="I29" s="1376"/>
      <c r="J29" s="1321"/>
      <c r="K29" s="1342"/>
      <c r="L29" s="1330"/>
      <c r="M29" s="1336"/>
      <c r="N29" s="1379"/>
      <c r="O29" s="1321"/>
      <c r="P29" s="1342"/>
      <c r="Q29" s="1362"/>
      <c r="R29" s="1345"/>
      <c r="S29" s="1376"/>
      <c r="T29" s="1321"/>
      <c r="U29" s="1339"/>
      <c r="V29" s="1330"/>
      <c r="W29" s="1345"/>
      <c r="X29" s="1379"/>
      <c r="Y29" s="1321"/>
      <c r="Z29" s="1339"/>
      <c r="AA29" s="1330"/>
      <c r="AB29" s="544"/>
      <c r="AC29" s="544"/>
      <c r="AD29" s="544"/>
      <c r="AE29" s="544"/>
      <c r="AF29" s="591"/>
      <c r="AG29" s="15"/>
      <c r="AH29" s="6"/>
    </row>
    <row r="30" spans="1:34" s="13" customFormat="1" ht="36" customHeight="1" thickBot="1" x14ac:dyDescent="0.3">
      <c r="A30" s="52"/>
      <c r="B30" s="688" t="s">
        <v>422</v>
      </c>
      <c r="C30" s="53"/>
      <c r="D30" s="6"/>
      <c r="E30" s="1238" t="s">
        <v>248</v>
      </c>
      <c r="F30" s="519"/>
      <c r="G30" s="648"/>
      <c r="H30" s="1359"/>
      <c r="I30" s="1377"/>
      <c r="J30" s="1322"/>
      <c r="K30" s="1343"/>
      <c r="L30" s="1331"/>
      <c r="M30" s="1337"/>
      <c r="N30" s="1380"/>
      <c r="O30" s="1322"/>
      <c r="P30" s="1343"/>
      <c r="Q30" s="1363"/>
      <c r="R30" s="1360"/>
      <c r="S30" s="1377"/>
      <c r="T30" s="1322"/>
      <c r="U30" s="1340"/>
      <c r="V30" s="1331"/>
      <c r="W30" s="1346"/>
      <c r="X30" s="1380"/>
      <c r="Y30" s="1322"/>
      <c r="Z30" s="1340"/>
      <c r="AA30" s="1386"/>
      <c r="AB30" s="544"/>
      <c r="AC30" s="544"/>
      <c r="AD30" s="544"/>
      <c r="AE30" s="544"/>
      <c r="AF30" s="591"/>
      <c r="AG30" s="15"/>
      <c r="AH30" s="6"/>
    </row>
    <row r="31" spans="1:34" s="13" customFormat="1" ht="36" customHeight="1" x14ac:dyDescent="0.25">
      <c r="A31" s="52"/>
      <c r="B31" s="689" t="s">
        <v>423</v>
      </c>
      <c r="C31" s="53"/>
      <c r="D31" s="6"/>
      <c r="E31" s="593" t="s">
        <v>233</v>
      </c>
      <c r="F31" s="594"/>
      <c r="G31" s="1409"/>
      <c r="H31" s="1364" t="s">
        <v>306</v>
      </c>
      <c r="I31" s="1365"/>
      <c r="J31" s="1365"/>
      <c r="K31" s="1365"/>
      <c r="L31" s="1366"/>
      <c r="M31" s="1364" t="s">
        <v>306</v>
      </c>
      <c r="N31" s="1365"/>
      <c r="O31" s="1365"/>
      <c r="P31" s="1365"/>
      <c r="Q31" s="1366"/>
      <c r="R31" s="1410"/>
      <c r="S31" s="1411"/>
      <c r="T31" s="1411"/>
      <c r="U31" s="1411"/>
      <c r="V31" s="1412"/>
      <c r="W31" s="1364" t="s">
        <v>306</v>
      </c>
      <c r="X31" s="1365"/>
      <c r="Y31" s="1365"/>
      <c r="Z31" s="1365"/>
      <c r="AA31" s="1366"/>
      <c r="AB31" s="69"/>
      <c r="AC31" s="35"/>
      <c r="AD31" s="35"/>
      <c r="AE31" s="35"/>
      <c r="AF31" s="102"/>
      <c r="AG31" s="15"/>
      <c r="AH31" s="6"/>
    </row>
    <row r="32" spans="1:34" s="13" customFormat="1" ht="36" customHeight="1" x14ac:dyDescent="0.25">
      <c r="A32" s="52"/>
      <c r="B32" s="1073" t="s">
        <v>484</v>
      </c>
      <c r="C32" s="53"/>
      <c r="D32" s="6"/>
      <c r="E32" s="593" t="s">
        <v>234</v>
      </c>
      <c r="F32" s="1407" t="s">
        <v>181</v>
      </c>
      <c r="G32" s="1409"/>
      <c r="H32" s="1367"/>
      <c r="I32" s="1368"/>
      <c r="J32" s="1368"/>
      <c r="K32" s="1368"/>
      <c r="L32" s="1369"/>
      <c r="M32" s="1367"/>
      <c r="N32" s="1368"/>
      <c r="O32" s="1368"/>
      <c r="P32" s="1368"/>
      <c r="Q32" s="1369"/>
      <c r="R32" s="1413" t="s">
        <v>134</v>
      </c>
      <c r="S32" s="1414"/>
      <c r="T32" s="1414"/>
      <c r="U32" s="1414"/>
      <c r="V32" s="1415"/>
      <c r="W32" s="1367"/>
      <c r="X32" s="1368"/>
      <c r="Y32" s="1368"/>
      <c r="Z32" s="1368"/>
      <c r="AA32" s="1369"/>
      <c r="AB32" s="69"/>
      <c r="AC32" s="35"/>
      <c r="AD32" s="35"/>
      <c r="AE32" s="35"/>
      <c r="AF32" s="102"/>
      <c r="AG32" s="15"/>
      <c r="AH32" s="6"/>
    </row>
    <row r="33" spans="1:44" s="13" customFormat="1" ht="36" customHeight="1" thickBot="1" x14ac:dyDescent="0.3">
      <c r="A33" s="618"/>
      <c r="B33" s="1074" t="s">
        <v>499</v>
      </c>
      <c r="C33" s="501"/>
      <c r="D33" s="6"/>
      <c r="E33" s="593" t="s">
        <v>235</v>
      </c>
      <c r="F33" s="1408"/>
      <c r="G33" s="1409"/>
      <c r="H33" s="1367"/>
      <c r="I33" s="1368"/>
      <c r="J33" s="1368"/>
      <c r="K33" s="1368"/>
      <c r="L33" s="1369"/>
      <c r="M33" s="1370"/>
      <c r="N33" s="1371"/>
      <c r="O33" s="1371"/>
      <c r="P33" s="1371"/>
      <c r="Q33" s="1372"/>
      <c r="R33" s="1413"/>
      <c r="S33" s="1414"/>
      <c r="T33" s="1414"/>
      <c r="U33" s="1414"/>
      <c r="V33" s="1415"/>
      <c r="W33" s="1370"/>
      <c r="X33" s="1371"/>
      <c r="Y33" s="1371"/>
      <c r="Z33" s="1371"/>
      <c r="AA33" s="1372"/>
      <c r="AB33" s="69"/>
      <c r="AC33" s="35"/>
      <c r="AD33" s="35"/>
      <c r="AE33" s="35"/>
      <c r="AF33" s="102"/>
      <c r="AG33" s="15"/>
      <c r="AH33" s="6"/>
    </row>
    <row r="34" spans="1:44" s="13" customFormat="1" ht="36" customHeight="1" x14ac:dyDescent="0.25">
      <c r="A34" s="52"/>
      <c r="B34" s="54"/>
      <c r="C34" s="53"/>
      <c r="D34" s="6"/>
      <c r="E34" s="1238" t="s">
        <v>236</v>
      </c>
      <c r="F34" s="1408"/>
      <c r="G34" s="1347"/>
      <c r="H34" s="1381"/>
      <c r="I34" s="1382"/>
      <c r="J34" s="1320" t="s">
        <v>25</v>
      </c>
      <c r="K34" s="1373" t="s">
        <v>445</v>
      </c>
      <c r="L34" s="1385"/>
      <c r="M34" s="1348" t="s">
        <v>168</v>
      </c>
      <c r="N34" s="1382"/>
      <c r="O34" s="1382"/>
      <c r="P34" s="1382"/>
      <c r="Q34" s="1385"/>
      <c r="R34" s="1413"/>
      <c r="S34" s="1414"/>
      <c r="T34" s="1414"/>
      <c r="U34" s="1414"/>
      <c r="V34" s="1415"/>
      <c r="W34" s="1401" t="s">
        <v>220</v>
      </c>
      <c r="X34" s="1402"/>
      <c r="Y34" s="1402"/>
      <c r="Z34" s="1402"/>
      <c r="AA34" s="1403"/>
      <c r="AB34" s="69"/>
      <c r="AC34" s="35"/>
      <c r="AD34" s="35"/>
      <c r="AE34" s="35"/>
      <c r="AF34" s="102"/>
      <c r="AG34" s="15"/>
      <c r="AH34" s="6"/>
    </row>
    <row r="35" spans="1:44" s="13" customFormat="1" ht="36" customHeight="1" x14ac:dyDescent="0.25">
      <c r="A35" s="52"/>
      <c r="B35" s="54"/>
      <c r="C35" s="501"/>
      <c r="D35" s="6"/>
      <c r="E35" s="1238" t="s">
        <v>237</v>
      </c>
      <c r="F35" s="520"/>
      <c r="G35" s="1347"/>
      <c r="H35" s="1345"/>
      <c r="I35" s="1383"/>
      <c r="J35" s="1321"/>
      <c r="K35" s="1339"/>
      <c r="L35" s="1330"/>
      <c r="M35" s="1349"/>
      <c r="N35" s="1383"/>
      <c r="O35" s="1383"/>
      <c r="P35" s="1383"/>
      <c r="Q35" s="1330"/>
      <c r="R35" s="1413"/>
      <c r="S35" s="1414"/>
      <c r="T35" s="1414"/>
      <c r="U35" s="1414"/>
      <c r="V35" s="1415"/>
      <c r="W35" s="1404"/>
      <c r="X35" s="1405"/>
      <c r="Y35" s="1405"/>
      <c r="Z35" s="1405"/>
      <c r="AA35" s="1406"/>
      <c r="AB35" s="69"/>
      <c r="AC35" s="35"/>
      <c r="AD35" s="35"/>
      <c r="AE35" s="35"/>
      <c r="AF35" s="102"/>
      <c r="AG35" s="15"/>
      <c r="AH35" s="6"/>
    </row>
    <row r="36" spans="1:44" s="13" customFormat="1" ht="36" customHeight="1" x14ac:dyDescent="0.25">
      <c r="A36" s="52"/>
      <c r="B36" s="1290" t="s">
        <v>450</v>
      </c>
      <c r="C36" s="501"/>
      <c r="D36" s="6"/>
      <c r="E36" s="1238" t="s">
        <v>238</v>
      </c>
      <c r="F36" s="520"/>
      <c r="G36" s="1347"/>
      <c r="H36" s="1345"/>
      <c r="I36" s="1383"/>
      <c r="J36" s="1321"/>
      <c r="K36" s="1339"/>
      <c r="L36" s="1330"/>
      <c r="M36" s="1349"/>
      <c r="N36" s="1383"/>
      <c r="O36" s="1383"/>
      <c r="P36" s="1383"/>
      <c r="Q36" s="1330"/>
      <c r="R36" s="1413"/>
      <c r="S36" s="1414"/>
      <c r="T36" s="1414"/>
      <c r="U36" s="1414"/>
      <c r="V36" s="1415"/>
      <c r="W36" s="1395" t="s">
        <v>260</v>
      </c>
      <c r="X36" s="1396"/>
      <c r="Y36" s="1396"/>
      <c r="Z36" s="1396"/>
      <c r="AA36" s="1397"/>
      <c r="AB36" s="69"/>
      <c r="AC36" s="35"/>
      <c r="AD36" s="35"/>
      <c r="AE36" s="35"/>
      <c r="AF36" s="102"/>
      <c r="AG36" s="15"/>
      <c r="AH36" s="6"/>
    </row>
    <row r="37" spans="1:44" s="13" customFormat="1" ht="36" customHeight="1" thickBot="1" x14ac:dyDescent="0.3">
      <c r="A37" s="54"/>
      <c r="B37" s="1291"/>
      <c r="C37" s="54"/>
      <c r="D37" s="6"/>
      <c r="E37" s="595" t="s">
        <v>239</v>
      </c>
      <c r="F37" s="596"/>
      <c r="G37" s="1347"/>
      <c r="H37" s="1346"/>
      <c r="I37" s="1384"/>
      <c r="J37" s="1322"/>
      <c r="K37" s="1374"/>
      <c r="L37" s="1386"/>
      <c r="M37" s="1387"/>
      <c r="N37" s="1384"/>
      <c r="O37" s="1384"/>
      <c r="P37" s="1384"/>
      <c r="Q37" s="1386"/>
      <c r="R37" s="1416"/>
      <c r="S37" s="1417"/>
      <c r="T37" s="1417"/>
      <c r="U37" s="1417"/>
      <c r="V37" s="1418"/>
      <c r="W37" s="1398"/>
      <c r="X37" s="1399"/>
      <c r="Y37" s="1399"/>
      <c r="Z37" s="1399"/>
      <c r="AA37" s="1400"/>
      <c r="AB37" s="69"/>
      <c r="AC37" s="35"/>
      <c r="AD37" s="35"/>
      <c r="AE37" s="35"/>
      <c r="AF37" s="102"/>
      <c r="AG37" s="15"/>
      <c r="AH37" s="6"/>
    </row>
    <row r="38" spans="1:44" s="13" customFormat="1" ht="36" customHeight="1" x14ac:dyDescent="0.25">
      <c r="A38" s="54"/>
      <c r="B38" s="865" t="s">
        <v>446</v>
      </c>
      <c r="C38" s="54"/>
      <c r="D38" s="6"/>
      <c r="E38" s="597" t="s">
        <v>253</v>
      </c>
      <c r="F38" s="540"/>
      <c r="G38" s="1347"/>
      <c r="H38" s="1514"/>
      <c r="I38" s="1515"/>
      <c r="J38" s="1515"/>
      <c r="K38" s="1515"/>
      <c r="L38" s="1516"/>
      <c r="M38" s="598"/>
      <c r="N38" s="452"/>
      <c r="O38" s="452"/>
      <c r="P38" s="452"/>
      <c r="Q38" s="452"/>
      <c r="R38" s="96"/>
      <c r="S38" s="32"/>
      <c r="T38" s="32"/>
      <c r="U38" s="32"/>
      <c r="V38" s="1055"/>
      <c r="W38" s="101"/>
      <c r="X38" s="33"/>
      <c r="Y38" s="33"/>
      <c r="Z38" s="33"/>
      <c r="AA38" s="1059"/>
      <c r="AB38" s="69"/>
      <c r="AC38" s="35"/>
      <c r="AD38" s="35"/>
      <c r="AE38" s="35"/>
      <c r="AF38" s="102"/>
      <c r="AG38" s="15"/>
      <c r="AH38" s="6"/>
    </row>
    <row r="39" spans="1:44" s="13" customFormat="1" ht="36" customHeight="1" thickBot="1" x14ac:dyDescent="0.3">
      <c r="A39" s="54"/>
      <c r="B39" s="1077" t="s">
        <v>379</v>
      </c>
      <c r="C39" s="54"/>
      <c r="D39" s="6"/>
      <c r="E39" s="1047" t="s">
        <v>254</v>
      </c>
      <c r="F39" s="540"/>
      <c r="G39" s="1490"/>
      <c r="H39" s="1517"/>
      <c r="I39" s="1518"/>
      <c r="J39" s="1518"/>
      <c r="K39" s="1518"/>
      <c r="L39" s="1519"/>
      <c r="M39" s="454"/>
      <c r="N39" s="453"/>
      <c r="O39" s="453"/>
      <c r="P39" s="453"/>
      <c r="Q39" s="453"/>
      <c r="R39" s="96"/>
      <c r="S39" s="32"/>
      <c r="T39" s="32"/>
      <c r="U39" s="32"/>
      <c r="V39" s="1055"/>
      <c r="W39" s="103"/>
      <c r="X39" s="104" t="s">
        <v>157</v>
      </c>
      <c r="Y39" s="104"/>
      <c r="Z39" s="104"/>
      <c r="AA39" s="1060"/>
      <c r="AB39" s="105"/>
      <c r="AC39" s="106"/>
      <c r="AD39" s="106"/>
      <c r="AE39" s="106"/>
      <c r="AF39" s="107"/>
      <c r="AG39"/>
      <c r="AH39"/>
    </row>
    <row r="40" spans="1:44" s="17" customFormat="1" ht="36" customHeight="1" thickBot="1" x14ac:dyDescent="0.3">
      <c r="A40" s="54"/>
      <c r="B40" s="54"/>
      <c r="C40" s="54"/>
      <c r="D40" s="13"/>
      <c r="E40" s="1048"/>
      <c r="F40" s="1049"/>
      <c r="G40" s="1049"/>
      <c r="H40" s="132"/>
      <c r="I40" s="132"/>
      <c r="J40" s="132"/>
      <c r="K40" s="132"/>
      <c r="L40" s="132"/>
      <c r="M40" s="132"/>
      <c r="N40" s="132"/>
      <c r="O40" s="132"/>
      <c r="P40" s="132"/>
      <c r="Q40" s="132"/>
      <c r="R40" s="1056"/>
      <c r="S40" s="1057"/>
      <c r="T40" s="1057"/>
      <c r="U40" s="1057"/>
      <c r="V40" s="1058"/>
      <c r="W40" s="132"/>
      <c r="X40" s="132"/>
      <c r="Y40" s="132"/>
      <c r="Z40" s="132"/>
      <c r="AA40" s="132"/>
      <c r="AB40" s="132"/>
      <c r="AC40" s="132"/>
      <c r="AD40" s="132"/>
      <c r="AE40" s="132"/>
      <c r="AF40" s="1061"/>
      <c r="AG40"/>
      <c r="AH40"/>
    </row>
    <row r="41" spans="1:44" s="17" customFormat="1" ht="36" customHeight="1" x14ac:dyDescent="0.25">
      <c r="A41" s="52"/>
      <c r="B41" s="603" t="s">
        <v>317</v>
      </c>
      <c r="C41" s="53"/>
      <c r="D41" s="13"/>
      <c r="E41" s="1050"/>
      <c r="F41" s="1393"/>
      <c r="G41" s="1393"/>
      <c r="H41" s="1393"/>
      <c r="I41" s="1393"/>
      <c r="J41" s="1393"/>
      <c r="K41" s="1393"/>
      <c r="L41" s="1393"/>
      <c r="M41" s="1393"/>
      <c r="N41" s="1393"/>
      <c r="O41" s="1393"/>
      <c r="P41" s="1393"/>
      <c r="Q41" s="1393"/>
      <c r="R41" s="1393"/>
      <c r="S41" s="1393"/>
      <c r="T41" s="1393"/>
      <c r="U41" s="1393"/>
      <c r="V41" s="1393"/>
      <c r="W41" s="1393"/>
      <c r="X41" s="1393"/>
      <c r="Y41" s="1393"/>
      <c r="Z41" s="1393"/>
      <c r="AA41" s="1393"/>
      <c r="AB41" s="1393"/>
      <c r="AC41" s="1393"/>
      <c r="AD41" s="1393"/>
      <c r="AE41" s="1393"/>
      <c r="AF41" s="1394"/>
      <c r="AG41"/>
      <c r="AH41"/>
    </row>
    <row r="42" spans="1:44" s="13" customFormat="1" ht="29.25" customHeight="1" x14ac:dyDescent="0.25">
      <c r="A42" s="52"/>
      <c r="B42" s="604" t="s">
        <v>277</v>
      </c>
      <c r="C42" s="53"/>
      <c r="D42" s="371"/>
      <c r="E42" s="1051"/>
      <c r="F42" s="1388" t="s">
        <v>85</v>
      </c>
      <c r="G42" s="1388"/>
      <c r="H42" s="1388"/>
      <c r="I42" s="1388"/>
      <c r="J42" s="1388"/>
      <c r="K42" s="1388"/>
      <c r="L42" s="1388"/>
      <c r="M42" s="1388"/>
      <c r="N42" s="1388"/>
      <c r="O42" s="1388"/>
      <c r="P42" s="1388"/>
      <c r="Q42" s="1388"/>
      <c r="R42" s="1388"/>
      <c r="S42" s="1388"/>
      <c r="T42" s="1388"/>
      <c r="U42" s="1388"/>
      <c r="V42" s="1388"/>
      <c r="W42" s="1388"/>
      <c r="X42" s="1388"/>
      <c r="Y42" s="1388"/>
      <c r="Z42" s="1388"/>
      <c r="AA42" s="1388"/>
      <c r="AB42" s="1388"/>
      <c r="AC42" s="1388"/>
      <c r="AD42" s="1388"/>
      <c r="AE42" s="1388"/>
      <c r="AF42" s="1389"/>
      <c r="AG42"/>
      <c r="AH42"/>
      <c r="AI42" s="79"/>
    </row>
    <row r="43" spans="1:44" s="11" customFormat="1" ht="29.25" customHeight="1" x14ac:dyDescent="0.25">
      <c r="A43" s="52"/>
      <c r="B43" s="506" t="s">
        <v>262</v>
      </c>
      <c r="C43" s="505"/>
      <c r="D43" s="13"/>
      <c r="E43" s="1052"/>
      <c r="F43" s="1053"/>
      <c r="G43" s="1053"/>
      <c r="H43" s="1053"/>
      <c r="I43" s="1053"/>
      <c r="J43" s="1053"/>
      <c r="K43" s="1053"/>
      <c r="L43" s="1053"/>
      <c r="M43" s="1053"/>
      <c r="N43" s="1053"/>
      <c r="O43" s="1053"/>
      <c r="P43" s="1053"/>
      <c r="Q43" s="1053"/>
      <c r="R43" s="1053"/>
      <c r="S43" s="1053"/>
      <c r="T43" s="1053"/>
      <c r="U43" s="1053"/>
      <c r="V43" s="1053"/>
      <c r="W43" s="1053"/>
      <c r="X43" s="1053"/>
      <c r="Y43" s="1053"/>
      <c r="Z43" s="1053"/>
      <c r="AA43" s="1053"/>
      <c r="AB43" s="1053"/>
      <c r="AC43" s="1053"/>
      <c r="AD43" s="1053"/>
      <c r="AE43" s="1053"/>
      <c r="AF43" s="1054"/>
      <c r="AG43"/>
      <c r="AH43"/>
      <c r="AI43" s="10"/>
      <c r="AJ43" s="10"/>
      <c r="AK43" s="10"/>
      <c r="AL43" s="10"/>
      <c r="AM43" s="10"/>
      <c r="AN43" s="10"/>
      <c r="AO43" s="10"/>
      <c r="AP43" s="10"/>
    </row>
    <row r="44" spans="1:44" s="17" customFormat="1" ht="29.25" customHeight="1" x14ac:dyDescent="0.25">
      <c r="A44" s="52"/>
      <c r="B44" s="507" t="s">
        <v>114</v>
      </c>
      <c r="C44" s="505"/>
      <c r="D44" s="13"/>
      <c r="E44" s="1236"/>
      <c r="F44" s="1236"/>
      <c r="G44" s="1236"/>
      <c r="H44" s="1236"/>
      <c r="I44" s="1236"/>
      <c r="J44" s="1236"/>
      <c r="K44" s="1236"/>
      <c r="L44" s="1236"/>
      <c r="M44" s="1236"/>
      <c r="N44" s="1236"/>
      <c r="O44" s="1236"/>
      <c r="P44" s="1236"/>
      <c r="Q44" s="1236"/>
      <c r="R44" s="1236"/>
      <c r="S44" s="1236"/>
      <c r="T44" s="1236"/>
      <c r="U44" s="1236"/>
      <c r="V44" s="1236"/>
      <c r="W44" s="1236"/>
      <c r="X44" s="1236"/>
      <c r="Y44" s="1236"/>
      <c r="Z44" s="1236"/>
      <c r="AA44" s="1236"/>
      <c r="AB44" s="1236"/>
      <c r="AC44" s="1236"/>
      <c r="AD44" s="1236"/>
      <c r="AE44" s="1236"/>
      <c r="AF44" s="1236"/>
      <c r="AG44"/>
      <c r="AH44"/>
      <c r="AI44"/>
      <c r="AJ44"/>
      <c r="AK44" s="95"/>
      <c r="AL44" s="95"/>
      <c r="AM44" s="95"/>
      <c r="AN44" s="95"/>
      <c r="AO44" s="95"/>
      <c r="AP44" s="95"/>
      <c r="AQ44" s="95"/>
      <c r="AR44" s="95"/>
    </row>
    <row r="45" spans="1:44" s="17" customFormat="1" ht="29.25" customHeight="1" x14ac:dyDescent="0.25">
      <c r="A45" s="52"/>
      <c r="B45" s="508" t="s">
        <v>115</v>
      </c>
      <c r="C45" s="505"/>
      <c r="D45" s="48"/>
      <c r="E45"/>
      <c r="F45"/>
      <c r="G45"/>
      <c r="H45"/>
      <c r="I45"/>
      <c r="J45"/>
      <c r="K45"/>
      <c r="L45"/>
      <c r="M45"/>
      <c r="N45"/>
      <c r="O45"/>
      <c r="P45"/>
      <c r="Q45"/>
      <c r="R45"/>
      <c r="S45"/>
      <c r="T45"/>
      <c r="U45"/>
      <c r="V45"/>
      <c r="W45"/>
      <c r="X45"/>
      <c r="Y45"/>
      <c r="Z45"/>
      <c r="AA45"/>
      <c r="AB45"/>
      <c r="AC45" s="1033"/>
      <c r="AD45"/>
      <c r="AE45"/>
      <c r="AF45"/>
      <c r="AG45"/>
      <c r="AH45"/>
      <c r="AI45"/>
      <c r="AJ45"/>
      <c r="AK45" s="95"/>
      <c r="AL45" s="95"/>
      <c r="AM45" s="95"/>
      <c r="AN45" s="95"/>
      <c r="AO45" s="95"/>
      <c r="AP45" s="95"/>
      <c r="AQ45" s="95"/>
      <c r="AR45" s="95"/>
    </row>
    <row r="46" spans="1:44" s="17" customFormat="1" ht="29.25" customHeight="1" x14ac:dyDescent="0.25">
      <c r="A46" s="52"/>
      <c r="B46" s="1075" t="s">
        <v>112</v>
      </c>
      <c r="C46" s="505"/>
      <c r="D46" s="37"/>
      <c r="E46"/>
      <c r="F46"/>
      <c r="G46"/>
      <c r="H46"/>
      <c r="I46"/>
      <c r="J46"/>
      <c r="K46"/>
      <c r="L46"/>
      <c r="M46"/>
      <c r="N46"/>
      <c r="O46"/>
      <c r="P46"/>
      <c r="Q46"/>
      <c r="R46"/>
      <c r="S46"/>
      <c r="T46"/>
      <c r="U46"/>
      <c r="V46"/>
      <c r="W46"/>
      <c r="X46"/>
      <c r="Y46"/>
      <c r="Z46"/>
      <c r="AA46"/>
      <c r="AB46"/>
      <c r="AC46" s="1033"/>
      <c r="AD46"/>
      <c r="AE46"/>
      <c r="AF46"/>
      <c r="AG46"/>
      <c r="AH46"/>
      <c r="AI46"/>
      <c r="AJ46"/>
      <c r="AK46" s="95"/>
      <c r="AL46" s="95"/>
      <c r="AM46" s="95"/>
      <c r="AN46" s="95"/>
      <c r="AO46" s="95"/>
      <c r="AP46" s="95"/>
      <c r="AQ46" s="95"/>
      <c r="AR46" s="95"/>
    </row>
    <row r="47" spans="1:44" s="17" customFormat="1" ht="29.25" customHeight="1" x14ac:dyDescent="0.25">
      <c r="A47" s="52"/>
      <c r="B47" s="509" t="s">
        <v>273</v>
      </c>
      <c r="C47" s="505"/>
      <c r="D47" s="37"/>
      <c r="E47"/>
      <c r="F47"/>
      <c r="G47"/>
      <c r="H47"/>
      <c r="I47"/>
      <c r="J47"/>
      <c r="K47"/>
      <c r="L47"/>
      <c r="M47"/>
      <c r="N47"/>
      <c r="O47"/>
      <c r="P47"/>
      <c r="Q47"/>
      <c r="R47"/>
      <c r="S47"/>
      <c r="T47"/>
      <c r="U47"/>
      <c r="V47"/>
      <c r="W47"/>
      <c r="X47"/>
      <c r="Y47"/>
      <c r="Z47"/>
      <c r="AA47"/>
      <c r="AB47"/>
      <c r="AC47" s="1033"/>
      <c r="AD47"/>
      <c r="AE47"/>
      <c r="AF47"/>
      <c r="AG47"/>
      <c r="AH47"/>
      <c r="AI47"/>
      <c r="AJ47"/>
      <c r="AK47" s="95"/>
      <c r="AL47" s="95"/>
      <c r="AM47" s="95"/>
      <c r="AN47" s="95"/>
      <c r="AO47" s="95"/>
      <c r="AP47" s="95"/>
      <c r="AQ47" s="95"/>
      <c r="AR47" s="95"/>
    </row>
    <row r="48" spans="1:44" s="17" customFormat="1" ht="29.25" customHeight="1" x14ac:dyDescent="0.25">
      <c r="A48" s="52"/>
      <c r="B48" s="509" t="s">
        <v>274</v>
      </c>
      <c r="C48" s="505"/>
      <c r="D48" s="37"/>
      <c r="E48"/>
      <c r="F48"/>
      <c r="G48"/>
      <c r="H48"/>
      <c r="I48"/>
      <c r="J48"/>
      <c r="K48"/>
      <c r="L48"/>
      <c r="M48"/>
      <c r="N48"/>
      <c r="O48"/>
      <c r="P48"/>
      <c r="Q48"/>
      <c r="R48"/>
      <c r="S48"/>
      <c r="T48"/>
      <c r="U48"/>
      <c r="V48"/>
      <c r="W48"/>
      <c r="X48"/>
      <c r="Y48"/>
      <c r="Z48"/>
      <c r="AA48"/>
      <c r="AB48"/>
      <c r="AC48" s="1033"/>
      <c r="AD48"/>
      <c r="AE48"/>
      <c r="AF48"/>
      <c r="AG48"/>
      <c r="AH48"/>
      <c r="AI48"/>
      <c r="AJ48"/>
      <c r="AK48" s="95"/>
      <c r="AL48" s="95"/>
      <c r="AM48" s="95"/>
      <c r="AN48" s="95"/>
      <c r="AO48" s="95"/>
      <c r="AP48" s="95"/>
      <c r="AQ48" s="95"/>
      <c r="AR48" s="95"/>
    </row>
    <row r="49" spans="1:44" s="17" customFormat="1" ht="29.25" customHeight="1" x14ac:dyDescent="0.25">
      <c r="A49" s="52"/>
      <c r="B49" s="509" t="s">
        <v>146</v>
      </c>
      <c r="C49" s="505"/>
      <c r="D49" s="37"/>
      <c r="E49"/>
      <c r="F49"/>
      <c r="G49"/>
      <c r="H49"/>
      <c r="I49"/>
      <c r="J49"/>
      <c r="K49"/>
      <c r="L49"/>
      <c r="M49"/>
      <c r="N49"/>
      <c r="O49"/>
      <c r="P49"/>
      <c r="Q49"/>
      <c r="R49"/>
      <c r="S49"/>
      <c r="T49"/>
      <c r="U49"/>
      <c r="V49"/>
      <c r="W49"/>
      <c r="X49"/>
      <c r="Y49"/>
      <c r="Z49"/>
      <c r="AA49"/>
      <c r="AB49"/>
      <c r="AC49" s="1033"/>
      <c r="AD49"/>
      <c r="AE49"/>
      <c r="AF49"/>
      <c r="AG49"/>
      <c r="AH49"/>
      <c r="AI49"/>
      <c r="AJ49"/>
      <c r="AK49" s="95"/>
      <c r="AL49" s="95"/>
      <c r="AM49" s="95"/>
      <c r="AN49" s="95"/>
      <c r="AO49" s="95"/>
      <c r="AP49" s="95"/>
      <c r="AQ49" s="95"/>
      <c r="AR49" s="95"/>
    </row>
    <row r="50" spans="1:44" s="601" customFormat="1" ht="36" customHeight="1" x14ac:dyDescent="0.5">
      <c r="A50" s="52"/>
      <c r="B50" s="509" t="s">
        <v>279</v>
      </c>
      <c r="C50" s="505"/>
      <c r="D50" s="600"/>
      <c r="E50" s="599"/>
      <c r="F50" s="599"/>
      <c r="G50"/>
      <c r="H50"/>
      <c r="I50"/>
      <c r="J50"/>
      <c r="K50"/>
      <c r="L50"/>
      <c r="M50"/>
      <c r="N50"/>
      <c r="O50"/>
      <c r="P50"/>
      <c r="Q50"/>
      <c r="R50"/>
      <c r="S50"/>
      <c r="T50"/>
      <c r="U50"/>
      <c r="V50"/>
      <c r="W50"/>
      <c r="X50"/>
      <c r="Y50"/>
      <c r="Z50"/>
      <c r="AA50"/>
      <c r="AB50"/>
      <c r="AC50" s="1033"/>
      <c r="AD50" s="599"/>
      <c r="AE50" s="599"/>
      <c r="AF50" s="599"/>
      <c r="AG50" s="599"/>
      <c r="AH50" s="599"/>
      <c r="AP50" s="602"/>
    </row>
    <row r="51" spans="1:44" s="601" customFormat="1" ht="36" customHeight="1" x14ac:dyDescent="0.5">
      <c r="A51" s="52"/>
      <c r="B51" s="509" t="s">
        <v>275</v>
      </c>
      <c r="C51" s="505"/>
      <c r="D51" s="600"/>
      <c r="E51" s="599"/>
      <c r="F51" s="599"/>
      <c r="G51"/>
      <c r="H51"/>
      <c r="I51"/>
      <c r="J51"/>
      <c r="K51"/>
      <c r="L51"/>
      <c r="M51"/>
      <c r="N51"/>
      <c r="O51"/>
      <c r="P51"/>
      <c r="Q51"/>
      <c r="R51"/>
      <c r="S51"/>
      <c r="T51"/>
      <c r="U51"/>
      <c r="V51"/>
      <c r="W51"/>
      <c r="X51"/>
      <c r="Y51"/>
      <c r="Z51"/>
      <c r="AA51"/>
      <c r="AB51"/>
      <c r="AC51" s="1033"/>
      <c r="AD51" s="599"/>
      <c r="AE51" s="599"/>
      <c r="AF51" s="599"/>
      <c r="AG51" s="599"/>
      <c r="AH51" s="599"/>
      <c r="AP51" s="602"/>
    </row>
    <row r="52" spans="1:44" s="601" customFormat="1" ht="36" customHeight="1" x14ac:dyDescent="0.5">
      <c r="A52" s="52"/>
      <c r="B52" s="509" t="s">
        <v>145</v>
      </c>
      <c r="C52" s="505"/>
      <c r="D52" s="600"/>
      <c r="E52" s="599"/>
      <c r="F52" s="599"/>
      <c r="G52"/>
      <c r="H52"/>
      <c r="I52"/>
      <c r="J52"/>
      <c r="K52"/>
      <c r="L52"/>
      <c r="M52"/>
      <c r="N52"/>
      <c r="O52"/>
      <c r="P52"/>
      <c r="Q52"/>
      <c r="R52"/>
      <c r="S52"/>
      <c r="T52"/>
      <c r="U52"/>
      <c r="V52"/>
      <c r="W52"/>
      <c r="X52"/>
      <c r="Y52"/>
      <c r="Z52"/>
      <c r="AA52"/>
      <c r="AB52"/>
      <c r="AC52" s="1033"/>
      <c r="AD52" s="599"/>
      <c r="AE52" s="599"/>
      <c r="AF52" s="599"/>
      <c r="AG52" s="599"/>
      <c r="AH52" s="599"/>
      <c r="AP52" s="602"/>
    </row>
    <row r="53" spans="1:44" s="601" customFormat="1" ht="36" customHeight="1" x14ac:dyDescent="0.5">
      <c r="A53" s="52"/>
      <c r="B53" s="509" t="s">
        <v>276</v>
      </c>
      <c r="C53" s="505"/>
      <c r="D53" s="600"/>
      <c r="E53" s="599"/>
      <c r="F53" s="599"/>
      <c r="G53"/>
      <c r="H53"/>
      <c r="I53"/>
      <c r="J53"/>
      <c r="K53"/>
      <c r="L53"/>
      <c r="M53"/>
      <c r="N53"/>
      <c r="O53"/>
      <c r="P53"/>
      <c r="Q53"/>
      <c r="R53"/>
      <c r="S53"/>
      <c r="T53"/>
      <c r="U53"/>
      <c r="V53"/>
      <c r="W53"/>
      <c r="X53"/>
      <c r="Y53"/>
      <c r="Z53"/>
      <c r="AA53"/>
      <c r="AB53"/>
      <c r="AC53" s="1033"/>
      <c r="AD53" s="599"/>
      <c r="AE53" s="599"/>
      <c r="AF53" s="599"/>
      <c r="AG53" s="599"/>
      <c r="AH53" s="599"/>
      <c r="AP53" s="602"/>
    </row>
    <row r="54" spans="1:44" s="601" customFormat="1" ht="36" customHeight="1" x14ac:dyDescent="0.5">
      <c r="A54" s="52"/>
      <c r="B54" s="692" t="s">
        <v>116</v>
      </c>
      <c r="C54" s="505"/>
      <c r="D54" s="600"/>
      <c r="E54" s="599"/>
      <c r="F54" s="599"/>
      <c r="G54"/>
      <c r="H54"/>
      <c r="I54"/>
      <c r="J54"/>
      <c r="K54"/>
      <c r="L54"/>
      <c r="M54"/>
      <c r="N54"/>
      <c r="O54"/>
      <c r="P54"/>
      <c r="Q54"/>
      <c r="R54"/>
      <c r="S54"/>
      <c r="T54"/>
      <c r="U54"/>
      <c r="V54"/>
      <c r="W54"/>
      <c r="X54"/>
      <c r="Y54"/>
      <c r="Z54"/>
      <c r="AA54"/>
      <c r="AB54"/>
      <c r="AC54" s="1033"/>
      <c r="AD54" s="599"/>
      <c r="AE54" s="599"/>
      <c r="AF54" s="599"/>
      <c r="AG54" s="599"/>
      <c r="AH54" s="599"/>
      <c r="AP54" s="602"/>
    </row>
    <row r="55" spans="1:44" s="601" customFormat="1" ht="36" customHeight="1" x14ac:dyDescent="0.5">
      <c r="A55" s="52"/>
      <c r="B55" s="54"/>
      <c r="C55" s="505"/>
      <c r="D55" s="600"/>
      <c r="E55" s="599"/>
      <c r="F55"/>
      <c r="G55"/>
      <c r="H55"/>
      <c r="I55"/>
      <c r="J55"/>
      <c r="K55"/>
      <c r="L55"/>
      <c r="M55"/>
      <c r="N55"/>
      <c r="O55"/>
      <c r="P55"/>
      <c r="Q55"/>
      <c r="R55"/>
      <c r="S55"/>
      <c r="T55"/>
      <c r="U55"/>
      <c r="V55"/>
      <c r="W55"/>
      <c r="X55"/>
      <c r="Y55"/>
      <c r="Z55"/>
      <c r="AA55"/>
      <c r="AB55"/>
      <c r="AC55" s="1033"/>
      <c r="AD55" s="599"/>
      <c r="AE55" s="599"/>
      <c r="AF55" s="599"/>
      <c r="AG55" s="599"/>
      <c r="AH55" s="599"/>
      <c r="AP55" s="602"/>
    </row>
    <row r="56" spans="1:44" s="601" customFormat="1" ht="36" customHeight="1" x14ac:dyDescent="0.5">
      <c r="A56" s="52"/>
      <c r="B56" s="54"/>
      <c r="C56" s="505"/>
      <c r="D56" s="600"/>
      <c r="E56" s="599"/>
      <c r="F56"/>
      <c r="G56"/>
      <c r="H56"/>
      <c r="I56"/>
      <c r="J56"/>
      <c r="K56"/>
      <c r="L56"/>
      <c r="M56"/>
      <c r="N56"/>
      <c r="O56"/>
      <c r="P56"/>
      <c r="Q56"/>
      <c r="R56"/>
      <c r="S56"/>
      <c r="T56"/>
      <c r="U56"/>
      <c r="V56"/>
      <c r="W56"/>
      <c r="X56"/>
      <c r="Y56"/>
      <c r="Z56"/>
      <c r="AA56"/>
      <c r="AB56"/>
      <c r="AC56" s="1033"/>
      <c r="AD56" s="599"/>
      <c r="AE56" s="599"/>
      <c r="AF56" s="599"/>
      <c r="AG56" s="599"/>
      <c r="AH56" s="599"/>
      <c r="AP56" s="602"/>
    </row>
    <row r="57" spans="1:44" s="601" customFormat="1" ht="36" customHeight="1" x14ac:dyDescent="0.5">
      <c r="A57" s="52"/>
      <c r="B57" s="54"/>
      <c r="C57" s="53"/>
      <c r="D57" s="600"/>
      <c r="E57" s="599"/>
      <c r="F57"/>
      <c r="G57"/>
      <c r="H57"/>
      <c r="I57"/>
      <c r="J57"/>
      <c r="K57"/>
      <c r="L57"/>
      <c r="M57"/>
      <c r="N57"/>
      <c r="O57"/>
      <c r="P57"/>
      <c r="Q57"/>
      <c r="R57"/>
      <c r="S57"/>
      <c r="T57"/>
      <c r="U57"/>
      <c r="V57"/>
      <c r="W57"/>
      <c r="X57"/>
      <c r="Y57"/>
      <c r="Z57"/>
      <c r="AA57"/>
      <c r="AB57"/>
      <c r="AC57" s="1033"/>
      <c r="AD57" s="599"/>
      <c r="AE57" s="599"/>
      <c r="AF57" s="599"/>
      <c r="AG57" s="599"/>
      <c r="AH57" s="599"/>
      <c r="AP57" s="602"/>
    </row>
    <row r="58" spans="1:44" ht="36" customHeight="1" x14ac:dyDescent="0.25">
      <c r="A58" s="862"/>
      <c r="B58" s="863" t="str">
        <f>B1</f>
        <v>Sept 2012</v>
      </c>
      <c r="C58" s="864"/>
    </row>
    <row r="59" spans="1:44" ht="36" customHeight="1" x14ac:dyDescent="0.25">
      <c r="A59" s="1044"/>
      <c r="B59" s="1044"/>
      <c r="C59" s="1044"/>
    </row>
    <row r="60" spans="1:44" ht="36" customHeight="1" x14ac:dyDescent="0.25">
      <c r="A60" s="1044"/>
      <c r="B60" s="1044"/>
      <c r="C60" s="1044"/>
    </row>
    <row r="61" spans="1:44" ht="36" customHeight="1" x14ac:dyDescent="0.25">
      <c r="A61" s="1044"/>
      <c r="B61" s="1044"/>
      <c r="C61" s="1044"/>
    </row>
    <row r="62" spans="1:44" ht="36" customHeight="1" x14ac:dyDescent="0.25">
      <c r="A62" s="1044"/>
      <c r="B62" s="1044"/>
      <c r="C62" s="1044"/>
    </row>
    <row r="63" spans="1:44" ht="36" customHeight="1" x14ac:dyDescent="0.25">
      <c r="A63" s="1044"/>
      <c r="B63" s="1044"/>
      <c r="C63" s="1044"/>
    </row>
    <row r="64" spans="1:44" ht="36" customHeight="1" x14ac:dyDescent="0.25">
      <c r="A64" s="1044"/>
      <c r="B64" s="1044"/>
      <c r="C64" s="1044"/>
    </row>
    <row r="65" spans="1:42" ht="36" customHeight="1" x14ac:dyDescent="0.25">
      <c r="A65" s="1044"/>
      <c r="B65" s="1044"/>
      <c r="C65" s="1044"/>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P65" s="12"/>
    </row>
    <row r="66" spans="1:42" ht="36" customHeight="1" x14ac:dyDescent="0.25">
      <c r="A66" s="1044"/>
      <c r="B66" s="1044"/>
      <c r="C66" s="1044"/>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P66" s="12"/>
    </row>
    <row r="67" spans="1:42" ht="36" customHeight="1" x14ac:dyDescent="0.25">
      <c r="A67" s="1044"/>
      <c r="B67" s="1044"/>
      <c r="C67" s="1044"/>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P67" s="12"/>
    </row>
    <row r="68" spans="1:42" ht="36" customHeight="1" x14ac:dyDescent="0.25">
      <c r="A68" s="1044"/>
      <c r="B68" s="1044"/>
      <c r="C68" s="1044"/>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P68" s="12"/>
    </row>
    <row r="69" spans="1:42" ht="36" customHeight="1" x14ac:dyDescent="0.25">
      <c r="A69" s="1044"/>
      <c r="B69" s="1044"/>
      <c r="C69" s="1044"/>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P69" s="12"/>
    </row>
    <row r="70" spans="1:42" ht="36" customHeight="1" x14ac:dyDescent="0.25">
      <c r="A70" s="1044"/>
      <c r="B70" s="1044"/>
      <c r="C70" s="1044"/>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P70" s="12"/>
    </row>
    <row r="71" spans="1:42" ht="36" customHeight="1" x14ac:dyDescent="0.25">
      <c r="A71" s="855"/>
      <c r="B71" s="855"/>
      <c r="C71" s="855"/>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P71" s="12"/>
    </row>
    <row r="72" spans="1:42" ht="36" customHeight="1" x14ac:dyDescent="0.25">
      <c r="A72" s="855"/>
      <c r="B72" s="855"/>
      <c r="C72" s="855"/>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P72" s="12"/>
    </row>
    <row r="73" spans="1:42" ht="36" customHeight="1" x14ac:dyDescent="0.25">
      <c r="A73" s="855"/>
      <c r="B73" s="855"/>
      <c r="C73" s="855"/>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P73" s="12"/>
    </row>
    <row r="74" spans="1:42" ht="36" customHeight="1" x14ac:dyDescent="0.25">
      <c r="A74" s="855"/>
      <c r="B74" s="855"/>
      <c r="C74" s="855"/>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P74" s="12"/>
    </row>
    <row r="75" spans="1:42" ht="36" customHeight="1" x14ac:dyDescent="0.25">
      <c r="A75" s="855"/>
      <c r="B75" s="855"/>
      <c r="C75" s="855"/>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P75" s="12"/>
    </row>
    <row r="76" spans="1:42" ht="36" customHeight="1" x14ac:dyDescent="0.25">
      <c r="A76" s="855"/>
      <c r="B76" s="855"/>
      <c r="C76" s="855"/>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P76" s="12"/>
    </row>
    <row r="77" spans="1:42" ht="36" customHeight="1" x14ac:dyDescent="0.25">
      <c r="A77" s="684"/>
      <c r="B77" s="684"/>
      <c r="C77" s="684"/>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P77" s="12"/>
    </row>
    <row r="78" spans="1:42" ht="36" customHeight="1" x14ac:dyDescent="0.25">
      <c r="A78" s="684"/>
      <c r="B78" s="684"/>
      <c r="C78" s="684"/>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P78" s="12"/>
    </row>
    <row r="79" spans="1:42" ht="36" customHeight="1" x14ac:dyDescent="0.25">
      <c r="A79" s="684"/>
      <c r="B79" s="684"/>
      <c r="C79" s="684"/>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P79" s="12"/>
    </row>
    <row r="80" spans="1:42" ht="36" customHeight="1" x14ac:dyDescent="0.25">
      <c r="A80" s="684"/>
      <c r="B80" s="684"/>
      <c r="C80" s="684"/>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P80" s="12"/>
    </row>
    <row r="81" spans="1:42" ht="36" customHeight="1" x14ac:dyDescent="0.25">
      <c r="A81" s="684"/>
      <c r="B81" s="684"/>
      <c r="C81" s="684"/>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P81" s="12"/>
    </row>
    <row r="82" spans="1:42" ht="36" customHeight="1" x14ac:dyDescent="0.25">
      <c r="A82" s="684"/>
      <c r="B82" s="684"/>
      <c r="C82" s="684"/>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P82" s="12"/>
    </row>
    <row r="83" spans="1:42" ht="36" customHeight="1" x14ac:dyDescent="0.25">
      <c r="A83" s="684"/>
      <c r="B83" s="684"/>
      <c r="C83" s="684"/>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P83" s="12"/>
    </row>
    <row r="84" spans="1:42" ht="36" customHeight="1" x14ac:dyDescent="0.25">
      <c r="A84" s="684"/>
      <c r="B84" s="684"/>
      <c r="C84" s="684"/>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P84" s="12"/>
    </row>
    <row r="85" spans="1:42" ht="36" customHeight="1" x14ac:dyDescent="0.25">
      <c r="A85" s="684"/>
      <c r="B85" s="684"/>
      <c r="C85" s="684"/>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P85" s="12"/>
    </row>
    <row r="86" spans="1:42" ht="36" customHeight="1" x14ac:dyDescent="0.25">
      <c r="A86" s="684"/>
      <c r="B86" s="684"/>
      <c r="C86" s="684"/>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P86" s="12"/>
    </row>
    <row r="87" spans="1:42" ht="36" customHeight="1" x14ac:dyDescent="0.25">
      <c r="A87" s="684"/>
      <c r="B87" s="684"/>
      <c r="C87" s="684"/>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P87" s="12"/>
    </row>
    <row r="88" spans="1:42" ht="36" customHeight="1" x14ac:dyDescent="0.25">
      <c r="A88" s="684"/>
      <c r="B88" s="684"/>
      <c r="C88" s="684"/>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P88" s="12"/>
    </row>
    <row r="89" spans="1:42" ht="36" customHeight="1" x14ac:dyDescent="0.25">
      <c r="A89" s="684"/>
      <c r="B89" s="684"/>
      <c r="C89" s="684"/>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P89" s="12"/>
    </row>
  </sheetData>
  <mergeCells count="139">
    <mergeCell ref="H38:L39"/>
    <mergeCell ref="B36:B37"/>
    <mergeCell ref="M8:Q8"/>
    <mergeCell ref="R8:V8"/>
    <mergeCell ref="W8:AA8"/>
    <mergeCell ref="AB8:AF8"/>
    <mergeCell ref="T27:T30"/>
    <mergeCell ref="P11:P14"/>
    <mergeCell ref="P16:P19"/>
    <mergeCell ref="L16:L19"/>
    <mergeCell ref="L22:L25"/>
    <mergeCell ref="V11:V14"/>
    <mergeCell ref="T22:T25"/>
    <mergeCell ref="R27:R30"/>
    <mergeCell ref="X11:X14"/>
    <mergeCell ref="Y11:Y14"/>
    <mergeCell ref="AB14:AF14"/>
    <mergeCell ref="S11:S14"/>
    <mergeCell ref="R18:V18"/>
    <mergeCell ref="AB15:AF15"/>
    <mergeCell ref="AB16:AF17"/>
    <mergeCell ref="W11:W14"/>
    <mergeCell ref="AB20:AF20"/>
    <mergeCell ref="H20:L21"/>
    <mergeCell ref="B4:B6"/>
    <mergeCell ref="E2:E4"/>
    <mergeCell ref="Q11:Q14"/>
    <mergeCell ref="E9:E10"/>
    <mergeCell ref="M9:Q10"/>
    <mergeCell ref="G37:G39"/>
    <mergeCell ref="O34:O37"/>
    <mergeCell ref="P34:P37"/>
    <mergeCell ref="Q34:Q37"/>
    <mergeCell ref="N34:N37"/>
    <mergeCell ref="H31:L33"/>
    <mergeCell ref="N27:N30"/>
    <mergeCell ref="F2:AF3"/>
    <mergeCell ref="AB18:AF19"/>
    <mergeCell ref="R15:V15"/>
    <mergeCell ref="W15:AA15"/>
    <mergeCell ref="R11:R14"/>
    <mergeCell ref="Z16:Z19"/>
    <mergeCell ref="Y16:Y19"/>
    <mergeCell ref="E22:E25"/>
    <mergeCell ref="O11:O14"/>
    <mergeCell ref="M15:Q15"/>
    <mergeCell ref="N16:N19"/>
    <mergeCell ref="AB11:AF13"/>
    <mergeCell ref="AB9:AF10"/>
    <mergeCell ref="F4:Z5"/>
    <mergeCell ref="R9:V10"/>
    <mergeCell ref="AA16:AA19"/>
    <mergeCell ref="F6:Z6"/>
    <mergeCell ref="AG13:AG14"/>
    <mergeCell ref="X16:X19"/>
    <mergeCell ref="AA11:AA14"/>
    <mergeCell ref="H15:L15"/>
    <mergeCell ref="F9:F10"/>
    <mergeCell ref="W9:AA10"/>
    <mergeCell ref="H9:L10"/>
    <mergeCell ref="R20:V21"/>
    <mergeCell ref="R22:R25"/>
    <mergeCell ref="S22:S25"/>
    <mergeCell ref="G8:L8"/>
    <mergeCell ref="Z11:Z14"/>
    <mergeCell ref="Z22:Z25"/>
    <mergeCell ref="H16:H19"/>
    <mergeCell ref="M16:M19"/>
    <mergeCell ref="Q16:Q19"/>
    <mergeCell ref="W16:W19"/>
    <mergeCell ref="H11:L12"/>
    <mergeCell ref="H13:L13"/>
    <mergeCell ref="H14:L14"/>
    <mergeCell ref="I16:I19"/>
    <mergeCell ref="W20:AA21"/>
    <mergeCell ref="R16:V17"/>
    <mergeCell ref="T11:T14"/>
    <mergeCell ref="N11:N14"/>
    <mergeCell ref="R19:V19"/>
    <mergeCell ref="U11:U14"/>
    <mergeCell ref="Y22:Y25"/>
    <mergeCell ref="AA22:AA25"/>
    <mergeCell ref="F42:AF42"/>
    <mergeCell ref="W26:AA26"/>
    <mergeCell ref="Q22:Q25"/>
    <mergeCell ref="O27:O30"/>
    <mergeCell ref="W22:W25"/>
    <mergeCell ref="V22:V25"/>
    <mergeCell ref="U22:U25"/>
    <mergeCell ref="X22:X25"/>
    <mergeCell ref="F41:AF41"/>
    <mergeCell ref="W36:AA37"/>
    <mergeCell ref="W34:AA35"/>
    <mergeCell ref="W31:AA33"/>
    <mergeCell ref="F32:F34"/>
    <mergeCell ref="G31:G33"/>
    <mergeCell ref="R26:V26"/>
    <mergeCell ref="V27:V30"/>
    <mergeCell ref="U27:U30"/>
    <mergeCell ref="S27:S30"/>
    <mergeCell ref="AA27:AA30"/>
    <mergeCell ref="R31:V31"/>
    <mergeCell ref="R32:V37"/>
    <mergeCell ref="Z27:Z30"/>
    <mergeCell ref="X27:X30"/>
    <mergeCell ref="Y27:Y30"/>
    <mergeCell ref="W27:W30"/>
    <mergeCell ref="G34:G36"/>
    <mergeCell ref="M11:M14"/>
    <mergeCell ref="M20:Q21"/>
    <mergeCell ref="O16:O19"/>
    <mergeCell ref="H26:L26"/>
    <mergeCell ref="H27:H30"/>
    <mergeCell ref="M22:M25"/>
    <mergeCell ref="Q27:Q30"/>
    <mergeCell ref="M31:Q33"/>
    <mergeCell ref="K27:K30"/>
    <mergeCell ref="K16:K19"/>
    <mergeCell ref="J16:J19"/>
    <mergeCell ref="K34:K37"/>
    <mergeCell ref="J34:J37"/>
    <mergeCell ref="I27:I30"/>
    <mergeCell ref="K22:K25"/>
    <mergeCell ref="I22:I25"/>
    <mergeCell ref="O22:O25"/>
    <mergeCell ref="H34:H37"/>
    <mergeCell ref="I34:I37"/>
    <mergeCell ref="L34:L37"/>
    <mergeCell ref="H22:H25"/>
    <mergeCell ref="M34:M37"/>
    <mergeCell ref="F27:F29"/>
    <mergeCell ref="J27:J30"/>
    <mergeCell ref="N22:N25"/>
    <mergeCell ref="J22:J25"/>
    <mergeCell ref="L27:L30"/>
    <mergeCell ref="M26:Q26"/>
    <mergeCell ref="M27:M30"/>
    <mergeCell ref="P22:P25"/>
    <mergeCell ref="P27:P3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X22:X25" location="'REVmc Agenda'!A1" tooltip="REVmc" display="MC"/>
    <hyperlink ref="S22:S25" location="'REVmc Agenda'!A1" tooltip="REVmc" display="MC"/>
    <hyperlink ref="N22:N25" location="'REVmc Agenda'!A1" tooltip="REVmc" display="MC"/>
    <hyperlink ref="U22:U25" location="'TGAI Agenda'!A1" tooltip="Fast Initial Link Setup" display="FILS"/>
    <hyperlink ref="K22:K25" location="'TGAI Agenda'!A1" tooltip="Fast Initial Link Setup" display="FILS"/>
    <hyperlink ref="K16:K19" location="'TGAI Agenda'!A1" tooltip="Fast Initial Link Setup" display="FILS"/>
    <hyperlink ref="P22:P25" location="'TGAI Agenda'!A1" tooltip="Fast Initial Link Setup" display="FILS"/>
    <hyperlink ref="P16:P19" location="'TGAI Agenda'!A1" tooltip="Fast Initial Link Setup" display="FILS"/>
    <hyperlink ref="U11:U14" location="'TGAI Agenda'!A1" tooltip="Fast Initial Link Setup" display="FILS"/>
    <hyperlink ref="U27:U30" location="'TGAI Agenda'!A1" tooltip="Fast Initial Link Setup" display="FILS"/>
    <hyperlink ref="Z27:Z30" location="'TGAI Agenda'!A1" tooltip="Fast Initial Link Setup" display="FILS"/>
    <hyperlink ref="Z22:Z25" location="'TGAI Agenda'!A1" tooltip="Fast Initial Link Setup" display="FILS"/>
    <hyperlink ref="Z11:Z14" location="'TGAI Agenda'!A1" tooltip="Fast Initial Link Setup" display="FILS"/>
    <hyperlink ref="I16:I19" location="'TGac Agenda'!Print_Area" display="AC"/>
    <hyperlink ref="I22:I25" location="'TGac Agenda'!Print_Area" display="AC"/>
    <hyperlink ref="N27:N30" location="'TGac Agenda'!Print_Area" display="AC"/>
    <hyperlink ref="X27:X30" location="'TGac Agenda'!Print_Area" display="AC"/>
    <hyperlink ref="I27:I30" location="'TGac Agenda'!Print_Area" display="AC 1/2"/>
    <hyperlink ref="N11:N14" location="'TGac Agenda'!Print_Area" display="AC 1/2"/>
    <hyperlink ref="N16:N19" location="'TGac Agenda'!Print_Area" display="AC 1/2"/>
    <hyperlink ref="S11:S14" location="'TGac Agenda'!Print_Area" display="AC 1/2"/>
    <hyperlink ref="S27:S30" location="'TGac Agenda'!Print_Area" display="AC 1/2"/>
    <hyperlink ref="X11:X14" location="'TGac Agenda'!Print_Area" display="AC 1/2"/>
    <hyperlink ref="X16:X19" location="'TGac Agenda'!Print_Area" display="AC 1/2"/>
    <hyperlink ref="J16:J19" location="'TGaf Agenda'!Print_Area" display="AF"/>
    <hyperlink ref="J22:J25" location="'TGaf Agenda'!Print_Area" display="AF"/>
    <hyperlink ref="O11:O14" location="'TGaf Agenda'!Print_Area" display="AF"/>
    <hyperlink ref="O16:O19" location="'TGaf Agenda'!Print_Area" display="AF"/>
    <hyperlink ref="T22:T25" location="'TGaf Agenda'!Print_Area" display="AF"/>
    <hyperlink ref="T11:T14" location="'TGaf Agenda'!Print_Area" display="AF"/>
    <hyperlink ref="Y11:Y14" location="'TGaf Agenda'!Print_Area" display="AF"/>
    <hyperlink ref="Y22:Y25" location="'TGaf Agenda'!Print_Area" display="AF"/>
    <hyperlink ref="J27:J30" location="'TGah Agenda'!A1" display="AH"/>
    <hyperlink ref="J34:J37" location="'TGah Agenda'!A1" display="AH"/>
    <hyperlink ref="O27:O30" location="'TGah Agenda'!A1" display="AH"/>
    <hyperlink ref="T27:T30" location="'TGah Agenda'!A1" display="AH"/>
    <hyperlink ref="Y27:Y30" location="'TGah Agenda'!A1" display="AH"/>
    <hyperlink ref="Y16:Y19" location="'TGah Agenda'!A1" display="AH"/>
    <hyperlink ref="O22:O25" location="'TGah Agenda'!A1" display="'TGah Agenda'!A1"/>
    <hyperlink ref="H27:H30" location="'PAD SG Agenda'!A1" display="PAD"/>
    <hyperlink ref="M16:M19" location="'PAD SG Agenda'!A1" display="PAD"/>
    <hyperlink ref="W16:W19" location="'PAD SG Agenda'!A1" display="PAD"/>
    <hyperlink ref="K27:K30" location="'GLK SG Agenda'!A1" display="GLK"/>
    <hyperlink ref="P27:P30" location="'GLK SG Agenda'!A1" display="GLK"/>
    <hyperlink ref="Z16:Z19" location="'GLK SG Agenda'!A1" display="GLK"/>
    <hyperlink ref="M27:M30" location="REG!A1" display="REG"/>
    <hyperlink ref="H13:L13" location="MondayOpeningPlenary" display="IEEE 802.11 WG"/>
    <hyperlink ref="R16:V17" location="WednesdayMidWeekPlenary" display="IEEE 802.11 WORKING GROUP"/>
    <hyperlink ref="AB11:AF13" location="FridayClosingPlenary" display="IEEE 802.11 WORKING GROUP"/>
    <hyperlink ref="AB16:AF17" location="FridayClosingPlenary" display="FridayClosingPlenary"/>
    <hyperlink ref="R11:R14" location="'ARC SC'!A1" display="ARC"/>
  </hyperlinks>
  <printOptions horizontalCentered="1" verticalCentered="1" gridLines="1"/>
  <pageMargins left="0.25" right="0.25" top="0.75" bottom="0.75" header="0.3" footer="0.3"/>
  <pageSetup scale="21" orientation="landscape" r:id="rId11"/>
  <headerFooter alignWithMargins="0">
    <oddFooter>&amp;L&amp;Z&amp;F  &amp;A&amp;R&amp;D  &amp;T</oddFooter>
  </headerFooter>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9"/>
  <sheetViews>
    <sheetView topLeftCell="C8" zoomScale="25" zoomScaleNormal="25" workbookViewId="0">
      <selection activeCell="AI24" sqref="AI24"/>
    </sheetView>
  </sheetViews>
  <sheetFormatPr defaultColWidth="9.109375" defaultRowHeight="36" customHeight="1" x14ac:dyDescent="0.25"/>
  <cols>
    <col min="1" max="1" width="1.44140625" style="1274" customWidth="1"/>
    <col min="2" max="2" width="12.44140625" style="1274" customWidth="1"/>
    <col min="3" max="3" width="1.44140625" style="1274" customWidth="1"/>
    <col min="4" max="4" width="3.5546875" style="37" customWidth="1"/>
    <col min="5" max="5" width="36.5546875" style="1274" customWidth="1"/>
    <col min="6" max="6" width="60.5546875" style="1274" customWidth="1"/>
    <col min="7" max="7" width="18.109375" style="1274" hidden="1" customWidth="1"/>
    <col min="8" max="27" width="21.33203125" style="1274" customWidth="1"/>
    <col min="28" max="28" width="20.88671875" style="1274" customWidth="1"/>
    <col min="29" max="29" width="25.88671875" style="1274" customWidth="1"/>
    <col min="30" max="34" width="15.33203125" style="1274" customWidth="1"/>
    <col min="35" max="35" width="15.33203125" style="12" customWidth="1"/>
    <col min="36" max="41" width="15.44140625" style="12" customWidth="1"/>
    <col min="42" max="42" width="22.44140625" style="16" bestFit="1" customWidth="1"/>
    <col min="43" max="59" width="15.44140625" style="12" customWidth="1"/>
    <col min="60" max="16384" width="9.109375" style="12"/>
  </cols>
  <sheetData>
    <row r="1" spans="1:37" s="6" customFormat="1" ht="30.6" thickBot="1" x14ac:dyDescent="0.3">
      <c r="A1" s="862"/>
      <c r="B1" s="863" t="str">
        <f>Title!B1</f>
        <v>Sept 2012</v>
      </c>
      <c r="C1" s="864"/>
      <c r="E1" s="45"/>
      <c r="F1" s="661"/>
      <c r="AG1" s="1274"/>
      <c r="AH1" s="1274"/>
      <c r="AI1" s="14"/>
    </row>
    <row r="2" spans="1:37" s="661" customFormat="1" ht="21.6" thickBot="1" x14ac:dyDescent="0.3">
      <c r="A2" s="618"/>
      <c r="B2" s="886"/>
      <c r="C2" s="53"/>
      <c r="D2" s="6"/>
      <c r="E2" s="1480"/>
      <c r="F2" s="1491"/>
      <c r="G2" s="1491"/>
      <c r="H2" s="1491"/>
      <c r="I2" s="1491"/>
      <c r="J2" s="1491"/>
      <c r="K2" s="1491"/>
      <c r="L2" s="1491"/>
      <c r="M2" s="1491"/>
      <c r="N2" s="1491"/>
      <c r="O2" s="1491"/>
      <c r="P2" s="1491"/>
      <c r="Q2" s="1491"/>
      <c r="R2" s="1491"/>
      <c r="S2" s="1491"/>
      <c r="T2" s="1491"/>
      <c r="U2" s="1491"/>
      <c r="V2" s="1491"/>
      <c r="W2" s="1491"/>
      <c r="X2" s="1491"/>
      <c r="Y2" s="1491"/>
      <c r="Z2" s="1491"/>
      <c r="AA2" s="1491"/>
      <c r="AB2" s="1491"/>
      <c r="AC2" s="1491"/>
      <c r="AD2" s="1491"/>
      <c r="AE2" s="1491"/>
      <c r="AF2" s="1491"/>
      <c r="AG2" s="1274"/>
      <c r="AH2" s="1274"/>
      <c r="AI2" s="14"/>
      <c r="AJ2" s="6"/>
    </row>
    <row r="3" spans="1:37" s="6" customFormat="1" ht="21.6" thickBot="1" x14ac:dyDescent="0.3">
      <c r="A3" s="618"/>
      <c r="B3" s="372" t="str">
        <f>Title!B3</f>
        <v>Interim</v>
      </c>
      <c r="C3" s="53"/>
      <c r="E3" s="1481"/>
      <c r="F3" s="1492"/>
      <c r="G3" s="1492"/>
      <c r="H3" s="1492"/>
      <c r="I3" s="1492"/>
      <c r="J3" s="1492"/>
      <c r="K3" s="1492"/>
      <c r="L3" s="1492"/>
      <c r="M3" s="1492"/>
      <c r="N3" s="1492"/>
      <c r="O3" s="1492"/>
      <c r="P3" s="1492"/>
      <c r="Q3" s="1492"/>
      <c r="R3" s="1492"/>
      <c r="S3" s="1492"/>
      <c r="T3" s="1492"/>
      <c r="U3" s="1492"/>
      <c r="V3" s="1492"/>
      <c r="W3" s="1492"/>
      <c r="X3" s="1492"/>
      <c r="Y3" s="1492"/>
      <c r="Z3" s="1492"/>
      <c r="AA3" s="1492"/>
      <c r="AB3" s="1492"/>
      <c r="AC3" s="1492"/>
      <c r="AD3" s="1492"/>
      <c r="AE3" s="1492"/>
      <c r="AF3" s="1492"/>
      <c r="AG3" s="1274"/>
      <c r="AH3" s="1274"/>
      <c r="AI3" s="14"/>
    </row>
    <row r="4" spans="1:37" s="6" customFormat="1" ht="60.6" x14ac:dyDescent="0.25">
      <c r="A4" s="618"/>
      <c r="B4" s="1285" t="str">
        <f>Title!B4</f>
        <v>R0</v>
      </c>
      <c r="C4" s="53"/>
      <c r="E4" s="1481"/>
      <c r="F4" s="1455" t="str">
        <f>'802.11 Cover'!$E$5</f>
        <v>Hotel Nikko New Century Beijing - Haidian District   Beijing, China 100044</v>
      </c>
      <c r="G4" s="1455"/>
      <c r="H4" s="1455"/>
      <c r="I4" s="1455"/>
      <c r="J4" s="1455"/>
      <c r="K4" s="1455"/>
      <c r="L4" s="1455"/>
      <c r="M4" s="1455"/>
      <c r="N4" s="1455"/>
      <c r="O4" s="1455"/>
      <c r="P4" s="1455"/>
      <c r="Q4" s="1455"/>
      <c r="R4" s="1455"/>
      <c r="S4" s="1455"/>
      <c r="T4" s="1455"/>
      <c r="U4" s="1455"/>
      <c r="V4" s="1455"/>
      <c r="W4" s="1455"/>
      <c r="X4" s="1455"/>
      <c r="Y4" s="1455"/>
      <c r="Z4" s="1455"/>
      <c r="AA4" s="522"/>
      <c r="AB4" s="522"/>
      <c r="AC4" s="522"/>
      <c r="AD4" s="522"/>
      <c r="AE4" s="522"/>
      <c r="AF4" s="522"/>
      <c r="AG4" s="1274"/>
      <c r="AH4" s="1274"/>
      <c r="AI4" s="14"/>
    </row>
    <row r="5" spans="1:37" s="6" customFormat="1" ht="60.6" x14ac:dyDescent="0.25">
      <c r="A5" s="618"/>
      <c r="B5" s="1286"/>
      <c r="C5" s="53"/>
      <c r="E5" s="1278"/>
      <c r="F5" s="1456"/>
      <c r="G5" s="1456"/>
      <c r="H5" s="1456"/>
      <c r="I5" s="1456"/>
      <c r="J5" s="1456"/>
      <c r="K5" s="1456"/>
      <c r="L5" s="1456"/>
      <c r="M5" s="1456"/>
      <c r="N5" s="1456"/>
      <c r="O5" s="1456"/>
      <c r="P5" s="1456"/>
      <c r="Q5" s="1456"/>
      <c r="R5" s="1456"/>
      <c r="S5" s="1456"/>
      <c r="T5" s="1456"/>
      <c r="U5" s="1456"/>
      <c r="V5" s="1456"/>
      <c r="W5" s="1456"/>
      <c r="X5" s="1456"/>
      <c r="Y5" s="1456"/>
      <c r="Z5" s="1456"/>
      <c r="AA5" s="523"/>
      <c r="AB5" s="523"/>
      <c r="AC5" s="523"/>
      <c r="AD5" s="523"/>
      <c r="AE5" s="523"/>
      <c r="AF5" s="523"/>
      <c r="AG5" s="1274"/>
      <c r="AH5" s="1274"/>
      <c r="AI5" s="1280"/>
    </row>
    <row r="6" spans="1:37" s="6" customFormat="1" ht="45.6" thickBot="1" x14ac:dyDescent="0.3">
      <c r="A6" s="618"/>
      <c r="B6" s="1287"/>
      <c r="C6" s="53"/>
      <c r="E6" s="100"/>
      <c r="F6" s="1463" t="str">
        <f>'802.11 Cover'!$E$7</f>
        <v>September 26-27, 2012</v>
      </c>
      <c r="G6" s="1463"/>
      <c r="H6" s="1463"/>
      <c r="I6" s="1463"/>
      <c r="J6" s="1463"/>
      <c r="K6" s="1463"/>
      <c r="L6" s="1463"/>
      <c r="M6" s="1463"/>
      <c r="N6" s="1463"/>
      <c r="O6" s="1463"/>
      <c r="P6" s="1463"/>
      <c r="Q6" s="1463"/>
      <c r="R6" s="1463"/>
      <c r="S6" s="1463"/>
      <c r="T6" s="1463"/>
      <c r="U6" s="1463"/>
      <c r="V6" s="1463"/>
      <c r="W6" s="1463"/>
      <c r="X6" s="1463"/>
      <c r="Y6" s="1463"/>
      <c r="Z6" s="1463"/>
      <c r="AA6" s="518"/>
      <c r="AB6" s="518"/>
      <c r="AC6" s="518"/>
      <c r="AD6" s="518"/>
      <c r="AE6" s="518"/>
      <c r="AF6" s="518"/>
      <c r="AG6" s="1274"/>
      <c r="AH6" s="1274"/>
      <c r="AI6" s="1280"/>
    </row>
    <row r="7" spans="1:37" s="6" customFormat="1" ht="90.6" thickBot="1" x14ac:dyDescent="0.6">
      <c r="A7" s="618"/>
      <c r="B7" s="54"/>
      <c r="C7" s="547"/>
      <c r="E7" s="94"/>
      <c r="F7" s="56" t="s">
        <v>264</v>
      </c>
      <c r="G7" s="78"/>
      <c r="H7" s="78"/>
      <c r="I7" s="78"/>
      <c r="J7" s="78"/>
      <c r="K7" s="78"/>
      <c r="L7" s="78"/>
      <c r="M7" s="78"/>
      <c r="N7" s="78"/>
      <c r="O7" s="78"/>
      <c r="P7" s="78"/>
      <c r="Q7" s="78"/>
      <c r="R7" s="78"/>
      <c r="S7" s="78"/>
      <c r="T7" s="78"/>
      <c r="U7" s="78"/>
      <c r="V7" s="78"/>
      <c r="W7" s="78"/>
      <c r="X7" s="78"/>
      <c r="Y7" s="78"/>
      <c r="Z7" s="78"/>
      <c r="AA7" s="78"/>
      <c r="AB7" s="57"/>
      <c r="AC7" s="57"/>
      <c r="AD7" s="57"/>
      <c r="AE7" s="57"/>
      <c r="AF7" s="57"/>
      <c r="AG7" s="1274"/>
      <c r="AH7" s="1274"/>
      <c r="AI7" s="1280"/>
      <c r="AK7" s="377"/>
    </row>
    <row r="8" spans="1:37" s="6" customFormat="1" ht="33.6" thickBot="1" x14ac:dyDescent="0.3">
      <c r="A8" s="618"/>
      <c r="B8" s="1065" t="s">
        <v>113</v>
      </c>
      <c r="C8" s="501"/>
      <c r="E8" s="585" t="s">
        <v>263</v>
      </c>
      <c r="F8" s="1064" t="s">
        <v>738</v>
      </c>
      <c r="G8" s="1422" t="s">
        <v>739</v>
      </c>
      <c r="H8" s="1423"/>
      <c r="I8" s="1423"/>
      <c r="J8" s="1423"/>
      <c r="K8" s="1423"/>
      <c r="L8" s="1424"/>
      <c r="M8" s="1422" t="s">
        <v>740</v>
      </c>
      <c r="N8" s="1423"/>
      <c r="O8" s="1423"/>
      <c r="P8" s="1423"/>
      <c r="Q8" s="1424"/>
      <c r="R8" s="1520" t="s">
        <v>741</v>
      </c>
      <c r="S8" s="1521"/>
      <c r="T8" s="1521"/>
      <c r="U8" s="1521"/>
      <c r="V8" s="1522"/>
      <c r="W8" s="1520" t="s">
        <v>742</v>
      </c>
      <c r="X8" s="1521"/>
      <c r="Y8" s="1521"/>
      <c r="Z8" s="1521"/>
      <c r="AA8" s="1522"/>
      <c r="AB8" s="1855" t="s">
        <v>743</v>
      </c>
      <c r="AC8" s="1856"/>
      <c r="AD8" s="1856"/>
      <c r="AE8" s="1856"/>
      <c r="AF8" s="1857"/>
      <c r="AG8" s="1274"/>
      <c r="AH8" s="1280"/>
    </row>
    <row r="9" spans="1:37" s="6" customFormat="1" ht="30" x14ac:dyDescent="0.25">
      <c r="A9" s="618"/>
      <c r="B9" s="685" t="s">
        <v>142</v>
      </c>
      <c r="C9" s="501"/>
      <c r="E9" s="1482" t="s">
        <v>166</v>
      </c>
      <c r="F9" s="1469" t="str">
        <f>Title!$B$4</f>
        <v>R0</v>
      </c>
      <c r="G9" s="644"/>
      <c r="H9" s="1477" t="str">
        <f>$F$9</f>
        <v>R0</v>
      </c>
      <c r="I9" s="1478"/>
      <c r="J9" s="1478"/>
      <c r="K9" s="1478"/>
      <c r="L9" s="1479"/>
      <c r="M9" s="1477" t="str">
        <f>$F$9</f>
        <v>R0</v>
      </c>
      <c r="N9" s="1478"/>
      <c r="O9" s="1478"/>
      <c r="P9" s="1478"/>
      <c r="Q9" s="1479"/>
      <c r="R9" s="1457" t="str">
        <f>$F$9</f>
        <v>R0</v>
      </c>
      <c r="S9" s="1458"/>
      <c r="T9" s="1458"/>
      <c r="U9" s="1458"/>
      <c r="V9" s="1459"/>
      <c r="W9" s="1471" t="str">
        <f>$F$9</f>
        <v>R0</v>
      </c>
      <c r="X9" s="1472"/>
      <c r="Y9" s="1472"/>
      <c r="Z9" s="1472"/>
      <c r="AA9" s="1472"/>
      <c r="AB9" s="1858"/>
      <c r="AC9" s="1858"/>
      <c r="AD9" s="1858"/>
      <c r="AE9" s="1858"/>
      <c r="AF9" s="1858"/>
      <c r="AG9" s="31"/>
    </row>
    <row r="10" spans="1:37" s="31" customFormat="1" ht="30.6" thickBot="1" x14ac:dyDescent="0.3">
      <c r="A10" s="618"/>
      <c r="B10" s="686"/>
      <c r="C10" s="687"/>
      <c r="D10" s="6"/>
      <c r="E10" s="1483"/>
      <c r="F10" s="1470"/>
      <c r="G10" s="644"/>
      <c r="H10" s="1460"/>
      <c r="I10" s="1461"/>
      <c r="J10" s="1461"/>
      <c r="K10" s="1461"/>
      <c r="L10" s="1462"/>
      <c r="M10" s="1460"/>
      <c r="N10" s="1461"/>
      <c r="O10" s="1461"/>
      <c r="P10" s="1461"/>
      <c r="Q10" s="1462"/>
      <c r="R10" s="1460"/>
      <c r="S10" s="1461"/>
      <c r="T10" s="1461"/>
      <c r="U10" s="1461"/>
      <c r="V10" s="1462"/>
      <c r="W10" s="1474"/>
      <c r="X10" s="1475"/>
      <c r="Y10" s="1475"/>
      <c r="Z10" s="1475"/>
      <c r="AA10" s="1475"/>
      <c r="AB10" s="1858"/>
      <c r="AC10" s="1858"/>
      <c r="AD10" s="1858"/>
      <c r="AE10" s="1858"/>
      <c r="AF10" s="1858"/>
      <c r="AG10" s="15"/>
      <c r="AH10" s="6"/>
    </row>
    <row r="11" spans="1:37" s="13" customFormat="1" ht="45" customHeight="1" x14ac:dyDescent="0.25">
      <c r="A11" s="618"/>
      <c r="B11" s="688" t="s">
        <v>418</v>
      </c>
      <c r="C11" s="501"/>
      <c r="D11" s="6"/>
      <c r="E11" s="586" t="s">
        <v>246</v>
      </c>
      <c r="F11" s="587"/>
      <c r="G11" s="644"/>
      <c r="H11" s="1385"/>
      <c r="I11" s="1385"/>
      <c r="J11" s="1385"/>
      <c r="K11" s="1385"/>
      <c r="L11" s="1385"/>
      <c r="M11" s="1275"/>
      <c r="N11" s="1275"/>
      <c r="O11" s="1275"/>
      <c r="P11" s="1275"/>
      <c r="Q11" s="1385"/>
      <c r="R11" s="1511" t="s">
        <v>256</v>
      </c>
      <c r="S11" s="1512"/>
      <c r="T11" s="1512"/>
      <c r="U11" s="1512"/>
      <c r="V11" s="1513"/>
      <c r="W11" s="1833" t="s">
        <v>761</v>
      </c>
      <c r="X11" s="1385"/>
      <c r="Y11" s="1385"/>
      <c r="Z11" s="1385"/>
      <c r="AA11" s="1851"/>
      <c r="AB11" s="1687"/>
      <c r="AC11" s="1687"/>
      <c r="AD11" s="1687"/>
      <c r="AE11" s="1687"/>
      <c r="AF11" s="1687"/>
      <c r="AG11" s="15"/>
      <c r="AH11" s="6"/>
    </row>
    <row r="12" spans="1:37" s="13" customFormat="1" ht="45" customHeight="1" thickBot="1" x14ac:dyDescent="0.3">
      <c r="A12" s="52"/>
      <c r="B12" s="689" t="s">
        <v>419</v>
      </c>
      <c r="C12" s="53"/>
      <c r="D12" s="6"/>
      <c r="E12" s="588" t="s">
        <v>245</v>
      </c>
      <c r="F12" s="587"/>
      <c r="G12" s="644"/>
      <c r="H12" s="1330"/>
      <c r="I12" s="1330"/>
      <c r="J12" s="1330"/>
      <c r="K12" s="1330"/>
      <c r="L12" s="1330"/>
      <c r="M12" s="1276"/>
      <c r="N12" s="1276"/>
      <c r="O12" s="1276"/>
      <c r="P12" s="1276"/>
      <c r="Q12" s="1330"/>
      <c r="R12" s="1536"/>
      <c r="S12" s="1537"/>
      <c r="T12" s="1537"/>
      <c r="U12" s="1537"/>
      <c r="V12" s="1538"/>
      <c r="W12" s="1834"/>
      <c r="X12" s="1330"/>
      <c r="Y12" s="1330"/>
      <c r="Z12" s="1330"/>
      <c r="AA12" s="1852"/>
      <c r="AB12" s="1687"/>
      <c r="AC12" s="1687"/>
      <c r="AD12" s="1687"/>
      <c r="AE12" s="1687"/>
      <c r="AF12" s="1687"/>
      <c r="AG12" s="15"/>
      <c r="AH12" s="6"/>
    </row>
    <row r="13" spans="1:37" s="13" customFormat="1" ht="33" customHeight="1" x14ac:dyDescent="0.25">
      <c r="A13" s="618"/>
      <c r="B13" s="690" t="s">
        <v>168</v>
      </c>
      <c r="C13" s="501"/>
      <c r="D13" s="6"/>
      <c r="E13" s="588" t="s">
        <v>243</v>
      </c>
      <c r="F13" s="587"/>
      <c r="G13" s="644"/>
      <c r="H13" s="1330"/>
      <c r="I13" s="1330"/>
      <c r="J13" s="1330"/>
      <c r="K13" s="1330"/>
      <c r="L13" s="1330"/>
      <c r="M13" s="1276"/>
      <c r="N13" s="1276"/>
      <c r="O13" s="1276"/>
      <c r="P13" s="1276"/>
      <c r="Q13" s="1330"/>
      <c r="R13" s="1840" t="s">
        <v>761</v>
      </c>
      <c r="S13" s="1837"/>
      <c r="T13" s="1837"/>
      <c r="U13" s="1837"/>
      <c r="V13" s="1837"/>
      <c r="W13" s="1834"/>
      <c r="X13" s="1330"/>
      <c r="Y13" s="1330"/>
      <c r="Z13" s="1330"/>
      <c r="AA13" s="1852"/>
      <c r="AB13" s="1687"/>
      <c r="AC13" s="1687"/>
      <c r="AD13" s="1687"/>
      <c r="AE13" s="1687"/>
      <c r="AF13" s="1687"/>
      <c r="AG13" s="1464"/>
      <c r="AH13" s="6"/>
    </row>
    <row r="14" spans="1:37" s="13" customFormat="1" ht="38.4" customHeight="1" thickBot="1" x14ac:dyDescent="0.3">
      <c r="A14" s="52"/>
      <c r="B14" s="691" t="s">
        <v>270</v>
      </c>
      <c r="C14" s="501"/>
      <c r="D14" s="6"/>
      <c r="E14" s="588" t="s">
        <v>244</v>
      </c>
      <c r="F14" s="587"/>
      <c r="G14" s="644"/>
      <c r="H14" s="1386"/>
      <c r="I14" s="1386"/>
      <c r="J14" s="1386"/>
      <c r="K14" s="1386"/>
      <c r="L14" s="1386"/>
      <c r="M14" s="1279"/>
      <c r="N14" s="1279"/>
      <c r="O14" s="1279"/>
      <c r="P14" s="1279"/>
      <c r="Q14" s="1331"/>
      <c r="R14" s="1841"/>
      <c r="S14" s="1838"/>
      <c r="T14" s="1838"/>
      <c r="U14" s="1838"/>
      <c r="V14" s="1838"/>
      <c r="W14" s="1835"/>
      <c r="X14" s="1386"/>
      <c r="Y14" s="1386"/>
      <c r="Z14" s="1386"/>
      <c r="AA14" s="1853"/>
      <c r="AB14" s="1688"/>
      <c r="AC14" s="1688"/>
      <c r="AD14" s="1688"/>
      <c r="AE14" s="1688"/>
      <c r="AF14" s="1688"/>
      <c r="AG14" s="1465"/>
      <c r="AH14" s="6"/>
    </row>
    <row r="15" spans="1:37" s="13" customFormat="1" ht="33.6" thickBot="1" x14ac:dyDescent="0.3">
      <c r="A15" s="52"/>
      <c r="B15" s="502" t="s">
        <v>297</v>
      </c>
      <c r="C15" s="501"/>
      <c r="D15" s="6"/>
      <c r="E15" s="589" t="s">
        <v>227</v>
      </c>
      <c r="F15" s="587"/>
      <c r="G15" s="646"/>
      <c r="H15" s="1466"/>
      <c r="I15" s="1467"/>
      <c r="J15" s="1467"/>
      <c r="K15" s="1467"/>
      <c r="L15" s="1468"/>
      <c r="M15" s="1505"/>
      <c r="N15" s="1506"/>
      <c r="O15" s="1506"/>
      <c r="P15" s="1506"/>
      <c r="Q15" s="1507"/>
      <c r="R15" s="1390" t="s">
        <v>183</v>
      </c>
      <c r="S15" s="1391"/>
      <c r="T15" s="1391"/>
      <c r="U15" s="1391"/>
      <c r="V15" s="1392"/>
      <c r="W15" s="1390" t="s">
        <v>183</v>
      </c>
      <c r="X15" s="1391"/>
      <c r="Y15" s="1391"/>
      <c r="Z15" s="1391"/>
      <c r="AA15" s="1391"/>
      <c r="AB15" s="1859"/>
      <c r="AC15" s="1859"/>
      <c r="AD15" s="1859"/>
      <c r="AE15" s="1859"/>
      <c r="AF15" s="1859"/>
      <c r="AG15" s="15"/>
      <c r="AH15" s="6"/>
    </row>
    <row r="16" spans="1:37" s="13" customFormat="1" ht="33" customHeight="1" x14ac:dyDescent="0.25">
      <c r="A16" s="52"/>
      <c r="B16" s="503" t="s">
        <v>363</v>
      </c>
      <c r="C16" s="504"/>
      <c r="D16" s="6"/>
      <c r="E16" s="849" t="s">
        <v>226</v>
      </c>
      <c r="F16" s="520"/>
      <c r="G16" s="646"/>
      <c r="H16" s="1385"/>
      <c r="I16" s="1385"/>
      <c r="J16" s="1385"/>
      <c r="K16" s="1385"/>
      <c r="L16" s="1385"/>
      <c r="M16" s="1275"/>
      <c r="N16" s="1275"/>
      <c r="O16" s="1275"/>
      <c r="P16" s="1275"/>
      <c r="Q16" s="1275"/>
      <c r="R16" s="1833" t="s">
        <v>761</v>
      </c>
      <c r="S16" s="1385"/>
      <c r="T16" s="1385"/>
      <c r="U16" s="1385"/>
      <c r="V16" s="1385"/>
      <c r="W16" s="1833" t="s">
        <v>761</v>
      </c>
      <c r="X16" s="1385"/>
      <c r="Y16" s="1385"/>
      <c r="Z16" s="1385"/>
      <c r="AA16" s="1854"/>
      <c r="AB16" s="1687"/>
      <c r="AC16" s="1687"/>
      <c r="AD16" s="1687"/>
      <c r="AE16" s="1687"/>
      <c r="AF16" s="1687"/>
      <c r="AG16" s="15"/>
      <c r="AH16" s="6"/>
    </row>
    <row r="17" spans="1:34" s="13" customFormat="1" ht="30.6" customHeight="1" x14ac:dyDescent="0.25">
      <c r="A17" s="52"/>
      <c r="B17" s="54"/>
      <c r="C17" s="463"/>
      <c r="D17" s="6"/>
      <c r="E17" s="1238" t="s">
        <v>228</v>
      </c>
      <c r="F17" s="520"/>
      <c r="G17" s="645"/>
      <c r="H17" s="1330"/>
      <c r="I17" s="1330"/>
      <c r="J17" s="1330"/>
      <c r="K17" s="1330"/>
      <c r="L17" s="1330"/>
      <c r="M17" s="1276"/>
      <c r="N17" s="1276"/>
      <c r="O17" s="1276"/>
      <c r="P17" s="1276"/>
      <c r="Q17" s="1276"/>
      <c r="R17" s="1834"/>
      <c r="S17" s="1330"/>
      <c r="T17" s="1330"/>
      <c r="U17" s="1330"/>
      <c r="V17" s="1330"/>
      <c r="W17" s="1834"/>
      <c r="X17" s="1330"/>
      <c r="Y17" s="1330"/>
      <c r="Z17" s="1330"/>
      <c r="AA17" s="1852"/>
      <c r="AB17" s="1687"/>
      <c r="AC17" s="1687"/>
      <c r="AD17" s="1687"/>
      <c r="AE17" s="1687"/>
      <c r="AF17" s="1687"/>
      <c r="AG17" s="15"/>
      <c r="AH17" s="6"/>
    </row>
    <row r="18" spans="1:34" s="13" customFormat="1" ht="33" customHeight="1" x14ac:dyDescent="0.25">
      <c r="A18" s="52"/>
      <c r="B18" s="54"/>
      <c r="C18" s="53"/>
      <c r="D18" s="6"/>
      <c r="E18" s="1238" t="s">
        <v>229</v>
      </c>
      <c r="F18" s="520"/>
      <c r="G18" s="645"/>
      <c r="H18" s="1330"/>
      <c r="I18" s="1330"/>
      <c r="J18" s="1330"/>
      <c r="K18" s="1330"/>
      <c r="L18" s="1330"/>
      <c r="M18" s="1276"/>
      <c r="N18" s="1276"/>
      <c r="O18" s="1276"/>
      <c r="P18" s="1276"/>
      <c r="Q18" s="1276"/>
      <c r="R18" s="1834"/>
      <c r="S18" s="1330"/>
      <c r="T18" s="1330"/>
      <c r="U18" s="1330"/>
      <c r="V18" s="1330"/>
      <c r="W18" s="1834"/>
      <c r="X18" s="1330"/>
      <c r="Y18" s="1330"/>
      <c r="Z18" s="1330"/>
      <c r="AA18" s="1852"/>
      <c r="AB18" s="1860"/>
      <c r="AC18" s="1860"/>
      <c r="AD18" s="1860"/>
      <c r="AE18" s="1860"/>
      <c r="AF18" s="1860"/>
      <c r="AG18" s="15"/>
      <c r="AH18" s="6"/>
    </row>
    <row r="19" spans="1:34" s="13" customFormat="1" ht="33" customHeight="1" thickBot="1" x14ac:dyDescent="0.3">
      <c r="A19" s="618"/>
      <c r="B19" s="1018" t="s">
        <v>420</v>
      </c>
      <c r="C19" s="501"/>
      <c r="D19" s="6"/>
      <c r="E19" s="1238" t="s">
        <v>230</v>
      </c>
      <c r="F19" s="520"/>
      <c r="G19" s="645"/>
      <c r="H19" s="1386"/>
      <c r="I19" s="1386"/>
      <c r="J19" s="1386"/>
      <c r="K19" s="1386"/>
      <c r="L19" s="1386"/>
      <c r="M19" s="1279"/>
      <c r="N19" s="1279"/>
      <c r="O19" s="1279"/>
      <c r="P19" s="1279"/>
      <c r="Q19" s="1279"/>
      <c r="R19" s="1835"/>
      <c r="S19" s="1386"/>
      <c r="T19" s="1386"/>
      <c r="U19" s="1386"/>
      <c r="V19" s="1386"/>
      <c r="W19" s="1835"/>
      <c r="X19" s="1386"/>
      <c r="Y19" s="1386"/>
      <c r="Z19" s="1386"/>
      <c r="AA19" s="1853"/>
      <c r="AB19" s="1860"/>
      <c r="AC19" s="1860"/>
      <c r="AD19" s="1860"/>
      <c r="AE19" s="1860"/>
      <c r="AF19" s="1860"/>
      <c r="AG19" s="15"/>
      <c r="AH19" s="6"/>
    </row>
    <row r="20" spans="1:34" s="13" customFormat="1" ht="45" x14ac:dyDescent="0.75">
      <c r="A20" s="52"/>
      <c r="B20" s="689" t="s">
        <v>421</v>
      </c>
      <c r="C20" s="53"/>
      <c r="D20" s="6"/>
      <c r="E20" s="590" t="s">
        <v>250</v>
      </c>
      <c r="F20" s="520"/>
      <c r="G20" s="521"/>
      <c r="H20" s="1419"/>
      <c r="I20" s="1420"/>
      <c r="J20" s="1420"/>
      <c r="K20" s="1420"/>
      <c r="L20" s="1421"/>
      <c r="M20" s="1351"/>
      <c r="N20" s="1352"/>
      <c r="O20" s="1352"/>
      <c r="P20" s="1352"/>
      <c r="Q20" s="1353"/>
      <c r="R20" s="1419" t="s">
        <v>240</v>
      </c>
      <c r="S20" s="1420"/>
      <c r="T20" s="1420"/>
      <c r="U20" s="1420"/>
      <c r="V20" s="1421"/>
      <c r="W20" s="1351" t="s">
        <v>240</v>
      </c>
      <c r="X20" s="1352"/>
      <c r="Y20" s="1352"/>
      <c r="Z20" s="1352"/>
      <c r="AA20" s="1352"/>
      <c r="AB20" s="1861"/>
      <c r="AC20" s="1861"/>
      <c r="AD20" s="1861"/>
      <c r="AE20" s="1861"/>
      <c r="AF20" s="1861"/>
      <c r="AG20" s="15"/>
      <c r="AH20" s="6"/>
    </row>
    <row r="21" spans="1:34" s="13" customFormat="1" ht="45.6" thickBot="1" x14ac:dyDescent="0.8">
      <c r="A21" s="618"/>
      <c r="B21" s="1066" t="s">
        <v>498</v>
      </c>
      <c r="C21" s="501"/>
      <c r="D21" s="6"/>
      <c r="E21" s="590" t="s">
        <v>251</v>
      </c>
      <c r="F21" s="520"/>
      <c r="G21" s="521"/>
      <c r="H21" s="1351"/>
      <c r="I21" s="1352"/>
      <c r="J21" s="1352"/>
      <c r="K21" s="1352"/>
      <c r="L21" s="1353"/>
      <c r="M21" s="1354"/>
      <c r="N21" s="1355"/>
      <c r="O21" s="1355"/>
      <c r="P21" s="1355"/>
      <c r="Q21" s="1356"/>
      <c r="R21" s="1351"/>
      <c r="S21" s="1352"/>
      <c r="T21" s="1352"/>
      <c r="U21" s="1352"/>
      <c r="V21" s="1353"/>
      <c r="W21" s="1351"/>
      <c r="X21" s="1352"/>
      <c r="Y21" s="1352"/>
      <c r="Z21" s="1352"/>
      <c r="AA21" s="1352"/>
      <c r="AB21" s="1862"/>
      <c r="AC21" s="1862"/>
      <c r="AD21" s="1862"/>
      <c r="AE21" s="1862"/>
      <c r="AF21" s="1862"/>
      <c r="AG21" s="15"/>
      <c r="AH21" s="6"/>
    </row>
    <row r="22" spans="1:34" s="13" customFormat="1" ht="33" customHeight="1" x14ac:dyDescent="0.3">
      <c r="A22" s="52"/>
      <c r="B22" s="1019" t="s">
        <v>312</v>
      </c>
      <c r="C22" s="501"/>
      <c r="D22" s="6"/>
      <c r="E22" s="1502" t="s">
        <v>231</v>
      </c>
      <c r="F22" s="519"/>
      <c r="G22" s="645"/>
      <c r="H22" s="1385"/>
      <c r="I22" s="1385"/>
      <c r="J22" s="1385"/>
      <c r="K22" s="1385"/>
      <c r="L22" s="1275"/>
      <c r="M22" s="1385"/>
      <c r="N22" s="1385"/>
      <c r="O22" s="1385"/>
      <c r="P22" s="1385"/>
      <c r="Q22" s="1385"/>
      <c r="R22" s="1833" t="s">
        <v>761</v>
      </c>
      <c r="S22" s="1385"/>
      <c r="T22" s="1385"/>
      <c r="U22" s="1385"/>
      <c r="V22" s="1385"/>
      <c r="W22" s="1833" t="s">
        <v>761</v>
      </c>
      <c r="X22" s="1385"/>
      <c r="Y22" s="1385"/>
      <c r="Z22" s="1385"/>
      <c r="AA22" s="1385"/>
      <c r="AB22" s="544"/>
      <c r="AC22" s="544"/>
      <c r="AD22" s="544"/>
      <c r="AE22" s="544"/>
      <c r="AF22" s="591"/>
      <c r="AG22" s="15"/>
      <c r="AH22" s="6"/>
    </row>
    <row r="23" spans="1:34" s="13" customFormat="1" ht="33" customHeight="1" x14ac:dyDescent="0.3">
      <c r="A23" s="52"/>
      <c r="B23" s="1067" t="s">
        <v>311</v>
      </c>
      <c r="C23" s="501"/>
      <c r="D23" s="6"/>
      <c r="E23" s="1503"/>
      <c r="F23" s="519"/>
      <c r="G23" s="645"/>
      <c r="H23" s="1330"/>
      <c r="I23" s="1330"/>
      <c r="J23" s="1330"/>
      <c r="K23" s="1330"/>
      <c r="L23" s="1276"/>
      <c r="M23" s="1330"/>
      <c r="N23" s="1330"/>
      <c r="O23" s="1330"/>
      <c r="P23" s="1330"/>
      <c r="Q23" s="1330"/>
      <c r="R23" s="1834"/>
      <c r="S23" s="1330"/>
      <c r="T23" s="1330"/>
      <c r="U23" s="1330"/>
      <c r="V23" s="1330"/>
      <c r="W23" s="1834"/>
      <c r="X23" s="1330"/>
      <c r="Y23" s="1330"/>
      <c r="Z23" s="1330"/>
      <c r="AA23" s="1330"/>
      <c r="AB23" s="544"/>
      <c r="AC23" s="544"/>
      <c r="AD23" s="544"/>
      <c r="AE23" s="544"/>
      <c r="AF23" s="591"/>
      <c r="AG23" s="15"/>
      <c r="AH23" s="6"/>
    </row>
    <row r="24" spans="1:34" s="13" customFormat="1" ht="45" customHeight="1" x14ac:dyDescent="0.75">
      <c r="A24" s="52"/>
      <c r="B24" s="1020" t="s">
        <v>364</v>
      </c>
      <c r="C24" s="501"/>
      <c r="D24" s="6"/>
      <c r="E24" s="1503"/>
      <c r="F24" s="537"/>
      <c r="G24" s="645"/>
      <c r="H24" s="1330"/>
      <c r="I24" s="1330"/>
      <c r="J24" s="1330"/>
      <c r="K24" s="1330"/>
      <c r="L24" s="1276"/>
      <c r="M24" s="1330"/>
      <c r="N24" s="1330"/>
      <c r="O24" s="1330"/>
      <c r="P24" s="1330"/>
      <c r="Q24" s="1330"/>
      <c r="R24" s="1834"/>
      <c r="S24" s="1330"/>
      <c r="T24" s="1330"/>
      <c r="U24" s="1330"/>
      <c r="V24" s="1330"/>
      <c r="W24" s="1834"/>
      <c r="X24" s="1330"/>
      <c r="Y24" s="1330"/>
      <c r="Z24" s="1330"/>
      <c r="AA24" s="1330"/>
      <c r="AB24" s="544"/>
      <c r="AC24" s="544"/>
      <c r="AD24" s="544"/>
      <c r="AE24" s="544"/>
      <c r="AF24" s="591"/>
      <c r="AG24" s="15"/>
      <c r="AH24" s="6"/>
    </row>
    <row r="25" spans="1:34" s="13" customFormat="1" ht="33.6" customHeight="1" thickBot="1" x14ac:dyDescent="0.3">
      <c r="A25" s="52"/>
      <c r="B25" s="1068" t="s">
        <v>29</v>
      </c>
      <c r="C25" s="501"/>
      <c r="D25" s="6"/>
      <c r="E25" s="1504"/>
      <c r="F25" s="538"/>
      <c r="G25" s="645"/>
      <c r="H25" s="1386"/>
      <c r="I25" s="1386"/>
      <c r="J25" s="1386"/>
      <c r="K25" s="1386"/>
      <c r="L25" s="1279"/>
      <c r="M25" s="1386"/>
      <c r="N25" s="1386"/>
      <c r="O25" s="1386"/>
      <c r="P25" s="1386"/>
      <c r="Q25" s="1386"/>
      <c r="R25" s="1835"/>
      <c r="S25" s="1386"/>
      <c r="T25" s="1386"/>
      <c r="U25" s="1386"/>
      <c r="V25" s="1386"/>
      <c r="W25" s="1835"/>
      <c r="X25" s="1386"/>
      <c r="Y25" s="1386"/>
      <c r="Z25" s="1386"/>
      <c r="AA25" s="1386"/>
      <c r="AB25" s="544"/>
      <c r="AC25" s="544"/>
      <c r="AD25" s="544"/>
      <c r="AE25" s="544"/>
      <c r="AF25" s="591"/>
      <c r="AG25" s="15"/>
      <c r="AH25" s="6"/>
    </row>
    <row r="26" spans="1:34" s="13" customFormat="1" ht="33.6" thickBot="1" x14ac:dyDescent="0.3">
      <c r="A26" s="52"/>
      <c r="B26" s="1069" t="s">
        <v>23</v>
      </c>
      <c r="C26" s="501"/>
      <c r="D26" s="6"/>
      <c r="E26" s="592" t="s">
        <v>232</v>
      </c>
      <c r="F26" s="539"/>
      <c r="G26" s="647"/>
      <c r="H26" s="1332"/>
      <c r="I26" s="1333"/>
      <c r="J26" s="1333"/>
      <c r="K26" s="1333"/>
      <c r="L26" s="1334"/>
      <c r="M26" s="1332"/>
      <c r="N26" s="1333"/>
      <c r="O26" s="1333"/>
      <c r="P26" s="1333"/>
      <c r="Q26" s="1334"/>
      <c r="R26" s="1390" t="s">
        <v>183</v>
      </c>
      <c r="S26" s="1391"/>
      <c r="T26" s="1391"/>
      <c r="U26" s="1391"/>
      <c r="V26" s="1392"/>
      <c r="W26" s="1390" t="s">
        <v>183</v>
      </c>
      <c r="X26" s="1391"/>
      <c r="Y26" s="1391"/>
      <c r="Z26" s="1391"/>
      <c r="AA26" s="1392"/>
      <c r="AB26" s="544"/>
      <c r="AC26" s="544"/>
      <c r="AD26" s="544"/>
      <c r="AE26" s="1079"/>
      <c r="AF26" s="591"/>
      <c r="AG26" s="15"/>
      <c r="AH26" s="6"/>
    </row>
    <row r="27" spans="1:34" s="13" customFormat="1" ht="45" customHeight="1" x14ac:dyDescent="0.25">
      <c r="A27" s="52"/>
      <c r="B27" s="1070" t="s">
        <v>500</v>
      </c>
      <c r="C27" s="501"/>
      <c r="D27" s="6"/>
      <c r="E27" s="1238" t="s">
        <v>206</v>
      </c>
      <c r="F27" s="539"/>
      <c r="G27" s="648"/>
      <c r="H27" s="1385"/>
      <c r="I27" s="1385"/>
      <c r="J27" s="1385"/>
      <c r="K27" s="1385"/>
      <c r="L27" s="1344"/>
      <c r="M27" s="1344"/>
      <c r="N27" s="1344"/>
      <c r="O27" s="1344"/>
      <c r="P27" s="1344"/>
      <c r="Q27" s="1344"/>
      <c r="R27" s="1833" t="s">
        <v>761</v>
      </c>
      <c r="S27" s="1385"/>
      <c r="T27" s="1385"/>
      <c r="U27" s="1385"/>
      <c r="V27" s="1385"/>
      <c r="W27" s="1840" t="s">
        <v>761</v>
      </c>
      <c r="X27" s="1277"/>
      <c r="Y27" s="1277"/>
      <c r="Z27" s="1277"/>
      <c r="AA27" s="1277"/>
      <c r="AB27" s="544"/>
      <c r="AC27" s="544"/>
      <c r="AD27" s="544"/>
      <c r="AE27" s="544"/>
      <c r="AF27" s="591"/>
      <c r="AG27" s="15"/>
      <c r="AH27" s="6"/>
    </row>
    <row r="28" spans="1:34" s="13" customFormat="1" ht="45" customHeight="1" x14ac:dyDescent="0.25">
      <c r="A28" s="52"/>
      <c r="B28" s="54"/>
      <c r="C28" s="501"/>
      <c r="D28" s="6"/>
      <c r="E28" s="1238" t="s">
        <v>207</v>
      </c>
      <c r="F28" s="539"/>
      <c r="G28" s="648"/>
      <c r="H28" s="1330"/>
      <c r="I28" s="1330"/>
      <c r="J28" s="1330"/>
      <c r="K28" s="1330"/>
      <c r="L28" s="1345"/>
      <c r="M28" s="1345"/>
      <c r="N28" s="1345"/>
      <c r="O28" s="1345"/>
      <c r="P28" s="1345"/>
      <c r="Q28" s="1345"/>
      <c r="R28" s="1834"/>
      <c r="S28" s="1330"/>
      <c r="T28" s="1330"/>
      <c r="U28" s="1330"/>
      <c r="V28" s="1330"/>
      <c r="W28" s="1841"/>
      <c r="X28" s="1276"/>
      <c r="Y28" s="1276"/>
      <c r="Z28" s="1276"/>
      <c r="AA28" s="1276"/>
      <c r="AB28" s="544"/>
      <c r="AC28" s="544"/>
      <c r="AD28" s="544"/>
      <c r="AE28" s="544"/>
      <c r="AF28" s="591"/>
      <c r="AG28" s="15"/>
      <c r="AH28" s="6"/>
    </row>
    <row r="29" spans="1:34" s="13" customFormat="1" ht="45" customHeight="1" x14ac:dyDescent="0.25">
      <c r="A29" s="52"/>
      <c r="B29" s="54"/>
      <c r="C29" s="53"/>
      <c r="D29" s="6"/>
      <c r="E29" s="1238" t="s">
        <v>247</v>
      </c>
      <c r="F29" s="539"/>
      <c r="G29" s="648"/>
      <c r="H29" s="1330"/>
      <c r="I29" s="1330"/>
      <c r="J29" s="1330"/>
      <c r="K29" s="1330"/>
      <c r="L29" s="1345"/>
      <c r="M29" s="1345"/>
      <c r="N29" s="1345"/>
      <c r="O29" s="1345"/>
      <c r="P29" s="1345"/>
      <c r="Q29" s="1345"/>
      <c r="R29" s="1834"/>
      <c r="S29" s="1330"/>
      <c r="T29" s="1330"/>
      <c r="U29" s="1330"/>
      <c r="V29" s="1330"/>
      <c r="W29" s="1511" t="s">
        <v>256</v>
      </c>
      <c r="X29" s="1512"/>
      <c r="Y29" s="1512"/>
      <c r="Z29" s="1512"/>
      <c r="AA29" s="1513"/>
      <c r="AB29" s="544"/>
      <c r="AC29" s="544"/>
      <c r="AD29" s="544"/>
      <c r="AE29" s="544"/>
      <c r="AF29" s="591"/>
      <c r="AG29" s="15"/>
      <c r="AH29" s="6"/>
    </row>
    <row r="30" spans="1:34" s="13" customFormat="1" ht="45.6" customHeight="1" thickBot="1" x14ac:dyDescent="0.3">
      <c r="A30" s="52"/>
      <c r="B30" s="688" t="s">
        <v>422</v>
      </c>
      <c r="C30" s="53"/>
      <c r="D30" s="6"/>
      <c r="E30" s="1238" t="s">
        <v>248</v>
      </c>
      <c r="F30" s="539"/>
      <c r="G30" s="648"/>
      <c r="H30" s="1386"/>
      <c r="I30" s="1386"/>
      <c r="J30" s="1386"/>
      <c r="K30" s="1386"/>
      <c r="L30" s="1360"/>
      <c r="M30" s="1360"/>
      <c r="N30" s="1360"/>
      <c r="O30" s="1360"/>
      <c r="P30" s="1360"/>
      <c r="Q30" s="1360"/>
      <c r="R30" s="1835"/>
      <c r="S30" s="1386"/>
      <c r="T30" s="1386"/>
      <c r="U30" s="1386"/>
      <c r="V30" s="1386"/>
      <c r="W30" s="1536"/>
      <c r="X30" s="1537"/>
      <c r="Y30" s="1537"/>
      <c r="Z30" s="1537"/>
      <c r="AA30" s="1538"/>
      <c r="AB30" s="544"/>
      <c r="AC30" s="544"/>
      <c r="AD30" s="544"/>
      <c r="AE30" s="544"/>
      <c r="AF30" s="591"/>
      <c r="AG30" s="15"/>
      <c r="AH30" s="6"/>
    </row>
    <row r="31" spans="1:34" s="13" customFormat="1" ht="33" customHeight="1" x14ac:dyDescent="0.25">
      <c r="A31" s="52"/>
      <c r="B31" s="689" t="s">
        <v>423</v>
      </c>
      <c r="C31" s="53"/>
      <c r="D31" s="6"/>
      <c r="E31" s="593" t="s">
        <v>233</v>
      </c>
      <c r="F31" s="539"/>
      <c r="G31" s="1409"/>
      <c r="H31" s="1364"/>
      <c r="I31" s="1365"/>
      <c r="J31" s="1365"/>
      <c r="K31" s="1365"/>
      <c r="L31" s="1366"/>
      <c r="M31" s="1842" t="s">
        <v>762</v>
      </c>
      <c r="N31" s="1843"/>
      <c r="O31" s="1843"/>
      <c r="P31" s="1843"/>
      <c r="Q31" s="1844"/>
      <c r="R31" s="1364" t="s">
        <v>306</v>
      </c>
      <c r="S31" s="1365"/>
      <c r="T31" s="1365"/>
      <c r="U31" s="1365"/>
      <c r="V31" s="1365"/>
      <c r="W31" s="1842" t="s">
        <v>188</v>
      </c>
      <c r="X31" s="1843"/>
      <c r="Y31" s="1843"/>
      <c r="Z31" s="1843"/>
      <c r="AA31" s="1844"/>
      <c r="AB31" s="35"/>
      <c r="AC31" s="35"/>
      <c r="AD31" s="35"/>
      <c r="AE31" s="35"/>
      <c r="AF31" s="102"/>
      <c r="AG31" s="15"/>
      <c r="AH31" s="6"/>
    </row>
    <row r="32" spans="1:34" s="13" customFormat="1" ht="30" customHeight="1" x14ac:dyDescent="0.25">
      <c r="A32" s="52"/>
      <c r="B32" s="1073" t="s">
        <v>484</v>
      </c>
      <c r="C32" s="53"/>
      <c r="D32" s="6"/>
      <c r="E32" s="593" t="s">
        <v>234</v>
      </c>
      <c r="F32" s="539"/>
      <c r="G32" s="1409"/>
      <c r="H32" s="1367"/>
      <c r="I32" s="1368"/>
      <c r="J32" s="1368"/>
      <c r="K32" s="1368"/>
      <c r="L32" s="1369"/>
      <c r="M32" s="1845"/>
      <c r="N32" s="1846"/>
      <c r="O32" s="1846"/>
      <c r="P32" s="1846"/>
      <c r="Q32" s="1847"/>
      <c r="R32" s="1367"/>
      <c r="S32" s="1368"/>
      <c r="T32" s="1368"/>
      <c r="U32" s="1368"/>
      <c r="V32" s="1369"/>
      <c r="W32" s="1845"/>
      <c r="X32" s="1846"/>
      <c r="Y32" s="1846"/>
      <c r="Z32" s="1846"/>
      <c r="AA32" s="1847"/>
      <c r="AB32" s="69"/>
      <c r="AC32" s="35"/>
      <c r="AD32" s="35"/>
      <c r="AE32" s="35"/>
      <c r="AF32" s="102"/>
      <c r="AG32" s="15"/>
      <c r="AH32" s="6"/>
    </row>
    <row r="33" spans="1:44" s="13" customFormat="1" ht="30.6" customHeight="1" thickBot="1" x14ac:dyDescent="0.3">
      <c r="A33" s="618"/>
      <c r="B33" s="1074" t="s">
        <v>499</v>
      </c>
      <c r="C33" s="501"/>
      <c r="D33" s="6"/>
      <c r="E33" s="593" t="s">
        <v>235</v>
      </c>
      <c r="F33" s="539"/>
      <c r="G33" s="1409"/>
      <c r="H33" s="1367"/>
      <c r="I33" s="1368"/>
      <c r="J33" s="1368"/>
      <c r="K33" s="1368"/>
      <c r="L33" s="1369"/>
      <c r="M33" s="1848"/>
      <c r="N33" s="1849"/>
      <c r="O33" s="1849"/>
      <c r="P33" s="1849"/>
      <c r="Q33" s="1850"/>
      <c r="R33" s="1370"/>
      <c r="S33" s="1371"/>
      <c r="T33" s="1371"/>
      <c r="U33" s="1371"/>
      <c r="V33" s="1372"/>
      <c r="W33" s="1848"/>
      <c r="X33" s="1849"/>
      <c r="Y33" s="1849"/>
      <c r="Z33" s="1849"/>
      <c r="AA33" s="1850"/>
      <c r="AB33" s="69"/>
      <c r="AC33" s="35"/>
      <c r="AD33" s="35"/>
      <c r="AE33" s="35"/>
      <c r="AF33" s="102"/>
      <c r="AG33" s="15"/>
      <c r="AH33" s="6"/>
    </row>
    <row r="34" spans="1:44" s="13" customFormat="1" ht="30" customHeight="1" x14ac:dyDescent="0.25">
      <c r="A34" s="52"/>
      <c r="B34" s="54"/>
      <c r="C34" s="53"/>
      <c r="D34" s="6"/>
      <c r="E34" s="1238" t="s">
        <v>236</v>
      </c>
      <c r="F34" s="539"/>
      <c r="G34" s="1347"/>
      <c r="H34" s="1381"/>
      <c r="I34" s="1382"/>
      <c r="J34" s="1275"/>
      <c r="K34" s="1275"/>
      <c r="L34" s="1275"/>
      <c r="M34" s="1344"/>
      <c r="N34" s="1344"/>
      <c r="O34" s="1382"/>
      <c r="P34" s="1382"/>
      <c r="Q34" s="1385"/>
      <c r="R34" s="1836"/>
      <c r="S34" s="1836"/>
      <c r="T34" s="1836"/>
      <c r="U34" s="1836"/>
      <c r="V34" s="1863"/>
      <c r="W34" s="1863"/>
      <c r="X34" s="1863"/>
      <c r="Y34" s="1863"/>
      <c r="Z34" s="1863"/>
      <c r="AA34" s="1863"/>
      <c r="AB34" s="69"/>
      <c r="AC34" s="35"/>
      <c r="AD34" s="35"/>
      <c r="AE34" s="35"/>
      <c r="AF34" s="102"/>
      <c r="AG34" s="15"/>
      <c r="AH34" s="6"/>
    </row>
    <row r="35" spans="1:44" s="13" customFormat="1" ht="30" customHeight="1" x14ac:dyDescent="0.25">
      <c r="A35" s="52"/>
      <c r="B35" s="54"/>
      <c r="C35" s="501"/>
      <c r="D35" s="6"/>
      <c r="E35" s="1238" t="s">
        <v>237</v>
      </c>
      <c r="F35" s="520"/>
      <c r="G35" s="1347"/>
      <c r="H35" s="1345"/>
      <c r="I35" s="1383"/>
      <c r="J35" s="1276"/>
      <c r="K35" s="1276"/>
      <c r="L35" s="1276"/>
      <c r="M35" s="1345"/>
      <c r="N35" s="1345"/>
      <c r="O35" s="1383"/>
      <c r="P35" s="1383"/>
      <c r="Q35" s="1330"/>
      <c r="R35" s="1837"/>
      <c r="S35" s="1837"/>
      <c r="T35" s="1837"/>
      <c r="U35" s="1837"/>
      <c r="V35" s="1864"/>
      <c r="W35" s="1864"/>
      <c r="X35" s="1864"/>
      <c r="Y35" s="1864"/>
      <c r="Z35" s="1864"/>
      <c r="AA35" s="1864"/>
      <c r="AB35" s="69"/>
      <c r="AC35" s="35"/>
      <c r="AD35" s="35"/>
      <c r="AE35" s="35"/>
      <c r="AF35" s="102"/>
      <c r="AG35" s="15"/>
      <c r="AH35" s="6"/>
    </row>
    <row r="36" spans="1:44" s="13" customFormat="1" ht="30" customHeight="1" x14ac:dyDescent="0.25">
      <c r="A36" s="52"/>
      <c r="B36" s="1290" t="s">
        <v>450</v>
      </c>
      <c r="C36" s="501"/>
      <c r="D36" s="6"/>
      <c r="E36" s="1238" t="s">
        <v>238</v>
      </c>
      <c r="F36" s="520"/>
      <c r="G36" s="1347"/>
      <c r="H36" s="1345"/>
      <c r="I36" s="1383"/>
      <c r="J36" s="1276"/>
      <c r="K36" s="1276"/>
      <c r="L36" s="1276"/>
      <c r="M36" s="1345"/>
      <c r="N36" s="1345"/>
      <c r="O36" s="1383"/>
      <c r="P36" s="1383"/>
      <c r="Q36" s="1330"/>
      <c r="R36" s="1837"/>
      <c r="S36" s="1837"/>
      <c r="T36" s="1837"/>
      <c r="U36" s="1837"/>
      <c r="V36" s="1864"/>
      <c r="W36" s="1864"/>
      <c r="X36" s="1864"/>
      <c r="Y36" s="1864"/>
      <c r="Z36" s="1864"/>
      <c r="AA36" s="1864"/>
      <c r="AB36" s="69"/>
      <c r="AC36" s="35"/>
      <c r="AD36" s="35"/>
      <c r="AE36" s="35"/>
      <c r="AF36" s="102"/>
      <c r="AG36" s="15"/>
      <c r="AH36" s="6"/>
    </row>
    <row r="37" spans="1:44" s="13" customFormat="1" ht="30.6" customHeight="1" thickBot="1" x14ac:dyDescent="0.3">
      <c r="A37" s="54"/>
      <c r="B37" s="1291"/>
      <c r="C37" s="54"/>
      <c r="D37" s="6"/>
      <c r="E37" s="595" t="s">
        <v>239</v>
      </c>
      <c r="F37" s="596"/>
      <c r="G37" s="1347"/>
      <c r="H37" s="1346"/>
      <c r="I37" s="1384"/>
      <c r="J37" s="1279"/>
      <c r="K37" s="1279"/>
      <c r="L37" s="1279"/>
      <c r="M37" s="1360"/>
      <c r="N37" s="1360"/>
      <c r="O37" s="1384"/>
      <c r="P37" s="1384"/>
      <c r="Q37" s="1386"/>
      <c r="R37" s="1839"/>
      <c r="S37" s="1839"/>
      <c r="T37" s="1839"/>
      <c r="U37" s="1839"/>
      <c r="V37" s="1865"/>
      <c r="W37" s="1865"/>
      <c r="X37" s="1865"/>
      <c r="Y37" s="1865"/>
      <c r="Z37" s="1865"/>
      <c r="AA37" s="1865"/>
      <c r="AB37" s="69"/>
      <c r="AC37" s="35"/>
      <c r="AD37" s="35"/>
      <c r="AE37" s="35"/>
      <c r="AF37" s="102"/>
      <c r="AG37" s="15"/>
      <c r="AH37" s="6"/>
    </row>
    <row r="38" spans="1:44" s="13" customFormat="1" ht="45" x14ac:dyDescent="0.25">
      <c r="A38" s="54"/>
      <c r="B38" s="865" t="s">
        <v>446</v>
      </c>
      <c r="C38" s="54"/>
      <c r="D38" s="6"/>
      <c r="E38" s="597" t="s">
        <v>253</v>
      </c>
      <c r="F38" s="540"/>
      <c r="G38" s="1347"/>
      <c r="H38" s="1514"/>
      <c r="I38" s="1515"/>
      <c r="J38" s="1515"/>
      <c r="K38" s="1515"/>
      <c r="L38" s="1516"/>
      <c r="M38" s="598"/>
      <c r="N38" s="452"/>
      <c r="O38" s="452"/>
      <c r="P38" s="452"/>
      <c r="Q38" s="452"/>
      <c r="R38" s="96"/>
      <c r="S38" s="32"/>
      <c r="T38" s="32"/>
      <c r="U38" s="32"/>
      <c r="V38" s="1055"/>
      <c r="W38" s="101"/>
      <c r="X38" s="33"/>
      <c r="Y38" s="33"/>
      <c r="Z38" s="33"/>
      <c r="AA38" s="1059"/>
      <c r="AB38" s="69"/>
      <c r="AC38" s="35"/>
      <c r="AD38" s="35"/>
      <c r="AE38" s="35"/>
      <c r="AF38" s="102"/>
      <c r="AG38" s="15"/>
      <c r="AH38" s="6"/>
    </row>
    <row r="39" spans="1:44" s="13" customFormat="1" ht="45.6" thickBot="1" x14ac:dyDescent="0.3">
      <c r="A39" s="54"/>
      <c r="B39" s="1077" t="s">
        <v>379</v>
      </c>
      <c r="C39" s="54"/>
      <c r="D39" s="6"/>
      <c r="E39" s="1047" t="s">
        <v>254</v>
      </c>
      <c r="F39" s="540"/>
      <c r="G39" s="1490"/>
      <c r="H39" s="1517"/>
      <c r="I39" s="1518"/>
      <c r="J39" s="1518"/>
      <c r="K39" s="1518"/>
      <c r="L39" s="1519"/>
      <c r="M39" s="454"/>
      <c r="N39" s="453"/>
      <c r="O39" s="453"/>
      <c r="P39" s="453"/>
      <c r="Q39" s="453"/>
      <c r="R39" s="96"/>
      <c r="S39" s="32"/>
      <c r="T39" s="32"/>
      <c r="U39" s="32"/>
      <c r="V39" s="1055"/>
      <c r="W39" s="103"/>
      <c r="X39" s="104" t="s">
        <v>157</v>
      </c>
      <c r="Y39" s="104"/>
      <c r="Z39" s="104"/>
      <c r="AA39" s="1060"/>
      <c r="AB39" s="105"/>
      <c r="AC39" s="106"/>
      <c r="AD39" s="106"/>
      <c r="AE39" s="106"/>
      <c r="AF39" s="107"/>
      <c r="AG39" s="1274"/>
      <c r="AH39" s="1274"/>
    </row>
    <row r="40" spans="1:44" s="17" customFormat="1" ht="30.6" thickBot="1" x14ac:dyDescent="0.3">
      <c r="A40" s="54"/>
      <c r="B40" s="54"/>
      <c r="C40" s="54"/>
      <c r="D40" s="13"/>
      <c r="E40" s="1048"/>
      <c r="F40" s="1049"/>
      <c r="G40" s="1049"/>
      <c r="H40" s="132"/>
      <c r="I40" s="132"/>
      <c r="J40" s="132"/>
      <c r="K40" s="132"/>
      <c r="L40" s="132"/>
      <c r="M40" s="132"/>
      <c r="N40" s="132"/>
      <c r="O40" s="132"/>
      <c r="P40" s="132"/>
      <c r="Q40" s="132"/>
      <c r="R40" s="1056"/>
      <c r="S40" s="1057"/>
      <c r="T40" s="1057"/>
      <c r="U40" s="1057"/>
      <c r="V40" s="1058"/>
      <c r="W40" s="132"/>
      <c r="X40" s="132"/>
      <c r="Y40" s="132"/>
      <c r="Z40" s="132"/>
      <c r="AA40" s="132"/>
      <c r="AB40" s="132"/>
      <c r="AC40" s="132"/>
      <c r="AD40" s="132"/>
      <c r="AE40" s="132"/>
      <c r="AF40" s="1061"/>
      <c r="AG40" s="1274"/>
      <c r="AH40" s="1274"/>
    </row>
    <row r="41" spans="1:44" s="17" customFormat="1" ht="35.4" x14ac:dyDescent="0.25">
      <c r="A41" s="52"/>
      <c r="B41" s="603" t="s">
        <v>317</v>
      </c>
      <c r="C41" s="53"/>
      <c r="D41" s="13"/>
      <c r="E41" s="1050"/>
      <c r="F41" s="1393"/>
      <c r="G41" s="1393"/>
      <c r="H41" s="1393"/>
      <c r="I41" s="1393"/>
      <c r="J41" s="1393"/>
      <c r="K41" s="1393"/>
      <c r="L41" s="1393"/>
      <c r="M41" s="1393"/>
      <c r="N41" s="1393"/>
      <c r="O41" s="1393"/>
      <c r="P41" s="1393"/>
      <c r="Q41" s="1393"/>
      <c r="R41" s="1393"/>
      <c r="S41" s="1393"/>
      <c r="T41" s="1393"/>
      <c r="U41" s="1393"/>
      <c r="V41" s="1393"/>
      <c r="W41" s="1393"/>
      <c r="X41" s="1393"/>
      <c r="Y41" s="1393"/>
      <c r="Z41" s="1393"/>
      <c r="AA41" s="1393"/>
      <c r="AB41" s="1393"/>
      <c r="AC41" s="1393"/>
      <c r="AD41" s="1393"/>
      <c r="AE41" s="1393"/>
      <c r="AF41" s="1394"/>
      <c r="AG41" s="1274"/>
      <c r="AH41" s="1274"/>
    </row>
    <row r="42" spans="1:44" s="13" customFormat="1" ht="35.4" x14ac:dyDescent="0.25">
      <c r="A42" s="52"/>
      <c r="B42" s="604" t="s">
        <v>277</v>
      </c>
      <c r="C42" s="53"/>
      <c r="D42" s="371"/>
      <c r="E42" s="1051"/>
      <c r="F42" s="1388" t="s">
        <v>85</v>
      </c>
      <c r="G42" s="1388"/>
      <c r="H42" s="1388"/>
      <c r="I42" s="1388"/>
      <c r="J42" s="1388"/>
      <c r="K42" s="1388"/>
      <c r="L42" s="1388"/>
      <c r="M42" s="1388"/>
      <c r="N42" s="1388"/>
      <c r="O42" s="1388"/>
      <c r="P42" s="1388"/>
      <c r="Q42" s="1388"/>
      <c r="R42" s="1388"/>
      <c r="S42" s="1388"/>
      <c r="T42" s="1388"/>
      <c r="U42" s="1388"/>
      <c r="V42" s="1388"/>
      <c r="W42" s="1388"/>
      <c r="X42" s="1388"/>
      <c r="Y42" s="1388"/>
      <c r="Z42" s="1388"/>
      <c r="AA42" s="1388"/>
      <c r="AB42" s="1388"/>
      <c r="AC42" s="1388"/>
      <c r="AD42" s="1388"/>
      <c r="AE42" s="1388"/>
      <c r="AF42" s="1389"/>
      <c r="AG42" s="1274"/>
      <c r="AH42" s="1274"/>
      <c r="AI42" s="79"/>
    </row>
    <row r="43" spans="1:44" s="11" customFormat="1" ht="30" x14ac:dyDescent="0.25">
      <c r="A43" s="52"/>
      <c r="B43" s="506" t="s">
        <v>262</v>
      </c>
      <c r="C43" s="505"/>
      <c r="D43" s="13"/>
      <c r="E43" s="1052"/>
      <c r="F43" s="1053"/>
      <c r="G43" s="1053"/>
      <c r="H43" s="1053"/>
      <c r="I43" s="1053"/>
      <c r="J43" s="1053"/>
      <c r="K43" s="1053"/>
      <c r="L43" s="1053"/>
      <c r="M43" s="1053"/>
      <c r="N43" s="1053"/>
      <c r="O43" s="1053"/>
      <c r="P43" s="1053"/>
      <c r="Q43" s="1053"/>
      <c r="R43" s="1053"/>
      <c r="S43" s="1053"/>
      <c r="T43" s="1053"/>
      <c r="U43" s="1053"/>
      <c r="V43" s="1053"/>
      <c r="W43" s="1053"/>
      <c r="X43" s="1053"/>
      <c r="Y43" s="1053"/>
      <c r="Z43" s="1053"/>
      <c r="AA43" s="1053"/>
      <c r="AB43" s="1053"/>
      <c r="AC43" s="1053"/>
      <c r="AD43" s="1053"/>
      <c r="AE43" s="1053"/>
      <c r="AF43" s="1054"/>
      <c r="AG43" s="1274"/>
      <c r="AH43" s="1274"/>
      <c r="AI43" s="10"/>
      <c r="AJ43" s="10"/>
      <c r="AK43" s="10"/>
      <c r="AL43" s="10"/>
      <c r="AM43" s="10"/>
      <c r="AN43" s="10"/>
      <c r="AO43" s="10"/>
      <c r="AP43" s="10"/>
    </row>
    <row r="44" spans="1:44" s="17" customFormat="1" ht="30" x14ac:dyDescent="0.25">
      <c r="A44" s="52"/>
      <c r="B44" s="507" t="s">
        <v>114</v>
      </c>
      <c r="C44" s="505"/>
      <c r="D44" s="13"/>
      <c r="E44" s="1274"/>
      <c r="F44" s="1274"/>
      <c r="G44" s="1274"/>
      <c r="H44" s="1274"/>
      <c r="I44" s="1274"/>
      <c r="J44" s="1274"/>
      <c r="K44" s="1274"/>
      <c r="L44" s="1274"/>
      <c r="M44" s="1274"/>
      <c r="N44" s="1274"/>
      <c r="O44" s="1274"/>
      <c r="P44" s="1274"/>
      <c r="Q44" s="1274"/>
      <c r="R44" s="1274"/>
      <c r="S44" s="1274"/>
      <c r="T44" s="1274"/>
      <c r="U44" s="1274"/>
      <c r="V44" s="1274"/>
      <c r="W44" s="1274"/>
      <c r="X44" s="1274"/>
      <c r="Y44" s="1274"/>
      <c r="Z44" s="1274"/>
      <c r="AA44" s="1274"/>
      <c r="AB44" s="1274"/>
      <c r="AC44" s="1274"/>
      <c r="AD44" s="1274"/>
      <c r="AE44" s="1274"/>
      <c r="AF44" s="1274"/>
      <c r="AG44" s="1274"/>
      <c r="AH44" s="1274"/>
      <c r="AI44" s="1274"/>
      <c r="AJ44" s="1274"/>
      <c r="AK44" s="95"/>
      <c r="AL44" s="95"/>
      <c r="AM44" s="95"/>
      <c r="AN44" s="95"/>
      <c r="AO44" s="95"/>
      <c r="AP44" s="95"/>
      <c r="AQ44" s="95"/>
      <c r="AR44" s="95"/>
    </row>
    <row r="45" spans="1:44" s="17" customFormat="1" ht="22.8" x14ac:dyDescent="0.25">
      <c r="A45" s="52"/>
      <c r="B45" s="508" t="s">
        <v>115</v>
      </c>
      <c r="C45" s="505"/>
      <c r="D45" s="48"/>
      <c r="E45" s="1274"/>
      <c r="F45" s="1274"/>
      <c r="G45" s="1274"/>
      <c r="H45" s="1274"/>
      <c r="I45" s="1274"/>
      <c r="J45" s="1274"/>
      <c r="K45" s="1274"/>
      <c r="L45" s="1274"/>
      <c r="M45" s="1274"/>
      <c r="N45" s="1274"/>
      <c r="O45" s="1274"/>
      <c r="P45" s="1274"/>
      <c r="Q45" s="1274"/>
      <c r="R45" s="1274"/>
      <c r="S45" s="1274"/>
      <c r="T45" s="1274"/>
      <c r="U45" s="1274"/>
      <c r="V45" s="1274"/>
      <c r="W45" s="1274"/>
      <c r="X45" s="1274"/>
      <c r="Y45" s="1274"/>
      <c r="Z45" s="1274"/>
      <c r="AA45" s="1274"/>
      <c r="AB45" s="1274"/>
      <c r="AC45" s="1274"/>
      <c r="AD45" s="1274"/>
      <c r="AE45" s="1274"/>
      <c r="AF45" s="1274"/>
      <c r="AG45" s="1274"/>
      <c r="AH45" s="1274"/>
      <c r="AI45" s="1274"/>
      <c r="AJ45" s="1274"/>
      <c r="AK45" s="95"/>
      <c r="AL45" s="95"/>
      <c r="AM45" s="95"/>
      <c r="AN45" s="95"/>
      <c r="AO45" s="95"/>
      <c r="AP45" s="95"/>
      <c r="AQ45" s="95"/>
      <c r="AR45" s="95"/>
    </row>
    <row r="46" spans="1:44" s="17" customFormat="1" ht="22.8" x14ac:dyDescent="0.25">
      <c r="A46" s="52"/>
      <c r="B46" s="1075" t="s">
        <v>112</v>
      </c>
      <c r="C46" s="505"/>
      <c r="D46" s="37"/>
      <c r="E46" s="1274"/>
      <c r="F46" s="1274"/>
      <c r="G46" s="1274"/>
      <c r="H46" s="1274"/>
      <c r="I46" s="1274"/>
      <c r="J46" s="1274"/>
      <c r="K46" s="1274"/>
      <c r="L46" s="1274"/>
      <c r="M46" s="1274"/>
      <c r="N46" s="1274"/>
      <c r="O46" s="1274"/>
      <c r="P46" s="1274"/>
      <c r="Q46" s="1274"/>
      <c r="R46" s="1274"/>
      <c r="S46" s="1274"/>
      <c r="T46" s="1274"/>
      <c r="U46" s="1274"/>
      <c r="V46" s="1274"/>
      <c r="W46" s="1274"/>
      <c r="X46" s="1274"/>
      <c r="Y46" s="1274"/>
      <c r="Z46" s="1274"/>
      <c r="AA46" s="1274"/>
      <c r="AB46" s="1274"/>
      <c r="AC46" s="1274"/>
      <c r="AD46" s="1274"/>
      <c r="AE46" s="1274"/>
      <c r="AF46" s="1274"/>
      <c r="AG46" s="1274"/>
      <c r="AH46" s="1274"/>
      <c r="AI46" s="1274"/>
      <c r="AJ46" s="1274"/>
      <c r="AK46" s="95"/>
      <c r="AL46" s="95"/>
      <c r="AM46" s="95"/>
      <c r="AN46" s="95"/>
      <c r="AO46" s="95"/>
      <c r="AP46" s="95"/>
      <c r="AQ46" s="95"/>
      <c r="AR46" s="95"/>
    </row>
    <row r="47" spans="1:44" s="17" customFormat="1" ht="22.8" x14ac:dyDescent="0.25">
      <c r="A47" s="52"/>
      <c r="B47" s="509" t="s">
        <v>273</v>
      </c>
      <c r="C47" s="505"/>
      <c r="D47" s="37"/>
      <c r="E47" s="1274"/>
      <c r="F47" s="1274"/>
      <c r="G47" s="1274"/>
      <c r="H47" s="1274"/>
      <c r="I47" s="1274"/>
      <c r="J47" s="1274"/>
      <c r="K47" s="1274"/>
      <c r="L47" s="1274"/>
      <c r="M47" s="1274"/>
      <c r="N47" s="1274"/>
      <c r="O47" s="1274"/>
      <c r="P47" s="1274"/>
      <c r="Q47" s="1274"/>
      <c r="R47" s="1274"/>
      <c r="S47" s="1274"/>
      <c r="T47" s="1274"/>
      <c r="U47" s="1274"/>
      <c r="V47" s="1274"/>
      <c r="W47" s="1274"/>
      <c r="X47" s="1274"/>
      <c r="Y47" s="1274"/>
      <c r="Z47" s="1274"/>
      <c r="AA47" s="1274"/>
      <c r="AB47" s="1274"/>
      <c r="AC47" s="1274"/>
      <c r="AD47" s="1274"/>
      <c r="AE47" s="1274"/>
      <c r="AF47" s="1274"/>
      <c r="AG47" s="1274"/>
      <c r="AH47" s="1274"/>
      <c r="AI47" s="1274"/>
      <c r="AJ47" s="1274"/>
      <c r="AK47" s="95"/>
      <c r="AL47" s="95"/>
      <c r="AM47" s="95"/>
      <c r="AN47" s="95"/>
      <c r="AO47" s="95"/>
      <c r="AP47" s="95"/>
      <c r="AQ47" s="95"/>
      <c r="AR47" s="95"/>
    </row>
    <row r="48" spans="1:44" s="17" customFormat="1" ht="22.8" x14ac:dyDescent="0.25">
      <c r="A48" s="52"/>
      <c r="B48" s="509" t="s">
        <v>274</v>
      </c>
      <c r="C48" s="505"/>
      <c r="D48" s="37"/>
      <c r="E48" s="1274"/>
      <c r="F48" s="1274"/>
      <c r="G48" s="1274"/>
      <c r="H48" s="1274"/>
      <c r="I48" s="1274"/>
      <c r="J48" s="1274"/>
      <c r="K48" s="1274"/>
      <c r="L48" s="1274"/>
      <c r="M48" s="1274"/>
      <c r="N48" s="1274"/>
      <c r="O48" s="1274"/>
      <c r="P48" s="1274"/>
      <c r="Q48" s="1274"/>
      <c r="R48" s="1274"/>
      <c r="S48" s="1274"/>
      <c r="T48" s="1274"/>
      <c r="U48" s="1274"/>
      <c r="V48" s="1274"/>
      <c r="W48" s="1274"/>
      <c r="X48" s="1274"/>
      <c r="Y48" s="1274"/>
      <c r="Z48" s="1274"/>
      <c r="AA48" s="1274"/>
      <c r="AB48" s="1274"/>
      <c r="AC48" s="1274"/>
      <c r="AD48" s="1274"/>
      <c r="AE48" s="1274"/>
      <c r="AF48" s="1274"/>
      <c r="AG48" s="1274"/>
      <c r="AH48" s="1274"/>
      <c r="AI48" s="1274"/>
      <c r="AJ48" s="1274"/>
      <c r="AK48" s="95"/>
      <c r="AL48" s="95"/>
      <c r="AM48" s="95"/>
      <c r="AN48" s="95"/>
      <c r="AO48" s="95"/>
      <c r="AP48" s="95"/>
      <c r="AQ48" s="95"/>
      <c r="AR48" s="95"/>
    </row>
    <row r="49" spans="1:44" s="17" customFormat="1" ht="22.8" x14ac:dyDescent="0.25">
      <c r="A49" s="52"/>
      <c r="B49" s="509" t="s">
        <v>146</v>
      </c>
      <c r="C49" s="505"/>
      <c r="D49" s="37"/>
      <c r="E49" s="1274"/>
      <c r="F49" s="1274"/>
      <c r="G49" s="1274"/>
      <c r="H49" s="1274"/>
      <c r="I49" s="1274"/>
      <c r="J49" s="1274"/>
      <c r="K49" s="1274"/>
      <c r="L49" s="1274"/>
      <c r="M49" s="1274"/>
      <c r="N49" s="1274"/>
      <c r="O49" s="1274"/>
      <c r="P49" s="1274"/>
      <c r="Q49" s="1274"/>
      <c r="R49" s="1274"/>
      <c r="S49" s="1274"/>
      <c r="T49" s="1274"/>
      <c r="U49" s="1274"/>
      <c r="V49" s="1274"/>
      <c r="W49" s="1274"/>
      <c r="X49" s="1274"/>
      <c r="Y49" s="1274"/>
      <c r="Z49" s="1274"/>
      <c r="AA49" s="1274"/>
      <c r="AB49" s="1274"/>
      <c r="AC49" s="1274"/>
      <c r="AD49" s="1274"/>
      <c r="AE49" s="1274"/>
      <c r="AF49" s="1274"/>
      <c r="AG49" s="1274"/>
      <c r="AH49" s="1274"/>
      <c r="AI49" s="1274"/>
      <c r="AJ49" s="1274"/>
      <c r="AK49" s="95"/>
      <c r="AL49" s="95"/>
      <c r="AM49" s="95"/>
      <c r="AN49" s="95"/>
      <c r="AO49" s="95"/>
      <c r="AP49" s="95"/>
      <c r="AQ49" s="95"/>
      <c r="AR49" s="95"/>
    </row>
    <row r="50" spans="1:44" s="601" customFormat="1" ht="30" x14ac:dyDescent="0.5">
      <c r="A50" s="52"/>
      <c r="B50" s="509" t="s">
        <v>279</v>
      </c>
      <c r="C50" s="505"/>
      <c r="D50" s="600"/>
      <c r="E50" s="599"/>
      <c r="F50" s="599"/>
      <c r="G50" s="1274"/>
      <c r="H50" s="1274"/>
      <c r="I50" s="1274"/>
      <c r="J50" s="1274"/>
      <c r="K50" s="1274"/>
      <c r="L50" s="1274"/>
      <c r="M50" s="1274"/>
      <c r="N50" s="1274"/>
      <c r="O50" s="1274"/>
      <c r="P50" s="1274"/>
      <c r="Q50" s="1274"/>
      <c r="R50" s="1274"/>
      <c r="S50" s="1274"/>
      <c r="T50" s="1274"/>
      <c r="U50" s="1274"/>
      <c r="V50" s="1274"/>
      <c r="W50" s="1274"/>
      <c r="X50" s="1274"/>
      <c r="Y50" s="1274"/>
      <c r="Z50" s="1274"/>
      <c r="AA50" s="1274"/>
      <c r="AB50" s="1274"/>
      <c r="AC50" s="1274"/>
      <c r="AD50" s="599"/>
      <c r="AE50" s="599"/>
      <c r="AF50" s="599"/>
      <c r="AG50" s="599"/>
      <c r="AH50" s="599"/>
      <c r="AP50" s="602"/>
    </row>
    <row r="51" spans="1:44" s="601" customFormat="1" ht="30" x14ac:dyDescent="0.5">
      <c r="A51" s="52"/>
      <c r="B51" s="509" t="s">
        <v>275</v>
      </c>
      <c r="C51" s="505"/>
      <c r="D51" s="600"/>
      <c r="E51" s="599"/>
      <c r="F51" s="599"/>
      <c r="G51" s="1274"/>
      <c r="H51" s="1274"/>
      <c r="I51" s="1274"/>
      <c r="J51" s="1274"/>
      <c r="K51" s="1274"/>
      <c r="L51" s="1274"/>
      <c r="M51" s="1274"/>
      <c r="N51" s="1274"/>
      <c r="O51" s="1274"/>
      <c r="P51" s="1274"/>
      <c r="Q51" s="1274"/>
      <c r="R51" s="1274"/>
      <c r="S51" s="1274"/>
      <c r="T51" s="1274"/>
      <c r="U51" s="1274"/>
      <c r="V51" s="1274"/>
      <c r="W51" s="1274"/>
      <c r="X51" s="1274"/>
      <c r="Y51" s="1274"/>
      <c r="Z51" s="1274"/>
      <c r="AA51" s="1274"/>
      <c r="AB51" s="1274"/>
      <c r="AC51" s="1274"/>
      <c r="AD51" s="599"/>
      <c r="AE51" s="599"/>
      <c r="AF51" s="599"/>
      <c r="AG51" s="599"/>
      <c r="AH51" s="599"/>
      <c r="AP51" s="602"/>
    </row>
    <row r="52" spans="1:44" s="601" customFormat="1" ht="30" x14ac:dyDescent="0.5">
      <c r="A52" s="52"/>
      <c r="B52" s="509" t="s">
        <v>145</v>
      </c>
      <c r="C52" s="505"/>
      <c r="D52" s="600"/>
      <c r="E52" s="599"/>
      <c r="F52" s="599"/>
      <c r="G52" s="1274"/>
      <c r="H52" s="1274"/>
      <c r="I52" s="1274"/>
      <c r="J52" s="1274"/>
      <c r="K52" s="1274"/>
      <c r="L52" s="1274"/>
      <c r="M52" s="1274"/>
      <c r="N52" s="1274"/>
      <c r="O52" s="1274"/>
      <c r="P52" s="1274"/>
      <c r="Q52" s="1274"/>
      <c r="R52" s="1274"/>
      <c r="S52" s="1274"/>
      <c r="T52" s="1274"/>
      <c r="U52" s="1274"/>
      <c r="V52" s="1274"/>
      <c r="W52" s="1274"/>
      <c r="X52" s="1274"/>
      <c r="Y52" s="1274"/>
      <c r="Z52" s="1274"/>
      <c r="AA52" s="1274"/>
      <c r="AB52" s="1274"/>
      <c r="AC52" s="1274"/>
      <c r="AD52" s="599"/>
      <c r="AE52" s="599"/>
      <c r="AF52" s="599"/>
      <c r="AG52" s="599"/>
      <c r="AH52" s="599"/>
      <c r="AP52" s="602"/>
    </row>
    <row r="53" spans="1:44" s="601" customFormat="1" ht="30" x14ac:dyDescent="0.5">
      <c r="A53" s="52"/>
      <c r="B53" s="509" t="s">
        <v>276</v>
      </c>
      <c r="C53" s="505"/>
      <c r="D53" s="600"/>
      <c r="E53" s="599"/>
      <c r="F53" s="599"/>
      <c r="G53" s="1274"/>
      <c r="H53" s="1274"/>
      <c r="I53" s="1274"/>
      <c r="J53" s="1274"/>
      <c r="K53" s="1274"/>
      <c r="L53" s="1274"/>
      <c r="M53" s="1274"/>
      <c r="N53" s="1274"/>
      <c r="O53" s="1274"/>
      <c r="P53" s="1274"/>
      <c r="Q53" s="1274"/>
      <c r="R53" s="1274"/>
      <c r="S53" s="1274"/>
      <c r="T53" s="1274"/>
      <c r="U53" s="1274"/>
      <c r="V53" s="1274"/>
      <c r="W53" s="1274"/>
      <c r="X53" s="1274"/>
      <c r="Y53" s="1274"/>
      <c r="Z53" s="1274"/>
      <c r="AA53" s="1274"/>
      <c r="AB53" s="1274"/>
      <c r="AC53" s="1274"/>
      <c r="AD53" s="599"/>
      <c r="AE53" s="599"/>
      <c r="AF53" s="599"/>
      <c r="AG53" s="599"/>
      <c r="AH53" s="599"/>
      <c r="AP53" s="602"/>
    </row>
    <row r="54" spans="1:44" s="601" customFormat="1" ht="30" x14ac:dyDescent="0.5">
      <c r="A54" s="52"/>
      <c r="B54" s="692" t="s">
        <v>116</v>
      </c>
      <c r="C54" s="505"/>
      <c r="D54" s="600"/>
      <c r="E54" s="599"/>
      <c r="F54" s="599"/>
      <c r="G54" s="1274"/>
      <c r="H54" s="1274"/>
      <c r="I54" s="1274"/>
      <c r="J54" s="1274"/>
      <c r="K54" s="1274"/>
      <c r="L54" s="1274"/>
      <c r="M54" s="1274"/>
      <c r="N54" s="1274"/>
      <c r="O54" s="1274"/>
      <c r="P54" s="1274"/>
      <c r="Q54" s="1274"/>
      <c r="R54" s="1274"/>
      <c r="S54" s="1274"/>
      <c r="T54" s="1274"/>
      <c r="U54" s="1274"/>
      <c r="V54" s="1274"/>
      <c r="W54" s="1274"/>
      <c r="X54" s="1274"/>
      <c r="Y54" s="1274"/>
      <c r="Z54" s="1274"/>
      <c r="AA54" s="1274"/>
      <c r="AB54" s="1274"/>
      <c r="AC54" s="1274"/>
      <c r="AD54" s="599"/>
      <c r="AE54" s="599"/>
      <c r="AF54" s="599"/>
      <c r="AG54" s="599"/>
      <c r="AH54" s="599"/>
      <c r="AP54" s="602"/>
    </row>
    <row r="55" spans="1:44" s="601" customFormat="1" ht="30" x14ac:dyDescent="0.5">
      <c r="A55" s="52"/>
      <c r="B55" s="54"/>
      <c r="C55" s="505"/>
      <c r="D55" s="600"/>
      <c r="E55" s="599"/>
      <c r="F55" s="1274"/>
      <c r="G55" s="1274"/>
      <c r="H55" s="1274"/>
      <c r="I55" s="1274"/>
      <c r="J55" s="1274"/>
      <c r="K55" s="1274"/>
      <c r="L55" s="1274"/>
      <c r="M55" s="1274"/>
      <c r="N55" s="1274"/>
      <c r="O55" s="1274"/>
      <c r="P55" s="1274"/>
      <c r="Q55" s="1274"/>
      <c r="R55" s="1274"/>
      <c r="S55" s="1274"/>
      <c r="T55" s="1274"/>
      <c r="U55" s="1274"/>
      <c r="V55" s="1274"/>
      <c r="W55" s="1274"/>
      <c r="X55" s="1274"/>
      <c r="Y55" s="1274"/>
      <c r="Z55" s="1274"/>
      <c r="AA55" s="1274"/>
      <c r="AB55" s="1274"/>
      <c r="AC55" s="1274"/>
      <c r="AD55" s="599"/>
      <c r="AE55" s="599"/>
      <c r="AF55" s="599"/>
      <c r="AG55" s="599"/>
      <c r="AH55" s="599"/>
      <c r="AP55" s="602"/>
    </row>
    <row r="56" spans="1:44" s="601" customFormat="1" ht="30" x14ac:dyDescent="0.5">
      <c r="A56" s="52"/>
      <c r="B56" s="54"/>
      <c r="C56" s="505"/>
      <c r="D56" s="600"/>
      <c r="E56" s="599"/>
      <c r="F56" s="1274"/>
      <c r="G56" s="1274"/>
      <c r="H56" s="1274"/>
      <c r="I56" s="1274"/>
      <c r="J56" s="1274"/>
      <c r="K56" s="1274"/>
      <c r="L56" s="1274"/>
      <c r="M56" s="1274"/>
      <c r="N56" s="1274"/>
      <c r="O56" s="1274"/>
      <c r="P56" s="1274"/>
      <c r="Q56" s="1274"/>
      <c r="R56" s="1274"/>
      <c r="S56" s="1274"/>
      <c r="T56" s="1274"/>
      <c r="U56" s="1274"/>
      <c r="V56" s="1274"/>
      <c r="W56" s="1274"/>
      <c r="X56" s="1274"/>
      <c r="Y56" s="1274"/>
      <c r="Z56" s="1274"/>
      <c r="AA56" s="1274"/>
      <c r="AB56" s="1274"/>
      <c r="AC56" s="1274"/>
      <c r="AD56" s="599"/>
      <c r="AE56" s="599"/>
      <c r="AF56" s="599"/>
      <c r="AG56" s="599"/>
      <c r="AH56" s="599"/>
      <c r="AP56" s="602"/>
    </row>
    <row r="57" spans="1:44" s="601" customFormat="1" ht="30" x14ac:dyDescent="0.5">
      <c r="A57" s="52"/>
      <c r="B57" s="54"/>
      <c r="C57" s="53"/>
      <c r="D57" s="600"/>
      <c r="E57" s="599"/>
      <c r="F57" s="1274"/>
      <c r="G57" s="1274"/>
      <c r="H57" s="1274"/>
      <c r="I57" s="1274"/>
      <c r="J57" s="1274"/>
      <c r="K57" s="1274"/>
      <c r="L57" s="1274"/>
      <c r="M57" s="1274"/>
      <c r="N57" s="1274"/>
      <c r="O57" s="1274"/>
      <c r="P57" s="1274"/>
      <c r="Q57" s="1274"/>
      <c r="R57" s="1274"/>
      <c r="S57" s="1274"/>
      <c r="T57" s="1274"/>
      <c r="U57" s="1274"/>
      <c r="V57" s="1274"/>
      <c r="W57" s="1274"/>
      <c r="X57" s="1274"/>
      <c r="Y57" s="1274"/>
      <c r="Z57" s="1274"/>
      <c r="AA57" s="1274"/>
      <c r="AB57" s="1274"/>
      <c r="AC57" s="1274"/>
      <c r="AD57" s="599"/>
      <c r="AE57" s="599"/>
      <c r="AF57" s="599"/>
      <c r="AG57" s="599"/>
      <c r="AH57" s="599"/>
      <c r="AP57" s="602"/>
    </row>
    <row r="58" spans="1:44" ht="15.6" x14ac:dyDescent="0.25">
      <c r="A58" s="862"/>
      <c r="B58" s="863" t="str">
        <f>B1</f>
        <v>Sept 2012</v>
      </c>
      <c r="C58" s="864"/>
    </row>
    <row r="59" spans="1:44" ht="15.6" x14ac:dyDescent="0.25"/>
    <row r="60" spans="1:44" ht="15.6" x14ac:dyDescent="0.25"/>
    <row r="61" spans="1:44" ht="15.6" x14ac:dyDescent="0.25"/>
    <row r="62" spans="1:44" ht="15.6" x14ac:dyDescent="0.25"/>
    <row r="63" spans="1:44" ht="15.6" x14ac:dyDescent="0.25"/>
    <row r="64" spans="1:44" ht="15.6" x14ac:dyDescent="0.25"/>
    <row r="65" spans="4:42" ht="15.6" x14ac:dyDescent="0.25">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P65" s="12"/>
    </row>
    <row r="66" spans="4:42" ht="15.6" x14ac:dyDescent="0.25">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P66" s="12"/>
    </row>
    <row r="67" spans="4:42" ht="15.6" x14ac:dyDescent="0.25">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P67" s="12"/>
    </row>
    <row r="68" spans="4:42" ht="15.6" x14ac:dyDescent="0.25">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P68" s="12"/>
    </row>
    <row r="69" spans="4:42" ht="15.6" x14ac:dyDescent="0.25">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P69" s="12"/>
    </row>
    <row r="70" spans="4:42" ht="15.6" x14ac:dyDescent="0.25">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P70" s="12"/>
    </row>
    <row r="71" spans="4:42" ht="15.6" x14ac:dyDescent="0.25">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P71" s="12"/>
    </row>
    <row r="72" spans="4:42" ht="15.6" x14ac:dyDescent="0.25">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P72" s="12"/>
    </row>
    <row r="73" spans="4:42" ht="15.6" x14ac:dyDescent="0.25">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P73" s="12"/>
    </row>
    <row r="74" spans="4:42" ht="15.6" x14ac:dyDescent="0.25">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P74" s="12"/>
    </row>
    <row r="75" spans="4:42" ht="15.6" x14ac:dyDescent="0.25">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P75" s="12"/>
    </row>
    <row r="76" spans="4:42" ht="15.6" x14ac:dyDescent="0.25">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P76" s="12"/>
    </row>
    <row r="77" spans="4:42" ht="15.6" x14ac:dyDescent="0.25">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P77" s="12"/>
    </row>
    <row r="78" spans="4:42" ht="15.6" x14ac:dyDescent="0.25">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P78" s="12"/>
    </row>
    <row r="79" spans="4:42" ht="15.6" x14ac:dyDescent="0.25">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P79" s="12"/>
    </row>
    <row r="80" spans="4:42" ht="15.6" x14ac:dyDescent="0.25">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P80" s="12"/>
    </row>
    <row r="81" spans="4:42" ht="15.6" x14ac:dyDescent="0.25">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P81" s="12"/>
    </row>
    <row r="82" spans="4:42" ht="15.6" x14ac:dyDescent="0.25">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P82" s="12"/>
    </row>
    <row r="83" spans="4:42" ht="15.6" x14ac:dyDescent="0.25">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P83" s="12"/>
    </row>
    <row r="84" spans="4:42" ht="15.6" x14ac:dyDescent="0.25">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P84" s="12"/>
    </row>
    <row r="85" spans="4:42" ht="15.6" x14ac:dyDescent="0.25">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P85" s="12"/>
    </row>
    <row r="86" spans="4:42" ht="15.6" x14ac:dyDescent="0.25">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P86" s="12"/>
    </row>
    <row r="87" spans="4:42" ht="15.6" x14ac:dyDescent="0.25">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P87" s="12"/>
    </row>
    <row r="88" spans="4:42" ht="15.6" x14ac:dyDescent="0.25">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P88" s="12"/>
    </row>
    <row r="89" spans="4:42" ht="15.6" x14ac:dyDescent="0.25">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P89" s="12"/>
    </row>
  </sheetData>
  <mergeCells count="125">
    <mergeCell ref="H11:H14"/>
    <mergeCell ref="W34:W37"/>
    <mergeCell ref="X34:X37"/>
    <mergeCell ref="Y34:Y37"/>
    <mergeCell ref="Z34:Z37"/>
    <mergeCell ref="AA34:AA37"/>
    <mergeCell ref="T16:T19"/>
    <mergeCell ref="U16:U19"/>
    <mergeCell ref="V16:V19"/>
    <mergeCell ref="W27:W28"/>
    <mergeCell ref="W29:AA30"/>
    <mergeCell ref="R13:R14"/>
    <mergeCell ref="F41:AF41"/>
    <mergeCell ref="F42:AF42"/>
    <mergeCell ref="R11:V12"/>
    <mergeCell ref="V34:V37"/>
    <mergeCell ref="R31:V33"/>
    <mergeCell ref="O34:O37"/>
    <mergeCell ref="P34:P37"/>
    <mergeCell ref="Q34:Q37"/>
    <mergeCell ref="B36:B37"/>
    <mergeCell ref="G37:G39"/>
    <mergeCell ref="H38:L39"/>
    <mergeCell ref="G34:G36"/>
    <mergeCell ref="H34:H37"/>
    <mergeCell ref="I34:I37"/>
    <mergeCell ref="M34:M37"/>
    <mergeCell ref="N34:N37"/>
    <mergeCell ref="G31:G33"/>
    <mergeCell ref="H31:L33"/>
    <mergeCell ref="M31:Q33"/>
    <mergeCell ref="W31:AA33"/>
    <mergeCell ref="S27:S30"/>
    <mergeCell ref="T27:T30"/>
    <mergeCell ref="U27:U30"/>
    <mergeCell ref="V27:V30"/>
    <mergeCell ref="M27:M30"/>
    <mergeCell ref="N27:N30"/>
    <mergeCell ref="O27:O30"/>
    <mergeCell ref="P27:P30"/>
    <mergeCell ref="Q27:Q30"/>
    <mergeCell ref="R27:R30"/>
    <mergeCell ref="H27:H30"/>
    <mergeCell ref="I27:I30"/>
    <mergeCell ref="J27:J30"/>
    <mergeCell ref="K27:K30"/>
    <mergeCell ref="L27:L30"/>
    <mergeCell ref="X22:X25"/>
    <mergeCell ref="Y22:Y25"/>
    <mergeCell ref="Z22:Z25"/>
    <mergeCell ref="AA22:AA25"/>
    <mergeCell ref="H26:L26"/>
    <mergeCell ref="M26:Q26"/>
    <mergeCell ref="R26:V26"/>
    <mergeCell ref="W26:AA26"/>
    <mergeCell ref="R22:R25"/>
    <mergeCell ref="S22:S25"/>
    <mergeCell ref="T22:T25"/>
    <mergeCell ref="U22:U25"/>
    <mergeCell ref="V22:V25"/>
    <mergeCell ref="W22:W25"/>
    <mergeCell ref="M22:M25"/>
    <mergeCell ref="N22:N25"/>
    <mergeCell ref="O22:O25"/>
    <mergeCell ref="P22:P25"/>
    <mergeCell ref="Q22:Q25"/>
    <mergeCell ref="H20:L21"/>
    <mergeCell ref="M20:Q21"/>
    <mergeCell ref="R20:V21"/>
    <mergeCell ref="W20:AA21"/>
    <mergeCell ref="AB20:AF20"/>
    <mergeCell ref="E22:E25"/>
    <mergeCell ref="H22:H25"/>
    <mergeCell ref="I22:I25"/>
    <mergeCell ref="J22:J25"/>
    <mergeCell ref="K22:K25"/>
    <mergeCell ref="W16:W19"/>
    <mergeCell ref="X16:X19"/>
    <mergeCell ref="Y16:Y19"/>
    <mergeCell ref="Z16:Z19"/>
    <mergeCell ref="AA16:AA19"/>
    <mergeCell ref="AB16:AF17"/>
    <mergeCell ref="AB18:AF19"/>
    <mergeCell ref="R16:R19"/>
    <mergeCell ref="S16:S19"/>
    <mergeCell ref="H15:L15"/>
    <mergeCell ref="M15:Q15"/>
    <mergeCell ref="R15:V15"/>
    <mergeCell ref="W15:AA15"/>
    <mergeCell ref="AB15:AF15"/>
    <mergeCell ref="H16:H19"/>
    <mergeCell ref="I16:I19"/>
    <mergeCell ref="J16:J19"/>
    <mergeCell ref="K16:K19"/>
    <mergeCell ref="L16:L19"/>
    <mergeCell ref="AA11:AA14"/>
    <mergeCell ref="AB11:AF13"/>
    <mergeCell ref="AG13:AG14"/>
    <mergeCell ref="AB14:AF14"/>
    <mergeCell ref="L11:L14"/>
    <mergeCell ref="K11:K14"/>
    <mergeCell ref="J11:J14"/>
    <mergeCell ref="I11:I14"/>
    <mergeCell ref="W11:W14"/>
    <mergeCell ref="X11:X14"/>
    <mergeCell ref="Y11:Y14"/>
    <mergeCell ref="Z11:Z14"/>
    <mergeCell ref="AB9:AF10"/>
    <mergeCell ref="Q11:Q14"/>
    <mergeCell ref="E9:E10"/>
    <mergeCell ref="F9:F10"/>
    <mergeCell ref="H9:L10"/>
    <mergeCell ref="M9:Q10"/>
    <mergeCell ref="R9:V10"/>
    <mergeCell ref="W9:AA10"/>
    <mergeCell ref="E2:E4"/>
    <mergeCell ref="F2:AF3"/>
    <mergeCell ref="B4:B6"/>
    <mergeCell ref="F4:Z5"/>
    <mergeCell ref="F6:Z6"/>
    <mergeCell ref="G8:L8"/>
    <mergeCell ref="M8:Q8"/>
    <mergeCell ref="R8:V8"/>
    <mergeCell ref="W8:AA8"/>
    <mergeCell ref="AB8:AF8"/>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R22:R25" location="'TGaj Agenda'!A1" tooltip="China Millimeter Wave" display="AJ"/>
    <hyperlink ref="R27:R30" location="'TGaj Agenda'!A1" tooltip="China Millimeter Wave" display="AJ"/>
    <hyperlink ref="W22:W25" location="'TGaj Agenda'!A1" tooltip="China Millimeter Wave" display="AJ"/>
    <hyperlink ref="W16:W19" location="'TGaj Agenda'!A1" tooltip="China Millimeter Wave" display="AJ"/>
    <hyperlink ref="W11:W14" location="'TGaj Agenda'!A1" tooltip="China Millimeter Wave" display="AJ"/>
    <hyperlink ref="R16:R19" location="'TGaj Agenda'!A1" tooltip="China Millimeter Wave" display="AJ"/>
  </hyperlinks>
  <pageMargins left="0.7" right="0.7" top="0.75" bottom="0.75" header="0.3" footer="0.3"/>
  <drawing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89"/>
  <sheetViews>
    <sheetView showGridLines="0" zoomScaleNormal="100" workbookViewId="0">
      <selection sqref="A1:XFD1048576"/>
    </sheetView>
  </sheetViews>
  <sheetFormatPr defaultRowHeight="13.2" x14ac:dyDescent="0.25"/>
  <cols>
    <col min="1" max="1" width="1.44140625" customWidth="1"/>
    <col min="2" max="2" width="12.44140625" customWidth="1"/>
    <col min="3" max="5" width="1.44140625" customWidth="1"/>
    <col min="6" max="6" width="3.5546875" customWidth="1"/>
    <col min="7" max="7" width="8.5546875" customWidth="1"/>
    <col min="8" max="8" width="6.33203125" customWidth="1"/>
    <col min="9" max="9" width="73.5546875" customWidth="1"/>
    <col min="10" max="10" width="4.5546875" customWidth="1"/>
    <col min="11" max="11" width="17.6640625" customWidth="1"/>
    <col min="12" max="12" width="5.109375" customWidth="1"/>
    <col min="13" max="13" width="10.6640625" customWidth="1"/>
  </cols>
  <sheetData>
    <row r="1" spans="1:14" ht="15.6" x14ac:dyDescent="0.25">
      <c r="A1" s="862"/>
      <c r="B1" s="863" t="str">
        <f>Title!B1</f>
        <v>Sept 2012</v>
      </c>
      <c r="C1" s="864"/>
      <c r="E1" s="384"/>
      <c r="F1" s="384"/>
      <c r="G1" s="384"/>
      <c r="H1" s="384"/>
      <c r="I1" s="384"/>
      <c r="J1" s="384"/>
      <c r="K1" s="384"/>
      <c r="L1" s="384"/>
      <c r="M1" s="385"/>
      <c r="N1" s="384"/>
    </row>
    <row r="2" spans="1:14" ht="18" thickBot="1" x14ac:dyDescent="0.3">
      <c r="A2" s="618"/>
      <c r="B2" s="886"/>
      <c r="C2" s="53"/>
      <c r="E2" s="524"/>
      <c r="F2" s="1613" t="s">
        <v>322</v>
      </c>
      <c r="G2" s="1613"/>
      <c r="H2" s="1613"/>
      <c r="I2" s="1613"/>
      <c r="J2" s="1613"/>
      <c r="K2" s="1613"/>
      <c r="L2" s="1613"/>
      <c r="M2" s="1613"/>
      <c r="N2" s="1613"/>
    </row>
    <row r="3" spans="1:14" ht="18" thickBot="1" x14ac:dyDescent="0.3">
      <c r="A3" s="618"/>
      <c r="B3" s="372" t="str">
        <f>Title!B3</f>
        <v>Interim</v>
      </c>
      <c r="C3" s="53"/>
      <c r="E3" s="386"/>
      <c r="F3" s="1611"/>
      <c r="G3" s="1611"/>
      <c r="H3" s="1611"/>
      <c r="I3" s="1611"/>
      <c r="J3" s="1611"/>
      <c r="K3" s="1611"/>
      <c r="L3" s="1611"/>
      <c r="M3" s="1611"/>
      <c r="N3" s="386"/>
    </row>
    <row r="4" spans="1:14" ht="15.6" x14ac:dyDescent="0.25">
      <c r="A4" s="618"/>
      <c r="B4" s="1285" t="str">
        <f>Title!B4</f>
        <v>R0</v>
      </c>
      <c r="C4" s="53"/>
      <c r="E4" s="387"/>
      <c r="F4" s="1612" t="s">
        <v>365</v>
      </c>
      <c r="G4" s="1612"/>
      <c r="H4" s="1612"/>
      <c r="I4" s="1612"/>
      <c r="J4" s="1612"/>
      <c r="K4" s="1612"/>
      <c r="L4" s="1612"/>
      <c r="M4" s="1612"/>
      <c r="N4" s="1110"/>
    </row>
    <row r="5" spans="1:14" ht="15.6" x14ac:dyDescent="0.25">
      <c r="A5" s="618"/>
      <c r="B5" s="1286"/>
      <c r="C5" s="53"/>
      <c r="E5" s="722"/>
      <c r="F5" s="908" t="s">
        <v>6</v>
      </c>
      <c r="G5" s="887" t="s">
        <v>344</v>
      </c>
      <c r="H5" s="723"/>
      <c r="I5" s="724"/>
      <c r="J5" s="724"/>
      <c r="K5" s="724"/>
      <c r="L5" s="724"/>
      <c r="M5" s="725"/>
      <c r="N5" s="724"/>
    </row>
    <row r="6" spans="1:14" ht="16.2" thickBot="1" x14ac:dyDescent="0.3">
      <c r="A6" s="618"/>
      <c r="B6" s="1287"/>
      <c r="C6" s="53"/>
      <c r="E6" s="722"/>
      <c r="F6" s="908" t="s">
        <v>6</v>
      </c>
      <c r="G6" s="887" t="s">
        <v>344</v>
      </c>
      <c r="H6" s="724"/>
      <c r="I6" s="724"/>
      <c r="J6" s="724"/>
      <c r="K6" s="724"/>
      <c r="L6" s="724"/>
      <c r="M6" s="725"/>
      <c r="N6" s="724"/>
    </row>
    <row r="7" spans="1:14" ht="16.2" thickBot="1" x14ac:dyDescent="0.3">
      <c r="A7" s="618"/>
      <c r="B7" s="54"/>
      <c r="C7" s="547"/>
      <c r="E7" s="722"/>
      <c r="F7" s="908" t="s">
        <v>6</v>
      </c>
      <c r="G7" s="887" t="s">
        <v>534</v>
      </c>
      <c r="H7" s="724"/>
      <c r="I7" s="724"/>
      <c r="J7" s="724"/>
      <c r="K7" s="724"/>
      <c r="L7" s="724"/>
      <c r="M7" s="725"/>
      <c r="N7" s="724"/>
    </row>
    <row r="8" spans="1:14" ht="21" x14ac:dyDescent="0.25">
      <c r="A8" s="618"/>
      <c r="B8" s="1065" t="s">
        <v>113</v>
      </c>
      <c r="C8" s="501"/>
      <c r="E8" s="726"/>
      <c r="F8" s="726"/>
      <c r="G8" s="726"/>
      <c r="H8" s="726"/>
      <c r="I8" s="726"/>
      <c r="J8" s="726"/>
      <c r="K8" s="727"/>
      <c r="L8" s="726"/>
      <c r="M8" s="728"/>
      <c r="N8" s="726"/>
    </row>
    <row r="9" spans="1:14" ht="17.399999999999999" x14ac:dyDescent="0.25">
      <c r="A9" s="618"/>
      <c r="B9" s="685" t="s">
        <v>142</v>
      </c>
      <c r="C9" s="501"/>
      <c r="E9" s="729"/>
      <c r="F9" s="1614" t="s">
        <v>535</v>
      </c>
      <c r="G9" s="1614"/>
      <c r="H9" s="1614"/>
      <c r="I9" s="1614"/>
      <c r="J9" s="1614"/>
      <c r="K9" s="1614"/>
      <c r="L9" s="1614"/>
      <c r="M9" s="1614"/>
      <c r="N9" s="1614"/>
    </row>
    <row r="10" spans="1:14" ht="17.399999999999999" x14ac:dyDescent="0.25">
      <c r="A10" s="618"/>
      <c r="B10" s="686"/>
      <c r="C10" s="687"/>
      <c r="E10" s="730"/>
      <c r="F10" s="731"/>
      <c r="G10" s="732"/>
      <c r="H10" s="732"/>
      <c r="I10" s="732"/>
      <c r="J10" s="732"/>
      <c r="K10" s="732"/>
      <c r="L10" s="732"/>
      <c r="M10" s="733"/>
      <c r="N10" s="1111"/>
    </row>
    <row r="11" spans="1:14" ht="15.6" x14ac:dyDescent="0.25">
      <c r="A11" s="618"/>
      <c r="B11" s="688" t="s">
        <v>418</v>
      </c>
      <c r="C11" s="501"/>
      <c r="E11" s="919"/>
      <c r="F11" s="919"/>
      <c r="G11" s="734">
        <v>1</v>
      </c>
      <c r="H11" s="941" t="s">
        <v>0</v>
      </c>
      <c r="I11" s="942" t="s">
        <v>69</v>
      </c>
      <c r="J11" s="942" t="s">
        <v>185</v>
      </c>
      <c r="K11" s="942" t="s">
        <v>70</v>
      </c>
      <c r="L11" s="943">
        <v>1</v>
      </c>
      <c r="M11" s="944">
        <v>0.33333333333333331</v>
      </c>
      <c r="N11" s="1112"/>
    </row>
    <row r="12" spans="1:14" ht="15.6" x14ac:dyDescent="0.25">
      <c r="A12" s="52"/>
      <c r="B12" s="689" t="s">
        <v>419</v>
      </c>
      <c r="C12" s="53"/>
      <c r="E12" s="920"/>
      <c r="F12" s="920"/>
      <c r="G12" s="735">
        <v>2</v>
      </c>
      <c r="H12" s="945" t="s">
        <v>0</v>
      </c>
      <c r="I12" s="945" t="s">
        <v>323</v>
      </c>
      <c r="J12" s="946" t="s">
        <v>185</v>
      </c>
      <c r="K12" s="946" t="s">
        <v>70</v>
      </c>
      <c r="L12" s="947">
        <v>1</v>
      </c>
      <c r="M12" s="948">
        <f t="shared" ref="M12:M22" si="0">M11+TIME(0,L11,0)</f>
        <v>0.33402777777777776</v>
      </c>
      <c r="N12" s="1113"/>
    </row>
    <row r="13" spans="1:14" ht="15.6" x14ac:dyDescent="0.25">
      <c r="A13" s="618"/>
      <c r="B13" s="690" t="s">
        <v>168</v>
      </c>
      <c r="C13" s="501"/>
      <c r="E13" s="750"/>
      <c r="F13" s="750"/>
      <c r="G13" s="736">
        <v>3</v>
      </c>
      <c r="H13" s="949" t="s">
        <v>0</v>
      </c>
      <c r="I13" s="950" t="s">
        <v>324</v>
      </c>
      <c r="J13" s="951" t="s">
        <v>185</v>
      </c>
      <c r="K13" s="951" t="s">
        <v>70</v>
      </c>
      <c r="L13" s="952">
        <v>1</v>
      </c>
      <c r="M13" s="953">
        <f t="shared" si="0"/>
        <v>0.3347222222222222</v>
      </c>
      <c r="N13" s="1114"/>
    </row>
    <row r="14" spans="1:14" ht="15.6" x14ac:dyDescent="0.25">
      <c r="A14" s="52"/>
      <c r="B14" s="691" t="s">
        <v>270</v>
      </c>
      <c r="C14" s="501"/>
      <c r="E14" s="920"/>
      <c r="F14" s="920"/>
      <c r="G14" s="954">
        <v>3.1</v>
      </c>
      <c r="H14" s="945" t="s">
        <v>0</v>
      </c>
      <c r="I14" s="955" t="s">
        <v>325</v>
      </c>
      <c r="J14" s="946" t="s">
        <v>185</v>
      </c>
      <c r="K14" s="946" t="s">
        <v>70</v>
      </c>
      <c r="L14" s="947">
        <v>1</v>
      </c>
      <c r="M14" s="948">
        <f t="shared" si="0"/>
        <v>0.33541666666666664</v>
      </c>
      <c r="N14" s="1113"/>
    </row>
    <row r="15" spans="1:14" ht="15.6" x14ac:dyDescent="0.25">
      <c r="A15" s="52"/>
      <c r="B15" s="502" t="s">
        <v>297</v>
      </c>
      <c r="C15" s="501"/>
      <c r="E15" s="750"/>
      <c r="F15" s="750"/>
      <c r="G15" s="736">
        <v>4</v>
      </c>
      <c r="H15" s="949" t="s">
        <v>0</v>
      </c>
      <c r="I15" s="956" t="s">
        <v>326</v>
      </c>
      <c r="J15" s="951" t="s">
        <v>185</v>
      </c>
      <c r="K15" s="951" t="s">
        <v>70</v>
      </c>
      <c r="L15" s="952">
        <v>1</v>
      </c>
      <c r="M15" s="953">
        <f t="shared" si="0"/>
        <v>0.33611111111111108</v>
      </c>
      <c r="N15" s="1114"/>
    </row>
    <row r="16" spans="1:14" ht="15.6" x14ac:dyDescent="0.25">
      <c r="A16" s="52"/>
      <c r="B16" s="503" t="s">
        <v>363</v>
      </c>
      <c r="C16" s="504"/>
      <c r="E16" s="920"/>
      <c r="F16" s="920"/>
      <c r="G16" s="957">
        <v>5</v>
      </c>
      <c r="H16" s="946" t="s">
        <v>42</v>
      </c>
      <c r="I16" s="946" t="s">
        <v>536</v>
      </c>
      <c r="J16" s="946" t="s">
        <v>185</v>
      </c>
      <c r="K16" s="946" t="s">
        <v>70</v>
      </c>
      <c r="L16" s="947">
        <v>1</v>
      </c>
      <c r="M16" s="948">
        <f t="shared" si="0"/>
        <v>0.33680555555555552</v>
      </c>
      <c r="N16" s="1113"/>
    </row>
    <row r="17" spans="1:14" ht="15.6" x14ac:dyDescent="0.25">
      <c r="A17" s="52"/>
      <c r="B17" s="54"/>
      <c r="C17" s="463"/>
      <c r="E17" s="750"/>
      <c r="F17" s="750"/>
      <c r="G17" s="958">
        <v>5.0999999999999996</v>
      </c>
      <c r="H17" s="951" t="s">
        <v>42</v>
      </c>
      <c r="I17" s="950" t="s">
        <v>537</v>
      </c>
      <c r="J17" s="951" t="s">
        <v>185</v>
      </c>
      <c r="K17" s="951" t="s">
        <v>70</v>
      </c>
      <c r="L17" s="952">
        <v>1</v>
      </c>
      <c r="M17" s="953">
        <f t="shared" si="0"/>
        <v>0.33749999999999997</v>
      </c>
      <c r="N17" s="1114"/>
    </row>
    <row r="18" spans="1:14" ht="15.6" x14ac:dyDescent="0.25">
      <c r="A18" s="52"/>
      <c r="B18" s="54"/>
      <c r="C18" s="53"/>
      <c r="E18" s="920"/>
      <c r="F18" s="920"/>
      <c r="G18" s="957">
        <v>5.2</v>
      </c>
      <c r="H18" s="946" t="s">
        <v>42</v>
      </c>
      <c r="I18" s="955" t="s">
        <v>327</v>
      </c>
      <c r="J18" s="946" t="s">
        <v>185</v>
      </c>
      <c r="K18" s="946" t="s">
        <v>70</v>
      </c>
      <c r="L18" s="947">
        <v>0</v>
      </c>
      <c r="M18" s="948">
        <f t="shared" si="0"/>
        <v>0.33819444444444441</v>
      </c>
      <c r="N18" s="1113"/>
    </row>
    <row r="19" spans="1:14" ht="15.6" x14ac:dyDescent="0.25">
      <c r="A19" s="618"/>
      <c r="B19" s="1018" t="s">
        <v>420</v>
      </c>
      <c r="C19" s="501"/>
      <c r="E19" s="750"/>
      <c r="F19" s="750"/>
      <c r="G19" s="958">
        <v>6</v>
      </c>
      <c r="H19" s="951" t="s">
        <v>53</v>
      </c>
      <c r="I19" s="951" t="s">
        <v>328</v>
      </c>
      <c r="J19" s="951" t="s">
        <v>185</v>
      </c>
      <c r="K19" s="951" t="s">
        <v>70</v>
      </c>
      <c r="L19" s="952">
        <v>1</v>
      </c>
      <c r="M19" s="953">
        <f t="shared" si="0"/>
        <v>0.33819444444444441</v>
      </c>
      <c r="N19" s="1114"/>
    </row>
    <row r="20" spans="1:14" ht="15.6" x14ac:dyDescent="0.25">
      <c r="A20" s="52"/>
      <c r="B20" s="689" t="s">
        <v>421</v>
      </c>
      <c r="C20" s="53"/>
      <c r="E20" s="920"/>
      <c r="F20" s="920"/>
      <c r="G20" s="957">
        <v>7</v>
      </c>
      <c r="H20" s="946" t="s">
        <v>53</v>
      </c>
      <c r="I20" s="946" t="s">
        <v>329</v>
      </c>
      <c r="J20" s="946" t="s">
        <v>185</v>
      </c>
      <c r="K20" s="946"/>
      <c r="L20" s="947">
        <v>30</v>
      </c>
      <c r="M20" s="948">
        <f t="shared" si="0"/>
        <v>0.33888888888888885</v>
      </c>
      <c r="N20" s="1113"/>
    </row>
    <row r="21" spans="1:14" ht="15.6" x14ac:dyDescent="0.25">
      <c r="A21" s="618"/>
      <c r="B21" s="1066" t="s">
        <v>498</v>
      </c>
      <c r="C21" s="501"/>
      <c r="E21" s="750"/>
      <c r="F21" s="750"/>
      <c r="G21" s="958">
        <v>8</v>
      </c>
      <c r="H21" s="951" t="s">
        <v>53</v>
      </c>
      <c r="I21" s="951" t="s">
        <v>329</v>
      </c>
      <c r="J21" s="951" t="s">
        <v>6</v>
      </c>
      <c r="K21" s="951"/>
      <c r="L21" s="952">
        <v>82</v>
      </c>
      <c r="M21" s="953">
        <f t="shared" si="0"/>
        <v>0.35972222222222217</v>
      </c>
      <c r="N21" s="1114"/>
    </row>
    <row r="22" spans="1:14" ht="15.6" x14ac:dyDescent="0.3">
      <c r="A22" s="52"/>
      <c r="B22" s="1019" t="s">
        <v>312</v>
      </c>
      <c r="C22" s="501"/>
      <c r="D22" s="1042"/>
      <c r="E22" s="920"/>
      <c r="F22" s="920"/>
      <c r="G22" s="741">
        <v>9</v>
      </c>
      <c r="H22" s="742" t="s">
        <v>0</v>
      </c>
      <c r="I22" s="791" t="s">
        <v>331</v>
      </c>
      <c r="J22" s="742" t="s">
        <v>185</v>
      </c>
      <c r="K22" s="946" t="s">
        <v>70</v>
      </c>
      <c r="L22" s="743"/>
      <c r="M22" s="948">
        <f t="shared" si="0"/>
        <v>0.41666666666666663</v>
      </c>
      <c r="N22" s="1115"/>
    </row>
    <row r="23" spans="1:14" ht="21" x14ac:dyDescent="0.3">
      <c r="A23" s="52"/>
      <c r="B23" s="1067" t="s">
        <v>311</v>
      </c>
      <c r="C23" s="501"/>
      <c r="D23" s="1042"/>
      <c r="E23" s="726"/>
      <c r="F23" s="726"/>
      <c r="G23" s="726"/>
      <c r="H23" s="726"/>
      <c r="I23" s="726"/>
      <c r="J23" s="726"/>
      <c r="K23" s="727"/>
      <c r="L23" s="726"/>
      <c r="M23" s="728"/>
      <c r="N23" s="726"/>
    </row>
    <row r="24" spans="1:14" ht="17.399999999999999" x14ac:dyDescent="0.3">
      <c r="A24" s="52"/>
      <c r="B24" s="1020" t="s">
        <v>364</v>
      </c>
      <c r="C24" s="501"/>
      <c r="E24" s="729"/>
      <c r="F24" s="1614" t="s">
        <v>538</v>
      </c>
      <c r="G24" s="1614"/>
      <c r="H24" s="1614"/>
      <c r="I24" s="1614"/>
      <c r="J24" s="1614"/>
      <c r="K24" s="1614"/>
      <c r="L24" s="1614"/>
      <c r="M24" s="1614"/>
      <c r="N24" s="1614"/>
    </row>
    <row r="25" spans="1:14" ht="17.399999999999999" x14ac:dyDescent="0.25">
      <c r="A25" s="52"/>
      <c r="B25" s="1068" t="s">
        <v>29</v>
      </c>
      <c r="C25" s="501"/>
      <c r="E25" s="730"/>
      <c r="F25" s="731"/>
      <c r="G25" s="732"/>
      <c r="H25" s="732"/>
      <c r="I25" s="732"/>
      <c r="J25" s="732"/>
      <c r="K25" s="732"/>
      <c r="L25" s="732"/>
      <c r="M25" s="733"/>
      <c r="N25" s="1111"/>
    </row>
    <row r="26" spans="1:14" ht="15.6" x14ac:dyDescent="0.25">
      <c r="A26" s="52"/>
      <c r="B26" s="1069" t="s">
        <v>23</v>
      </c>
      <c r="C26" s="501"/>
      <c r="E26" s="920"/>
      <c r="F26" s="920"/>
      <c r="G26" s="741"/>
      <c r="H26" s="742"/>
      <c r="I26" s="791"/>
      <c r="J26" s="742"/>
      <c r="K26" s="742"/>
      <c r="L26" s="743"/>
      <c r="M26" s="744"/>
      <c r="N26" s="1115"/>
    </row>
    <row r="27" spans="1:14" ht="15.6" x14ac:dyDescent="0.25">
      <c r="A27" s="52"/>
      <c r="B27" s="1070" t="s">
        <v>500</v>
      </c>
      <c r="C27" s="501"/>
      <c r="E27" s="919"/>
      <c r="F27" s="919"/>
      <c r="G27" s="734">
        <v>10</v>
      </c>
      <c r="H27" s="941" t="s">
        <v>0</v>
      </c>
      <c r="I27" s="942" t="s">
        <v>69</v>
      </c>
      <c r="J27" s="942" t="s">
        <v>185</v>
      </c>
      <c r="K27" s="942" t="s">
        <v>70</v>
      </c>
      <c r="L27" s="943">
        <v>1</v>
      </c>
      <c r="M27" s="944">
        <v>0.8125</v>
      </c>
      <c r="N27" s="1112"/>
    </row>
    <row r="28" spans="1:14" ht="15.6" x14ac:dyDescent="0.25">
      <c r="A28" s="52"/>
      <c r="B28" s="54"/>
      <c r="C28" s="501"/>
      <c r="E28" s="920"/>
      <c r="F28" s="920"/>
      <c r="G28" s="957">
        <v>11</v>
      </c>
      <c r="H28" s="946" t="s">
        <v>53</v>
      </c>
      <c r="I28" s="946" t="s">
        <v>329</v>
      </c>
      <c r="J28" s="946" t="s">
        <v>185</v>
      </c>
      <c r="K28" s="946"/>
      <c r="L28" s="947">
        <v>30</v>
      </c>
      <c r="M28" s="948">
        <f>M27+TIME(0,L27,0)</f>
        <v>0.81319444444444444</v>
      </c>
      <c r="N28" s="1113"/>
    </row>
    <row r="29" spans="1:14" ht="15.6" x14ac:dyDescent="0.25">
      <c r="A29" s="52"/>
      <c r="B29" s="54"/>
      <c r="C29" s="53"/>
      <c r="E29" s="750"/>
      <c r="F29" s="750"/>
      <c r="G29" s="958">
        <v>12</v>
      </c>
      <c r="H29" s="951" t="s">
        <v>53</v>
      </c>
      <c r="I29" s="951" t="s">
        <v>329</v>
      </c>
      <c r="J29" s="951" t="s">
        <v>6</v>
      </c>
      <c r="K29" s="951"/>
      <c r="L29" s="952">
        <v>89</v>
      </c>
      <c r="M29" s="953">
        <f>M28+TIME(0,L28,0)</f>
        <v>0.83402777777777781</v>
      </c>
      <c r="N29" s="1114"/>
    </row>
    <row r="30" spans="1:14" ht="15.6" x14ac:dyDescent="0.25">
      <c r="A30" s="52"/>
      <c r="B30" s="688" t="s">
        <v>422</v>
      </c>
      <c r="C30" s="53"/>
      <c r="E30" s="920"/>
      <c r="F30" s="920"/>
      <c r="G30" s="741">
        <v>13</v>
      </c>
      <c r="H30" s="742" t="s">
        <v>0</v>
      </c>
      <c r="I30" s="791" t="s">
        <v>188</v>
      </c>
      <c r="J30" s="742" t="s">
        <v>185</v>
      </c>
      <c r="K30" s="946" t="s">
        <v>70</v>
      </c>
      <c r="L30" s="743"/>
      <c r="M30" s="948">
        <f>M29+TIME(0,L29,0)</f>
        <v>0.89583333333333337</v>
      </c>
      <c r="N30" s="1115"/>
    </row>
    <row r="31" spans="1:14" ht="21" x14ac:dyDescent="0.25">
      <c r="A31" s="52"/>
      <c r="B31" s="689" t="s">
        <v>423</v>
      </c>
      <c r="C31" s="53"/>
      <c r="E31" s="737"/>
      <c r="F31" s="737"/>
      <c r="G31" s="737"/>
      <c r="H31" s="737"/>
      <c r="I31" s="737"/>
      <c r="J31" s="737"/>
      <c r="K31" s="737"/>
      <c r="L31" s="738"/>
      <c r="M31" s="739"/>
      <c r="N31" s="1116"/>
    </row>
    <row r="32" spans="1:14" ht="15.6" x14ac:dyDescent="0.25">
      <c r="A32" s="52"/>
      <c r="B32" s="1073" t="s">
        <v>484</v>
      </c>
      <c r="C32" s="53"/>
      <c r="E32" s="751"/>
      <c r="F32" s="751"/>
      <c r="G32" s="751"/>
      <c r="H32" s="751"/>
      <c r="I32" s="751"/>
      <c r="J32" s="751"/>
      <c r="K32" s="751"/>
      <c r="L32" s="751"/>
      <c r="M32" s="740"/>
      <c r="N32" s="751"/>
    </row>
    <row r="33" spans="1:13" ht="15.6" x14ac:dyDescent="0.25">
      <c r="A33" s="618"/>
      <c r="B33" s="1074" t="s">
        <v>499</v>
      </c>
      <c r="C33" s="501"/>
      <c r="E33" s="684"/>
      <c r="F33" s="684"/>
      <c r="G33" s="684"/>
      <c r="H33" s="684"/>
      <c r="I33" s="684"/>
      <c r="J33" s="684"/>
      <c r="K33" s="684"/>
      <c r="L33" s="684"/>
      <c r="M33" s="684"/>
    </row>
    <row r="34" spans="1:13" x14ac:dyDescent="0.25">
      <c r="A34" s="52"/>
      <c r="B34" s="54"/>
      <c r="C34" s="53"/>
      <c r="E34" s="684"/>
      <c r="F34" s="684"/>
      <c r="G34" s="684"/>
      <c r="H34" s="684"/>
      <c r="I34" s="684"/>
      <c r="J34" s="684"/>
      <c r="K34" s="684"/>
      <c r="L34" s="684"/>
      <c r="M34" s="684"/>
    </row>
    <row r="35" spans="1:13" ht="15.6" x14ac:dyDescent="0.25">
      <c r="A35" s="52"/>
      <c r="B35" s="54"/>
      <c r="C35" s="501"/>
      <c r="E35" s="721"/>
      <c r="F35" s="721"/>
      <c r="G35" s="721"/>
      <c r="H35" s="721"/>
      <c r="I35" s="721"/>
      <c r="J35" s="721"/>
      <c r="K35" s="721"/>
      <c r="L35" s="721"/>
      <c r="M35" s="721"/>
    </row>
    <row r="36" spans="1:13" ht="15.6" x14ac:dyDescent="0.25">
      <c r="A36" s="52"/>
      <c r="B36" s="1290" t="s">
        <v>450</v>
      </c>
      <c r="C36" s="501"/>
      <c r="E36" s="721"/>
      <c r="F36" s="721"/>
      <c r="G36" s="721"/>
      <c r="H36" s="721"/>
      <c r="I36" s="721"/>
      <c r="J36" s="721"/>
      <c r="K36" s="721"/>
      <c r="L36" s="721"/>
      <c r="M36" s="721"/>
    </row>
    <row r="37" spans="1:13" x14ac:dyDescent="0.25">
      <c r="A37" s="54"/>
      <c r="B37" s="1291"/>
      <c r="C37" s="54"/>
      <c r="E37" s="721"/>
      <c r="F37" s="721"/>
      <c r="G37" s="721"/>
      <c r="H37" s="721"/>
      <c r="I37" s="721"/>
      <c r="J37" s="721"/>
      <c r="K37" s="721"/>
      <c r="L37" s="721"/>
      <c r="M37" s="721"/>
    </row>
    <row r="38" spans="1:13" ht="17.399999999999999" x14ac:dyDescent="0.25">
      <c r="A38" s="54"/>
      <c r="B38" s="865" t="s">
        <v>446</v>
      </c>
      <c r="C38" s="54"/>
      <c r="E38" s="721"/>
      <c r="F38" s="721"/>
      <c r="G38" s="721"/>
      <c r="H38" s="721"/>
      <c r="I38" s="721"/>
      <c r="J38" s="721"/>
      <c r="K38" s="721"/>
      <c r="L38" s="721"/>
      <c r="M38" s="721"/>
    </row>
    <row r="39" spans="1:13" ht="15.6" x14ac:dyDescent="0.25">
      <c r="A39" s="54"/>
      <c r="B39" s="1077" t="s">
        <v>379</v>
      </c>
      <c r="C39" s="54"/>
    </row>
    <row r="40" spans="1:13" ht="13.8" thickBot="1" x14ac:dyDescent="0.3">
      <c r="A40" s="54"/>
      <c r="B40" s="54"/>
      <c r="C40" s="54"/>
    </row>
    <row r="41" spans="1:13" ht="13.8" x14ac:dyDescent="0.25">
      <c r="A41" s="52"/>
      <c r="B41" s="603" t="s">
        <v>317</v>
      </c>
      <c r="C41" s="53"/>
    </row>
    <row r="42" spans="1:13" ht="13.8" x14ac:dyDescent="0.25">
      <c r="A42" s="52"/>
      <c r="B42" s="604" t="s">
        <v>277</v>
      </c>
      <c r="C42" s="53"/>
    </row>
    <row r="43" spans="1:13" ht="13.8" x14ac:dyDescent="0.25">
      <c r="A43" s="52"/>
      <c r="B43" s="506" t="s">
        <v>262</v>
      </c>
      <c r="C43" s="505"/>
    </row>
    <row r="44" spans="1:13" ht="13.8" x14ac:dyDescent="0.25">
      <c r="A44" s="52"/>
      <c r="B44" s="507" t="s">
        <v>114</v>
      </c>
      <c r="C44" s="505"/>
    </row>
    <row r="45" spans="1:13" ht="13.8" x14ac:dyDescent="0.25">
      <c r="A45" s="52"/>
      <c r="B45" s="508" t="s">
        <v>115</v>
      </c>
      <c r="C45" s="505"/>
    </row>
    <row r="46" spans="1:13" ht="15.6" x14ac:dyDescent="0.25">
      <c r="A46" s="52"/>
      <c r="B46" s="1075" t="s">
        <v>112</v>
      </c>
      <c r="C46" s="505"/>
    </row>
    <row r="47" spans="1:13" ht="13.8" x14ac:dyDescent="0.25">
      <c r="A47" s="52"/>
      <c r="B47" s="509" t="s">
        <v>273</v>
      </c>
      <c r="C47" s="505"/>
    </row>
    <row r="48" spans="1:13" ht="13.8" x14ac:dyDescent="0.25">
      <c r="A48" s="52"/>
      <c r="B48" s="509" t="s">
        <v>274</v>
      </c>
      <c r="C48" s="505"/>
    </row>
    <row r="49" spans="1:3" ht="13.8" x14ac:dyDescent="0.25">
      <c r="A49" s="52"/>
      <c r="B49" s="509" t="s">
        <v>146</v>
      </c>
      <c r="C49" s="505"/>
    </row>
    <row r="50" spans="1:3" ht="13.8" x14ac:dyDescent="0.25">
      <c r="A50" s="52"/>
      <c r="B50" s="509" t="s">
        <v>279</v>
      </c>
      <c r="C50" s="505"/>
    </row>
    <row r="51" spans="1:3" ht="13.8" x14ac:dyDescent="0.25">
      <c r="A51" s="52"/>
      <c r="B51" s="509" t="s">
        <v>275</v>
      </c>
      <c r="C51" s="505"/>
    </row>
    <row r="52" spans="1:3" ht="13.8" x14ac:dyDescent="0.25">
      <c r="A52" s="52"/>
      <c r="B52" s="509" t="s">
        <v>145</v>
      </c>
      <c r="C52" s="505"/>
    </row>
    <row r="53" spans="1:3" ht="13.8" x14ac:dyDescent="0.25">
      <c r="A53" s="52"/>
      <c r="B53" s="509" t="s">
        <v>276</v>
      </c>
      <c r="C53" s="505"/>
    </row>
    <row r="54" spans="1:3" ht="13.8" x14ac:dyDescent="0.25">
      <c r="A54" s="52"/>
      <c r="B54" s="692" t="s">
        <v>116</v>
      </c>
      <c r="C54" s="505"/>
    </row>
    <row r="55" spans="1:3" ht="13.8" x14ac:dyDescent="0.25">
      <c r="A55" s="52"/>
      <c r="B55" s="54"/>
      <c r="C55" s="505"/>
    </row>
    <row r="56" spans="1:3" ht="13.8" x14ac:dyDescent="0.25">
      <c r="A56" s="52"/>
      <c r="B56" s="54"/>
      <c r="C56" s="505"/>
    </row>
    <row r="57" spans="1:3" x14ac:dyDescent="0.25">
      <c r="A57" s="52"/>
      <c r="B57" s="54"/>
      <c r="C57" s="53"/>
    </row>
    <row r="58" spans="1:3" ht="15.6" x14ac:dyDescent="0.25">
      <c r="A58" s="862"/>
      <c r="B58" s="863" t="str">
        <f>B1</f>
        <v>Sept 2012</v>
      </c>
      <c r="C58" s="864"/>
    </row>
    <row r="59" spans="1:3" x14ac:dyDescent="0.25">
      <c r="A59" s="1044"/>
      <c r="B59" s="1044"/>
      <c r="C59" s="1044"/>
    </row>
    <row r="60" spans="1:3" x14ac:dyDescent="0.25">
      <c r="A60" s="1044"/>
      <c r="B60" s="1044"/>
      <c r="C60" s="1044"/>
    </row>
    <row r="61" spans="1:3" x14ac:dyDescent="0.25">
      <c r="A61" s="1044"/>
      <c r="B61" s="1044"/>
      <c r="C61" s="1044"/>
    </row>
    <row r="62" spans="1:3" x14ac:dyDescent="0.25">
      <c r="A62" s="1044"/>
      <c r="B62" s="1044"/>
      <c r="C62" s="1044"/>
    </row>
    <row r="63" spans="1:3" x14ac:dyDescent="0.25">
      <c r="A63" s="1044"/>
      <c r="B63" s="1044"/>
      <c r="C63" s="1044"/>
    </row>
    <row r="64" spans="1:3" x14ac:dyDescent="0.25">
      <c r="A64" s="1044"/>
      <c r="B64" s="1044"/>
      <c r="C64" s="1044"/>
    </row>
    <row r="65" spans="1:3" x14ac:dyDescent="0.25">
      <c r="A65" s="1044"/>
      <c r="B65" s="1044"/>
      <c r="C65" s="1044"/>
    </row>
    <row r="66" spans="1:3" x14ac:dyDescent="0.25">
      <c r="A66" s="1044"/>
      <c r="B66" s="1044"/>
      <c r="C66" s="1044"/>
    </row>
    <row r="67" spans="1:3" x14ac:dyDescent="0.25">
      <c r="A67" s="1044"/>
      <c r="B67" s="1044"/>
      <c r="C67" s="1044"/>
    </row>
    <row r="68" spans="1:3" x14ac:dyDescent="0.25">
      <c r="A68" s="1044"/>
      <c r="B68" s="1044"/>
      <c r="C68" s="1044"/>
    </row>
    <row r="69" spans="1:3" x14ac:dyDescent="0.25">
      <c r="A69" s="1044"/>
      <c r="B69" s="1044"/>
      <c r="C69" s="1044"/>
    </row>
    <row r="70" spans="1:3" x14ac:dyDescent="0.25">
      <c r="A70" s="1044"/>
      <c r="B70" s="1044"/>
      <c r="C70" s="1044"/>
    </row>
    <row r="71" spans="1:3" x14ac:dyDescent="0.25">
      <c r="A71" s="855"/>
      <c r="B71" s="855"/>
      <c r="C71" s="855"/>
    </row>
    <row r="72" spans="1:3" x14ac:dyDescent="0.25">
      <c r="A72" s="855"/>
      <c r="B72" s="855"/>
      <c r="C72" s="855"/>
    </row>
    <row r="73" spans="1:3" x14ac:dyDescent="0.25">
      <c r="A73" s="855"/>
      <c r="B73" s="855"/>
      <c r="C73" s="855"/>
    </row>
    <row r="74" spans="1:3" x14ac:dyDescent="0.25">
      <c r="A74" s="855"/>
      <c r="B74" s="855"/>
      <c r="C74" s="855"/>
    </row>
    <row r="75" spans="1:3" x14ac:dyDescent="0.25">
      <c r="A75" s="855"/>
      <c r="B75" s="855"/>
      <c r="C75" s="855"/>
    </row>
    <row r="76" spans="1:3" x14ac:dyDescent="0.25">
      <c r="A76" s="855"/>
      <c r="B76" s="855"/>
      <c r="C76" s="855"/>
    </row>
    <row r="77" spans="1:3" x14ac:dyDescent="0.25">
      <c r="A77" s="684"/>
      <c r="B77" s="684"/>
      <c r="C77" s="684"/>
    </row>
    <row r="78" spans="1:3" x14ac:dyDescent="0.25">
      <c r="A78" s="684"/>
      <c r="B78" s="684"/>
      <c r="C78" s="684"/>
    </row>
    <row r="79" spans="1:3" x14ac:dyDescent="0.25">
      <c r="A79" s="684"/>
      <c r="B79" s="684"/>
      <c r="C79" s="684"/>
    </row>
    <row r="80" spans="1:3" x14ac:dyDescent="0.25">
      <c r="A80" s="684"/>
      <c r="B80" s="684"/>
      <c r="C80" s="684"/>
    </row>
    <row r="81" spans="1:3" x14ac:dyDescent="0.25">
      <c r="A81" s="684"/>
      <c r="B81" s="684"/>
      <c r="C81" s="684"/>
    </row>
    <row r="82" spans="1:3" x14ac:dyDescent="0.25">
      <c r="A82" s="684"/>
      <c r="B82" s="684"/>
      <c r="C82" s="684"/>
    </row>
    <row r="83" spans="1:3" x14ac:dyDescent="0.25">
      <c r="A83" s="684"/>
      <c r="B83" s="684"/>
      <c r="C83" s="684"/>
    </row>
    <row r="84" spans="1:3" x14ac:dyDescent="0.25">
      <c r="A84" s="684"/>
      <c r="B84" s="684"/>
      <c r="C84" s="684"/>
    </row>
    <row r="85" spans="1:3" x14ac:dyDescent="0.25">
      <c r="A85" s="684"/>
      <c r="B85" s="684"/>
      <c r="C85" s="684"/>
    </row>
    <row r="86" spans="1:3" x14ac:dyDescent="0.25">
      <c r="A86" s="684"/>
      <c r="B86" s="684"/>
      <c r="C86" s="684"/>
    </row>
    <row r="87" spans="1:3" x14ac:dyDescent="0.25">
      <c r="A87" s="684"/>
      <c r="B87" s="684"/>
      <c r="C87" s="684"/>
    </row>
    <row r="88" spans="1:3" x14ac:dyDescent="0.25">
      <c r="A88" s="684"/>
      <c r="B88" s="684"/>
      <c r="C88" s="684"/>
    </row>
    <row r="89" spans="1:3" x14ac:dyDescent="0.25">
      <c r="A89" s="684"/>
      <c r="B89" s="684"/>
      <c r="C89" s="684"/>
    </row>
  </sheetData>
  <mergeCells count="7">
    <mergeCell ref="B36:B37"/>
    <mergeCell ref="B4:B6"/>
    <mergeCell ref="F3:M3"/>
    <mergeCell ref="F4:M4"/>
    <mergeCell ref="F2:N2"/>
    <mergeCell ref="F9:N9"/>
    <mergeCell ref="F24:N24"/>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1" bottom="1" header="0.5" footer="0.5"/>
  <pageSetup scale="83" orientation="landscape"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89"/>
  <sheetViews>
    <sheetView zoomScaleNormal="100" workbookViewId="0"/>
  </sheetViews>
  <sheetFormatPr defaultRowHeight="13.2" x14ac:dyDescent="0.25"/>
  <cols>
    <col min="1" max="1" width="1.44140625" customWidth="1"/>
    <col min="2" max="2" width="12.44140625" customWidth="1"/>
    <col min="3" max="4" width="1.44140625" customWidth="1"/>
    <col min="5" max="5" width="3.44140625" customWidth="1"/>
    <col min="6" max="6" width="2.6640625" customWidth="1"/>
    <col min="7" max="7" width="4" customWidth="1"/>
    <col min="8" max="8" width="5.88671875" customWidth="1"/>
    <col min="9" max="9" width="71.44140625" customWidth="1"/>
    <col min="10" max="10" width="5.33203125" customWidth="1"/>
    <col min="11" max="11" width="14.109375" customWidth="1"/>
    <col min="12" max="12" width="1.5546875" customWidth="1"/>
    <col min="14" max="14" width="8" customWidth="1"/>
  </cols>
  <sheetData>
    <row r="1" spans="1:14" ht="17.399999999999999" x14ac:dyDescent="0.25">
      <c r="A1" s="862"/>
      <c r="B1" s="863" t="str">
        <f>Title!B1</f>
        <v>Sept 2012</v>
      </c>
      <c r="C1" s="864"/>
      <c r="E1" s="1615" t="s">
        <v>318</v>
      </c>
      <c r="F1" s="1314"/>
      <c r="G1" s="1314"/>
      <c r="H1" s="1314"/>
      <c r="I1" s="1314"/>
      <c r="J1" s="1314"/>
      <c r="K1" s="1314"/>
      <c r="L1" s="1314"/>
      <c r="M1" s="1314"/>
      <c r="N1" s="1314"/>
    </row>
    <row r="2" spans="1:14" ht="13.5" customHeight="1" thickBot="1" x14ac:dyDescent="0.3">
      <c r="A2" s="618"/>
      <c r="B2" s="886"/>
      <c r="C2" s="53"/>
      <c r="E2" s="1619" t="s">
        <v>319</v>
      </c>
      <c r="F2" s="1620"/>
      <c r="G2" s="1620"/>
      <c r="H2" s="1620"/>
      <c r="I2" s="1620"/>
      <c r="J2" s="1620"/>
      <c r="K2" s="1620"/>
      <c r="L2" s="1620"/>
      <c r="M2" s="1620"/>
      <c r="N2" s="1620"/>
    </row>
    <row r="3" spans="1:14" ht="16.2" thickBot="1" x14ac:dyDescent="0.3">
      <c r="A3" s="618"/>
      <c r="B3" s="372" t="str">
        <f>Title!B3</f>
        <v>Interim</v>
      </c>
      <c r="C3" s="53"/>
      <c r="E3" s="1621" t="s">
        <v>565</v>
      </c>
      <c r="F3" s="1314"/>
      <c r="G3" s="1314"/>
      <c r="H3" s="1314"/>
      <c r="I3" s="1314"/>
      <c r="J3" s="1314"/>
      <c r="K3" s="1314"/>
      <c r="L3" s="1314"/>
      <c r="M3" s="1314"/>
      <c r="N3" s="1314"/>
    </row>
    <row r="4" spans="1:14" ht="15.6" x14ac:dyDescent="0.3">
      <c r="A4" s="618"/>
      <c r="B4" s="1285" t="str">
        <f>Title!B4</f>
        <v>R0</v>
      </c>
      <c r="C4" s="53"/>
      <c r="E4" s="637"/>
      <c r="F4" s="378" t="s">
        <v>6</v>
      </c>
      <c r="G4" s="1616" t="s">
        <v>32</v>
      </c>
      <c r="H4" s="1617"/>
      <c r="I4" s="1617"/>
      <c r="J4" s="1617"/>
      <c r="K4" s="1617"/>
      <c r="L4" s="1617"/>
      <c r="M4" s="1617"/>
      <c r="N4" s="1617"/>
    </row>
    <row r="5" spans="1:14" ht="15.6" x14ac:dyDescent="0.3">
      <c r="A5" s="618"/>
      <c r="B5" s="1286"/>
      <c r="C5" s="53"/>
      <c r="E5" s="495"/>
      <c r="F5" s="378" t="s">
        <v>6</v>
      </c>
      <c r="G5" s="1616" t="s">
        <v>392</v>
      </c>
      <c r="H5" s="1617"/>
      <c r="I5" s="1617"/>
      <c r="J5" s="1617"/>
      <c r="K5" s="1617"/>
      <c r="L5" s="1617"/>
      <c r="M5" s="1617"/>
      <c r="N5" s="1617"/>
    </row>
    <row r="6" spans="1:14" ht="16.2" thickBot="1" x14ac:dyDescent="0.35">
      <c r="A6" s="618"/>
      <c r="B6" s="1287"/>
      <c r="C6" s="53"/>
      <c r="E6" s="495"/>
      <c r="F6" s="378" t="s">
        <v>6</v>
      </c>
      <c r="G6" s="1616" t="s">
        <v>566</v>
      </c>
      <c r="H6" s="1617"/>
      <c r="I6" s="1617"/>
      <c r="J6" s="1617"/>
      <c r="K6" s="1617"/>
      <c r="L6" s="1617"/>
      <c r="M6" s="1617"/>
      <c r="N6" s="1617"/>
    </row>
    <row r="7" spans="1:14" ht="16.2" thickBot="1" x14ac:dyDescent="0.35">
      <c r="A7" s="618"/>
      <c r="B7" s="54"/>
      <c r="C7" s="547"/>
      <c r="E7" s="495"/>
      <c r="F7" s="378" t="s">
        <v>6</v>
      </c>
      <c r="G7" s="1616" t="s">
        <v>567</v>
      </c>
      <c r="H7" s="1617"/>
      <c r="I7" s="1617"/>
      <c r="J7" s="1617"/>
      <c r="K7" s="1617"/>
      <c r="L7" s="1617"/>
      <c r="M7" s="1617"/>
      <c r="N7" s="1617"/>
    </row>
    <row r="8" spans="1:14" ht="17.399999999999999" x14ac:dyDescent="0.3">
      <c r="A8" s="618"/>
      <c r="B8" s="1065" t="s">
        <v>113</v>
      </c>
      <c r="C8" s="501"/>
      <c r="E8" s="495"/>
      <c r="F8" s="378" t="s">
        <v>6</v>
      </c>
      <c r="G8" s="1616" t="s">
        <v>393</v>
      </c>
      <c r="H8" s="1617"/>
      <c r="I8" s="1617"/>
      <c r="J8" s="1617"/>
      <c r="K8" s="1617"/>
      <c r="L8" s="1617"/>
      <c r="M8" s="1617"/>
      <c r="N8" s="1617"/>
    </row>
    <row r="9" spans="1:14" ht="21" x14ac:dyDescent="0.3">
      <c r="A9" s="618"/>
      <c r="B9" s="685" t="s">
        <v>142</v>
      </c>
      <c r="C9" s="501"/>
      <c r="E9" s="653"/>
      <c r="F9" s="1618" t="s">
        <v>568</v>
      </c>
      <c r="G9" s="1618"/>
      <c r="H9" s="1618"/>
      <c r="I9" s="1618"/>
      <c r="J9" s="1618"/>
      <c r="K9" s="1618"/>
      <c r="L9" s="1618"/>
      <c r="M9" s="1618"/>
      <c r="N9" s="1618"/>
    </row>
    <row r="10" spans="1:14" ht="21" x14ac:dyDescent="0.25">
      <c r="A10" s="618"/>
      <c r="B10" s="686"/>
      <c r="C10" s="687"/>
      <c r="E10" s="134"/>
      <c r="F10" s="883"/>
      <c r="G10" s="883"/>
      <c r="H10" s="883"/>
      <c r="I10" s="883"/>
      <c r="J10" s="883"/>
      <c r="K10" s="883"/>
      <c r="L10" s="673"/>
      <c r="M10" s="136" t="s">
        <v>252</v>
      </c>
      <c r="N10" s="137" t="s">
        <v>97</v>
      </c>
    </row>
    <row r="11" spans="1:14" ht="21" x14ac:dyDescent="0.25">
      <c r="A11" s="618"/>
      <c r="B11" s="688" t="s">
        <v>418</v>
      </c>
      <c r="C11" s="501"/>
      <c r="E11" s="661"/>
      <c r="F11" s="658"/>
      <c r="G11" s="866">
        <v>1</v>
      </c>
      <c r="H11" s="778"/>
      <c r="I11" s="778" t="s">
        <v>394</v>
      </c>
      <c r="J11" s="659" t="s">
        <v>185</v>
      </c>
      <c r="K11" s="882" t="s">
        <v>1</v>
      </c>
      <c r="L11" s="140"/>
      <c r="M11" s="141">
        <v>0.33333333333333331</v>
      </c>
      <c r="N11" s="142">
        <v>5</v>
      </c>
    </row>
    <row r="12" spans="1:14" ht="26.4" x14ac:dyDescent="0.25">
      <c r="A12" s="52"/>
      <c r="B12" s="689" t="s">
        <v>419</v>
      </c>
      <c r="C12" s="53"/>
      <c r="E12" s="134"/>
      <c r="F12" s="654"/>
      <c r="G12" s="655">
        <f t="shared" ref="G12:G18" si="0">G11+1</f>
        <v>2</v>
      </c>
      <c r="H12" s="881" t="s">
        <v>53</v>
      </c>
      <c r="I12" s="144" t="s">
        <v>395</v>
      </c>
      <c r="J12" s="655" t="s">
        <v>185</v>
      </c>
      <c r="K12" s="881" t="s">
        <v>1</v>
      </c>
      <c r="L12" s="673"/>
      <c r="M12" s="145">
        <f>M11+TIME(0,N11,0)</f>
        <v>0.33680555555555552</v>
      </c>
      <c r="N12" s="146">
        <v>5</v>
      </c>
    </row>
    <row r="13" spans="1:14" ht="15.6" x14ac:dyDescent="0.25">
      <c r="A13" s="618"/>
      <c r="B13" s="690" t="s">
        <v>168</v>
      </c>
      <c r="C13" s="501"/>
      <c r="E13" s="778"/>
      <c r="F13" s="778"/>
      <c r="G13" s="622">
        <f t="shared" si="0"/>
        <v>3</v>
      </c>
      <c r="H13" s="156" t="s">
        <v>53</v>
      </c>
      <c r="I13" s="156" t="s">
        <v>453</v>
      </c>
      <c r="J13" s="622" t="s">
        <v>185</v>
      </c>
      <c r="K13" s="9" t="s">
        <v>4</v>
      </c>
      <c r="L13" s="156"/>
      <c r="M13" s="147">
        <f t="shared" ref="M13:M19" si="1">M12+TIME(0,N12,0)</f>
        <v>0.34027777777777773</v>
      </c>
      <c r="N13" s="867">
        <v>5</v>
      </c>
    </row>
    <row r="14" spans="1:14" ht="15.6" x14ac:dyDescent="0.25">
      <c r="A14" s="52"/>
      <c r="B14" s="691" t="s">
        <v>270</v>
      </c>
      <c r="C14" s="501"/>
      <c r="E14" s="868"/>
      <c r="F14" s="868"/>
      <c r="G14" s="655">
        <f t="shared" si="0"/>
        <v>4</v>
      </c>
      <c r="H14" s="869" t="s">
        <v>53</v>
      </c>
      <c r="I14" s="868" t="s">
        <v>454</v>
      </c>
      <c r="J14" s="870" t="s">
        <v>6</v>
      </c>
      <c r="K14" s="869" t="s">
        <v>4</v>
      </c>
      <c r="L14" s="869"/>
      <c r="M14" s="860">
        <f t="shared" si="1"/>
        <v>0.34374999999999994</v>
      </c>
      <c r="N14" s="871">
        <v>10</v>
      </c>
    </row>
    <row r="15" spans="1:14" ht="15.6" x14ac:dyDescent="0.25">
      <c r="A15" s="52"/>
      <c r="B15" s="502" t="s">
        <v>297</v>
      </c>
      <c r="C15" s="501"/>
      <c r="E15" s="403"/>
      <c r="F15" s="403"/>
      <c r="G15" s="622">
        <f t="shared" si="0"/>
        <v>5</v>
      </c>
      <c r="H15" s="9" t="s">
        <v>53</v>
      </c>
      <c r="I15" s="9" t="s">
        <v>569</v>
      </c>
      <c r="J15" s="622" t="s">
        <v>185</v>
      </c>
      <c r="K15" s="9" t="s">
        <v>4</v>
      </c>
      <c r="L15" s="9"/>
      <c r="M15" s="147">
        <f t="shared" si="1"/>
        <v>0.35069444444444436</v>
      </c>
      <c r="N15" s="867">
        <v>30</v>
      </c>
    </row>
    <row r="16" spans="1:14" ht="15.6" x14ac:dyDescent="0.25">
      <c r="A16" s="52"/>
      <c r="B16" s="503" t="s">
        <v>363</v>
      </c>
      <c r="C16" s="504"/>
      <c r="E16" s="872"/>
      <c r="F16" s="873"/>
      <c r="G16" s="874">
        <f t="shared" si="0"/>
        <v>6</v>
      </c>
      <c r="H16" s="869" t="s">
        <v>53</v>
      </c>
      <c r="I16" s="875" t="s">
        <v>667</v>
      </c>
      <c r="J16" s="870" t="s">
        <v>6</v>
      </c>
      <c r="K16" s="869" t="s">
        <v>4</v>
      </c>
      <c r="L16" s="869"/>
      <c r="M16" s="860">
        <f t="shared" si="1"/>
        <v>0.37152777777777768</v>
      </c>
      <c r="N16" s="871">
        <v>5</v>
      </c>
    </row>
    <row r="17" spans="1:14" x14ac:dyDescent="0.25">
      <c r="A17" s="52"/>
      <c r="B17" s="54"/>
      <c r="C17" s="463"/>
      <c r="E17" s="9"/>
      <c r="F17" s="9"/>
      <c r="G17" s="622">
        <f t="shared" si="0"/>
        <v>7</v>
      </c>
      <c r="H17" s="451" t="s">
        <v>53</v>
      </c>
      <c r="I17" s="9" t="s">
        <v>570</v>
      </c>
      <c r="J17" s="876" t="s">
        <v>6</v>
      </c>
      <c r="K17" s="451" t="s">
        <v>4</v>
      </c>
      <c r="L17" s="451"/>
      <c r="M17" s="147">
        <f t="shared" si="1"/>
        <v>0.37499999999999989</v>
      </c>
      <c r="N17" s="867">
        <v>30</v>
      </c>
    </row>
    <row r="18" spans="1:14" x14ac:dyDescent="0.25">
      <c r="A18" s="52"/>
      <c r="B18" s="54"/>
      <c r="C18" s="53"/>
      <c r="E18" s="872"/>
      <c r="F18" s="872"/>
      <c r="G18" s="874">
        <f t="shared" si="0"/>
        <v>8</v>
      </c>
      <c r="H18" s="873" t="s">
        <v>53</v>
      </c>
      <c r="I18" s="868" t="s">
        <v>455</v>
      </c>
      <c r="J18" s="877" t="s">
        <v>185</v>
      </c>
      <c r="K18" s="873" t="s">
        <v>1</v>
      </c>
      <c r="L18" s="873"/>
      <c r="M18" s="860">
        <f t="shared" si="1"/>
        <v>0.3958333333333332</v>
      </c>
      <c r="N18" s="871">
        <v>10</v>
      </c>
    </row>
    <row r="19" spans="1:14" ht="15.6" x14ac:dyDescent="0.25">
      <c r="A19" s="618"/>
      <c r="B19" s="1018" t="s">
        <v>420</v>
      </c>
      <c r="C19" s="501"/>
      <c r="E19" s="140"/>
      <c r="F19" s="140"/>
      <c r="G19" s="622"/>
      <c r="H19" s="9"/>
      <c r="I19" s="9" t="s">
        <v>331</v>
      </c>
      <c r="J19" s="622"/>
      <c r="K19" s="9"/>
      <c r="L19" s="9"/>
      <c r="M19" s="147">
        <f t="shared" si="1"/>
        <v>0.40277777777777762</v>
      </c>
      <c r="N19" s="867">
        <v>5</v>
      </c>
    </row>
    <row r="20" spans="1:14" ht="15.6" x14ac:dyDescent="0.25">
      <c r="A20" s="52"/>
      <c r="B20" s="689" t="s">
        <v>421</v>
      </c>
      <c r="C20" s="53"/>
      <c r="E20" s="855"/>
      <c r="F20" s="855"/>
      <c r="G20" s="855"/>
      <c r="H20" s="855"/>
      <c r="I20" s="855"/>
      <c r="J20" s="855"/>
      <c r="K20" s="855"/>
      <c r="L20" s="855"/>
      <c r="M20" s="855"/>
      <c r="N20" s="855"/>
    </row>
    <row r="21" spans="1:14" ht="15.6" x14ac:dyDescent="0.25">
      <c r="A21" s="618"/>
      <c r="B21" s="1066" t="s">
        <v>498</v>
      </c>
      <c r="C21" s="501"/>
      <c r="E21" s="855"/>
      <c r="F21" s="855"/>
      <c r="G21" s="855"/>
      <c r="H21" s="855"/>
      <c r="I21" s="855"/>
      <c r="J21" s="855"/>
      <c r="K21" s="855"/>
      <c r="L21" s="855"/>
      <c r="M21" s="855"/>
      <c r="N21" s="855"/>
    </row>
    <row r="22" spans="1:14" ht="15.6" x14ac:dyDescent="0.3">
      <c r="A22" s="52"/>
      <c r="B22" s="1019" t="s">
        <v>312</v>
      </c>
      <c r="C22" s="501"/>
      <c r="E22" s="379"/>
      <c r="F22" s="379"/>
      <c r="G22" s="714"/>
      <c r="H22" s="714"/>
      <c r="I22" s="715" t="s">
        <v>320</v>
      </c>
      <c r="J22" s="715"/>
      <c r="K22" s="715"/>
      <c r="L22" s="379"/>
      <c r="M22" s="720"/>
      <c r="N22" s="673"/>
    </row>
    <row r="23" spans="1:14" ht="15.6" x14ac:dyDescent="0.3">
      <c r="A23" s="52"/>
      <c r="B23" s="1067" t="s">
        <v>311</v>
      </c>
      <c r="C23" s="501"/>
      <c r="E23" s="381"/>
      <c r="F23" s="381"/>
      <c r="G23" s="713"/>
      <c r="H23" s="713"/>
      <c r="I23" s="712" t="s">
        <v>321</v>
      </c>
      <c r="J23" s="713"/>
      <c r="K23" s="712"/>
      <c r="L23" s="381"/>
      <c r="M23" s="719"/>
      <c r="N23" s="855"/>
    </row>
    <row r="24" spans="1:14" ht="15.6" x14ac:dyDescent="0.3">
      <c r="A24" s="52"/>
      <c r="B24" s="1020" t="s">
        <v>364</v>
      </c>
      <c r="C24" s="501"/>
      <c r="E24" s="855"/>
      <c r="F24" s="855"/>
      <c r="G24" s="855"/>
      <c r="H24" s="855"/>
      <c r="I24" s="855"/>
      <c r="J24" s="855"/>
      <c r="K24" s="855"/>
      <c r="L24" s="148"/>
      <c r="M24" s="718"/>
      <c r="N24" s="855"/>
    </row>
    <row r="25" spans="1:14" ht="15.6" x14ac:dyDescent="0.25">
      <c r="A25" s="52"/>
      <c r="B25" s="1068" t="s">
        <v>29</v>
      </c>
      <c r="C25" s="501"/>
      <c r="E25" s="855"/>
      <c r="F25" s="855"/>
      <c r="G25" s="855"/>
      <c r="H25" s="855"/>
      <c r="I25" s="855"/>
      <c r="J25" s="855"/>
      <c r="K25" s="855"/>
      <c r="L25" s="855"/>
      <c r="M25" s="855"/>
      <c r="N25" s="855"/>
    </row>
    <row r="26" spans="1:14" ht="15.6" x14ac:dyDescent="0.25">
      <c r="A26" s="52"/>
      <c r="B26" s="1069" t="s">
        <v>23</v>
      </c>
      <c r="C26" s="501"/>
      <c r="E26" s="855"/>
      <c r="F26" s="855"/>
      <c r="G26" s="855"/>
      <c r="H26" s="855"/>
      <c r="I26" s="855"/>
      <c r="J26" s="855"/>
      <c r="K26" s="855"/>
      <c r="L26" s="855"/>
      <c r="M26" s="855"/>
      <c r="N26" s="855"/>
    </row>
    <row r="27" spans="1:14" ht="15.6" x14ac:dyDescent="0.25">
      <c r="A27" s="52"/>
      <c r="B27" s="1070" t="s">
        <v>500</v>
      </c>
      <c r="C27" s="501"/>
      <c r="E27" s="855"/>
      <c r="F27" s="855"/>
      <c r="G27" s="855"/>
      <c r="H27" s="855"/>
      <c r="I27" s="855"/>
      <c r="J27" s="855"/>
      <c r="K27" s="855"/>
      <c r="L27" s="855"/>
      <c r="M27" s="855"/>
      <c r="N27" s="855"/>
    </row>
    <row r="28" spans="1:14" ht="15.6" x14ac:dyDescent="0.25">
      <c r="A28" s="52"/>
      <c r="B28" s="54"/>
      <c r="C28" s="501"/>
      <c r="E28" s="855"/>
      <c r="F28" s="855"/>
      <c r="G28" s="855"/>
      <c r="H28" s="855"/>
      <c r="I28" s="855"/>
      <c r="J28" s="855"/>
      <c r="K28" s="855"/>
      <c r="L28" s="855"/>
      <c r="M28" s="855"/>
      <c r="N28" s="855"/>
    </row>
    <row r="29" spans="1:14" x14ac:dyDescent="0.25">
      <c r="A29" s="52"/>
      <c r="B29" s="54"/>
      <c r="C29" s="53"/>
      <c r="E29" s="855"/>
      <c r="F29" s="855"/>
      <c r="G29" s="855"/>
      <c r="H29" s="855"/>
      <c r="I29" s="855"/>
      <c r="J29" s="855"/>
      <c r="K29" s="855"/>
      <c r="L29" s="855"/>
      <c r="M29" s="855"/>
      <c r="N29" s="855"/>
    </row>
    <row r="30" spans="1:14" ht="15.6" x14ac:dyDescent="0.25">
      <c r="A30" s="52"/>
      <c r="B30" s="688" t="s">
        <v>422</v>
      </c>
      <c r="C30" s="53"/>
      <c r="E30" s="855"/>
      <c r="F30" s="855"/>
      <c r="G30" s="855"/>
      <c r="H30" s="855"/>
      <c r="I30" s="855"/>
      <c r="J30" s="855"/>
      <c r="K30" s="855"/>
      <c r="L30" s="855"/>
      <c r="M30" s="855"/>
      <c r="N30" s="855"/>
    </row>
    <row r="31" spans="1:14" ht="15.6" x14ac:dyDescent="0.25">
      <c r="A31" s="52"/>
      <c r="B31" s="689" t="s">
        <v>423</v>
      </c>
      <c r="C31" s="53"/>
      <c r="E31" s="855"/>
      <c r="F31" s="855"/>
      <c r="G31" s="855"/>
      <c r="H31" s="855"/>
      <c r="I31" s="855"/>
      <c r="J31" s="855"/>
      <c r="K31" s="855"/>
      <c r="L31" s="855"/>
      <c r="M31" s="855"/>
      <c r="N31" s="855"/>
    </row>
    <row r="32" spans="1:14" ht="15.6" x14ac:dyDescent="0.25">
      <c r="A32" s="52"/>
      <c r="B32" s="1073" t="s">
        <v>484</v>
      </c>
      <c r="C32" s="53"/>
      <c r="E32" s="855"/>
      <c r="F32" s="855"/>
      <c r="G32" s="855"/>
      <c r="H32" s="855"/>
      <c r="I32" s="855"/>
      <c r="J32" s="855"/>
      <c r="K32" s="855"/>
      <c r="L32" s="855"/>
      <c r="M32" s="855"/>
      <c r="N32" s="855"/>
    </row>
    <row r="33" spans="1:14" ht="15.6" x14ac:dyDescent="0.25">
      <c r="A33" s="618"/>
      <c r="B33" s="1074" t="s">
        <v>499</v>
      </c>
      <c r="C33" s="501"/>
      <c r="E33" s="855"/>
      <c r="F33" s="855"/>
      <c r="G33" s="855"/>
      <c r="H33" s="855"/>
      <c r="I33" s="855"/>
      <c r="J33" s="855"/>
      <c r="K33" s="855"/>
      <c r="L33" s="855"/>
      <c r="M33" s="855"/>
      <c r="N33" s="855"/>
    </row>
    <row r="34" spans="1:14" x14ac:dyDescent="0.25">
      <c r="A34" s="52"/>
      <c r="B34" s="54"/>
      <c r="C34" s="53"/>
      <c r="E34" s="855"/>
      <c r="F34" s="855"/>
      <c r="G34" s="855"/>
      <c r="H34" s="855"/>
      <c r="I34" s="855"/>
      <c r="J34" s="855"/>
      <c r="K34" s="855"/>
      <c r="L34" s="855"/>
      <c r="M34" s="855"/>
      <c r="N34" s="855"/>
    </row>
    <row r="35" spans="1:14" ht="15.6" x14ac:dyDescent="0.25">
      <c r="A35" s="52"/>
      <c r="B35" s="54"/>
      <c r="C35" s="501"/>
      <c r="E35" s="855"/>
      <c r="F35" s="855"/>
      <c r="G35" s="855"/>
      <c r="H35" s="855"/>
      <c r="I35" s="855"/>
      <c r="J35" s="855"/>
      <c r="K35" s="855"/>
      <c r="L35" s="855"/>
      <c r="M35" s="855"/>
      <c r="N35" s="855"/>
    </row>
    <row r="36" spans="1:14" ht="15.6" x14ac:dyDescent="0.25">
      <c r="A36" s="52"/>
      <c r="B36" s="1290" t="s">
        <v>450</v>
      </c>
      <c r="C36" s="501"/>
      <c r="E36" s="855"/>
      <c r="F36" s="855"/>
      <c r="G36" s="855"/>
      <c r="H36" s="855"/>
      <c r="I36" s="855"/>
      <c r="J36" s="855"/>
      <c r="K36" s="855"/>
      <c r="L36" s="855"/>
      <c r="M36" s="855"/>
      <c r="N36" s="855"/>
    </row>
    <row r="37" spans="1:14" x14ac:dyDescent="0.25">
      <c r="A37" s="54"/>
      <c r="B37" s="1291"/>
      <c r="C37" s="54"/>
      <c r="E37" s="855"/>
      <c r="F37" s="855"/>
      <c r="G37" s="855"/>
      <c r="H37" s="855"/>
      <c r="I37" s="855"/>
      <c r="J37" s="855"/>
      <c r="K37" s="855"/>
      <c r="L37" s="855"/>
      <c r="M37" s="855"/>
      <c r="N37" s="855"/>
    </row>
    <row r="38" spans="1:14" ht="17.399999999999999" x14ac:dyDescent="0.25">
      <c r="A38" s="54"/>
      <c r="B38" s="865" t="s">
        <v>446</v>
      </c>
      <c r="C38" s="54"/>
      <c r="E38" s="855"/>
      <c r="F38" s="855"/>
      <c r="G38" s="855"/>
      <c r="H38" s="855"/>
      <c r="I38" s="855"/>
      <c r="J38" s="855"/>
      <c r="K38" s="855"/>
      <c r="L38" s="855"/>
      <c r="M38" s="855"/>
      <c r="N38" s="855"/>
    </row>
    <row r="39" spans="1:14" ht="15.6" x14ac:dyDescent="0.25">
      <c r="A39" s="54"/>
      <c r="B39" s="1077" t="s">
        <v>379</v>
      </c>
      <c r="C39" s="54"/>
      <c r="E39" s="855"/>
      <c r="F39" s="855"/>
      <c r="G39" s="855"/>
      <c r="H39" s="855"/>
      <c r="I39" s="855"/>
      <c r="J39" s="855"/>
      <c r="K39" s="855"/>
      <c r="L39" s="855"/>
      <c r="M39" s="855"/>
      <c r="N39" s="855"/>
    </row>
    <row r="40" spans="1:14" ht="13.8" thickBot="1" x14ac:dyDescent="0.3">
      <c r="A40" s="54"/>
      <c r="B40" s="54"/>
      <c r="C40" s="54"/>
    </row>
    <row r="41" spans="1:14" ht="13.8" x14ac:dyDescent="0.25">
      <c r="A41" s="52"/>
      <c r="B41" s="603" t="s">
        <v>317</v>
      </c>
      <c r="C41" s="53"/>
    </row>
    <row r="42" spans="1:14" ht="13.8" x14ac:dyDescent="0.25">
      <c r="A42" s="52"/>
      <c r="B42" s="604" t="s">
        <v>277</v>
      </c>
      <c r="C42" s="53"/>
    </row>
    <row r="43" spans="1:14" ht="13.8" x14ac:dyDescent="0.25">
      <c r="A43" s="52"/>
      <c r="B43" s="506" t="s">
        <v>262</v>
      </c>
      <c r="C43" s="505"/>
    </row>
    <row r="44" spans="1:14" ht="13.8" x14ac:dyDescent="0.25">
      <c r="A44" s="52"/>
      <c r="B44" s="507" t="s">
        <v>114</v>
      </c>
      <c r="C44" s="505"/>
    </row>
    <row r="45" spans="1:14" ht="13.8" x14ac:dyDescent="0.25">
      <c r="A45" s="52"/>
      <c r="B45" s="508" t="s">
        <v>115</v>
      </c>
      <c r="C45" s="505"/>
    </row>
    <row r="46" spans="1:14" ht="15.6" x14ac:dyDescent="0.25">
      <c r="A46" s="52"/>
      <c r="B46" s="1075" t="s">
        <v>112</v>
      </c>
      <c r="C46" s="505"/>
    </row>
    <row r="47" spans="1:14" ht="13.8" x14ac:dyDescent="0.25">
      <c r="A47" s="52"/>
      <c r="B47" s="509" t="s">
        <v>273</v>
      </c>
      <c r="C47" s="505"/>
    </row>
    <row r="48" spans="1:14" ht="13.8" x14ac:dyDescent="0.25">
      <c r="A48" s="52"/>
      <c r="B48" s="509" t="s">
        <v>274</v>
      </c>
      <c r="C48" s="505"/>
    </row>
    <row r="49" spans="1:3" ht="13.8" x14ac:dyDescent="0.25">
      <c r="A49" s="52"/>
      <c r="B49" s="509" t="s">
        <v>146</v>
      </c>
      <c r="C49" s="505"/>
    </row>
    <row r="50" spans="1:3" ht="13.8" x14ac:dyDescent="0.25">
      <c r="A50" s="52"/>
      <c r="B50" s="509" t="s">
        <v>279</v>
      </c>
      <c r="C50" s="505"/>
    </row>
    <row r="51" spans="1:3" ht="13.8" x14ac:dyDescent="0.25">
      <c r="A51" s="52"/>
      <c r="B51" s="509" t="s">
        <v>275</v>
      </c>
      <c r="C51" s="505"/>
    </row>
    <row r="52" spans="1:3" ht="13.8" x14ac:dyDescent="0.25">
      <c r="A52" s="52"/>
      <c r="B52" s="509" t="s">
        <v>145</v>
      </c>
      <c r="C52" s="505"/>
    </row>
    <row r="53" spans="1:3" ht="13.8" x14ac:dyDescent="0.25">
      <c r="A53" s="52"/>
      <c r="B53" s="509" t="s">
        <v>276</v>
      </c>
      <c r="C53" s="505"/>
    </row>
    <row r="54" spans="1:3" ht="13.8" x14ac:dyDescent="0.25">
      <c r="A54" s="52"/>
      <c r="B54" s="692" t="s">
        <v>116</v>
      </c>
      <c r="C54" s="505"/>
    </row>
    <row r="55" spans="1:3" ht="13.8" x14ac:dyDescent="0.25">
      <c r="A55" s="52"/>
      <c r="B55" s="54"/>
      <c r="C55" s="505"/>
    </row>
    <row r="56" spans="1:3" ht="13.8" x14ac:dyDescent="0.25">
      <c r="A56" s="52"/>
      <c r="B56" s="54"/>
      <c r="C56" s="505"/>
    </row>
    <row r="57" spans="1:3" x14ac:dyDescent="0.25">
      <c r="A57" s="52"/>
      <c r="B57" s="54"/>
      <c r="C57" s="53"/>
    </row>
    <row r="58" spans="1:3" ht="15.6" x14ac:dyDescent="0.25">
      <c r="A58" s="862"/>
      <c r="B58" s="863" t="str">
        <f>B1</f>
        <v>Sept 2012</v>
      </c>
      <c r="C58" s="864"/>
    </row>
    <row r="59" spans="1:3" x14ac:dyDescent="0.25">
      <c r="A59" s="1044"/>
      <c r="B59" s="1044"/>
      <c r="C59" s="1044"/>
    </row>
    <row r="60" spans="1:3" x14ac:dyDescent="0.25">
      <c r="A60" s="1044"/>
      <c r="B60" s="1044"/>
      <c r="C60" s="1044"/>
    </row>
    <row r="61" spans="1:3" x14ac:dyDescent="0.25">
      <c r="A61" s="1044"/>
      <c r="B61" s="1044"/>
      <c r="C61" s="1044"/>
    </row>
    <row r="62" spans="1:3" x14ac:dyDescent="0.25">
      <c r="A62" s="1044"/>
      <c r="B62" s="1044"/>
      <c r="C62" s="1044"/>
    </row>
    <row r="63" spans="1:3" x14ac:dyDescent="0.25">
      <c r="A63" s="1044"/>
      <c r="B63" s="1044"/>
      <c r="C63" s="1044"/>
    </row>
    <row r="64" spans="1:3" x14ac:dyDescent="0.25">
      <c r="A64" s="1044"/>
      <c r="B64" s="1044"/>
      <c r="C64" s="1044"/>
    </row>
    <row r="65" spans="1:3" x14ac:dyDescent="0.25">
      <c r="A65" s="1044"/>
      <c r="B65" s="1044"/>
      <c r="C65" s="1044"/>
    </row>
    <row r="66" spans="1:3" x14ac:dyDescent="0.25">
      <c r="A66" s="1044"/>
      <c r="B66" s="1044"/>
      <c r="C66" s="1044"/>
    </row>
    <row r="67" spans="1:3" x14ac:dyDescent="0.25">
      <c r="A67" s="1044"/>
      <c r="B67" s="1044"/>
      <c r="C67" s="1044"/>
    </row>
    <row r="68" spans="1:3" x14ac:dyDescent="0.25">
      <c r="A68" s="1044"/>
      <c r="B68" s="1044"/>
      <c r="C68" s="1044"/>
    </row>
    <row r="69" spans="1:3" x14ac:dyDescent="0.25">
      <c r="A69" s="1044"/>
      <c r="B69" s="1044"/>
      <c r="C69" s="1044"/>
    </row>
    <row r="70" spans="1:3" x14ac:dyDescent="0.25">
      <c r="A70" s="1044"/>
      <c r="B70" s="1044"/>
      <c r="C70" s="1044"/>
    </row>
    <row r="71" spans="1:3" x14ac:dyDescent="0.25">
      <c r="A71" s="855"/>
      <c r="B71" s="855"/>
      <c r="C71" s="855"/>
    </row>
    <row r="72" spans="1:3" x14ac:dyDescent="0.25">
      <c r="A72" s="855"/>
      <c r="B72" s="855"/>
      <c r="C72" s="855"/>
    </row>
    <row r="73" spans="1:3" x14ac:dyDescent="0.25">
      <c r="A73" s="855"/>
      <c r="B73" s="855"/>
      <c r="C73" s="855"/>
    </row>
    <row r="74" spans="1:3" x14ac:dyDescent="0.25">
      <c r="A74" s="855"/>
      <c r="B74" s="855"/>
      <c r="C74" s="855"/>
    </row>
    <row r="75" spans="1:3" x14ac:dyDescent="0.25">
      <c r="A75" s="855"/>
      <c r="B75" s="855"/>
      <c r="C75" s="855"/>
    </row>
    <row r="76" spans="1:3" x14ac:dyDescent="0.25">
      <c r="A76" s="855"/>
      <c r="B76" s="855"/>
      <c r="C76" s="855"/>
    </row>
    <row r="77" spans="1:3" x14ac:dyDescent="0.25">
      <c r="A77" s="684"/>
      <c r="B77" s="684"/>
      <c r="C77" s="684"/>
    </row>
    <row r="78" spans="1:3" x14ac:dyDescent="0.25">
      <c r="A78" s="684"/>
      <c r="B78" s="684"/>
      <c r="C78" s="684"/>
    </row>
    <row r="79" spans="1:3" x14ac:dyDescent="0.25">
      <c r="A79" s="684"/>
      <c r="B79" s="684"/>
      <c r="C79" s="684"/>
    </row>
    <row r="80" spans="1:3" x14ac:dyDescent="0.25">
      <c r="A80" s="684"/>
      <c r="B80" s="684"/>
      <c r="C80" s="684"/>
    </row>
    <row r="81" spans="1:3" x14ac:dyDescent="0.25">
      <c r="A81" s="684"/>
      <c r="B81" s="684"/>
      <c r="C81" s="684"/>
    </row>
    <row r="82" spans="1:3" x14ac:dyDescent="0.25">
      <c r="A82" s="684"/>
      <c r="B82" s="684"/>
      <c r="C82" s="684"/>
    </row>
    <row r="83" spans="1:3" x14ac:dyDescent="0.25">
      <c r="A83" s="684"/>
      <c r="B83" s="684"/>
      <c r="C83" s="684"/>
    </row>
    <row r="84" spans="1:3" x14ac:dyDescent="0.25">
      <c r="A84" s="684"/>
      <c r="B84" s="684"/>
      <c r="C84" s="684"/>
    </row>
    <row r="85" spans="1:3" x14ac:dyDescent="0.25">
      <c r="A85" s="684"/>
      <c r="B85" s="684"/>
      <c r="C85" s="684"/>
    </row>
    <row r="86" spans="1:3" x14ac:dyDescent="0.25">
      <c r="A86" s="684"/>
      <c r="B86" s="684"/>
      <c r="C86" s="684"/>
    </row>
    <row r="87" spans="1:3" x14ac:dyDescent="0.25">
      <c r="A87" s="684"/>
      <c r="B87" s="684"/>
      <c r="C87" s="684"/>
    </row>
    <row r="88" spans="1:3" x14ac:dyDescent="0.25">
      <c r="A88" s="684"/>
      <c r="B88" s="684"/>
      <c r="C88" s="684"/>
    </row>
    <row r="89" spans="1:3" x14ac:dyDescent="0.25">
      <c r="A89" s="684"/>
      <c r="B89" s="684"/>
      <c r="C89" s="684"/>
    </row>
  </sheetData>
  <mergeCells count="11">
    <mergeCell ref="E1:N1"/>
    <mergeCell ref="G4:N4"/>
    <mergeCell ref="F9:N9"/>
    <mergeCell ref="B36:B37"/>
    <mergeCell ref="B4:B6"/>
    <mergeCell ref="E2:N2"/>
    <mergeCell ref="E3:N3"/>
    <mergeCell ref="G5:N5"/>
    <mergeCell ref="G6:N6"/>
    <mergeCell ref="G7:N7"/>
    <mergeCell ref="G8:N8"/>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5" bottom="1" header="0.5" footer="0.5"/>
  <pageSetup scale="90" orientation="portrait"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19</vt:i4>
      </vt:variant>
    </vt:vector>
  </HeadingPairs>
  <TitlesOfParts>
    <vt:vector size="43" baseType="lpstr">
      <vt:lpstr>Title</vt:lpstr>
      <vt:lpstr>802.11 Cover</vt:lpstr>
      <vt:lpstr>Courtesy Notice</vt:lpstr>
      <vt:lpstr>802.11 WG Agenda</vt:lpstr>
      <vt:lpstr>Beijing 802.11 Agenda</vt:lpstr>
      <vt:lpstr> Indian Wells Agenda Graphic</vt:lpstr>
      <vt:lpstr>Beijing Agenda Graphic</vt:lpstr>
      <vt:lpstr>WNG SC Agenda</vt:lpstr>
      <vt:lpstr>ARC SC</vt:lpstr>
      <vt:lpstr>JTC1</vt:lpstr>
      <vt:lpstr>REG</vt:lpstr>
      <vt:lpstr>802.24 - Smart Grid</vt:lpstr>
      <vt:lpstr>REVmc Agenda</vt:lpstr>
      <vt:lpstr>TGac Agenda</vt:lpstr>
      <vt:lpstr>TGad Agenda</vt:lpstr>
      <vt:lpstr>TGaf Agenda</vt:lpstr>
      <vt:lpstr>TGah Agenda</vt:lpstr>
      <vt:lpstr>TGai Agenda</vt:lpstr>
      <vt:lpstr>TGaj Agenda</vt:lpstr>
      <vt:lpstr>PAD SG Agenda</vt:lpstr>
      <vt:lpstr>GLK SG Agenda</vt:lpstr>
      <vt:lpstr>CAC Agenda</vt:lpstr>
      <vt:lpstr>Agenda links</vt:lpstr>
      <vt:lpstr>References</vt:lpstr>
      <vt:lpstr>FridayClosingPlenary</vt:lpstr>
      <vt:lpstr>MondayOpeningPlenary</vt:lpstr>
      <vt:lpstr>' Indian Wells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'TGad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135th IEEE 802.11 Session Agenda</dc:title>
  <dc:subject>Agendas for the WG, TG, SC and AHC</dc:subject>
  <dc:creator/>
  <cp:keywords>Spetember 2012, Indian Wells, CA- Agenda</cp:keywords>
  <cp:lastModifiedBy/>
  <cp:lastPrinted>2011-11-10T14:50:17Z</cp:lastPrinted>
  <dcterms:created xsi:type="dcterms:W3CDTF">2007-05-08T22:03:28Z</dcterms:created>
  <dcterms:modified xsi:type="dcterms:W3CDTF">2012-09-25T19:13:49Z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