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s>
  <definedNames>
    <definedName name="_xlnm._FilterDatabase" localSheetId="2" hidden="1">Comments!$A$1:$AD$999</definedName>
    <definedName name="_xlnm._FilterDatabase" localSheetId="4" hidden="1">'Editorial tab 1'!$A$1:$AC$306</definedName>
    <definedName name="_xlnm._FilterDatabase" localSheetId="5" hidden="1">'Editorial tab 2'!$A$1:$AC$997</definedName>
  </definedNames>
  <calcPr calcId="145621"/>
</workbook>
</file>

<file path=xl/calcChain.xml><?xml version="1.0" encoding="utf-8"?>
<calcChain xmlns="http://schemas.openxmlformats.org/spreadsheetml/2006/main">
  <c r="J5" i="11" l="1"/>
  <c r="J6" i="11"/>
  <c r="L16" i="11"/>
  <c r="L11" i="11"/>
  <c r="L12" i="11"/>
  <c r="L13" i="11"/>
  <c r="L14" i="11"/>
  <c r="L15" i="11"/>
  <c r="J7" i="11"/>
  <c r="J8" i="11" l="1"/>
  <c r="J16" i="11" l="1"/>
  <c r="J15" i="11"/>
  <c r="J11" i="11"/>
  <c r="G8" i="11" l="1"/>
  <c r="G7" i="11"/>
  <c r="G5" i="11"/>
  <c r="J14" i="11" l="1"/>
  <c r="J13" i="11"/>
  <c r="J12" i="11"/>
  <c r="G6" i="11"/>
  <c r="G10" i="11" s="1"/>
  <c r="F8" i="11"/>
  <c r="F7" i="11"/>
  <c r="F6" i="11"/>
  <c r="F5" i="11"/>
  <c r="E8" i="11"/>
  <c r="E7" i="11"/>
  <c r="E6" i="11"/>
  <c r="E5" i="11"/>
  <c r="D8" i="11"/>
  <c r="D7" i="11"/>
  <c r="D6" i="11"/>
  <c r="D5" i="11"/>
  <c r="C8" i="11"/>
  <c r="C6" i="11"/>
  <c r="C4" i="11"/>
  <c r="C3" i="11"/>
  <c r="C2" i="11"/>
  <c r="C5" i="11"/>
  <c r="C7" i="11"/>
  <c r="F10" i="11" l="1"/>
  <c r="E10" i="11"/>
  <c r="H8" i="11"/>
  <c r="C10" i="11"/>
  <c r="H6" i="11"/>
  <c r="H5" i="11"/>
  <c r="D10" i="11"/>
  <c r="H7" i="11"/>
  <c r="H10" i="11" l="1"/>
  <c r="J10" i="11" s="1"/>
</calcChain>
</file>

<file path=xl/sharedStrings.xml><?xml version="1.0" encoding="utf-8"?>
<sst xmlns="http://schemas.openxmlformats.org/spreadsheetml/2006/main" count="21398" uniqueCount="2395">
  <si>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</si>
  <si>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</si>
  <si>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</si>
  <si>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</si>
  <si>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</si>
  <si>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</si>
  <si>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</si>
  <si>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</si>
  <si>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</si>
  <si>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</si>
  <si>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</si>
  <si>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</si>
  <si>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</si>
  <si>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</si>
  <si>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</si>
  <si>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</si>
  <si>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</si>
  <si>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</si>
  <si>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</si>
  <si>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</si>
  <si>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</si>
  <si>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</si>
  <si>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</si>
  <si>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</si>
  <si>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</si>
  <si>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</si>
  <si>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</si>
  <si>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</si>
  <si>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</si>
  <si>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</si>
  <si>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</si>
  <si>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</si>
  <si>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</si>
  <si>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</si>
  <si>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</si>
  <si>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</si>
  <si>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</si>
  <si>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</si>
  <si>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</si>
  <si>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</si>
  <si>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</si>
  <si>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</si>
  <si>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</si>
  <si>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</si>
  <si>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</si>
  <si>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</si>
  <si>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</si>
  <si>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</si>
  <si>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</si>
  <si>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</si>
  <si>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</si>
  <si>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</si>
  <si>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</si>
  <si>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</si>
  <si>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</si>
  <si>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</si>
  <si>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</si>
  <si>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</si>
  <si>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</si>
  <si>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</si>
  <si>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</si>
  <si>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</si>
  <si>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</si>
  <si>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</si>
  <si>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</si>
  <si>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</si>
  <si>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</si>
  <si>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</si>
  <si>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</si>
  <si>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</si>
  <si>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</si>
  <si>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</si>
  <si>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</si>
  <si>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</si>
  <si>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</si>
  <si>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</si>
  <si>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</si>
  <si>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</si>
  <si>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</si>
  <si>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</si>
  <si>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</si>
  <si>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</si>
  <si>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</si>
  <si>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</si>
  <si>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</si>
  <si>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</si>
  <si>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</si>
  <si>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</si>
  <si>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</si>
  <si>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</si>
  <si>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</si>
  <si>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</si>
  <si>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</si>
  <si>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</si>
  <si>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</si>
  <si>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</si>
  <si>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</si>
  <si>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</si>
  <si>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</si>
  <si>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</si>
  <si>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</si>
  <si>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</si>
  <si>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</si>
  <si>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</si>
  <si>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</si>
  <si>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</si>
  <si>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</si>
  <si>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</si>
  <si>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</si>
  <si>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</si>
  <si>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</si>
  <si>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</si>
  <si>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</si>
  <si>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</si>
  <si>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</si>
  <si>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</si>
  <si>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</si>
  <si>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</si>
  <si>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</si>
  <si>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</si>
  <si>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</si>
  <si>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</si>
  <si>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</si>
  <si>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</si>
  <si>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</si>
  <si>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</si>
  <si>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</si>
  <si>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</si>
  <si>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</si>
  <si>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</si>
  <si>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</si>
  <si>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</si>
  <si>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</si>
  <si>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</si>
  <si>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</si>
  <si>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</si>
  <si>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</si>
  <si>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</si>
  <si>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</si>
  <si>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</si>
  <si>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</si>
  <si>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</si>
  <si>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</si>
  <si>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</si>
  <si>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</si>
  <si>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</si>
  <si>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</si>
  <si>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</si>
  <si>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</si>
  <si>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</si>
  <si>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</si>
  <si>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</si>
  <si>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</si>
  <si>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</si>
  <si>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</si>
  <si>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</si>
  <si>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</si>
  <si>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</si>
  <si>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</si>
  <si>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</si>
  <si>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</si>
  <si>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</si>
  <si>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</si>
  <si>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</si>
  <si>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</si>
  <si>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</si>
  <si>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</si>
  <si>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</si>
  <si>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</si>
  <si>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</si>
  <si>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</si>
  <si>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</si>
  <si>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</si>
  <si>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</si>
  <si>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</si>
  <si>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</si>
  <si>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</si>
  <si>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</si>
  <si>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</si>
  <si>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</si>
  <si>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</si>
  <si>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</si>
  <si>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</si>
  <si>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</si>
  <si>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</si>
  <si>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</si>
  <si>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</si>
  <si>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</si>
  <si>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</si>
  <si>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</si>
  <si>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</si>
  <si>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</si>
  <si>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</si>
  <si>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</si>
  <si>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</si>
  <si>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</si>
  <si>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</si>
  <si>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</si>
  <si>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</si>
  <si>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</si>
  <si>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</si>
  <si>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</si>
  <si>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</si>
  <si>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</si>
  <si>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</si>
  <si>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</si>
  <si>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</si>
  <si>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</si>
  <si>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</si>
  <si>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</si>
  <si>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</si>
  <si>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</si>
  <si>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</si>
  <si>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</si>
  <si>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</si>
  <si>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</si>
  <si>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</si>
  <si>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</si>
  <si>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</si>
  <si>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</si>
  <si>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</si>
  <si>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</si>
  <si>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</si>
  <si>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</si>
  <si>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</si>
  <si>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</si>
  <si>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</si>
  <si>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</si>
  <si>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</si>
  <si>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</si>
  <si>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</si>
  <si>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</si>
  <si>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</si>
  <si>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</si>
  <si>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</si>
  <si>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</si>
  <si>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</si>
  <si>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</si>
  <si>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</si>
  <si>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</si>
  <si>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</si>
  <si>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</si>
  <si>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</si>
  <si>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</si>
  <si>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</si>
  <si>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</si>
  <si>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</si>
  <si>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</si>
  <si>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</si>
  <si>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</si>
  <si>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</si>
  <si>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</si>
  <si>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</si>
  <si>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</si>
  <si>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</si>
  <si>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</si>
  <si>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</si>
  <si>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</si>
  <si>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</si>
  <si>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</si>
  <si>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</si>
  <si>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</si>
  <si>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</si>
  <si>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</si>
  <si>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</si>
  <si>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</si>
  <si>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</si>
  <si>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</si>
  <si>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</si>
  <si>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</si>
  <si>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</si>
  <si>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</si>
  <si>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</si>
  <si>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</si>
  <si>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</si>
  <si>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</si>
  <si>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</si>
  <si>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</si>
  <si>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</si>
  <si>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</si>
  <si>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</si>
  <si>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</si>
  <si>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</si>
  <si>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</si>
  <si>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</si>
  <si>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</si>
  <si>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</si>
  <si>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</si>
  <si>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</si>
  <si>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</si>
  <si>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</si>
  <si>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</si>
  <si>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</si>
  <si>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</si>
  <si>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</si>
  <si>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</si>
  <si>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</si>
  <si>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</si>
  <si>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</si>
  <si>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</si>
  <si>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</si>
  <si>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</si>
  <si>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</si>
  <si>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</si>
  <si>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</si>
  <si>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</si>
  <si>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</si>
  <si>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</si>
  <si>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</si>
  <si>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</si>
  <si>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</si>
  <si>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</si>
  <si>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</si>
  <si>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</si>
  <si>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</si>
  <si>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</si>
  <si>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</si>
  <si>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</si>
  <si>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</si>
  <si>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</si>
  <si>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</si>
  <si>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</si>
  <si>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</si>
  <si>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</si>
  <si>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</si>
  <si>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</si>
  <si>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</si>
  <si>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</si>
  <si>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</si>
  <si>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</si>
  <si>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</si>
  <si>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</si>
  <si>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</si>
  <si>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</si>
  <si>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</si>
  <si>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</si>
  <si>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</si>
  <si>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</si>
  <si>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</si>
  <si>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</si>
  <si>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</si>
  <si>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</si>
  <si>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</si>
  <si>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</si>
  <si>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</si>
  <si>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</si>
  <si>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</si>
  <si>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</si>
  <si>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</si>
  <si>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</si>
  <si>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</si>
  <si>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</si>
  <si>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</si>
  <si>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</si>
  <si>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</si>
  <si>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</si>
  <si>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</si>
  <si>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</si>
  <si>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</si>
  <si>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</si>
  <si>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</si>
  <si>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</si>
  <si>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</si>
  <si>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</si>
  <si>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</si>
  <si>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</si>
  <si>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</si>
  <si>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</si>
  <si>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</si>
  <si>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</si>
  <si>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</si>
  <si>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</si>
  <si>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</si>
  <si>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</si>
  <si>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</si>
  <si>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</si>
  <si>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</si>
  <si>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</si>
  <si>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</si>
  <si>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</si>
  <si>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</si>
  <si>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</si>
  <si>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</si>
  <si>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</si>
  <si>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</si>
  <si>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</si>
  <si>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</si>
  <si>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</si>
  <si>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</si>
  <si>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</si>
  <si>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</si>
  <si>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</si>
  <si>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</si>
  <si>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</si>
  <si>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</si>
  <si>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</si>
  <si>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</si>
  <si>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</si>
  <si>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</si>
  <si>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</si>
  <si>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</si>
  <si>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</si>
  <si>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</si>
  <si>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</si>
  <si>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</si>
  <si>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</si>
  <si>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</si>
  <si>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</si>
  <si>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</si>
  <si>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</si>
  <si>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</si>
  <si>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</si>
  <si>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</si>
  <si>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</si>
  <si>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</si>
  <si>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</si>
  <si>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</si>
  <si>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</si>
  <si>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</si>
  <si>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</si>
  <si>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</si>
  <si>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</si>
  <si>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</si>
  <si>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</si>
  <si>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</si>
  <si>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</si>
  <si>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</si>
  <si>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</si>
  <si>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</si>
  <si>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</si>
  <si>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</si>
  <si>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</si>
  <si>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</si>
  <si>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</si>
  <si>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</si>
  <si>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</si>
  <si>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</si>
  <si>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</si>
  <si>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</si>
  <si>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</si>
  <si>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</si>
  <si>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</si>
  <si>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</si>
  <si>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</si>
  <si>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</si>
  <si>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</si>
  <si>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</si>
  <si>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</si>
  <si>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</si>
  <si>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</si>
  <si>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</si>
  <si>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</si>
  <si>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</si>
  <si>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</si>
  <si>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</si>
  <si>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</si>
  <si>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</si>
  <si>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</si>
  <si>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</si>
  <si>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</si>
  <si>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</si>
  <si>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</si>
  <si>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</si>
  <si>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</si>
  <si>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</si>
  <si>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</si>
  <si>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</si>
  <si>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</si>
  <si>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</si>
  <si>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</si>
  <si>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</si>
  <si>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</si>
  <si>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</si>
  <si>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</si>
  <si>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</si>
  <si>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</si>
  <si>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</si>
  <si>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</si>
  <si>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</si>
  <si>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</si>
  <si>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</si>
  <si>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</si>
  <si>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</si>
  <si>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</si>
  <si>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</si>
  <si>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</si>
  <si>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</si>
  <si>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</si>
  <si>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</si>
  <si>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</si>
  <si>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</si>
  <si>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</si>
  <si>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</si>
  <si>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</si>
  <si>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</si>
  <si>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</si>
  <si>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</si>
  <si>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</si>
  <si>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</si>
  <si>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</si>
  <si>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</si>
  <si>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</si>
  <si>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</si>
  <si>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</si>
  <si>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</si>
  <si>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</si>
  <si>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</si>
  <si>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</si>
  <si>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</si>
  <si>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</si>
  <si>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</si>
  <si>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</si>
  <si>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</si>
  <si>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</si>
  <si>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</si>
  <si>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</si>
  <si>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</si>
  <si>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</si>
  <si>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</si>
  <si>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</si>
  <si>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</si>
  <si>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</si>
  <si>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</si>
  <si>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</si>
  <si>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</si>
  <si>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</si>
  <si>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</si>
  <si>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</si>
  <si>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</si>
  <si>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</si>
  <si>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</si>
  <si>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</si>
  <si>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</si>
  <si>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</si>
  <si>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</si>
  <si>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</si>
  <si>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</si>
  <si>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</si>
  <si>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</si>
  <si>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</si>
  <si>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</si>
  <si>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</si>
  <si>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</si>
  <si>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</si>
  <si>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</si>
  <si>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</si>
  <si>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</si>
  <si>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</si>
  <si>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</si>
  <si>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</si>
  <si>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</si>
  <si>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</si>
  <si>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</si>
  <si>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</si>
  <si>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</si>
  <si>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</si>
  <si>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</si>
  <si>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</si>
  <si>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</si>
  <si>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</si>
  <si>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</si>
  <si>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</si>
  <si>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</si>
  <si>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</si>
  <si>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</si>
  <si>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</si>
  <si>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</si>
  <si>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</si>
  <si>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</si>
  <si>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</si>
  <si>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</si>
  <si>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</si>
  <si>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</si>
  <si>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</si>
  <si>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</si>
  <si>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</si>
  <si>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</si>
  <si>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</si>
  <si>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</si>
  <si>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</si>
  <si>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</si>
  <si>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</si>
  <si>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</si>
  <si>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</si>
  <si>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</si>
  <si>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</si>
  <si>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</si>
  <si>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</si>
  <si>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</si>
  <si>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</si>
  <si>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</si>
  <si>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</si>
  <si>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</si>
  <si>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</si>
  <si>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</si>
  <si>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</si>
  <si>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</si>
  <si>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</si>
  <si>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</si>
  <si>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</si>
  <si>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</si>
  <si>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</si>
  <si>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</si>
  <si>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</si>
  <si>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</si>
  <si>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</si>
  <si>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</si>
  <si>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</si>
  <si>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</si>
  <si>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</si>
  <si>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</si>
  <si>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</si>
  <si>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</si>
  <si>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</si>
  <si>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</si>
  <si>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</si>
  <si>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</si>
  <si>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</si>
  <si>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</si>
  <si>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</si>
  <si>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</si>
  <si>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</si>
  <si>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</si>
  <si>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</si>
  <si>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</si>
  <si>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</si>
  <si>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</si>
  <si>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</si>
  <si>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</si>
  <si>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</si>
  <si>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</si>
  <si>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</si>
  <si>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</si>
  <si>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</si>
  <si>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</si>
  <si>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</si>
  <si>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</si>
  <si>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</si>
  <si>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</si>
  <si>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</si>
  <si>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</si>
  <si>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</si>
  <si>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</si>
  <si>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</si>
  <si>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</si>
  <si>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</si>
  <si>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</si>
  <si>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</si>
  <si>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</si>
  <si>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</si>
  <si>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</si>
  <si>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</si>
  <si>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</si>
  <si>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</si>
  <si>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</si>
  <si>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</si>
  <si>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</si>
  <si>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</si>
  <si>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</si>
  <si>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</si>
  <si>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</si>
  <si>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</si>
  <si>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</si>
  <si>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</si>
  <si>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</si>
  <si>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</si>
  <si>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</si>
  <si>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</si>
  <si>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</si>
  <si>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</si>
  <si>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</si>
  <si>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</si>
  <si>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</si>
  <si>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</si>
  <si>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</si>
  <si>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</si>
  <si>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</si>
  <si>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</si>
  <si>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</si>
  <si>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</si>
  <si>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</si>
  <si>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</si>
  <si>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</si>
  <si>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</si>
  <si>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</si>
  <si>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</si>
  <si>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</si>
  <si>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</si>
  <si>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</si>
  <si>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</si>
  <si>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</si>
  <si>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</si>
  <si>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</si>
  <si>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</si>
  <si>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</si>
  <si>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</si>
  <si>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</si>
  <si>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</si>
  <si>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</si>
  <si>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</si>
  <si>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</si>
  <si>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</si>
  <si>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</si>
  <si>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</si>
  <si>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</si>
  <si>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</si>
  <si>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</si>
  <si>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</si>
  <si>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</si>
  <si>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</si>
  <si>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</si>
  <si>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</si>
  <si>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</si>
  <si>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</si>
  <si>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</si>
  <si>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</si>
  <si>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</si>
  <si>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</si>
  <si>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</si>
  <si>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</si>
  <si>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</si>
  <si>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</si>
  <si>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</si>
  <si>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</si>
  <si>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</si>
  <si>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</si>
  <si>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</si>
  <si>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</si>
  <si>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</si>
  <si>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</si>
  <si>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</si>
  <si>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</si>
  <si>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</si>
  <si>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</si>
  <si>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</si>
  <si>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</si>
  <si>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</si>
  <si>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</si>
  <si>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</si>
  <si>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</si>
  <si>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</si>
  <si>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</si>
  <si>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</si>
  <si>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</si>
  <si>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</si>
  <si>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</si>
  <si>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</si>
  <si>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</si>
  <si>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</si>
  <si>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</si>
  <si>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</si>
  <si>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</si>
  <si>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</si>
  <si>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</si>
  <si>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</si>
  <si>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</si>
  <si>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</si>
  <si>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</si>
  <si>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</si>
  <si>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</si>
  <si>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</si>
  <si>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</si>
  <si>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</si>
  <si>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</si>
  <si>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</si>
  <si>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</si>
  <si>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</si>
  <si>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</si>
  <si>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</si>
  <si>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</si>
  <si>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</si>
  <si>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</si>
  <si>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</si>
  <si>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</si>
  <si>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</si>
  <si>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</si>
  <si>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</si>
  <si>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</si>
  <si>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</si>
  <si>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</si>
  <si>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</si>
  <si>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</si>
  <si>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</si>
  <si>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</si>
  <si>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</si>
  <si>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</si>
  <si>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</si>
  <si>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</si>
  <si>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</si>
  <si>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</si>
  <si>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</si>
  <si>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</si>
  <si>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</si>
  <si>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</si>
  <si>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</si>
  <si>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</si>
  <si>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</si>
  <si>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</si>
  <si>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</si>
  <si>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</si>
  <si>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</si>
  <si>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</si>
  <si>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</si>
  <si>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</si>
  <si>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</si>
  <si>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</si>
  <si>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</si>
  <si>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</si>
  <si>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</si>
  <si>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</si>
  <si>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</si>
  <si>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</si>
  <si>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</si>
  <si>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</si>
  <si>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</si>
  <si>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</si>
  <si>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</si>
  <si>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</si>
  <si>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</si>
  <si>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</si>
  <si>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</si>
  <si>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</si>
  <si>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</si>
  <si>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</si>
  <si>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</si>
  <si>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</si>
  <si>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</si>
  <si>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</si>
  <si>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</si>
  <si>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</si>
  <si>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</si>
  <si>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</si>
  <si>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</si>
  <si>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</si>
  <si>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</si>
  <si>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</si>
  <si>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</si>
  <si>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</si>
  <si>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</si>
  <si>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</si>
  <si>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</si>
  <si>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</si>
  <si>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</si>
  <si>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</si>
  <si>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</si>
  <si>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</si>
  <si>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</si>
  <si>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</si>
  <si>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</si>
  <si>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</si>
  <si>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</si>
  <si>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</si>
  <si>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</si>
  <si>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</si>
  <si>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</si>
  <si>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</si>
  <si>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</si>
  <si>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</si>
  <si>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</si>
  <si>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</si>
  <si>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</si>
  <si>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</si>
  <si>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</si>
  <si>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</si>
  <si>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</si>
  <si>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</si>
  <si>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</si>
  <si>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</si>
  <si>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</si>
  <si>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</si>
  <si>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</si>
  <si>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</si>
  <si>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</si>
  <si>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</si>
  <si>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</si>
  <si>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</si>
  <si>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</si>
  <si>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</si>
  <si>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</si>
  <si>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</si>
  <si>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</si>
  <si>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</si>
  <si>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</si>
  <si>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</si>
  <si>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</si>
  <si>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</si>
  <si>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</si>
  <si>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</si>
  <si>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</si>
  <si>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</si>
  <si>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</si>
  <si>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</si>
  <si>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</si>
  <si>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</si>
  <si>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</si>
  <si>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</si>
  <si>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</si>
  <si>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</si>
  <si>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</si>
  <si>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</si>
  <si>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</si>
  <si>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</si>
  <si>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</si>
  <si>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</si>
  <si>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</si>
  <si>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</si>
  <si>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</si>
  <si>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</si>
  <si>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</si>
  <si>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</si>
  <si>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</si>
  <si>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</si>
  <si>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</si>
  <si>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</si>
  <si>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</si>
  <si>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</si>
  <si>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</si>
  <si>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</si>
  <si>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</si>
  <si>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</si>
  <si>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</si>
  <si>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</si>
  <si>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</si>
  <si>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</si>
  <si>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</si>
  <si>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</si>
  <si>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</si>
  <si>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</si>
  <si>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</si>
  <si>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</si>
  <si>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</si>
  <si>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</si>
  <si>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</si>
  <si>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</si>
  <si>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</si>
  <si>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</si>
  <si>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</si>
  <si>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</si>
  <si>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</si>
  <si>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</si>
  <si>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</si>
  <si>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</si>
  <si>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</si>
  <si>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</si>
  <si>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</si>
  <si>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</si>
  <si>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</si>
  <si>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</si>
  <si>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</si>
  <si>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</si>
  <si>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</si>
  <si>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</si>
  <si>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</si>
  <si>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</si>
  <si>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</si>
  <si>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</si>
  <si>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</si>
  <si>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</si>
  <si>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</si>
  <si>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</si>
  <si>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</si>
  <si>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</si>
  <si>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</si>
  <si>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</si>
  <si>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</si>
  <si>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</si>
  <si>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</si>
  <si>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</si>
  <si>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</si>
  <si>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</si>
  <si>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</si>
  <si>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</si>
  <si>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</si>
  <si>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</si>
  <si>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</si>
  <si>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</si>
  <si>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</si>
  <si>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</si>
  <si>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</si>
  <si>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</si>
  <si>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</si>
  <si>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</si>
  <si>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</si>
  <si>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</si>
  <si>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</si>
  <si>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</si>
  <si>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</si>
  <si>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</si>
  <si>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</si>
  <si>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</si>
  <si>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</si>
  <si>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</si>
  <si>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</si>
  <si>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</si>
  <si>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</si>
  <si>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</si>
  <si>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</si>
  <si>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</si>
  <si>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</si>
  <si>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</si>
  <si>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</si>
  <si>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</si>
  <si>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</si>
  <si>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</si>
  <si>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</si>
  <si>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</si>
  <si>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</si>
  <si>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</si>
  <si>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</si>
  <si>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</si>
  <si>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</si>
  <si>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</si>
  <si>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</si>
  <si>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</si>
  <si>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</si>
  <si>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</si>
  <si>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</si>
  <si>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</si>
  <si>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</si>
  <si>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</si>
  <si>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</si>
  <si>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</si>
  <si>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</si>
  <si>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</si>
  <si>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</si>
  <si>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</si>
  <si>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</si>
  <si>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</si>
  <si>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</si>
  <si>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</si>
  <si>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</si>
  <si>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</si>
  <si>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</si>
  <si>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</si>
  <si>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</si>
  <si>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</si>
  <si>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</si>
  <si>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</si>
  <si>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</si>
  <si>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</si>
  <si>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</si>
  <si>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</si>
  <si>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</si>
  <si>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</si>
  <si>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</si>
  <si>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</si>
  <si>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</si>
  <si>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</si>
  <si>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</si>
  <si>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</si>
  <si>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</si>
  <si>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</si>
  <si>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</si>
  <si>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</si>
  <si>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</si>
  <si>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</si>
  <si>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</si>
  <si>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</si>
  <si>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</si>
  <si>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</si>
  <si>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</si>
  <si>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</si>
  <si>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</si>
  <si>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</si>
  <si>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</si>
  <si>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</si>
  <si>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</si>
  <si>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</si>
  <si>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</si>
  <si>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</si>
  <si>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</si>
  <si>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</si>
  <si>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</si>
  <si>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</si>
  <si>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</si>
  <si>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</si>
  <si>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</si>
  <si>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</si>
  <si>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</si>
  <si>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</si>
  <si>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</si>
  <si>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</si>
  <si>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</si>
  <si>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</si>
  <si>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</si>
  <si>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</si>
  <si>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</si>
  <si>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</si>
  <si>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</si>
  <si>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</si>
  <si>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</si>
  <si>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</si>
  <si>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</si>
  <si>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</si>
  <si>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</si>
  <si>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</si>
  <si>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</si>
  <si>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</si>
  <si>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</si>
  <si>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</si>
  <si>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</si>
  <si>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</si>
  <si>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</si>
  <si>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</si>
  <si>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</si>
  <si>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</si>
  <si>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</si>
  <si>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</si>
  <si>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</si>
  <si>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</si>
  <si>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</si>
  <si>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</si>
  <si>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</si>
  <si>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</si>
  <si>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</si>
  <si>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</si>
  <si>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</si>
  <si>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</si>
  <si>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</si>
  <si>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</si>
  <si>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</si>
  <si>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</si>
  <si>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</si>
  <si>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</si>
  <si>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</si>
  <si>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</si>
  <si>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</si>
  <si>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</si>
  <si>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</si>
  <si>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</si>
  <si>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</si>
  <si>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</si>
  <si>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</si>
  <si>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</si>
  <si>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</si>
  <si>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</si>
  <si>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</si>
  <si>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</si>
  <si>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</si>
  <si>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</si>
  <si>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</si>
  <si>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</si>
  <si>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</si>
  <si>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</si>
  <si>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</si>
  <si>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</si>
  <si>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</si>
  <si>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</si>
  <si>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</si>
  <si>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</si>
  <si>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</si>
  <si>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</si>
  <si>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</si>
  <si>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</si>
  <si>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</si>
  <si>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</si>
  <si>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</si>
  <si>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</si>
  <si>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</si>
  <si>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</si>
  <si>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</si>
  <si>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</si>
  <si>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</si>
  <si>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</si>
  <si>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</si>
  <si>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</si>
  <si>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</si>
  <si>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</si>
  <si>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</si>
  <si>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</si>
  <si>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</si>
  <si>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</si>
  <si>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</si>
  <si>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</si>
  <si>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</si>
  <si>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</si>
  <si>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</si>
  <si>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</si>
  <si>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</si>
  <si>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</si>
  <si>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</si>
  <si>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</si>
  <si>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</si>
  <si>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</si>
  <si>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</si>
  <si>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</si>
  <si>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</si>
  <si>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</si>
  <si>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</si>
  <si>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</si>
  <si>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</si>
  <si>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</si>
  <si>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</si>
  <si>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</si>
  <si>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</si>
  <si>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</si>
  <si>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</si>
  <si>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</si>
  <si>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</si>
  <si>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</si>
  <si>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</si>
  <si>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</si>
  <si>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</si>
  <si>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</si>
  <si>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</si>
  <si>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</si>
  <si>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</si>
  <si>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</si>
  <si>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</si>
  <si>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</si>
  <si>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</si>
  <si>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</si>
  <si>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</si>
  <si>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</si>
  <si>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</si>
  <si>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</si>
  <si>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</si>
  <si>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</si>
  <si>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</si>
  <si>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</si>
  <si>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</si>
  <si>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</si>
  <si>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</si>
  <si>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</si>
  <si>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</si>
  <si>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</si>
  <si>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</si>
  <si>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</si>
  <si>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</si>
  <si>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</si>
  <si>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</si>
  <si>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</si>
  <si>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</si>
  <si>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</si>
  <si>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</si>
  <si>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</si>
  <si>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</si>
  <si>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</si>
  <si>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</si>
  <si>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</si>
  <si>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</si>
  <si>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</si>
  <si>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</si>
  <si>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</si>
  <si>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</si>
  <si>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</si>
  <si>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</si>
  <si>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</si>
  <si>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</si>
  <si>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</si>
  <si>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</si>
  <si>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</si>
  <si>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</si>
  <si>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</si>
  <si>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</si>
  <si>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</si>
  <si>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</si>
  <si>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</si>
  <si>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</si>
  <si>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</si>
  <si>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</si>
  <si>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</si>
  <si>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</si>
  <si>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</si>
  <si>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</si>
  <si>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</si>
  <si>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</si>
  <si>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</si>
  <si>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</si>
  <si>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</si>
  <si>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</si>
  <si>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</si>
  <si>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</si>
  <si>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</si>
  <si>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</si>
  <si>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</si>
  <si>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</si>
  <si>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</si>
  <si>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</si>
  <si>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</si>
  <si>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</si>
  <si>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</si>
  <si>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</si>
  <si>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</si>
  <si>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</si>
  <si>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</si>
  <si>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</si>
  <si>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</si>
  <si>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</si>
  <si>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</si>
  <si>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</si>
  <si>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</si>
  <si>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</si>
  <si>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</si>
  <si>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</si>
  <si>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</si>
  <si>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</si>
  <si>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</si>
  <si>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</si>
  <si>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</si>
  <si>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</si>
  <si>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</si>
  <si>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</si>
  <si>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</si>
  <si>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</si>
  <si>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</si>
  <si>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</si>
  <si>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</si>
  <si>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</si>
  <si>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</si>
  <si>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</si>
  <si>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</si>
  <si>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</si>
  <si>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</si>
  <si>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</si>
  <si>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</si>
  <si>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</si>
  <si>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</si>
  <si>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</si>
  <si>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</si>
  <si>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</si>
  <si>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</si>
  <si>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</si>
  <si>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</si>
  <si>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</si>
  <si>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</si>
  <si>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</si>
  <si>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</si>
  <si>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</si>
  <si>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</si>
  <si>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</si>
  <si>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</si>
  <si>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</si>
  <si>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</si>
  <si>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</si>
  <si>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</si>
  <si>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</si>
  <si>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</si>
  <si>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</si>
  <si>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</si>
  <si>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</si>
  <si>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</si>
  <si>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</si>
  <si>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</si>
  <si>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</si>
  <si>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</si>
  <si>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</si>
  <si>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</si>
  <si>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</si>
  <si>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</si>
  <si>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</si>
  <si>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</si>
  <si>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</si>
  <si>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</si>
  <si>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</si>
  <si>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</si>
  <si>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</si>
  <si>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</si>
  <si>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</si>
  <si>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</si>
  <si>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</si>
  <si>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</si>
  <si>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</si>
  <si>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</si>
  <si>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</si>
  <si>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</si>
  <si>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</si>
  <si>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</si>
  <si>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</si>
  <si>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</si>
  <si>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</si>
  <si>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</si>
  <si>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</si>
  <si>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</si>
  <si>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</si>
  <si>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</si>
  <si>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</si>
  <si>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</si>
  <si>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</si>
  <si>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</si>
  <si>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</si>
  <si>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</si>
  <si>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</si>
  <si>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</si>
  <si>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</si>
  <si>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</si>
  <si>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</si>
  <si>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</si>
  <si>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</si>
  <si>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</si>
  <si>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</si>
  <si>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</si>
  <si>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</si>
  <si>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</si>
  <si>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</si>
  <si>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</si>
  <si>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</si>
  <si>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</si>
  <si>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</si>
  <si>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</si>
  <si>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</si>
  <si>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</si>
  <si>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</si>
  <si>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</si>
  <si>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</si>
  <si>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</si>
  <si>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</si>
  <si>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</si>
  <si>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</si>
  <si>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</si>
  <si>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</si>
  <si>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</si>
  <si>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</si>
  <si>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</si>
  <si>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</si>
  <si>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</si>
  <si>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</si>
  <si>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</si>
  <si>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</si>
  <si>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</si>
  <si>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</si>
  <si>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</si>
  <si>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</si>
  <si>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</si>
  <si>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</si>
  <si>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</si>
  <si>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</si>
  <si>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</si>
  <si>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</si>
  <si>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</si>
  <si>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</si>
  <si>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</si>
  <si>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</si>
  <si>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</si>
  <si>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</si>
  <si>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</si>
  <si>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</si>
  <si>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</si>
  <si>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</si>
  <si>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</si>
  <si>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</si>
  <si>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</si>
  <si>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</si>
  <si>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</si>
  <si>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</si>
  <si>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</si>
  <si>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</si>
  <si>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</si>
  <si>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</si>
  <si>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</si>
  <si>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</si>
  <si>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</si>
  <si>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</si>
  <si>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</si>
  <si>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</si>
  <si>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</si>
  <si>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</si>
  <si>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</si>
  <si>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</si>
  <si>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</si>
  <si>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</si>
  <si>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</si>
  <si>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</si>
  <si>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</si>
  <si>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</si>
  <si>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</si>
  <si>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</si>
  <si>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</si>
  <si>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</si>
  <si>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</si>
  <si>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</si>
  <si>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</si>
  <si>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</si>
  <si>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</si>
  <si>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</si>
  <si>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</si>
  <si>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</si>
  <si>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</si>
  <si>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</si>
  <si>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</si>
  <si>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</si>
  <si>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</si>
  <si>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</si>
  <si>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</si>
  <si>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</si>
  <si>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</si>
  <si>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</si>
  <si>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</si>
  <si>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</si>
  <si>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</si>
  <si>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</si>
  <si>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</si>
  <si>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</si>
  <si>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</si>
  <si>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</si>
  <si>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</si>
  <si>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</si>
  <si>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</si>
  <si>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</si>
  <si>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</si>
  <si>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</si>
  <si>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</si>
  <si>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</si>
  <si>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</si>
  <si>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</si>
  <si>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</si>
  <si>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</si>
  <si>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</si>
  <si>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</si>
  <si>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</si>
  <si>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</si>
  <si>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</si>
  <si>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</si>
  <si>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</si>
  <si>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</si>
  <si>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</si>
  <si>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</si>
  <si>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</si>
  <si>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</si>
  <si>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</si>
  <si>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</si>
  <si>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</si>
  <si>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</si>
  <si>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</si>
  <si>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</si>
  <si>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</si>
  <si>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</si>
  <si>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</si>
  <si>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</si>
  <si>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</si>
  <si>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</si>
  <si>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</si>
  <si>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</si>
  <si>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</si>
  <si>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</si>
  <si>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</si>
  <si>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</si>
  <si>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</si>
  <si>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</si>
  <si>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</si>
  <si>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</si>
  <si>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</si>
  <si>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</si>
  <si>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</si>
  <si>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</si>
  <si>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</si>
  <si>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</si>
  <si>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</si>
  <si>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</si>
  <si>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</si>
  <si>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</si>
  <si>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</si>
  <si>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</si>
  <si>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</si>
  <si>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</si>
  <si>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</si>
  <si>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</si>
  <si>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</si>
  <si>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</si>
  <si>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</si>
  <si>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</si>
  <si>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</si>
  <si>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</si>
  <si>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</si>
  <si>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</si>
  <si>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</si>
  <si>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</si>
  <si>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</si>
  <si>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</si>
  <si>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</si>
  <si>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</si>
  <si>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</si>
  <si>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</si>
  <si>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</si>
  <si>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</si>
  <si>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</si>
  <si>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</si>
  <si>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</si>
  <si>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</si>
  <si>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</si>
  <si>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</si>
  <si>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</si>
  <si>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</si>
  <si>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</si>
  <si>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</si>
  <si>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</si>
  <si>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</si>
  <si>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</si>
  <si>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</si>
  <si>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</si>
  <si>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</si>
  <si>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</si>
  <si>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</si>
  <si>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</si>
  <si>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</si>
  <si>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</si>
  <si>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</si>
  <si>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</si>
  <si>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</si>
  <si>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</si>
  <si>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</si>
  <si>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</si>
  <si>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</si>
  <si>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</si>
  <si>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</si>
  <si>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</si>
  <si>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</si>
  <si>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</si>
  <si>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</si>
  <si>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</si>
  <si>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</si>
  <si>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</si>
  <si>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</si>
  <si>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</si>
  <si>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</si>
  <si>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</si>
  <si>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</si>
  <si>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</si>
  <si>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</si>
  <si>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</si>
  <si>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</si>
  <si>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</si>
  <si>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</si>
  <si>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</si>
  <si>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</si>
  <si>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</si>
  <si>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</si>
  <si>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</si>
  <si>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</si>
  <si>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</si>
  <si>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</si>
  <si>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</si>
  <si>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</si>
  <si>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</si>
  <si>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</si>
  <si>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</si>
  <si>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</si>
  <si>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</si>
  <si>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</si>
  <si>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</si>
  <si>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</si>
  <si>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</si>
  <si>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</si>
  <si>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</si>
  <si>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</si>
  <si>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</si>
  <si>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</si>
  <si>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</si>
  <si>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</si>
  <si>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</si>
  <si>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</si>
  <si>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</si>
  <si>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</si>
  <si>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</si>
  <si>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</si>
  <si>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</si>
  <si>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</si>
  <si>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</si>
  <si>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</si>
  <si>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</si>
  <si>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</si>
  <si>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</si>
  <si>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</si>
  <si>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</si>
  <si>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</si>
  <si>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</si>
  <si>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</si>
  <si>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</si>
  <si>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</si>
  <si>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</si>
  <si>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</si>
  <si>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</si>
  <si>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</si>
  <si>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</si>
  <si>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</si>
  <si>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</si>
  <si>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</si>
  <si>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</si>
  <si>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</si>
  <si>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</si>
  <si>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</si>
  <si>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</si>
  <si>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</si>
  <si>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</si>
  <si>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</si>
  <si>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</si>
  <si>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</si>
  <si>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</si>
  <si>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</si>
  <si>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</si>
  <si>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</si>
  <si>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</si>
  <si>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</si>
  <si>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</si>
  <si>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</si>
  <si>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</si>
  <si>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</si>
  <si>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</si>
  <si>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</si>
  <si>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</si>
  <si>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</si>
  <si>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</si>
  <si>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</si>
  <si>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</si>
  <si>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</si>
  <si>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</si>
  <si>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</si>
  <si>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</si>
  <si>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</si>
  <si>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</si>
  <si>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</si>
  <si>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</si>
  <si>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</si>
  <si>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</si>
  <si>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</si>
  <si>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</si>
  <si>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</si>
  <si>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</si>
  <si>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</si>
  <si>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</si>
  <si>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</si>
  <si>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</si>
  <si>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</si>
  <si>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</si>
  <si>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</si>
  <si>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</si>
  <si>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</si>
  <si>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</si>
  <si>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</si>
  <si>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</si>
  <si>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</si>
  <si>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</si>
  <si>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</si>
  <si>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</si>
  <si>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</si>
  <si>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</si>
  <si>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</si>
  <si>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</si>
  <si>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</si>
  <si>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</si>
  <si>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</si>
  <si>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</si>
  <si>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</si>
  <si>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</si>
  <si>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</si>
  <si>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</si>
  <si>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</si>
  <si>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</si>
  <si>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</si>
  <si>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</si>
  <si>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</si>
  <si>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</si>
  <si>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</si>
  <si>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</si>
  <si>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</si>
  <si>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</si>
  <si>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</si>
  <si>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</si>
  <si>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</si>
  <si>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</si>
  <si>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</si>
  <si>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</si>
  <si>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</si>
  <si>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</si>
  <si>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</si>
  <si>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</si>
  <si>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</si>
  <si>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</si>
  <si>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</si>
  <si>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</si>
  <si>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</si>
  <si>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</si>
  <si>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</si>
  <si>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</si>
  <si>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</si>
  <si>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</si>
  <si>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</si>
  <si>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</si>
  <si>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</si>
  <si>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</si>
  <si>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</si>
  <si>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</si>
  <si>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</si>
  <si>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</si>
  <si>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</si>
  <si>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</si>
  <si>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</si>
  <si>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</si>
  <si>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</si>
  <si>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</si>
  <si>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</si>
  <si>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</si>
  <si>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</si>
  <si>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</si>
  <si>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</si>
  <si>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</si>
  <si>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</si>
  <si>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</si>
  <si>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</si>
  <si>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</si>
  <si>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</si>
  <si>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</si>
  <si>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</si>
  <si>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</si>
  <si>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</si>
  <si>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</si>
  <si>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</si>
  <si>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</si>
  <si>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</si>
  <si>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</si>
  <si>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</si>
  <si>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</si>
  <si>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</si>
  <si>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</si>
  <si>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</si>
  <si>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</si>
  <si>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</si>
  <si>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</si>
  <si>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</si>
  <si>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</si>
  <si>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</si>
  <si>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</si>
  <si>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</si>
  <si>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</si>
  <si>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</si>
  <si>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</si>
  <si>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</si>
  <si>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</si>
  <si>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</si>
  <si>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</si>
  <si>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</si>
  <si>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</si>
  <si>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</si>
  <si>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</si>
  <si>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</si>
  <si>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</si>
  <si>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</si>
  <si>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</si>
  <si>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</si>
  <si>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</si>
  <si>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</si>
  <si>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</si>
  <si>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</si>
  <si>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</si>
  <si>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</si>
  <si>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</si>
  <si>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</si>
  <si>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</si>
  <si>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</si>
  <si>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</si>
  <si>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</si>
  <si>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</si>
  <si>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</si>
  <si>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</si>
  <si>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</si>
  <si>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</si>
  <si>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</si>
  <si>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</si>
  <si>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</si>
  <si>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</si>
  <si>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</si>
  <si>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</si>
  <si>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</si>
  <si>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</si>
  <si>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</si>
  <si>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</si>
  <si>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</si>
  <si>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</si>
  <si>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</si>
  <si>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</si>
  <si>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</si>
  <si>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</si>
  <si>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</si>
  <si>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</si>
  <si>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</si>
  <si>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</si>
  <si>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</si>
  <si>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</si>
  <si>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</si>
  <si>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</si>
  <si>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</si>
  <si>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</si>
  <si>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</si>
  <si>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</si>
  <si>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</si>
  <si>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</si>
  <si>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</si>
  <si>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</si>
  <si>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</si>
  <si>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</si>
  <si>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</si>
  <si>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</si>
  <si>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</si>
  <si>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</si>
  <si>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</si>
  <si>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</si>
  <si>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</si>
  <si>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</si>
  <si>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</si>
  <si>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</si>
  <si>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</si>
  <si>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</si>
  <si>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</si>
  <si>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</si>
  <si>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</si>
  <si>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</si>
  <si>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</si>
  <si>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</si>
  <si>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</si>
  <si>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</si>
  <si>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</si>
  <si>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</si>
  <si>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</si>
  <si>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</si>
  <si>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</si>
  <si>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</si>
  <si>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</si>
  <si>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</si>
  <si>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</si>
  <si>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</si>
  <si>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</si>
  <si>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</si>
  <si>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</si>
  <si>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</si>
  <si>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</si>
  <si>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</si>
  <si>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</si>
  <si>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</si>
  <si>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</si>
  <si>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</si>
  <si>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</si>
  <si>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</si>
  <si>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</si>
  <si>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</si>
  <si>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</si>
  <si>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</si>
  <si>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</si>
  <si>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</si>
  <si>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</si>
  <si>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</si>
  <si>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</si>
  <si>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</si>
  <si>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</si>
  <si>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</si>
  <si>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</si>
  <si>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</si>
  <si>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</si>
  <si>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</si>
  <si>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</si>
  <si>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</si>
  <si>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</si>
  <si>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</si>
  <si>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</si>
  <si>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</si>
  <si>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</si>
  <si>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</si>
  <si>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</si>
  <si>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</si>
  <si>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</si>
  <si>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</si>
  <si>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</si>
  <si>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</si>
  <si>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</si>
  <si>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</si>
  <si>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</si>
  <si>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</si>
  <si>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</si>
  <si>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</si>
  <si>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</si>
  <si>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</si>
  <si>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</si>
  <si>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</si>
  <si>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</si>
  <si>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</si>
  <si>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</si>
  <si>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</si>
  <si>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</si>
  <si>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</si>
  <si>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</si>
  <si>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</si>
  <si>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</si>
  <si>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</si>
  <si>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</si>
  <si>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</si>
  <si>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</si>
  <si>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</si>
  <si>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</si>
  <si>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</si>
  <si>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</si>
  <si>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</si>
  <si>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</si>
  <si>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</si>
  <si>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</si>
  <si>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</si>
  <si>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</si>
  <si>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</si>
  <si>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</si>
  <si>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</si>
  <si>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</si>
  <si>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</si>
  <si>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</si>
  <si>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</si>
  <si>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</si>
  <si>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</si>
  <si>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</si>
  <si>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</si>
  <si>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</si>
  <si>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</si>
  <si>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</si>
  <si>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</si>
  <si>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</si>
  <si>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</si>
  <si>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</si>
  <si>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</si>
  <si>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</si>
  <si>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</si>
  <si>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</si>
  <si>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</si>
  <si>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</si>
  <si>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</si>
  <si>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</si>
  <si>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</si>
  <si>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</si>
  <si>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</si>
  <si>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</si>
  <si>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</si>
  <si>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</si>
  <si>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</si>
  <si>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</si>
  <si>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</si>
  <si>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</si>
  <si>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</si>
  <si>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</si>
  <si>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</si>
  <si>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</si>
  <si>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</si>
  <si>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</si>
  <si>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</si>
  <si>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</si>
  <si>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</si>
  <si>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</si>
  <si>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</si>
  <si>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</si>
  <si>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</si>
  <si>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</si>
  <si>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</si>
  <si>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</si>
  <si>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</si>
  <si>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</si>
  <si>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</si>
  <si>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</si>
  <si>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</si>
  <si>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</si>
  <si>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</si>
  <si>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</si>
  <si>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</si>
  <si>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</si>
  <si>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</si>
  <si>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</si>
  <si>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</si>
  <si>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</si>
  <si>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</si>
  <si>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</si>
  <si>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</si>
  <si>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</si>
  <si>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</si>
  <si>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</si>
  <si>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</si>
  <si>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</si>
  <si>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</si>
  <si>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</si>
  <si>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</si>
  <si>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</si>
  <si>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</si>
  <si>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</si>
  <si>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</si>
  <si>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</si>
  <si>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</si>
  <si>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</si>
  <si>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</si>
  <si>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</si>
  <si>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</si>
  <si>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</si>
  <si>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</si>
  <si>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</si>
  <si>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</si>
  <si>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</si>
  <si>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</si>
  <si>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</si>
  <si>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</si>
  <si>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</si>
  <si>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</si>
  <si>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</si>
  <si>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</si>
  <si>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</si>
  <si>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</si>
  <si>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</si>
  <si>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</si>
  <si>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</si>
  <si>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</si>
  <si>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</si>
  <si>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</si>
  <si>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</si>
  <si>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</si>
  <si>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</si>
  <si>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</si>
  <si>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</si>
  <si>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</si>
  <si>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</si>
  <si>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</si>
  <si>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</si>
  <si>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</si>
  <si>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</si>
  <si>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</si>
  <si>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</si>
  <si>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</si>
  <si>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</si>
  <si>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</si>
  <si>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</si>
  <si>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</si>
  <si>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</si>
  <si>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</si>
  <si>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</si>
  <si>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</si>
  <si>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</si>
  <si>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</si>
  <si>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</si>
  <si>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</si>
  <si>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</si>
  <si>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</si>
  <si>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</si>
  <si>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</si>
  <si>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</si>
  <si>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</si>
  <si>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</si>
  <si>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</si>
  <si>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</si>
  <si>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</si>
  <si>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</si>
  <si>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</si>
  <si>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</si>
  <si>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</si>
  <si>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</si>
  <si>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</si>
  <si>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</si>
  <si>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</si>
  <si>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</si>
  <si>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</si>
  <si>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</si>
  <si>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</si>
  <si>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</si>
  <si>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</si>
  <si>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</si>
  <si>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</si>
  <si>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</si>
  <si>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</si>
  <si>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</si>
  <si>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</si>
  <si>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</si>
  <si>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</si>
  <si>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</si>
  <si>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</si>
  <si>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</si>
  <si>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671 from EDITOR to MAC CPM. Discussed at 20120828 teleconf.</t>
  </si>
  <si>
    <t>Petere proposed transferring CID 726 from  EDITOR to MAC CPM.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</si>
  <si>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</si>
  <si>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</si>
  <si>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</si>
  <si>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</si>
  <si>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</si>
  <si>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</si>
  <si>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</si>
  <si>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</si>
  <si>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</si>
  <si>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</si>
  <si>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</si>
  <si>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</si>
  <si>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</si>
  <si>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</si>
  <si>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</si>
  <si>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</si>
  <si>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</si>
  <si>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</si>
  <si>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</si>
  <si>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</si>
  <si>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</si>
  <si>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</si>
  <si>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</si>
  <si>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</si>
  <si>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</si>
  <si>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</si>
  <si>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</si>
  <si>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</si>
  <si>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</si>
  <si>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</si>
  <si>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</si>
  <si>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</si>
  <si>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</si>
  <si>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</si>
  <si>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</si>
  <si>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</si>
  <si>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</si>
  <si>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</si>
  <si>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</si>
  <si>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</si>
  <si>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</si>
  <si>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</si>
  <si>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</si>
  <si>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</si>
  <si>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</si>
  <si>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Yongho Seok will propose comment resolution.</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</si>
  <si>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</si>
  <si>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</si>
  <si>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</si>
  <si>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</si>
  <si>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</si>
  <si>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</si>
  <si>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</si>
  <si>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</si>
  <si>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</si>
  <si>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</si>
  <si>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</si>
  <si>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</si>
  <si>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</si>
  <si>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</si>
  <si>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</si>
  <si>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</si>
  <si>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</si>
  <si>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</si>
  <si>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</si>
  <si>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</si>
  <si>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</si>
  <si>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</si>
  <si>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</si>
  <si>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</si>
  <si>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</si>
  <si>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</si>
  <si>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</si>
  <si>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</si>
  <si>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</si>
  <si>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</si>
  <si>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</si>
  <si>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</si>
  <si>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</si>
  <si>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</si>
  <si>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</si>
  <si>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</si>
  <si>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</si>
  <si>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</si>
  <si>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</si>
  <si>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</si>
  <si>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</si>
  <si>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</si>
  <si>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</si>
  <si>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</si>
  <si>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</si>
  <si>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</si>
  <si>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</si>
  <si>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</si>
  <si>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</si>
  <si>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</si>
  <si>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</si>
  <si>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</si>
  <si>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</si>
  <si>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</si>
  <si>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</si>
  <si>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</si>
  <si>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</si>
  <si>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</si>
  <si>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</si>
  <si>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</si>
  <si>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</si>
  <si>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</si>
  <si>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</si>
  <si>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</si>
  <si>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</si>
  <si>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</si>
  <si>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</si>
  <si>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Approved Sept 2012</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</si>
  <si>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</si>
  <si>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</si>
  <si>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</si>
  <si>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</si>
  <si>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</si>
  <si>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</si>
  <si>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</si>
  <si>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</si>
  <si>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</si>
  <si>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</si>
  <si>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</si>
  <si>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</si>
  <si>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</si>
  <si>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</si>
  <si>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</si>
  <si>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</si>
  <si>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</si>
  <si>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</si>
  <si>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</si>
  <si>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</si>
  <si>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</si>
  <si>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Ron Porat will propose a comment resolution.</t>
  </si>
  <si>
    <t>Joe Kwak to propose comment resolutoin</t>
  </si>
  <si>
    <t>Joe Kwak to propose comment resolution</t>
  </si>
  <si>
    <t>Jianhau Liu volunteered to propose comment resolution</t>
  </si>
  <si>
    <t>Accepted</t>
  </si>
  <si>
    <t>Rejected. Clause 4 title is Genral description, and 4.3.19 provides a general description of Operation under geolocation database control, which is not described elsewhere in clause 4.</t>
  </si>
  <si>
    <t>Revised. Will retain the quote but remove the footnote.</t>
  </si>
  <si>
    <t>Rejected. The correct reference is to Table 8-190c.</t>
  </si>
  <si>
    <t xml:space="preserve">Revised. The standards will be professionally edited prior to publication, and they can fix any problems in frontmatter. </t>
  </si>
  <si>
    <t>Rejected. See p269 line 37 for the subclause heading.</t>
  </si>
  <si>
    <t>Revised. I have AcrobatPro, but don't know how to edit the logical numbers.</t>
  </si>
  <si>
    <t>Revised. Will align clause numbering with the current 802.11ac draft, which will not have the space that 802.11ac Draft 3.0 did.</t>
  </si>
  <si>
    <t>Accepted "the GAS protocol"</t>
  </si>
  <si>
    <t>Rejected. The clause 22 text is for information only, and is unmodified by the amendment. Refer to the NOTE at the top of page 90, before Clause 22 text.</t>
  </si>
  <si>
    <t>Rejected. TVHT stands for TV High Throughput, see the title of clause 23, p228 line 1.</t>
  </si>
  <si>
    <t>Rejected. The standards will be professionally edited prior to publication, and they can fix any problems in frontmatter.</t>
  </si>
  <si>
    <t>Revised. 802.11-2012 has roman numerals for frontmatter, and 11af will soon.</t>
  </si>
  <si>
    <t>Rejected The TLV Device Location Information encodings are the definitive text, and should not be duplicated here.</t>
  </si>
  <si>
    <t>Revised "A GDC enabling STA may transmit a GDC enabling signal in-band on an available frequency to indicate that it offers GDC enablement service"</t>
  </si>
  <si>
    <t>Rejected The text is complete and the equations are not referred to elsewhere.</t>
  </si>
  <si>
    <t>Revised  Remove left parenthesis.</t>
  </si>
  <si>
    <t>Revised "personal/portable station: A STA that uses network communications at unspecified locations that may change."</t>
  </si>
  <si>
    <t>Accepted "TLV tuples with Type values that are unknown, not specified in this clause or specified as "reserved" shall be discarded.</t>
  </si>
  <si>
    <t>Accepted "frequency segment"</t>
  </si>
  <si>
    <t>Rejected. 802.11ac adds Table 7-5 Channel-list parameter elements.</t>
  </si>
  <si>
    <t>Rejected The text reads "to which the station's operation is bound." The proposed change " to which the station's operation is bounded to." has too many tos.</t>
  </si>
  <si>
    <t>Rejected The Current Operating Class field is a single octet containing a single value. There is nothing else within the field.</t>
  </si>
  <si>
    <t>Rejected. It is the style of 802.11-2012 to say "The dialog token to identify the xxx transaction."</t>
  </si>
  <si>
    <t>Five letter acronyms that are read as thirteen or more syllables are too indistinct for now.</t>
  </si>
  <si>
    <t>Accepted. The STA can utilize NNI response element information to select…"</t>
  </si>
  <si>
    <t>Revised Will spell out white space device (WSD) in the definition.</t>
  </si>
  <si>
    <t>Rejected. The 11/1149 802.11 Draft number alignment tool is being used by all 802.11 drafts, and the numbering here is by our practice.</t>
  </si>
  <si>
    <t>Rejected  This use of Constrained Maximum Transmit Power is to the value in the field, not the concept of a maximum transmit power.</t>
  </si>
  <si>
    <t>Rejected. Unenabled is the term used by 802.11y and 802.11af. Same thing for Deenabled.</t>
  </si>
  <si>
    <t>Revised "as defined in table 23-10 (Parameters for non-HT duplicate transmissions)."</t>
  </si>
  <si>
    <t xml:space="preserve">Revised  Equation 23-1 will start after a new line </t>
  </si>
  <si>
    <t xml:space="preserve">Revised   g) ... if the secondary TVHT_W channels were idle during an interval of PIFS immediately preceding the start of the TXOP.
</t>
  </si>
  <si>
    <t xml:space="preserve">Accepted  Delete 20 MHz </t>
  </si>
  <si>
    <t>Rejected. TV white spaces are the locations where TV services are not protected by regulation.</t>
  </si>
  <si>
    <t>Revisied  "Information on identified available frequencies that is obtained from a geolocation database and for use by 802.11 STAs."</t>
  </si>
  <si>
    <t>Accepted Replace 'the' with 'a' in two places.</t>
  </si>
  <si>
    <t>Revised Appropriate 11af-specific acronyms will be added before the next draft is recirculated. Many functions of the acronyms listed have comments to remove the functions.</t>
  </si>
  <si>
    <t xml:space="preserve">Revised. Change 8.2.6 title to "TLV encodings" and match the practice of 802.16-2009. </t>
  </si>
  <si>
    <t>Revised. Will insert "field" after this name in both locations.</t>
  </si>
  <si>
    <t>Revised "In cases where"</t>
  </si>
  <si>
    <t>Revised   as proposed, correcting final word's spelling  "STA's Role".</t>
  </si>
  <si>
    <t>Revised  Insert a comma before first "and".</t>
  </si>
  <si>
    <t>Rejected. There is no thing called 'the GDC enablement', there is only an enabling signal offering the possibility to transmit, an enabling signal in a GDC band.</t>
  </si>
  <si>
    <t>Revised  Editor will  replace "CAQ request" with "Channel Availability Query frame" throughout the draft.</t>
  </si>
  <si>
    <t>Revised  "dot11GDCEnablementValidityTimer to dot11ContactVerificationSignalInterval."</t>
  </si>
  <si>
    <t>Revised. RLSS provides the information for the Query Response field.</t>
  </si>
  <si>
    <t>Revised. See 8.4.5.2. Will replace "contains multiple locations" with "contains multiple Device Location Information fields"</t>
  </si>
  <si>
    <t>Revised  Editor will  replace "Location Information" with "Location Information field."</t>
  </si>
  <si>
    <t>Accepted. The sentence will be deleted to resolve another comment and the NOTE begins with the second sentence - "The STA..."</t>
  </si>
  <si>
    <t>R7 adds proposed comment resolutions to all Editorial comments on Editorial tab 1 Sept 18, 2012 AM2 and Sept 19 AM1.</t>
  </si>
  <si>
    <t>Rejected The special case is automatically excluded in 11af, where only up to 4 streams are allowed. Don’t need to explicitly mention it.</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</si>
  <si>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</si>
  <si>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</si>
  <si>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</si>
  <si>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</si>
  <si>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</si>
  <si>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Petere volunteers to propose a comment resolution</t>
  </si>
  <si>
    <t>Jens will propose a comment resolution</t>
  </si>
  <si>
    <t>Petere will propose a comment resolution</t>
  </si>
  <si>
    <t>R8 adds Wednesday PM1 actions and volunteers</t>
  </si>
  <si>
    <t>Accepted See 802.11-12/1068r2 for discussion and comment resolution.</t>
  </si>
  <si>
    <t>Accepted See 802.11-12/1068r2 for discussion and comment resolution. Added a new row with values for short GI, hence no need to explicitly state “normal” guard interval in  the table. Same notation is used in 11ac draft.</t>
  </si>
  <si>
    <t>Revised. Added a new row with values for short GI, hence no need to explicitly state “normal” guard interval in  the table. Same notation is used in 11ac draft.</t>
  </si>
  <si>
    <t xml:space="preserve">Revised 
The draft 2.0 does not have the correct values from latest PHY submission which was approved during 2012 San Diego meeting. The value of aCCAMidTime should be 
&lt; 94 µs (6 or 7 MHz)
&lt; 70 µs (8 MHz) 
per the latest approved document.
</t>
  </si>
  <si>
    <t xml:space="preserve">Revised The draft 2.0 does not have the correct values from latest PHY submission which was approved during 2012 San Diego meeting. The value of aCCAMidTime should be 
&lt; 94 µs (6 or 7 MHz)
&lt; 70 µs (8 MHz) 
per the latest approved document.
</t>
  </si>
  <si>
    <t>Accepted The latest approved document has +-25ppm for maximum allowed transmitter center frequency and maximum symbol clock frequency tolerance. 802.11-12/1070r2</t>
  </si>
  <si>
    <t>Accepted See 802.11-12/1070r2 for discussion.</t>
  </si>
  <si>
    <t>Revised See 802.11-12/1107r2 for discussion and editing instructions.</t>
  </si>
  <si>
    <t>Accepted See 802.11-12/1107r2 for discussion and editing instructions.</t>
  </si>
  <si>
    <t>Revised Propose that for TVHT transmissions with FORMAT = NON_HT, the TXVECOR CH_BANDWIDTH_IN_NON_HT uses the 11ac value CBW80 to indicate CBW modes 2C/2N; and uses value CBW_160 (or CBW80+80) to indicate CBW modes 4C/4N. 802.11-12/1110r1.</t>
  </si>
  <si>
    <t>Revised See 802.11-12/1109r0 for discussion and editing instructions.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</si>
  <si>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</si>
  <si>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</si>
  <si>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</si>
  <si>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</si>
  <si>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</si>
  <si>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</si>
  <si>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</si>
  <si>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</si>
  <si>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</si>
  <si>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</si>
  <si>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</si>
  <si>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</si>
  <si>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</si>
  <si>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</si>
  <si>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</si>
  <si>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</si>
  <si>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doc.: IEEE 802.11-12/1017r10</t>
  </si>
  <si>
    <t>12/1119 Yongho Seok will propose comment resolution.</t>
  </si>
  <si>
    <t>R10 adds Sept 20 AM1 proposed resolution changes in CID 351 and Editorial tab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</si>
</sst>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2392</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3" sqref="B13"/>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2202</v>
      </c>
    </row>
    <row r="7" spans="1:3" ht="25.5" x14ac:dyDescent="0.2">
      <c r="A7">
        <v>5</v>
      </c>
      <c r="B7" s="13">
        <v>41165</v>
      </c>
      <c r="C7" s="12" t="s">
        <v>2267</v>
      </c>
    </row>
    <row r="8" spans="1:3" x14ac:dyDescent="0.2">
      <c r="A8">
        <v>6</v>
      </c>
      <c r="B8" s="13">
        <v>41169</v>
      </c>
      <c r="C8" s="12" t="s">
        <v>2287</v>
      </c>
    </row>
    <row r="9" spans="1:3" ht="25.5" x14ac:dyDescent="0.2">
      <c r="A9">
        <v>7</v>
      </c>
      <c r="B9" s="13">
        <v>41170</v>
      </c>
      <c r="C9" s="12" t="s">
        <v>2354</v>
      </c>
    </row>
    <row r="10" spans="1:3" x14ac:dyDescent="0.2">
      <c r="A10">
        <v>8</v>
      </c>
      <c r="B10" s="13">
        <v>41171</v>
      </c>
      <c r="C10" s="12" t="s">
        <v>2364</v>
      </c>
    </row>
    <row r="11" spans="1:3" x14ac:dyDescent="0.2">
      <c r="A11">
        <v>9</v>
      </c>
      <c r="B11" s="13">
        <v>41172</v>
      </c>
      <c r="C11" s="12" t="s">
        <v>2391</v>
      </c>
    </row>
    <row r="12" spans="1:3" x14ac:dyDescent="0.2">
      <c r="A12">
        <v>10</v>
      </c>
      <c r="B12" s="13">
        <v>41172</v>
      </c>
      <c r="C12" s="12" t="s">
        <v>2394</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110" zoomScaleNormal="110" workbookViewId="0">
      <pane xSplit="1" ySplit="1" topLeftCell="J2" activePane="bottomRight" state="frozenSplit"/>
      <selection pane="topRight" activeCell="B1" sqref="B1"/>
      <selection pane="bottomLeft" activeCell="A2" sqref="A2"/>
      <selection pane="bottomRight" activeCell="W1000" sqref="W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W2" s="18" t="s">
        <v>2131</v>
      </c>
      <c r="X2" s="18" t="s">
        <v>2393</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2365</v>
      </c>
      <c r="U3" s="18" t="s">
        <v>2129</v>
      </c>
      <c r="W3" s="18" t="s">
        <v>2278</v>
      </c>
      <c r="X3" s="18" t="s">
        <v>2270</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2185</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2372</v>
      </c>
      <c r="U5" s="18" t="s">
        <v>2129</v>
      </c>
      <c r="W5" s="18" t="s">
        <v>2278</v>
      </c>
      <c r="X5" s="18" t="s">
        <v>2298</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2367</v>
      </c>
      <c r="U6" s="18" t="s">
        <v>2129</v>
      </c>
      <c r="W6" s="18" t="s">
        <v>2278</v>
      </c>
      <c r="X6" s="18" t="s">
        <v>2268</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2185</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2181</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W9" s="18" t="s">
        <v>2278</v>
      </c>
      <c r="X9" s="18" t="s">
        <v>2356</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2372</v>
      </c>
      <c r="U10" s="18" t="s">
        <v>2129</v>
      </c>
      <c r="W10" s="18" t="s">
        <v>2278</v>
      </c>
      <c r="X10" s="18" t="s">
        <v>2299</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2169</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2169</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2185</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2185</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2372</v>
      </c>
      <c r="U17" s="18" t="s">
        <v>2129</v>
      </c>
      <c r="W17" s="18" t="s">
        <v>2278</v>
      </c>
      <c r="X17" s="18" t="s">
        <v>2169</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2373</v>
      </c>
      <c r="U18" s="18" t="s">
        <v>2129</v>
      </c>
      <c r="W18" s="18" t="s">
        <v>2278</v>
      </c>
      <c r="X18" s="18" t="s">
        <v>2357</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2304</v>
      </c>
      <c r="U20" s="18" t="s">
        <v>2137</v>
      </c>
      <c r="W20" s="18" t="s">
        <v>2278</v>
      </c>
      <c r="X20" s="18" t="s">
        <v>2214</v>
      </c>
      <c r="AB20" s="27">
        <v>41141.646539351852</v>
      </c>
    </row>
    <row r="21" spans="1:28" ht="89.25"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2370</v>
      </c>
      <c r="U21" s="18" t="s">
        <v>2129</v>
      </c>
      <c r="W21" s="18" t="s">
        <v>2278</v>
      </c>
      <c r="X21" s="18" t="s">
        <v>2271</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2368</v>
      </c>
      <c r="U22" s="18" t="s">
        <v>2129</v>
      </c>
      <c r="W22" s="18" t="s">
        <v>2278</v>
      </c>
      <c r="X22" s="18" t="s">
        <v>2272</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X24" s="18" t="s">
        <v>2262</v>
      </c>
      <c r="AB24" s="27">
        <v>41141.646539351852</v>
      </c>
    </row>
    <row r="25" spans="1:28" ht="25.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X25" s="18" t="s">
        <v>2210</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2304</v>
      </c>
      <c r="U26" s="18" t="s">
        <v>2137</v>
      </c>
      <c r="W26" s="18" t="s">
        <v>2278</v>
      </c>
      <c r="X26" s="18" t="s">
        <v>2214</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2304</v>
      </c>
      <c r="U27" s="18" t="s">
        <v>2137</v>
      </c>
      <c r="W27" s="18" t="s">
        <v>2278</v>
      </c>
      <c r="X27" s="18" t="s">
        <v>2214</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2304</v>
      </c>
      <c r="U28" s="18" t="s">
        <v>2137</v>
      </c>
      <c r="W28" s="18" t="s">
        <v>2278</v>
      </c>
      <c r="X28" s="18" t="s">
        <v>2214</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2304</v>
      </c>
      <c r="U29" s="18" t="s">
        <v>2137</v>
      </c>
      <c r="W29" s="18" t="s">
        <v>2278</v>
      </c>
      <c r="X29" s="18" t="s">
        <v>2214</v>
      </c>
      <c r="AB29" s="27">
        <v>41141.646539351852</v>
      </c>
    </row>
    <row r="30" spans="1:28" ht="25.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2214</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2358</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2171</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2171</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2304</v>
      </c>
      <c r="U34" s="18" t="s">
        <v>2137</v>
      </c>
      <c r="W34" s="18" t="s">
        <v>2278</v>
      </c>
      <c r="X34" s="18" t="s">
        <v>2214</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2263</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2263</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2263</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X38" s="18" t="s">
        <v>2263</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2263</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2263</v>
      </c>
      <c r="AB40" s="27">
        <v>41141.646539351852</v>
      </c>
    </row>
    <row r="41" spans="1:28" ht="102"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2305</v>
      </c>
      <c r="U41" s="18" t="s">
        <v>2137</v>
      </c>
      <c r="W41" s="18" t="s">
        <v>2278</v>
      </c>
      <c r="X41" s="18" t="s">
        <v>2288</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2306</v>
      </c>
      <c r="U42" s="18" t="s">
        <v>2137</v>
      </c>
      <c r="W42" s="18" t="s">
        <v>2278</v>
      </c>
      <c r="X42" s="18" t="s">
        <v>2244</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2301</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2185</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2185</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2185</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2195</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2304</v>
      </c>
      <c r="U49" s="18" t="s">
        <v>2137</v>
      </c>
      <c r="W49" s="18" t="s">
        <v>2278</v>
      </c>
      <c r="X49" s="18" t="s">
        <v>2214</v>
      </c>
      <c r="AB49" s="27">
        <v>41141.646539351852</v>
      </c>
    </row>
    <row r="50" spans="1:28" ht="51"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2359</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2307</v>
      </c>
      <c r="U52" s="29" t="s">
        <v>2137</v>
      </c>
      <c r="W52" s="18" t="s">
        <v>2278</v>
      </c>
      <c r="X52" s="18" t="s">
        <v>2222</v>
      </c>
      <c r="AB52" s="27">
        <v>41141.646539351852</v>
      </c>
    </row>
    <row r="53" spans="1:28" ht="76.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2186</v>
      </c>
      <c r="AB53" s="27">
        <v>41141.646539351852</v>
      </c>
    </row>
    <row r="54" spans="1:28" ht="76.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2187</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2185</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2304</v>
      </c>
      <c r="U56" s="18" t="s">
        <v>2137</v>
      </c>
      <c r="W56" s="18" t="s">
        <v>2278</v>
      </c>
      <c r="X56" s="18" t="s">
        <v>2214</v>
      </c>
      <c r="AB56" s="27">
        <v>41141.646539351852</v>
      </c>
    </row>
    <row r="57" spans="1:28" ht="76.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2188</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2304</v>
      </c>
      <c r="U58" s="18" t="s">
        <v>2137</v>
      </c>
      <c r="W58" s="18" t="s">
        <v>2278</v>
      </c>
      <c r="X58" s="18" t="s">
        <v>2214</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2185</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2185</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2185</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2185</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2185</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2375</v>
      </c>
      <c r="U68" s="18" t="s">
        <v>2129</v>
      </c>
      <c r="W68" s="18" t="s">
        <v>2278</v>
      </c>
      <c r="X68" s="18" t="s">
        <v>2184</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2181</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2169</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2137</v>
      </c>
      <c r="W71" s="18" t="s">
        <v>2131</v>
      </c>
      <c r="X71" s="18" t="s">
        <v>2214</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2308</v>
      </c>
      <c r="U72" s="18" t="s">
        <v>2137</v>
      </c>
      <c r="W72" s="18" t="s">
        <v>2278</v>
      </c>
      <c r="X72" s="18" t="s">
        <v>2245</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2308</v>
      </c>
      <c r="U73" s="18" t="s">
        <v>2137</v>
      </c>
      <c r="W73" s="18" t="s">
        <v>2278</v>
      </c>
      <c r="X73" s="18" t="s">
        <v>2246</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2309</v>
      </c>
      <c r="U74" s="18" t="s">
        <v>2137</v>
      </c>
      <c r="W74" s="18" t="s">
        <v>2278</v>
      </c>
      <c r="X74" s="18" t="s">
        <v>2239</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2304</v>
      </c>
      <c r="U75" s="18" t="s">
        <v>2137</v>
      </c>
      <c r="W75" s="18" t="s">
        <v>2278</v>
      </c>
      <c r="X75" s="18" t="s">
        <v>2214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hidden="1" x14ac:dyDescent="0.2">
      <c r="A77" s="24">
        <v>76</v>
      </c>
      <c r="B77" s="18" t="s">
        <v>294</v>
      </c>
      <c r="C77" s="18">
        <v>189</v>
      </c>
      <c r="D77" s="18">
        <v>2</v>
      </c>
      <c r="H77" s="18" t="s">
        <v>143</v>
      </c>
      <c r="I77" s="18" t="s">
        <v>180</v>
      </c>
      <c r="R77" s="18" t="s">
        <v>311</v>
      </c>
      <c r="S77" s="18" t="s">
        <v>312</v>
      </c>
      <c r="T77" s="18" t="s">
        <v>2310</v>
      </c>
      <c r="U77" s="18" t="s">
        <v>2137</v>
      </c>
      <c r="W77" s="18" t="s">
        <v>2278</v>
      </c>
      <c r="X77" s="18" t="s">
        <v>2247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V78" s="18" t="s">
        <v>2146</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2304</v>
      </c>
      <c r="U79" s="18" t="s">
        <v>2137</v>
      </c>
      <c r="W79" s="18" t="s">
        <v>2278</v>
      </c>
      <c r="X79" s="18" t="s">
        <v>2214</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2304</v>
      </c>
      <c r="U80" s="18" t="s">
        <v>2137</v>
      </c>
      <c r="W80" s="18" t="s">
        <v>2278</v>
      </c>
      <c r="X80" s="18" t="s">
        <v>2214</v>
      </c>
      <c r="AB80" s="27">
        <v>41141.646539351852</v>
      </c>
    </row>
    <row r="81" spans="1:28" ht="255" hidden="1" x14ac:dyDescent="0.2">
      <c r="A81" s="24">
        <v>80</v>
      </c>
      <c r="B81" s="18" t="s">
        <v>294</v>
      </c>
      <c r="C81" s="18">
        <v>189</v>
      </c>
      <c r="D81" s="18">
        <v>2</v>
      </c>
      <c r="H81" s="18" t="s">
        <v>143</v>
      </c>
      <c r="I81" s="18" t="s">
        <v>180</v>
      </c>
      <c r="R81" s="18" t="s">
        <v>320</v>
      </c>
      <c r="S81" s="18" t="s">
        <v>321</v>
      </c>
      <c r="T81" s="18" t="s">
        <v>2304</v>
      </c>
      <c r="U81" s="18" t="s">
        <v>2137</v>
      </c>
      <c r="W81" s="18" t="s">
        <v>2278</v>
      </c>
      <c r="X81" s="18" t="s">
        <v>2214</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2304</v>
      </c>
      <c r="U84" s="18" t="s">
        <v>2137</v>
      </c>
      <c r="W84" s="18" t="s">
        <v>2278</v>
      </c>
      <c r="X84" s="18" t="s">
        <v>2214</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2304</v>
      </c>
      <c r="U85" s="18" t="s">
        <v>2137</v>
      </c>
      <c r="W85" s="18" t="s">
        <v>2278</v>
      </c>
      <c r="X85" s="18" t="s">
        <v>2214</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2263</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2263</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2306</v>
      </c>
      <c r="U88" s="18" t="s">
        <v>2137</v>
      </c>
      <c r="W88" s="18" t="s">
        <v>2278</v>
      </c>
      <c r="X88" s="18" t="s">
        <v>2244</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2304</v>
      </c>
      <c r="U89" s="18" t="s">
        <v>2137</v>
      </c>
      <c r="W89" s="18" t="s">
        <v>2278</v>
      </c>
      <c r="X89" s="18" t="s">
        <v>2214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2137</v>
      </c>
      <c r="W91" s="18" t="s">
        <v>2131</v>
      </c>
      <c r="X91" s="18" t="s">
        <v>2214</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X92" s="18" t="s">
        <v>2185</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2137</v>
      </c>
      <c r="V93" s="18" t="s">
        <v>2144</v>
      </c>
      <c r="W93" s="18" t="s">
        <v>2131</v>
      </c>
      <c r="X93" s="18" t="s">
        <v>2214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2195</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2168</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2304</v>
      </c>
      <c r="U97" s="18" t="s">
        <v>2137</v>
      </c>
      <c r="W97" s="18" t="s">
        <v>2278</v>
      </c>
      <c r="X97" s="18" t="s">
        <v>2214</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2195</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2168</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2168</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2168</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2168</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2168</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2304</v>
      </c>
      <c r="U107" s="18" t="s">
        <v>2137</v>
      </c>
      <c r="W107" s="18" t="s">
        <v>2278</v>
      </c>
      <c r="X107" s="18" t="s">
        <v>2214</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2168</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2195</v>
      </c>
      <c r="AB109" s="27">
        <v>41141.646539351852</v>
      </c>
    </row>
    <row r="110" spans="1:28" ht="114.75" hidden="1" x14ac:dyDescent="0.2">
      <c r="A110" s="24">
        <v>109</v>
      </c>
      <c r="B110" s="18" t="s">
        <v>294</v>
      </c>
      <c r="C110" s="18">
        <v>189</v>
      </c>
      <c r="D110" s="18">
        <v>2</v>
      </c>
      <c r="H110" s="18" t="s">
        <v>58</v>
      </c>
      <c r="I110" s="18" t="s">
        <v>59</v>
      </c>
      <c r="R110" s="18" t="s">
        <v>405</v>
      </c>
      <c r="S110" s="18" t="s">
        <v>406</v>
      </c>
      <c r="U110" s="29" t="s">
        <v>2135</v>
      </c>
      <c r="V110" s="18" t="s">
        <v>2150</v>
      </c>
      <c r="W110" s="18" t="s">
        <v>2131</v>
      </c>
      <c r="X110" s="18" t="s">
        <v>2393</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2301</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2304</v>
      </c>
      <c r="U112" s="18" t="s">
        <v>2137</v>
      </c>
      <c r="W112" s="18" t="s">
        <v>2278</v>
      </c>
      <c r="X112" s="18" t="s">
        <v>2214</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2185</v>
      </c>
      <c r="AB113" s="27">
        <v>41141.646539351852</v>
      </c>
    </row>
    <row r="114" spans="1:28" ht="63.75" hidden="1" x14ac:dyDescent="0.2">
      <c r="A114" s="24">
        <v>113</v>
      </c>
      <c r="B114" s="18" t="s">
        <v>294</v>
      </c>
      <c r="C114" s="18">
        <v>189</v>
      </c>
      <c r="D114" s="18">
        <v>2</v>
      </c>
      <c r="H114" s="18" t="s">
        <v>143</v>
      </c>
      <c r="I114" s="18" t="s">
        <v>180</v>
      </c>
      <c r="R114" s="18" t="s">
        <v>413</v>
      </c>
      <c r="S114" s="18" t="s">
        <v>414</v>
      </c>
      <c r="T114" s="18" t="s">
        <v>2311</v>
      </c>
      <c r="U114" s="18" t="s">
        <v>2137</v>
      </c>
      <c r="W114" s="18" t="s">
        <v>2278</v>
      </c>
      <c r="X114" s="18" t="s">
        <v>2248</v>
      </c>
      <c r="AB114" s="27">
        <v>41141.646539351852</v>
      </c>
    </row>
    <row r="115" spans="1:28" ht="229.5" hidden="1" x14ac:dyDescent="0.2">
      <c r="A115" s="24">
        <v>114</v>
      </c>
      <c r="B115" s="18" t="s">
        <v>294</v>
      </c>
      <c r="C115" s="18">
        <v>189</v>
      </c>
      <c r="D115" s="18">
        <v>2</v>
      </c>
      <c r="H115" s="18" t="s">
        <v>185</v>
      </c>
      <c r="I115" s="18" t="s">
        <v>59</v>
      </c>
      <c r="R115" s="18" t="s">
        <v>415</v>
      </c>
      <c r="S115" s="18" t="s">
        <v>416</v>
      </c>
      <c r="U115" s="18" t="s">
        <v>2137</v>
      </c>
      <c r="W115" s="18" t="s">
        <v>2131</v>
      </c>
      <c r="X115" s="18" t="s">
        <v>2214</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2360</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2137</v>
      </c>
      <c r="W117" s="18" t="s">
        <v>2131</v>
      </c>
      <c r="X117" s="18" t="s">
        <v>2214</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2360</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2137</v>
      </c>
      <c r="W120" s="18" t="s">
        <v>2131</v>
      </c>
      <c r="X120" s="18" t="s">
        <v>2214</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2137</v>
      </c>
      <c r="W121" s="18" t="s">
        <v>2131</v>
      </c>
      <c r="X121" s="18" t="s">
        <v>2214</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2137</v>
      </c>
      <c r="W122" s="18" t="s">
        <v>2131</v>
      </c>
      <c r="X122" s="18" t="s">
        <v>2214</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2137</v>
      </c>
      <c r="W123" s="18" t="s">
        <v>2131</v>
      </c>
      <c r="X123" s="18" t="s">
        <v>2214</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2304</v>
      </c>
      <c r="U129" s="18" t="s">
        <v>2137</v>
      </c>
      <c r="W129" s="18" t="s">
        <v>2278</v>
      </c>
      <c r="X129" s="18" t="s">
        <v>2214</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2304</v>
      </c>
      <c r="U131" s="18" t="s">
        <v>2137</v>
      </c>
      <c r="W131" s="18" t="s">
        <v>2278</v>
      </c>
      <c r="X131" s="18" t="s">
        <v>2214</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2168</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2137</v>
      </c>
      <c r="W134" s="18" t="s">
        <v>2131</v>
      </c>
      <c r="X134" s="18" t="s">
        <v>2377</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2185</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2304</v>
      </c>
      <c r="U136" s="18" t="s">
        <v>2137</v>
      </c>
      <c r="W136" s="18" t="s">
        <v>2278</v>
      </c>
      <c r="X136" s="18" t="s">
        <v>2214</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2304</v>
      </c>
      <c r="U137" s="18" t="s">
        <v>2137</v>
      </c>
      <c r="W137" s="18" t="s">
        <v>2278</v>
      </c>
      <c r="X137" s="18" t="s">
        <v>2214</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2360</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2304</v>
      </c>
      <c r="U139" s="18" t="s">
        <v>2137</v>
      </c>
      <c r="W139" s="18" t="s">
        <v>2278</v>
      </c>
      <c r="X139" s="18" t="s">
        <v>2214</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2304</v>
      </c>
      <c r="U140" s="18" t="s">
        <v>2137</v>
      </c>
      <c r="W140" s="18" t="s">
        <v>2278</v>
      </c>
      <c r="X140" s="18" t="s">
        <v>2214</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W141" s="18" t="s">
        <v>2131</v>
      </c>
      <c r="X141" s="18" t="s">
        <v>2393</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2137</v>
      </c>
      <c r="W142" s="18" t="s">
        <v>2131</v>
      </c>
      <c r="X142" s="18" t="s">
        <v>2378</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2137</v>
      </c>
      <c r="W143" s="18" t="s">
        <v>2131</v>
      </c>
      <c r="X143" s="18" t="s">
        <v>2379</v>
      </c>
      <c r="AB143" s="27">
        <v>41141.646539351852</v>
      </c>
    </row>
    <row r="144" spans="1:28" ht="51"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2177</v>
      </c>
      <c r="AB144" s="27">
        <v>41141.646539351852</v>
      </c>
    </row>
    <row r="145" spans="1:28" ht="38.25"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2177</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2137</v>
      </c>
      <c r="W146" s="18" t="s">
        <v>2131</v>
      </c>
      <c r="X146" s="18" t="s">
        <v>2214</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2304</v>
      </c>
      <c r="U148" s="18" t="s">
        <v>2137</v>
      </c>
      <c r="W148" s="18" t="s">
        <v>2278</v>
      </c>
      <c r="X148" s="18" t="s">
        <v>2214</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2304</v>
      </c>
      <c r="U149" s="18" t="s">
        <v>2137</v>
      </c>
      <c r="W149" s="18" t="s">
        <v>2278</v>
      </c>
      <c r="X149" s="18" t="s">
        <v>2214</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2304</v>
      </c>
      <c r="U151" s="18" t="s">
        <v>2137</v>
      </c>
      <c r="W151" s="18" t="s">
        <v>2278</v>
      </c>
      <c r="X151" s="18" t="s">
        <v>2214</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2304</v>
      </c>
      <c r="U152" s="18" t="s">
        <v>2137</v>
      </c>
      <c r="W152" s="18" t="s">
        <v>2278</v>
      </c>
      <c r="X152" s="18" t="s">
        <v>2214</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2177</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2304</v>
      </c>
      <c r="U155" s="18" t="s">
        <v>2137</v>
      </c>
      <c r="W155" s="18" t="s">
        <v>2278</v>
      </c>
      <c r="X155" s="18" t="s">
        <v>2214</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2168</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2304</v>
      </c>
      <c r="U157" s="18" t="s">
        <v>2137</v>
      </c>
      <c r="W157" s="18" t="s">
        <v>2278</v>
      </c>
      <c r="X157" s="18" t="s">
        <v>2214</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2304</v>
      </c>
      <c r="U158" s="18" t="s">
        <v>2137</v>
      </c>
      <c r="W158" s="18" t="s">
        <v>2278</v>
      </c>
      <c r="X158" s="18" t="s">
        <v>2214</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2304</v>
      </c>
      <c r="U159" s="18" t="s">
        <v>2137</v>
      </c>
      <c r="W159" s="18" t="s">
        <v>2278</v>
      </c>
      <c r="X159" s="18" t="s">
        <v>2214</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2304</v>
      </c>
      <c r="U160" s="18" t="s">
        <v>2137</v>
      </c>
      <c r="W160" s="18" t="s">
        <v>2278</v>
      </c>
      <c r="X160" s="18" t="s">
        <v>2214</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2304</v>
      </c>
      <c r="U161" s="18" t="s">
        <v>2137</v>
      </c>
      <c r="W161" s="18" t="s">
        <v>2278</v>
      </c>
      <c r="X161" s="18" t="s">
        <v>2214</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2304</v>
      </c>
      <c r="U162" s="18" t="s">
        <v>2137</v>
      </c>
      <c r="W162" s="18" t="s">
        <v>2278</v>
      </c>
      <c r="X162" s="18" t="s">
        <v>2214</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W163" s="18" t="s">
        <v>2278</v>
      </c>
      <c r="X163" s="18" t="s">
        <v>2249</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2304</v>
      </c>
      <c r="U164" s="18" t="s">
        <v>2137</v>
      </c>
      <c r="W164" s="18" t="s">
        <v>2278</v>
      </c>
      <c r="X164" s="18" t="s">
        <v>2214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2304</v>
      </c>
      <c r="U166" s="18" t="s">
        <v>2137</v>
      </c>
      <c r="W166" s="18" t="s">
        <v>2278</v>
      </c>
      <c r="X166" s="18" t="s">
        <v>2214</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2304</v>
      </c>
      <c r="U167" s="18" t="s">
        <v>2137</v>
      </c>
      <c r="W167" s="18" t="s">
        <v>2278</v>
      </c>
      <c r="X167" s="18" t="s">
        <v>2214</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2196</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U169" s="18" t="s">
        <v>2137</v>
      </c>
      <c r="W169" s="18" t="s">
        <v>2131</v>
      </c>
      <c r="X169" s="18" t="s">
        <v>2214</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U170" s="18" t="s">
        <v>2137</v>
      </c>
      <c r="W170" s="18" t="s">
        <v>2131</v>
      </c>
      <c r="X170" s="18" t="s">
        <v>2214</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2312</v>
      </c>
      <c r="U172" s="18" t="s">
        <v>2137</v>
      </c>
      <c r="W172" s="18" t="s">
        <v>2278</v>
      </c>
      <c r="X172" s="18" t="s">
        <v>2231</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2137</v>
      </c>
      <c r="W173" s="18" t="s">
        <v>2131</v>
      </c>
      <c r="X173" s="18" t="s">
        <v>2214</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2168</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2168</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2168</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2304</v>
      </c>
      <c r="U178" s="18" t="s">
        <v>2137</v>
      </c>
      <c r="W178" s="18" t="s">
        <v>2278</v>
      </c>
      <c r="X178" s="18" t="s">
        <v>2214</v>
      </c>
      <c r="AB178" s="27">
        <v>41141.646539351852</v>
      </c>
    </row>
    <row r="179" spans="1:28" ht="51"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2137</v>
      </c>
      <c r="W180" s="18" t="s">
        <v>2131</v>
      </c>
      <c r="X180" s="18" t="s">
        <v>2380</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2185</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2304</v>
      </c>
      <c r="U182" s="18" t="s">
        <v>2137</v>
      </c>
      <c r="W182" s="18" t="s">
        <v>2278</v>
      </c>
      <c r="X182" s="18" t="s">
        <v>2214</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2137</v>
      </c>
      <c r="W183" s="18" t="s">
        <v>2131</v>
      </c>
      <c r="X183" s="18" t="s">
        <v>2381</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2137</v>
      </c>
      <c r="W184" s="18" t="s">
        <v>2131</v>
      </c>
      <c r="X184" s="18" t="s">
        <v>2214</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U185" s="18" t="s">
        <v>2137</v>
      </c>
      <c r="W185" s="18" t="s">
        <v>2131</v>
      </c>
      <c r="X185" s="18" t="s">
        <v>2382</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2137</v>
      </c>
      <c r="W186" s="18" t="s">
        <v>2131</v>
      </c>
      <c r="X186" s="18" t="s">
        <v>2214</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2137</v>
      </c>
      <c r="W187" s="18" t="s">
        <v>2131</v>
      </c>
      <c r="X187" s="18" t="s">
        <v>2383</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2137</v>
      </c>
      <c r="W188" s="18" t="s">
        <v>2131</v>
      </c>
      <c r="X188" s="18" t="s">
        <v>2214</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2185</v>
      </c>
      <c r="AB189" s="27">
        <v>41141.646539351852</v>
      </c>
    </row>
    <row r="190" spans="1:28" ht="25.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2137</v>
      </c>
      <c r="W190" s="18" t="s">
        <v>2131</v>
      </c>
      <c r="X190" s="18" t="s">
        <v>2214</v>
      </c>
      <c r="AB190" s="27">
        <v>41141.646539351852</v>
      </c>
    </row>
    <row r="191" spans="1:28" ht="89.25"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2361</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2137</v>
      </c>
      <c r="W192" s="18" t="s">
        <v>2131</v>
      </c>
      <c r="X192" s="18" t="s">
        <v>2384</v>
      </c>
      <c r="AB192" s="27">
        <v>41141.646539351852</v>
      </c>
    </row>
    <row r="193" spans="1:28" ht="25.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2137</v>
      </c>
      <c r="W193" s="18" t="s">
        <v>2131</v>
      </c>
      <c r="X193" s="18" t="s">
        <v>2214</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X194" s="18" t="s">
        <v>2263</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X195" s="18" t="s">
        <v>2263</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2304</v>
      </c>
      <c r="U196" s="18" t="s">
        <v>2137</v>
      </c>
      <c r="W196" s="18" t="s">
        <v>2278</v>
      </c>
      <c r="X196" s="18" t="s">
        <v>2214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2304</v>
      </c>
      <c r="U198" s="18" t="s">
        <v>2137</v>
      </c>
      <c r="W198" s="18" t="s">
        <v>2278</v>
      </c>
      <c r="X198" s="18" t="s">
        <v>2214</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2171</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2304</v>
      </c>
      <c r="U200" s="18" t="s">
        <v>2137</v>
      </c>
      <c r="W200" s="18" t="s">
        <v>2278</v>
      </c>
      <c r="X200" s="18" t="s">
        <v>2214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2264</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2313</v>
      </c>
      <c r="U203" s="18" t="s">
        <v>2137</v>
      </c>
      <c r="W203" s="18" t="s">
        <v>2278</v>
      </c>
      <c r="X203" s="18" t="s">
        <v>2234</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2185</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2195</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2168</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2171</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2171</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2171</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2171</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2171</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2171</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2171</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2171</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X218" s="18" t="s">
        <v>2263</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2314</v>
      </c>
      <c r="U220" s="18" t="s">
        <v>2137</v>
      </c>
      <c r="W220" s="18" t="s">
        <v>2278</v>
      </c>
      <c r="X220" s="18" t="s">
        <v>2235</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2207</v>
      </c>
      <c r="S221" s="18" t="s">
        <v>690</v>
      </c>
      <c r="U221" s="18" t="s">
        <v>2129</v>
      </c>
      <c r="X221" s="18" t="s">
        <v>2172</v>
      </c>
      <c r="AB221" s="27">
        <v>41141.646539351852</v>
      </c>
    </row>
    <row r="222" spans="1:28" ht="63.7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2208</v>
      </c>
      <c r="S222" s="18" t="s">
        <v>691</v>
      </c>
      <c r="U222" s="18" t="s">
        <v>2129</v>
      </c>
      <c r="X222" s="18" t="s">
        <v>2154</v>
      </c>
      <c r="AB222" s="27">
        <v>41141.646539351852</v>
      </c>
    </row>
    <row r="223" spans="1:28" ht="38.25"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2209</v>
      </c>
      <c r="S223" s="18" t="s">
        <v>692</v>
      </c>
      <c r="T223" s="18" t="s">
        <v>2365</v>
      </c>
      <c r="U223" s="18" t="s">
        <v>2129</v>
      </c>
      <c r="W223" s="18" t="s">
        <v>2278</v>
      </c>
      <c r="X223" s="18" t="s">
        <v>2270</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2375</v>
      </c>
      <c r="U224" s="18" t="s">
        <v>2129</v>
      </c>
      <c r="W224" s="18" t="s">
        <v>2278</v>
      </c>
      <c r="X224" s="18" t="s">
        <v>2184</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2374</v>
      </c>
      <c r="U225" s="18" t="s">
        <v>2129</v>
      </c>
      <c r="W225" s="18" t="s">
        <v>2278</v>
      </c>
      <c r="X225" s="18" t="s">
        <v>2184</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2304</v>
      </c>
      <c r="U226" s="18" t="s">
        <v>2137</v>
      </c>
      <c r="W226" s="18" t="s">
        <v>2278</v>
      </c>
      <c r="X226" s="18" t="s">
        <v>2214</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2304</v>
      </c>
      <c r="U227" s="18" t="s">
        <v>2137</v>
      </c>
      <c r="W227" s="18" t="s">
        <v>2278</v>
      </c>
      <c r="X227" s="18" t="s">
        <v>2214</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2304</v>
      </c>
      <c r="U228" s="18" t="s">
        <v>2137</v>
      </c>
      <c r="W228" s="18" t="s">
        <v>2278</v>
      </c>
      <c r="X228" s="18" t="s">
        <v>2214</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2304</v>
      </c>
      <c r="U229" s="18" t="s">
        <v>2137</v>
      </c>
      <c r="W229" s="18" t="s">
        <v>2278</v>
      </c>
      <c r="X229" s="18" t="s">
        <v>2214</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2304</v>
      </c>
      <c r="U230" s="18" t="s">
        <v>2137</v>
      </c>
      <c r="W230" s="18" t="s">
        <v>2278</v>
      </c>
      <c r="X230" s="18" t="s">
        <v>2214</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2304</v>
      </c>
      <c r="U231" s="18" t="s">
        <v>2137</v>
      </c>
      <c r="W231" s="18" t="s">
        <v>2278</v>
      </c>
      <c r="X231" s="18" t="s">
        <v>2214</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2315</v>
      </c>
      <c r="U232" s="18" t="s">
        <v>2137</v>
      </c>
      <c r="W232" s="18" t="s">
        <v>2278</v>
      </c>
      <c r="X232" s="18" t="s">
        <v>2238</v>
      </c>
      <c r="AB232" s="27">
        <v>41141.646539351852</v>
      </c>
    </row>
    <row r="233" spans="1:28" ht="63.7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2311</v>
      </c>
      <c r="U233" s="18" t="s">
        <v>2137</v>
      </c>
      <c r="W233" s="18" t="s">
        <v>2278</v>
      </c>
      <c r="X233" s="18" t="s">
        <v>2248</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2304</v>
      </c>
      <c r="U234" s="18" t="s">
        <v>2137</v>
      </c>
      <c r="W234" s="18" t="s">
        <v>2278</v>
      </c>
      <c r="X234" s="18" t="s">
        <v>2214</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2304</v>
      </c>
      <c r="U235" s="18" t="s">
        <v>2137</v>
      </c>
      <c r="W235" s="18" t="s">
        <v>2278</v>
      </c>
      <c r="X235" s="18" t="s">
        <v>2214</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2304</v>
      </c>
      <c r="U236" s="18" t="s">
        <v>2137</v>
      </c>
      <c r="W236" s="18" t="s">
        <v>2278</v>
      </c>
      <c r="X236" s="18" t="s">
        <v>2214</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2304</v>
      </c>
      <c r="U237" s="18" t="s">
        <v>2137</v>
      </c>
      <c r="W237" s="18" t="s">
        <v>2278</v>
      </c>
      <c r="X237" s="18" t="s">
        <v>2214</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2304</v>
      </c>
      <c r="U238" s="18" t="s">
        <v>2137</v>
      </c>
      <c r="W238" s="18" t="s">
        <v>2278</v>
      </c>
      <c r="X238" s="18" t="s">
        <v>2214</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2304</v>
      </c>
      <c r="U239" s="18" t="s">
        <v>2137</v>
      </c>
      <c r="W239" s="18" t="s">
        <v>2278</v>
      </c>
      <c r="X239" s="18" t="s">
        <v>2214</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2304</v>
      </c>
      <c r="U240" s="18" t="s">
        <v>2137</v>
      </c>
      <c r="W240" s="18" t="s">
        <v>2278</v>
      </c>
      <c r="X240" s="18" t="s">
        <v>2214</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2304</v>
      </c>
      <c r="U241" s="18" t="s">
        <v>2137</v>
      </c>
      <c r="W241" s="18" t="s">
        <v>2278</v>
      </c>
      <c r="X241" s="18" t="s">
        <v>2214</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2137</v>
      </c>
      <c r="W242" s="18" t="s">
        <v>2131</v>
      </c>
      <c r="X242" s="18" t="s">
        <v>2385</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2185</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2185</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2185</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2185</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2304</v>
      </c>
      <c r="U247" s="18" t="s">
        <v>2137</v>
      </c>
      <c r="W247" s="18" t="s">
        <v>2278</v>
      </c>
      <c r="X247" s="18" t="s">
        <v>2214</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2304</v>
      </c>
      <c r="U248" s="18" t="s">
        <v>2137</v>
      </c>
      <c r="W248" s="18" t="s">
        <v>2278</v>
      </c>
      <c r="X248" s="18" t="s">
        <v>2214</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2304</v>
      </c>
      <c r="U249" s="18" t="s">
        <v>2137</v>
      </c>
      <c r="W249" s="18" t="s">
        <v>2278</v>
      </c>
      <c r="X249" s="18" t="s">
        <v>2214</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40.25"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2137</v>
      </c>
      <c r="W252" s="18" t="s">
        <v>2131</v>
      </c>
      <c r="X252" s="18" t="s">
        <v>2386</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2304</v>
      </c>
      <c r="U253" s="18" t="s">
        <v>2137</v>
      </c>
      <c r="W253" s="18" t="s">
        <v>2278</v>
      </c>
      <c r="X253" s="18" t="s">
        <v>2214</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2304</v>
      </c>
      <c r="U254" s="18" t="s">
        <v>2137</v>
      </c>
      <c r="W254" s="18" t="s">
        <v>2278</v>
      </c>
      <c r="X254" s="18" t="s">
        <v>2214</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2195</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2304</v>
      </c>
      <c r="U256" s="18" t="s">
        <v>2137</v>
      </c>
      <c r="W256" s="18" t="s">
        <v>2278</v>
      </c>
      <c r="X256" s="18" t="s">
        <v>2214</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2304</v>
      </c>
      <c r="U257" s="18" t="s">
        <v>2137</v>
      </c>
      <c r="W257" s="18" t="s">
        <v>2278</v>
      </c>
      <c r="X257" s="18" t="s">
        <v>2214</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2304</v>
      </c>
      <c r="U258" s="18" t="s">
        <v>2137</v>
      </c>
      <c r="W258" s="18" t="s">
        <v>2278</v>
      </c>
      <c r="X258" s="18" t="s">
        <v>2214</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X263" s="18" t="s">
        <v>2263</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2304</v>
      </c>
      <c r="U264" s="18" t="s">
        <v>2137</v>
      </c>
      <c r="W264" s="18" t="s">
        <v>2278</v>
      </c>
      <c r="X264" s="18" t="s">
        <v>2214</v>
      </c>
      <c r="AB264" s="27">
        <v>41141.646539351852</v>
      </c>
    </row>
    <row r="265" spans="1:28" ht="25.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2177</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18" t="s">
        <v>2373</v>
      </c>
      <c r="U266" s="18" t="s">
        <v>2129</v>
      </c>
      <c r="W266" s="18" t="s">
        <v>2278</v>
      </c>
      <c r="X266" s="18" t="s">
        <v>2155</v>
      </c>
      <c r="AB266" s="27">
        <v>41141.646539351852</v>
      </c>
    </row>
    <row r="267" spans="1:28" ht="63.75"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2375</v>
      </c>
      <c r="U268" s="18" t="s">
        <v>2129</v>
      </c>
      <c r="W268" s="18" t="s">
        <v>2278</v>
      </c>
      <c r="X268" s="18" t="s">
        <v>2184</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2375</v>
      </c>
      <c r="U269" s="18" t="s">
        <v>2129</v>
      </c>
      <c r="W269" s="18" t="s">
        <v>2278</v>
      </c>
      <c r="X269" s="18" t="s">
        <v>2184</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2375</v>
      </c>
      <c r="U270" s="18" t="s">
        <v>2129</v>
      </c>
      <c r="W270" s="18" t="s">
        <v>2278</v>
      </c>
      <c r="X270" s="18" t="s">
        <v>2184</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2304</v>
      </c>
      <c r="U271" s="18" t="s">
        <v>2137</v>
      </c>
      <c r="W271" s="18" t="s">
        <v>2278</v>
      </c>
      <c r="X271" s="18" t="s">
        <v>2214</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2304</v>
      </c>
      <c r="U272" s="18" t="s">
        <v>2137</v>
      </c>
      <c r="W272" s="18" t="s">
        <v>2278</v>
      </c>
      <c r="X272" s="18" t="s">
        <v>2214</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2304</v>
      </c>
      <c r="U273" s="18" t="s">
        <v>2137</v>
      </c>
      <c r="W273" s="18" t="s">
        <v>2278</v>
      </c>
      <c r="X273" s="18" t="s">
        <v>2214</v>
      </c>
      <c r="AB273" s="27">
        <v>41141.646539351852</v>
      </c>
    </row>
    <row r="274" spans="1:28" ht="25.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2137</v>
      </c>
      <c r="W274" s="18" t="s">
        <v>2131</v>
      </c>
      <c r="X274" s="18" t="s">
        <v>2214</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2304</v>
      </c>
      <c r="U275" s="18" t="s">
        <v>2137</v>
      </c>
      <c r="W275" s="18" t="s">
        <v>2278</v>
      </c>
      <c r="X275" s="18" t="s">
        <v>2214</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X276" s="18" t="s">
        <v>2300</v>
      </c>
      <c r="AB276" s="27">
        <v>41141.646539351852</v>
      </c>
    </row>
    <row r="277" spans="1:28" ht="51"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2362</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2195</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2195</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2177</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2168</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2304</v>
      </c>
      <c r="U282" s="18" t="s">
        <v>2137</v>
      </c>
      <c r="W282" s="18" t="s">
        <v>2278</v>
      </c>
      <c r="X282" s="18" t="s">
        <v>2214</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2177</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2304</v>
      </c>
      <c r="U285" s="18" t="s">
        <v>2137</v>
      </c>
      <c r="W285" s="18" t="s">
        <v>2278</v>
      </c>
      <c r="X285" s="18" t="s">
        <v>2214</v>
      </c>
      <c r="AB285" s="27">
        <v>41141.646539351852</v>
      </c>
    </row>
    <row r="286" spans="1:28" ht="38.25" hidden="1" x14ac:dyDescent="0.2">
      <c r="A286" s="24">
        <v>285</v>
      </c>
      <c r="B286" s="18" t="s">
        <v>797</v>
      </c>
      <c r="C286" s="18">
        <v>189</v>
      </c>
      <c r="D286" s="18">
        <v>2</v>
      </c>
      <c r="H286" s="18" t="s">
        <v>143</v>
      </c>
      <c r="I286" s="18" t="s">
        <v>59</v>
      </c>
      <c r="R286" s="18" t="s">
        <v>831</v>
      </c>
      <c r="S286" s="18" t="s">
        <v>830</v>
      </c>
      <c r="T286" s="18" t="s">
        <v>2304</v>
      </c>
      <c r="U286" s="18" t="s">
        <v>2137</v>
      </c>
      <c r="W286" s="18" t="s">
        <v>2278</v>
      </c>
      <c r="X286" s="18" t="s">
        <v>2214</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2304</v>
      </c>
      <c r="U287" s="18" t="s">
        <v>2137</v>
      </c>
      <c r="W287" s="18" t="s">
        <v>2278</v>
      </c>
      <c r="X287" s="18" t="s">
        <v>2214</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2375</v>
      </c>
      <c r="U288" s="18" t="s">
        <v>2129</v>
      </c>
      <c r="W288" s="18" t="s">
        <v>2278</v>
      </c>
      <c r="X288" s="18" t="s">
        <v>2184</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2304</v>
      </c>
      <c r="U289" s="18" t="s">
        <v>2137</v>
      </c>
      <c r="W289" s="18" t="s">
        <v>2278</v>
      </c>
      <c r="X289" s="18" t="s">
        <v>2214</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2263</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2185</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T293" s="18" t="s">
        <v>2304</v>
      </c>
      <c r="U293" s="18" t="s">
        <v>2137</v>
      </c>
      <c r="W293" s="18" t="s">
        <v>2278</v>
      </c>
      <c r="X293" s="18" t="s">
        <v>2214</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2304</v>
      </c>
      <c r="U294" s="18" t="s">
        <v>2137</v>
      </c>
      <c r="W294" s="18" t="s">
        <v>2278</v>
      </c>
      <c r="X294" s="18" t="s">
        <v>2214</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2304</v>
      </c>
      <c r="U296" s="18" t="s">
        <v>2137</v>
      </c>
      <c r="W296" s="18" t="s">
        <v>2278</v>
      </c>
      <c r="X296" s="18" t="s">
        <v>2214</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2304</v>
      </c>
      <c r="U297" s="18" t="s">
        <v>2137</v>
      </c>
      <c r="W297" s="18" t="s">
        <v>2278</v>
      </c>
      <c r="X297" s="18" t="s">
        <v>2214</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2185</v>
      </c>
      <c r="AB298" s="27">
        <v>41141.646539351852</v>
      </c>
    </row>
    <row r="299" spans="1:28" ht="63.7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2311</v>
      </c>
      <c r="U299" s="18" t="s">
        <v>2137</v>
      </c>
      <c r="W299" s="18" t="s">
        <v>2278</v>
      </c>
      <c r="X299" s="18" t="s">
        <v>2248</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2185</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2173</v>
      </c>
      <c r="AB301" s="27">
        <v>41141.646539351852</v>
      </c>
    </row>
    <row r="302" spans="1:28" ht="102"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2189</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2366</v>
      </c>
      <c r="U303" s="18" t="s">
        <v>2129</v>
      </c>
      <c r="W303" s="18" t="s">
        <v>2278</v>
      </c>
      <c r="X303" s="18" t="s">
        <v>2273</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2185</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2316</v>
      </c>
      <c r="U305" s="18" t="s">
        <v>2137</v>
      </c>
      <c r="W305" s="18" t="s">
        <v>2278</v>
      </c>
      <c r="X305" s="18" t="s">
        <v>2250</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2304</v>
      </c>
      <c r="U307" s="18" t="s">
        <v>2137</v>
      </c>
      <c r="W307" s="18" t="s">
        <v>2278</v>
      </c>
      <c r="X307" s="18" t="s">
        <v>2214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2185</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2185</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2304</v>
      </c>
      <c r="U311" s="18" t="s">
        <v>2137</v>
      </c>
      <c r="W311" s="18" t="s">
        <v>2278</v>
      </c>
      <c r="X311" s="18" t="s">
        <v>2214</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2304</v>
      </c>
      <c r="U312" s="18" t="s">
        <v>2137</v>
      </c>
      <c r="W312" s="18" t="s">
        <v>2278</v>
      </c>
      <c r="X312" s="18" t="s">
        <v>2214</v>
      </c>
      <c r="AB312" s="27">
        <v>41141.646539351852</v>
      </c>
    </row>
    <row r="313" spans="1:28" ht="63.7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2311</v>
      </c>
      <c r="U313" s="18" t="s">
        <v>2137</v>
      </c>
      <c r="W313" s="18" t="s">
        <v>2278</v>
      </c>
      <c r="X313" s="18" t="s">
        <v>2248</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2185</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2185</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2304</v>
      </c>
      <c r="U316" s="18" t="s">
        <v>2137</v>
      </c>
      <c r="W316" s="18" t="s">
        <v>2278</v>
      </c>
      <c r="X316" s="18" t="s">
        <v>2214</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2185</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2185</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2185</v>
      </c>
      <c r="AB319" s="27">
        <v>41141.646539351852</v>
      </c>
    </row>
    <row r="320" spans="1:28" ht="63.7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2317</v>
      </c>
      <c r="U320" s="18" t="s">
        <v>2137</v>
      </c>
      <c r="W320" s="18" t="s">
        <v>2278</v>
      </c>
      <c r="X320" s="18" t="s">
        <v>2289</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2304</v>
      </c>
      <c r="U321" s="18" t="s">
        <v>2137</v>
      </c>
      <c r="W321" s="18" t="s">
        <v>2278</v>
      </c>
      <c r="X321" s="18" t="s">
        <v>2214</v>
      </c>
      <c r="AB321" s="27">
        <v>41141.646539351852</v>
      </c>
    </row>
    <row r="322" spans="1:28" ht="63.7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2311</v>
      </c>
      <c r="U322" s="18" t="s">
        <v>2137</v>
      </c>
      <c r="W322" s="18" t="s">
        <v>2278</v>
      </c>
      <c r="X322" s="18" t="s">
        <v>2248</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X323" s="18" t="s">
        <v>2185</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2304</v>
      </c>
      <c r="U324" s="18" t="s">
        <v>2137</v>
      </c>
      <c r="W324" s="18" t="s">
        <v>2278</v>
      </c>
      <c r="X324" s="18" t="s">
        <v>2214</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2304</v>
      </c>
      <c r="U325" s="18" t="s">
        <v>2137</v>
      </c>
      <c r="W325" s="18" t="s">
        <v>2278</v>
      </c>
      <c r="X325" s="18" t="s">
        <v>2214</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2185</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2177</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2369</v>
      </c>
      <c r="U328" s="29" t="s">
        <v>2129</v>
      </c>
      <c r="W328" s="18" t="s">
        <v>2278</v>
      </c>
      <c r="X328" s="18" t="s">
        <v>2261</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2170</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2185</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2185</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2304</v>
      </c>
      <c r="U336" s="18" t="s">
        <v>2137</v>
      </c>
      <c r="W336" s="18" t="s">
        <v>2278</v>
      </c>
      <c r="X336" s="18" t="s">
        <v>2214</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2168</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2168</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2168</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2168</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2168</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2375</v>
      </c>
      <c r="U346" s="18" t="s">
        <v>2129</v>
      </c>
      <c r="W346" s="18" t="s">
        <v>2278</v>
      </c>
      <c r="X346" s="18" t="s">
        <v>2184</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2265</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2168</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2195</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2195</v>
      </c>
      <c r="AB350" s="27">
        <v>41141.646539351852</v>
      </c>
    </row>
    <row r="351" spans="1:28" ht="38.2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2296</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X352" s="18" t="s">
        <v>2205</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2185</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2375</v>
      </c>
      <c r="U354" s="18" t="s">
        <v>2129</v>
      </c>
      <c r="W354" s="18" t="s">
        <v>2278</v>
      </c>
      <c r="X354" s="18" t="s">
        <v>2184</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2304</v>
      </c>
      <c r="U355" s="18" t="s">
        <v>2137</v>
      </c>
      <c r="W355" s="18" t="s">
        <v>2278</v>
      </c>
      <c r="X355" s="18" t="s">
        <v>2214</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2304</v>
      </c>
      <c r="U356" s="18" t="s">
        <v>2137</v>
      </c>
      <c r="W356" s="18" t="s">
        <v>2278</v>
      </c>
      <c r="X356" s="18" t="s">
        <v>2214</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2304</v>
      </c>
      <c r="U357" s="18" t="s">
        <v>2137</v>
      </c>
      <c r="W357" s="18" t="s">
        <v>2278</v>
      </c>
      <c r="X357" s="18" t="s">
        <v>2214</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2304</v>
      </c>
      <c r="U358" s="18" t="s">
        <v>2137</v>
      </c>
      <c r="W358" s="18" t="s">
        <v>2278</v>
      </c>
      <c r="X358" s="18" t="s">
        <v>2214</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2304</v>
      </c>
      <c r="U359" s="18" t="s">
        <v>2137</v>
      </c>
      <c r="W359" s="18" t="s">
        <v>2278</v>
      </c>
      <c r="X359" s="18" t="s">
        <v>2214</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2304</v>
      </c>
      <c r="U360" s="18" t="s">
        <v>2137</v>
      </c>
      <c r="W360" s="18" t="s">
        <v>2278</v>
      </c>
      <c r="X360" s="18" t="s">
        <v>2214</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2185</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2304</v>
      </c>
      <c r="U362" s="18" t="s">
        <v>2137</v>
      </c>
      <c r="W362" s="18" t="s">
        <v>2278</v>
      </c>
      <c r="X362" s="18" t="s">
        <v>2214</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2304</v>
      </c>
      <c r="U363" s="18" t="s">
        <v>2137</v>
      </c>
      <c r="W363" s="18" t="s">
        <v>2278</v>
      </c>
      <c r="X363" s="18" t="s">
        <v>2214</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2304</v>
      </c>
      <c r="U364" s="18" t="s">
        <v>2137</v>
      </c>
      <c r="W364" s="18" t="s">
        <v>2278</v>
      </c>
      <c r="X364" s="18" t="s">
        <v>2214</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2304</v>
      </c>
      <c r="U365" s="18" t="s">
        <v>2137</v>
      </c>
      <c r="W365" s="18" t="s">
        <v>2278</v>
      </c>
      <c r="X365" s="18" t="s">
        <v>2214</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W366" s="18" t="s">
        <v>2278</v>
      </c>
      <c r="X366" s="18" t="s">
        <v>2244</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2185</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2263</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2185</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2375</v>
      </c>
      <c r="U371" s="18" t="s">
        <v>2129</v>
      </c>
      <c r="W371" s="18" t="s">
        <v>2278</v>
      </c>
      <c r="X371" s="18" t="s">
        <v>2184</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2171</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2137</v>
      </c>
      <c r="W373" s="18" t="s">
        <v>2131</v>
      </c>
      <c r="X373" s="18" t="s">
        <v>2387</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2195</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2304</v>
      </c>
      <c r="U375" s="18" t="s">
        <v>2137</v>
      </c>
      <c r="W375" s="18" t="s">
        <v>2278</v>
      </c>
      <c r="X375" s="18" t="s">
        <v>2214</v>
      </c>
      <c r="AB375" s="27">
        <v>41141.646539351852</v>
      </c>
    </row>
    <row r="376" spans="1:28" ht="38.25"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2365</v>
      </c>
      <c r="U376" s="18" t="s">
        <v>2129</v>
      </c>
      <c r="W376" s="18" t="s">
        <v>2278</v>
      </c>
      <c r="X376" s="18" t="s">
        <v>2270</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2304</v>
      </c>
      <c r="U377" s="18" t="s">
        <v>2137</v>
      </c>
      <c r="W377" s="18" t="s">
        <v>2278</v>
      </c>
      <c r="X377" s="18" t="s">
        <v>2214</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2195</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2304</v>
      </c>
      <c r="U379" s="18" t="s">
        <v>2137</v>
      </c>
      <c r="W379" s="18" t="s">
        <v>2278</v>
      </c>
      <c r="X379" s="18" t="s">
        <v>2214</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2304</v>
      </c>
      <c r="U380" s="18" t="s">
        <v>2137</v>
      </c>
      <c r="W380" s="18" t="s">
        <v>2278</v>
      </c>
      <c r="X380" s="18" t="s">
        <v>2214</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2318</v>
      </c>
      <c r="U381" s="18" t="s">
        <v>2137</v>
      </c>
      <c r="W381" s="18" t="s">
        <v>2278</v>
      </c>
      <c r="X381" s="18" t="s">
        <v>2283</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2168</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2168</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X384" s="18" t="s">
        <v>2263</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2304</v>
      </c>
      <c r="U385" s="18" t="s">
        <v>2137</v>
      </c>
      <c r="W385" s="18" t="s">
        <v>2278</v>
      </c>
      <c r="X385" s="18" t="s">
        <v>2214</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2304</v>
      </c>
      <c r="U388" s="18" t="s">
        <v>2137</v>
      </c>
      <c r="W388" s="18" t="s">
        <v>2278</v>
      </c>
      <c r="X388" s="18" t="s">
        <v>2214</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2304</v>
      </c>
      <c r="U389" s="18" t="s">
        <v>2137</v>
      </c>
      <c r="W389" s="18" t="s">
        <v>2278</v>
      </c>
      <c r="X389" s="18" t="s">
        <v>2214</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2304</v>
      </c>
      <c r="U391" s="18" t="s">
        <v>2137</v>
      </c>
      <c r="W391" s="18" t="s">
        <v>2278</v>
      </c>
      <c r="X391" s="18" t="s">
        <v>2214</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2304</v>
      </c>
      <c r="U392" s="18" t="s">
        <v>2137</v>
      </c>
      <c r="W392" s="18" t="s">
        <v>2278</v>
      </c>
      <c r="X392" s="18" t="s">
        <v>2214</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38.25" hidden="1" x14ac:dyDescent="0.2">
      <c r="A394" s="24">
        <v>393</v>
      </c>
      <c r="B394" s="18" t="s">
        <v>1023</v>
      </c>
      <c r="C394" s="18">
        <v>189</v>
      </c>
      <c r="D394" s="18">
        <v>2</v>
      </c>
      <c r="F394" s="25" t="s">
        <v>98</v>
      </c>
      <c r="H394" s="18" t="s">
        <v>143</v>
      </c>
      <c r="I394" s="18" t="s">
        <v>180</v>
      </c>
      <c r="J394" s="26">
        <v>245</v>
      </c>
      <c r="R394" s="18" t="s">
        <v>1040</v>
      </c>
      <c r="S394" s="18" t="s">
        <v>1025</v>
      </c>
      <c r="T394" s="18" t="s">
        <v>2319</v>
      </c>
      <c r="U394" s="18" t="s">
        <v>2137</v>
      </c>
      <c r="W394" s="18" t="s">
        <v>2278</v>
      </c>
      <c r="X394" s="18" t="s">
        <v>2279</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2320</v>
      </c>
      <c r="U395" s="18" t="s">
        <v>2137</v>
      </c>
      <c r="W395" s="18" t="s">
        <v>2278</v>
      </c>
      <c r="X395" s="18" t="s">
        <v>2251</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2181</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2304</v>
      </c>
      <c r="U397" s="18" t="s">
        <v>2137</v>
      </c>
      <c r="W397" s="18" t="s">
        <v>2278</v>
      </c>
      <c r="X397" s="18" t="s">
        <v>2214</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2371</v>
      </c>
      <c r="U398" s="18" t="s">
        <v>2129</v>
      </c>
      <c r="W398" s="18" t="s">
        <v>2278</v>
      </c>
      <c r="X398" s="18" t="s">
        <v>2277</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2137</v>
      </c>
      <c r="W399" s="18" t="s">
        <v>2131</v>
      </c>
      <c r="X399" s="18" t="s">
        <v>2388</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2137</v>
      </c>
      <c r="W400" s="18" t="s">
        <v>2131</v>
      </c>
      <c r="X400" s="18" t="s">
        <v>2388</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2170</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2303</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2185</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2321</v>
      </c>
      <c r="U407" s="18" t="s">
        <v>2137</v>
      </c>
      <c r="W407" s="18" t="s">
        <v>2278</v>
      </c>
      <c r="X407" s="18" t="s">
        <v>2295</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2304</v>
      </c>
      <c r="U408" s="18" t="s">
        <v>2137</v>
      </c>
      <c r="W408" s="18" t="s">
        <v>2278</v>
      </c>
      <c r="X408" s="18" t="s">
        <v>2214</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2322</v>
      </c>
      <c r="U409" s="18" t="s">
        <v>2137</v>
      </c>
      <c r="W409" s="18" t="s">
        <v>2278</v>
      </c>
      <c r="X409" s="18" t="s">
        <v>2280</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2304</v>
      </c>
      <c r="U410" s="29" t="s">
        <v>2137</v>
      </c>
      <c r="W410" s="18" t="s">
        <v>2278</v>
      </c>
      <c r="X410" s="18" t="s">
        <v>2223</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2323</v>
      </c>
      <c r="U411" s="18" t="s">
        <v>2137</v>
      </c>
      <c r="W411" s="18" t="s">
        <v>2278</v>
      </c>
      <c r="X411" s="18" t="s">
        <v>2236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2266</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2195</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2168</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2168</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2168</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2195</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2168</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2168</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2195</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2195</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2168</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2296</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2297</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2205</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2195</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2185</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2185</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2304</v>
      </c>
      <c r="U434" s="18" t="s">
        <v>2137</v>
      </c>
      <c r="W434" s="18" t="s">
        <v>2278</v>
      </c>
      <c r="X434" s="18" t="s">
        <v>2214</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2168</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2185</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2185</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2195</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2195</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2168</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2168</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2168</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2168</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2168</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2195</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2195</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2304</v>
      </c>
      <c r="U448" s="18" t="s">
        <v>2137</v>
      </c>
      <c r="W448" s="18" t="s">
        <v>2278</v>
      </c>
      <c r="X448" s="18" t="s">
        <v>2214</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2324</v>
      </c>
      <c r="U449" s="18" t="s">
        <v>2137</v>
      </c>
      <c r="W449" s="18" t="s">
        <v>2278</v>
      </c>
      <c r="X449" s="18" t="s">
        <v>2218</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2137</v>
      </c>
      <c r="W450" s="18" t="s">
        <v>2131</v>
      </c>
      <c r="X450" s="18" t="s">
        <v>2214</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2304</v>
      </c>
      <c r="U454" s="18" t="s">
        <v>2137</v>
      </c>
      <c r="W454" s="18" t="s">
        <v>2278</v>
      </c>
      <c r="X454" s="18" t="s">
        <v>2214</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2304</v>
      </c>
      <c r="U455" s="18" t="s">
        <v>2137</v>
      </c>
      <c r="W455" s="18" t="s">
        <v>2278</v>
      </c>
      <c r="X455" s="18" t="s">
        <v>2214</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2168</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2168</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2168</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2168</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2192</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2192</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2129</v>
      </c>
      <c r="X463" s="18" t="s">
        <v>2171</v>
      </c>
      <c r="AB463" s="27">
        <v>41141.646539351852</v>
      </c>
    </row>
    <row r="464" spans="1:28" ht="63.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2304</v>
      </c>
      <c r="U465" s="18" t="s">
        <v>2137</v>
      </c>
      <c r="W465" s="18" t="s">
        <v>2278</v>
      </c>
      <c r="X465" s="18" t="s">
        <v>2214</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2181</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2185</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2185</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2185</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2177</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2304</v>
      </c>
      <c r="U475" s="18" t="s">
        <v>2137</v>
      </c>
      <c r="W475" s="18" t="s">
        <v>2278</v>
      </c>
      <c r="X475" s="18" t="s">
        <v>2219</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2304</v>
      </c>
      <c r="U476" s="18" t="s">
        <v>2137</v>
      </c>
      <c r="W476" s="18" t="s">
        <v>2278</v>
      </c>
      <c r="X476" s="18" t="s">
        <v>2220</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2304</v>
      </c>
      <c r="U477" s="18" t="s">
        <v>2137</v>
      </c>
      <c r="W477" s="18" t="s">
        <v>2278</v>
      </c>
      <c r="X477" s="18" t="s">
        <v>2221</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2137</v>
      </c>
      <c r="W478" s="18" t="s">
        <v>2131</v>
      </c>
      <c r="X478" s="18" t="s">
        <v>2389</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2137</v>
      </c>
      <c r="W479" s="18" t="s">
        <v>2131</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2177</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2185</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2263</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2263</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2263</v>
      </c>
      <c r="AB485" s="27">
        <v>41141.646539351852</v>
      </c>
    </row>
    <row r="486" spans="1:28" ht="38.25"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X486" s="18" t="s">
        <v>2263</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2263</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2304</v>
      </c>
      <c r="U488" s="29" t="s">
        <v>2137</v>
      </c>
      <c r="W488" s="18" t="s">
        <v>2278</v>
      </c>
      <c r="X488" s="18" t="s">
        <v>2224</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2304</v>
      </c>
      <c r="U489" s="29" t="s">
        <v>2137</v>
      </c>
      <c r="W489" s="18" t="s">
        <v>2278</v>
      </c>
      <c r="X489" s="18" t="s">
        <v>2225</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2185</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2185</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2171</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2185</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2185</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2185</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2185</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2185</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2185</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2185</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2185</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2185</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2185</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2185</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2185</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2185</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2185</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2185</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2185</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2185</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2177</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2185</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2185</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2185</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2185</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2185</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2185</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2185</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2185</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2185</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2185</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2185</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2185</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2185</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2185</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2185</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2185</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2185</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2304</v>
      </c>
      <c r="U531" s="18" t="s">
        <v>2137</v>
      </c>
      <c r="W531" s="18" t="s">
        <v>2278</v>
      </c>
      <c r="X531" s="18" t="s">
        <v>2214</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2304</v>
      </c>
      <c r="U534" s="18" t="s">
        <v>2137</v>
      </c>
      <c r="W534" s="18" t="s">
        <v>2278</v>
      </c>
      <c r="X534" s="18" t="s">
        <v>2214</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2304</v>
      </c>
      <c r="U535" s="18" t="s">
        <v>2137</v>
      </c>
      <c r="W535" s="18" t="s">
        <v>2278</v>
      </c>
      <c r="X535" s="18" t="s">
        <v>2214</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2304</v>
      </c>
      <c r="U537" s="18" t="s">
        <v>2137</v>
      </c>
      <c r="W537" s="18" t="s">
        <v>2278</v>
      </c>
      <c r="X537" s="18" t="s">
        <v>2214</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2304</v>
      </c>
      <c r="U538" s="18" t="s">
        <v>2137</v>
      </c>
      <c r="W538" s="18" t="s">
        <v>2278</v>
      </c>
      <c r="X538" s="18" t="s">
        <v>2214</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38.25" hidden="1" x14ac:dyDescent="0.2">
      <c r="A540" s="24">
        <v>539</v>
      </c>
      <c r="B540" s="18" t="s">
        <v>1188</v>
      </c>
      <c r="C540" s="18">
        <v>189</v>
      </c>
      <c r="D540" s="18">
        <v>2</v>
      </c>
      <c r="F540" s="25" t="s">
        <v>98</v>
      </c>
      <c r="H540" s="18" t="s">
        <v>143</v>
      </c>
      <c r="I540" s="18" t="s">
        <v>59</v>
      </c>
      <c r="J540" s="26">
        <v>245</v>
      </c>
      <c r="R540" s="18" t="s">
        <v>1040</v>
      </c>
      <c r="S540" s="18" t="s">
        <v>1025</v>
      </c>
      <c r="T540" s="18" t="s">
        <v>2319</v>
      </c>
      <c r="U540" s="18" t="s">
        <v>2137</v>
      </c>
      <c r="W540" s="18" t="s">
        <v>2278</v>
      </c>
      <c r="X540" s="18" t="s">
        <v>2279</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2320</v>
      </c>
      <c r="U541" s="18" t="s">
        <v>2137</v>
      </c>
      <c r="W541" s="18" t="s">
        <v>2278</v>
      </c>
      <c r="X541" s="18" t="s">
        <v>2252</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2181</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2304</v>
      </c>
      <c r="U543" s="18" t="s">
        <v>2137</v>
      </c>
      <c r="W543" s="18" t="s">
        <v>2278</v>
      </c>
      <c r="X543" s="18" t="s">
        <v>2214</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2371</v>
      </c>
      <c r="U544" s="18" t="s">
        <v>2129</v>
      </c>
      <c r="W544" s="18" t="s">
        <v>2278</v>
      </c>
      <c r="X544" s="18" t="s">
        <v>2274</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2137</v>
      </c>
      <c r="W545" s="18" t="s">
        <v>2131</v>
      </c>
      <c r="X545" s="18" t="s">
        <v>2388</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2137</v>
      </c>
      <c r="W546" s="18" t="s">
        <v>2131</v>
      </c>
      <c r="X546" s="18" t="s">
        <v>2388</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2170</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2185</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2185</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2185</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2185</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2185</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2185</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2185</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2137</v>
      </c>
      <c r="W558" s="18" t="s">
        <v>2131</v>
      </c>
      <c r="X558" s="18" t="s">
        <v>2214</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2304</v>
      </c>
      <c r="U559" s="18" t="s">
        <v>2137</v>
      </c>
      <c r="W559" s="18" t="s">
        <v>2278</v>
      </c>
      <c r="X559" s="18" t="s">
        <v>2214</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89.25"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2325</v>
      </c>
      <c r="U561" s="18" t="s">
        <v>2137</v>
      </c>
      <c r="W561" s="18" t="s">
        <v>2278</v>
      </c>
      <c r="X561" s="18" t="s">
        <v>2281</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2304</v>
      </c>
      <c r="U562" s="18" t="s">
        <v>2137</v>
      </c>
      <c r="W562" s="18" t="s">
        <v>2278</v>
      </c>
      <c r="X562" s="18" t="s">
        <v>2214</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2168</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2168</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2304</v>
      </c>
      <c r="U565" s="18" t="s">
        <v>2137</v>
      </c>
      <c r="W565" s="18" t="s">
        <v>2278</v>
      </c>
      <c r="X565" s="18" t="s">
        <v>2290</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T566" s="18" t="s">
        <v>2304</v>
      </c>
      <c r="U566" s="18" t="s">
        <v>2137</v>
      </c>
      <c r="W566" s="18" t="s">
        <v>2278</v>
      </c>
      <c r="X566" s="18" t="s">
        <v>2214</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2304</v>
      </c>
      <c r="U567" s="18" t="s">
        <v>2137</v>
      </c>
      <c r="W567" s="18" t="s">
        <v>2278</v>
      </c>
      <c r="X567" s="18" t="s">
        <v>2291</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2304</v>
      </c>
      <c r="U568" s="18" t="s">
        <v>2137</v>
      </c>
      <c r="W568" s="18" t="s">
        <v>2278</v>
      </c>
      <c r="X568" s="18" t="s">
        <v>2214</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2304</v>
      </c>
      <c r="U569" s="18" t="s">
        <v>2137</v>
      </c>
      <c r="W569" s="18" t="s">
        <v>2278</v>
      </c>
      <c r="X569" s="18" t="s">
        <v>2214</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2304</v>
      </c>
      <c r="U570" s="18" t="s">
        <v>2137</v>
      </c>
      <c r="W570" s="18" t="s">
        <v>2278</v>
      </c>
      <c r="X570" s="18" t="s">
        <v>2214</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63.7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2326</v>
      </c>
      <c r="U572" s="18" t="s">
        <v>2137</v>
      </c>
      <c r="W572" s="18" t="s">
        <v>2278</v>
      </c>
      <c r="X572" s="18" t="s">
        <v>2226</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2137</v>
      </c>
      <c r="W573" s="18" t="s">
        <v>2131</v>
      </c>
      <c r="X573" s="18" t="s">
        <v>2214</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2168</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2168</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2168</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2304</v>
      </c>
      <c r="U577" s="18" t="s">
        <v>2137</v>
      </c>
      <c r="W577" s="18" t="s">
        <v>2278</v>
      </c>
      <c r="X577" s="18" t="s">
        <v>2214</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2304</v>
      </c>
      <c r="U578" s="18" t="s">
        <v>2137</v>
      </c>
      <c r="W578" s="18" t="s">
        <v>2278</v>
      </c>
      <c r="X578" s="18" t="s">
        <v>2214</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2304</v>
      </c>
      <c r="U579" s="18" t="s">
        <v>2137</v>
      </c>
      <c r="W579" s="18" t="s">
        <v>2278</v>
      </c>
      <c r="X579" s="18" t="s">
        <v>2214</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2304</v>
      </c>
      <c r="U580" s="18" t="s">
        <v>2137</v>
      </c>
      <c r="W580" s="18" t="s">
        <v>2278</v>
      </c>
      <c r="X580" s="18" t="s">
        <v>2214</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2193</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2365</v>
      </c>
      <c r="U582" s="18" t="s">
        <v>2129</v>
      </c>
      <c r="W582" s="18" t="s">
        <v>2278</v>
      </c>
      <c r="X582" s="18" t="s">
        <v>2270</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2185</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2193</v>
      </c>
      <c r="AB584" s="27">
        <v>41141.646539351852</v>
      </c>
    </row>
    <row r="585" spans="1:28" ht="89.2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2193</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2190</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2193</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2365</v>
      </c>
      <c r="U590" s="18" t="s">
        <v>2129</v>
      </c>
      <c r="W590" s="18" t="s">
        <v>2278</v>
      </c>
      <c r="X590" s="18" t="s">
        <v>2270</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2365</v>
      </c>
      <c r="U591" s="18" t="s">
        <v>2129</v>
      </c>
      <c r="W591" s="18" t="s">
        <v>2278</v>
      </c>
      <c r="X591" s="18" t="s">
        <v>2270</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2193</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2193</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2193</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2193</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2193</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2193</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2304</v>
      </c>
      <c r="U598" s="18" t="s">
        <v>2137</v>
      </c>
      <c r="W598" s="18" t="s">
        <v>2278</v>
      </c>
      <c r="X598" s="18" t="s">
        <v>2214</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2178</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2179</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2180</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2192</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2192</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2372</v>
      </c>
      <c r="U606" s="18" t="s">
        <v>2129</v>
      </c>
      <c r="W606" s="18" t="s">
        <v>2278</v>
      </c>
      <c r="X606" s="18" t="s">
        <v>2169</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2192</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2192</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2263</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2327</v>
      </c>
      <c r="U611" s="18" t="s">
        <v>2137</v>
      </c>
      <c r="W611" s="18" t="s">
        <v>2278</v>
      </c>
      <c r="X611" s="18" t="s">
        <v>2217</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2304</v>
      </c>
      <c r="U612" s="18" t="s">
        <v>2137</v>
      </c>
      <c r="W612" s="18" t="s">
        <v>2278</v>
      </c>
      <c r="X612" s="18" t="s">
        <v>2214</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2304</v>
      </c>
      <c r="U613" s="18" t="s">
        <v>2137</v>
      </c>
      <c r="W613" s="18" t="s">
        <v>2278</v>
      </c>
      <c r="X613" s="18" t="s">
        <v>2214</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2137</v>
      </c>
      <c r="W618" s="18" t="s">
        <v>2131</v>
      </c>
      <c r="X618" s="18" t="s">
        <v>2214</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2304</v>
      </c>
      <c r="U619" s="18" t="s">
        <v>2137</v>
      </c>
      <c r="W619" s="18" t="s">
        <v>2278</v>
      </c>
      <c r="X619" s="18" t="s">
        <v>2214</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2304</v>
      </c>
      <c r="U620" s="18" t="s">
        <v>2137</v>
      </c>
      <c r="W620" s="18" t="s">
        <v>2278</v>
      </c>
      <c r="X620" s="18" t="s">
        <v>2214</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2304</v>
      </c>
      <c r="U621" s="18" t="s">
        <v>2137</v>
      </c>
      <c r="W621" s="18" t="s">
        <v>2278</v>
      </c>
      <c r="X621" s="18" t="s">
        <v>2214</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2304</v>
      </c>
      <c r="U622" s="18" t="s">
        <v>2137</v>
      </c>
      <c r="W622" s="18" t="s">
        <v>2278</v>
      </c>
      <c r="X622" s="18" t="s">
        <v>2214</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2304</v>
      </c>
      <c r="U623" s="18" t="s">
        <v>2137</v>
      </c>
      <c r="W623" s="18" t="s">
        <v>2278</v>
      </c>
      <c r="X623" s="18" t="s">
        <v>2214</v>
      </c>
      <c r="AB623" s="27">
        <v>41141.646539351852</v>
      </c>
    </row>
    <row r="624" spans="1:28" ht="51"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18" t="s">
        <v>2328</v>
      </c>
      <c r="U624" s="18" t="s">
        <v>2137</v>
      </c>
      <c r="W624" s="18" t="s">
        <v>2278</v>
      </c>
      <c r="X624" s="18" t="s">
        <v>2292</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2195</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2329</v>
      </c>
      <c r="U627" s="18" t="s">
        <v>2137</v>
      </c>
      <c r="W627" s="18" t="s">
        <v>2278</v>
      </c>
      <c r="X627" s="18" t="s">
        <v>2232</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2304</v>
      </c>
      <c r="U628" s="18" t="s">
        <v>2137</v>
      </c>
      <c r="W628" s="18" t="s">
        <v>2278</v>
      </c>
      <c r="X628" s="18" t="s">
        <v>2214</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38.25"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2304</v>
      </c>
      <c r="U631" s="18" t="s">
        <v>2137</v>
      </c>
      <c r="W631" s="18" t="s">
        <v>2278</v>
      </c>
      <c r="X631" s="18" t="s">
        <v>2214</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2330</v>
      </c>
      <c r="U632" s="18" t="s">
        <v>2137</v>
      </c>
      <c r="W632" s="18" t="s">
        <v>2278</v>
      </c>
      <c r="X632" s="18" t="s">
        <v>2284</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2304</v>
      </c>
      <c r="U633" s="18" t="s">
        <v>2137</v>
      </c>
      <c r="W633" s="18" t="s">
        <v>2278</v>
      </c>
      <c r="X633" s="18" t="s">
        <v>2214</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2304</v>
      </c>
      <c r="U637" s="29" t="s">
        <v>2137</v>
      </c>
      <c r="W637" s="18" t="s">
        <v>2278</v>
      </c>
      <c r="X637" s="18" t="s">
        <v>2228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2177</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2177</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2168</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2304</v>
      </c>
      <c r="U642" s="18" t="s">
        <v>2137</v>
      </c>
      <c r="W642" s="18" t="s">
        <v>2278</v>
      </c>
      <c r="X642" s="18" t="s">
        <v>2214</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2306</v>
      </c>
      <c r="U645" s="18" t="s">
        <v>2137</v>
      </c>
      <c r="W645" s="18" t="s">
        <v>2278</v>
      </c>
      <c r="X645" s="18" t="s">
        <v>2244</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2174</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2331</v>
      </c>
      <c r="U648" s="18" t="s">
        <v>2137</v>
      </c>
      <c r="W648" s="18" t="s">
        <v>2278</v>
      </c>
      <c r="X648" s="18" t="s">
        <v>2216</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2304</v>
      </c>
      <c r="U649" s="18" t="s">
        <v>2137</v>
      </c>
      <c r="W649" s="18" t="s">
        <v>2278</v>
      </c>
      <c r="X649" s="18" t="s">
        <v>2214</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2332</v>
      </c>
      <c r="U651" s="18" t="s">
        <v>2137</v>
      </c>
      <c r="W651" s="18" t="s">
        <v>2278</v>
      </c>
      <c r="X651" s="18" t="s">
        <v>2227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2304</v>
      </c>
      <c r="U654" s="18" t="s">
        <v>2137</v>
      </c>
      <c r="W654" s="18" t="s">
        <v>2278</v>
      </c>
      <c r="X654" s="18" t="s">
        <v>2214</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2177</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2177</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2304</v>
      </c>
      <c r="U657" s="18" t="s">
        <v>2137</v>
      </c>
      <c r="W657" s="18" t="s">
        <v>2278</v>
      </c>
      <c r="X657" s="18" t="s">
        <v>2214</v>
      </c>
      <c r="AB657" s="27">
        <v>41141.646539351852</v>
      </c>
    </row>
    <row r="658" spans="1:28" ht="38.25"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2304</v>
      </c>
      <c r="U658" s="18" t="s">
        <v>2137</v>
      </c>
      <c r="W658" s="18" t="s">
        <v>2278</v>
      </c>
      <c r="X658" s="18" t="s">
        <v>2214</v>
      </c>
      <c r="AB658" s="27">
        <v>41141.646539351852</v>
      </c>
    </row>
    <row r="659" spans="1:28" ht="51"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2177</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2181</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2177</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2177</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2304</v>
      </c>
      <c r="U663" s="18" t="s">
        <v>2137</v>
      </c>
      <c r="W663" s="18" t="s">
        <v>2278</v>
      </c>
      <c r="X663" s="18" t="s">
        <v>2214</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2304</v>
      </c>
      <c r="U664" s="18" t="s">
        <v>2137</v>
      </c>
      <c r="W664" s="18" t="s">
        <v>2278</v>
      </c>
      <c r="X664" s="18" t="s">
        <v>2214</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2304</v>
      </c>
      <c r="U665" s="18" t="s">
        <v>2137</v>
      </c>
      <c r="W665" s="18" t="s">
        <v>2278</v>
      </c>
      <c r="X665" s="18" t="s">
        <v>2214</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2304</v>
      </c>
      <c r="U666" s="18" t="s">
        <v>2137</v>
      </c>
      <c r="W666" s="18" t="s">
        <v>2278</v>
      </c>
      <c r="X666" s="18" t="s">
        <v>2214</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2304</v>
      </c>
      <c r="U667" s="18" t="s">
        <v>2137</v>
      </c>
      <c r="W667" s="18" t="s">
        <v>2278</v>
      </c>
      <c r="X667" s="18" t="s">
        <v>2214</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2168</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2168</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2195</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2195</v>
      </c>
      <c r="AB671" s="27">
        <v>41141.646539351852</v>
      </c>
    </row>
    <row r="672" spans="1:28" ht="89.2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2163</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W673" s="18" t="s">
        <v>2131</v>
      </c>
      <c r="X673" s="18" t="s">
        <v>2393</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2168</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2168</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38.25"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2171</v>
      </c>
      <c r="AB680" s="27">
        <v>41141.646539351852</v>
      </c>
    </row>
    <row r="681" spans="1:28" ht="38.25"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2171</v>
      </c>
      <c r="AB681" s="27">
        <v>41141.646539351852</v>
      </c>
    </row>
    <row r="682" spans="1:28" ht="38.25"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2171</v>
      </c>
      <c r="AB682" s="27">
        <v>41141.646539351852</v>
      </c>
    </row>
    <row r="683" spans="1:28" ht="38.25"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2171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38.25"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X690" s="18" t="s">
        <v>2263</v>
      </c>
      <c r="AB690" s="27">
        <v>41141.646539351852</v>
      </c>
    </row>
    <row r="691" spans="1:28" ht="38.2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2302</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2168</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2168</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2304</v>
      </c>
      <c r="U715" s="18" t="s">
        <v>2137</v>
      </c>
      <c r="W715" s="18" t="s">
        <v>2278</v>
      </c>
      <c r="X715" s="18" t="s">
        <v>2214</v>
      </c>
      <c r="AB715" s="27">
        <v>41141.646539351852</v>
      </c>
    </row>
    <row r="716" spans="1:28" ht="25.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2137</v>
      </c>
      <c r="W716" s="18" t="s">
        <v>2131</v>
      </c>
      <c r="X716" s="18" t="s">
        <v>2214</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2195</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2195</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2177</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2304</v>
      </c>
      <c r="U721" s="18" t="s">
        <v>2137</v>
      </c>
      <c r="W721" s="18" t="s">
        <v>2278</v>
      </c>
      <c r="X721" s="18" t="s">
        <v>2214</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2195</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2195</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2195</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2195</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2195</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2164</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2304</v>
      </c>
      <c r="U728" s="18" t="s">
        <v>2137</v>
      </c>
      <c r="W728" s="18" t="s">
        <v>2278</v>
      </c>
      <c r="X728" s="18" t="s">
        <v>2214</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2333</v>
      </c>
      <c r="U729" s="18" t="s">
        <v>2137</v>
      </c>
      <c r="W729" s="18" t="s">
        <v>2278</v>
      </c>
      <c r="X729" s="18" t="s">
        <v>2240</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2168</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2168</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2168</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2194</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2372</v>
      </c>
      <c r="U734" s="18" t="s">
        <v>2129</v>
      </c>
      <c r="W734" s="18" t="s">
        <v>2278</v>
      </c>
      <c r="X734" s="18" t="s">
        <v>2194</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2169</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2194</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2194</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2302</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2304</v>
      </c>
      <c r="U739" s="18" t="s">
        <v>2137</v>
      </c>
      <c r="W739" s="18" t="s">
        <v>2278</v>
      </c>
      <c r="X739" s="18" t="s">
        <v>2214</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W740" s="18" t="s">
        <v>2278</v>
      </c>
      <c r="X740" s="18" t="s">
        <v>2253</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2168</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2168</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2304</v>
      </c>
      <c r="U745" s="18" t="s">
        <v>2137</v>
      </c>
      <c r="W745" s="18" t="s">
        <v>2278</v>
      </c>
      <c r="X745" s="18" t="s">
        <v>2214</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2177</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W748" s="18" t="s">
        <v>2278</v>
      </c>
      <c r="X748" s="18" t="s">
        <v>2254</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89.25"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2370</v>
      </c>
      <c r="U750" s="18" t="s">
        <v>2129</v>
      </c>
      <c r="W750" s="18" t="s">
        <v>2278</v>
      </c>
      <c r="X750" s="18" t="s">
        <v>2275</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2177</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2304</v>
      </c>
      <c r="U754" s="18" t="s">
        <v>2137</v>
      </c>
      <c r="W754" s="18" t="s">
        <v>2278</v>
      </c>
      <c r="X754" s="18" t="s">
        <v>2214</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2170</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2192</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2192</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2192</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2192</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2192</v>
      </c>
      <c r="AB762" s="27">
        <v>41141.646539351852</v>
      </c>
    </row>
    <row r="763" spans="1:28" ht="102"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2185</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2372</v>
      </c>
      <c r="U766" s="18" t="s">
        <v>2129</v>
      </c>
      <c r="W766" s="18" t="s">
        <v>2278</v>
      </c>
      <c r="X766" s="18" t="s">
        <v>2169</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2192</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2171</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2171</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2171</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2263</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2304</v>
      </c>
      <c r="U774" s="18" t="s">
        <v>2137</v>
      </c>
      <c r="W774" s="18" t="s">
        <v>2278</v>
      </c>
      <c r="X774" s="18" t="s">
        <v>2214</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2304</v>
      </c>
      <c r="U775" s="18" t="s">
        <v>2137</v>
      </c>
      <c r="W775" s="18" t="s">
        <v>2278</v>
      </c>
      <c r="X775" s="18" t="s">
        <v>2214</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2195</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2304</v>
      </c>
      <c r="U777" s="18" t="s">
        <v>2137</v>
      </c>
      <c r="W777" s="18" t="s">
        <v>2278</v>
      </c>
      <c r="X777" s="18" t="s">
        <v>2214</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2304</v>
      </c>
      <c r="U778" s="18" t="s">
        <v>2137</v>
      </c>
      <c r="W778" s="18" t="s">
        <v>2278</v>
      </c>
      <c r="X778" s="18" t="s">
        <v>2214</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2304</v>
      </c>
      <c r="U779" s="18" t="s">
        <v>2137</v>
      </c>
      <c r="W779" s="18" t="s">
        <v>2278</v>
      </c>
      <c r="X779" s="18" t="s">
        <v>2214</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2304</v>
      </c>
      <c r="U780" s="18" t="s">
        <v>2137</v>
      </c>
      <c r="W780" s="18" t="s">
        <v>2278</v>
      </c>
      <c r="X780" s="18" t="s">
        <v>2214</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2304</v>
      </c>
      <c r="U781" s="18" t="s">
        <v>2137</v>
      </c>
      <c r="W781" s="18" t="s">
        <v>2278</v>
      </c>
      <c r="X781" s="18" t="s">
        <v>2214</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2177</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2304</v>
      </c>
      <c r="U783" s="18" t="s">
        <v>2137</v>
      </c>
      <c r="W783" s="18" t="s">
        <v>2278</v>
      </c>
      <c r="X783" s="18" t="s">
        <v>2214</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2304</v>
      </c>
      <c r="U784" s="18" t="s">
        <v>2137</v>
      </c>
      <c r="W784" s="18" t="s">
        <v>2278</v>
      </c>
      <c r="X784" s="18" t="s">
        <v>2214</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2177</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2177</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2177</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W788" s="18" t="s">
        <v>2278</v>
      </c>
      <c r="X788" s="18" t="s">
        <v>2255</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2177</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2181</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2181</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2185</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2304</v>
      </c>
      <c r="U796" s="18" t="s">
        <v>2137</v>
      </c>
      <c r="W796" s="18" t="s">
        <v>2278</v>
      </c>
      <c r="X796" s="18" t="s">
        <v>2214</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2137</v>
      </c>
      <c r="AB797" s="27">
        <v>41141.646539351852</v>
      </c>
    </row>
    <row r="798" spans="1:28" ht="89.25"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2370</v>
      </c>
      <c r="U798" s="18" t="s">
        <v>2137</v>
      </c>
      <c r="W798" s="18" t="s">
        <v>2278</v>
      </c>
      <c r="X798" s="18" t="s">
        <v>2276</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2360</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2185</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2304</v>
      </c>
      <c r="U801" s="18" t="s">
        <v>2137</v>
      </c>
      <c r="W801" s="18" t="s">
        <v>2278</v>
      </c>
      <c r="X801" s="18" t="s">
        <v>2214</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W807" s="18" t="s">
        <v>2131</v>
      </c>
      <c r="X807" s="18" t="s">
        <v>2393</v>
      </c>
      <c r="AB807" s="27">
        <v>41141.646539351852</v>
      </c>
    </row>
    <row r="808" spans="1:28" ht="38.25"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2263</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2191</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2185</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2185</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2304</v>
      </c>
      <c r="U812" s="18" t="s">
        <v>2137</v>
      </c>
      <c r="W812" s="18" t="s">
        <v>2278</v>
      </c>
      <c r="X812" s="18" t="s">
        <v>2214</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2304</v>
      </c>
      <c r="U813" s="18" t="s">
        <v>2137</v>
      </c>
      <c r="W813" s="18" t="s">
        <v>2278</v>
      </c>
      <c r="X813" s="18" t="s">
        <v>2214</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W814" s="18" t="s">
        <v>2131</v>
      </c>
      <c r="X814" s="18" t="s">
        <v>2393</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2363</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2195</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2195</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2304</v>
      </c>
      <c r="U825" s="18" t="s">
        <v>2137</v>
      </c>
      <c r="W825" s="18" t="s">
        <v>2278</v>
      </c>
      <c r="X825" s="18" t="s">
        <v>2214</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2304</v>
      </c>
      <c r="U826" s="18" t="s">
        <v>2137</v>
      </c>
      <c r="W826" s="18" t="s">
        <v>2278</v>
      </c>
      <c r="X826" s="18" t="s">
        <v>2214</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2137</v>
      </c>
      <c r="W827" s="18" t="s">
        <v>2131</v>
      </c>
      <c r="X827" s="18" t="s">
        <v>2214</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2304</v>
      </c>
      <c r="U828" s="18" t="s">
        <v>2137</v>
      </c>
      <c r="W828" s="18" t="s">
        <v>2278</v>
      </c>
      <c r="X828" s="18" t="s">
        <v>2214</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2304</v>
      </c>
      <c r="U829" s="18" t="s">
        <v>2137</v>
      </c>
      <c r="W829" s="18" t="s">
        <v>2278</v>
      </c>
      <c r="X829" s="18" t="s">
        <v>2214</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W831" s="18" t="s">
        <v>2131</v>
      </c>
      <c r="X831" s="18" t="s">
        <v>2393</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W832" s="18" t="s">
        <v>2131</v>
      </c>
      <c r="X832" s="18" t="s">
        <v>2393</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W833" s="18" t="s">
        <v>2131</v>
      </c>
      <c r="X833" s="18" t="s">
        <v>2393</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2304</v>
      </c>
      <c r="U834" s="18" t="s">
        <v>2137</v>
      </c>
      <c r="W834" s="18" t="s">
        <v>2278</v>
      </c>
      <c r="X834" s="18" t="s">
        <v>2214</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X836" s="18" t="s">
        <v>2210</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2195</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2168</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2195</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2168</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2195</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2192</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2192</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2337</v>
      </c>
      <c r="U844" s="18" t="s">
        <v>2137</v>
      </c>
      <c r="W844" s="18" t="s">
        <v>2278</v>
      </c>
      <c r="X844" s="18" t="s">
        <v>2237</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2372</v>
      </c>
      <c r="U845" s="18" t="s">
        <v>2129</v>
      </c>
      <c r="W845" s="18" t="s">
        <v>2278</v>
      </c>
      <c r="X845" s="18" t="s">
        <v>2169</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2372</v>
      </c>
      <c r="U846" s="18" t="s">
        <v>2129</v>
      </c>
      <c r="W846" s="18" t="s">
        <v>2278</v>
      </c>
      <c r="X846" s="18" t="s">
        <v>2169</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2192</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2192</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2177</v>
      </c>
      <c r="AB849" s="27">
        <v>41141.646539351852</v>
      </c>
    </row>
    <row r="850" spans="1:28" ht="38.25"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2177</v>
      </c>
      <c r="AB850" s="27">
        <v>41141.646539351852</v>
      </c>
    </row>
    <row r="851" spans="1:28" ht="38.25"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2177</v>
      </c>
      <c r="AB851" s="27">
        <v>41141.646539351852</v>
      </c>
    </row>
    <row r="852" spans="1:28" ht="38.25"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2177</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2177</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2192</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2192</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2143</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2195</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2374</v>
      </c>
      <c r="U861" s="29" t="s">
        <v>2129</v>
      </c>
      <c r="W861" s="18" t="s">
        <v>2278</v>
      </c>
      <c r="X861" s="18" t="s">
        <v>2169</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W862" s="18" t="s">
        <v>2131</v>
      </c>
      <c r="X862" s="18" t="s">
        <v>2393</v>
      </c>
      <c r="AB862" s="27">
        <v>41141.646539351852</v>
      </c>
    </row>
    <row r="863" spans="1:28" ht="63.75"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2165</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2304</v>
      </c>
      <c r="U864" s="18" t="s">
        <v>2137</v>
      </c>
      <c r="W864" s="18" t="s">
        <v>2278</v>
      </c>
      <c r="X864" s="18" t="s">
        <v>2214</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2304</v>
      </c>
      <c r="U865" s="18" t="s">
        <v>2137</v>
      </c>
      <c r="W865" s="18" t="s">
        <v>2278</v>
      </c>
      <c r="X865" s="18" t="s">
        <v>2214</v>
      </c>
      <c r="AB865" s="27">
        <v>41141.646539351852</v>
      </c>
    </row>
    <row r="866" spans="1:28" ht="51"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2338</v>
      </c>
      <c r="U866" s="18" t="s">
        <v>2137</v>
      </c>
      <c r="W866" s="18" t="s">
        <v>2278</v>
      </c>
      <c r="X866" s="18" t="s">
        <v>2215</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2304</v>
      </c>
      <c r="U869" s="18" t="s">
        <v>2137</v>
      </c>
      <c r="W869" s="18" t="s">
        <v>2278</v>
      </c>
      <c r="X869" s="18" t="s">
        <v>2214</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2304</v>
      </c>
      <c r="U870" s="18" t="s">
        <v>2137</v>
      </c>
      <c r="W870" s="18" t="s">
        <v>2278</v>
      </c>
      <c r="X870" s="18" t="s">
        <v>2214</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2304</v>
      </c>
      <c r="U871" s="18" t="s">
        <v>2137</v>
      </c>
      <c r="W871" s="18" t="s">
        <v>2278</v>
      </c>
      <c r="X871" s="18" t="s">
        <v>2214</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2304</v>
      </c>
      <c r="U872" s="18" t="s">
        <v>2137</v>
      </c>
      <c r="W872" s="18" t="s">
        <v>2278</v>
      </c>
      <c r="X872" s="18" t="s">
        <v>2214</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2175</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18" t="s">
        <v>2339</v>
      </c>
      <c r="U874" s="18" t="s">
        <v>2137</v>
      </c>
      <c r="W874" s="18" t="s">
        <v>2278</v>
      </c>
      <c r="X874" s="18" t="s">
        <v>2286</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2304</v>
      </c>
      <c r="U875" s="18" t="s">
        <v>2137</v>
      </c>
      <c r="W875" s="18" t="s">
        <v>2278</v>
      </c>
      <c r="X875" s="18" t="s">
        <v>2214</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2340</v>
      </c>
      <c r="U876" s="18" t="s">
        <v>2137</v>
      </c>
      <c r="W876" s="18" t="s">
        <v>2278</v>
      </c>
      <c r="X876" s="18" t="s">
        <v>2282</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2304</v>
      </c>
      <c r="U877" s="18" t="s">
        <v>2137</v>
      </c>
      <c r="W877" s="18" t="s">
        <v>2278</v>
      </c>
      <c r="X877" s="18" t="s">
        <v>2214</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2176</v>
      </c>
      <c r="AB878" s="27">
        <v>41141.646539351852</v>
      </c>
    </row>
    <row r="879" spans="1:28" ht="89.25"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2341</v>
      </c>
      <c r="U879" s="18" t="s">
        <v>2137</v>
      </c>
      <c r="W879" s="18" t="s">
        <v>2278</v>
      </c>
      <c r="X879" s="18" t="s">
        <v>2293</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2263</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X881" s="18" t="s">
        <v>2263</v>
      </c>
      <c r="AB881" s="27">
        <v>41141.646539351852</v>
      </c>
    </row>
    <row r="882" spans="1:28" ht="38.25"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2304</v>
      </c>
      <c r="U882" s="18" t="s">
        <v>2137</v>
      </c>
      <c r="W882" s="18" t="s">
        <v>2278</v>
      </c>
      <c r="X882" s="18" t="s">
        <v>2214</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2166</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2167</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2304</v>
      </c>
      <c r="U888" s="18" t="s">
        <v>2137</v>
      </c>
      <c r="W888" s="18" t="s">
        <v>2278</v>
      </c>
      <c r="X888" s="18" t="s">
        <v>2214</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2304</v>
      </c>
      <c r="U889" s="18" t="s">
        <v>2137</v>
      </c>
      <c r="W889" s="18" t="s">
        <v>2278</v>
      </c>
      <c r="X889" s="18" t="s">
        <v>2214</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2304</v>
      </c>
      <c r="U890" s="18" t="s">
        <v>2137</v>
      </c>
      <c r="W890" s="18" t="s">
        <v>2278</v>
      </c>
      <c r="X890" s="18" t="s">
        <v>2214</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2304</v>
      </c>
      <c r="U892" s="18" t="s">
        <v>2137</v>
      </c>
      <c r="W892" s="18" t="s">
        <v>2278</v>
      </c>
      <c r="X892" s="18" t="s">
        <v>2214</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2304</v>
      </c>
      <c r="U894" s="18" t="s">
        <v>2137</v>
      </c>
      <c r="W894" s="18" t="s">
        <v>2278</v>
      </c>
      <c r="X894" s="18" t="s">
        <v>2214</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2168</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2185</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2342</v>
      </c>
      <c r="U899" s="18" t="s">
        <v>2137</v>
      </c>
      <c r="W899" s="18" t="s">
        <v>2278</v>
      </c>
      <c r="X899" s="18" t="s">
        <v>2294</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2304</v>
      </c>
      <c r="U900" s="18" t="s">
        <v>2137</v>
      </c>
      <c r="W900" s="18" t="s">
        <v>2278</v>
      </c>
      <c r="X900" s="18" t="s">
        <v>2214</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2304</v>
      </c>
      <c r="U901" s="18" t="s">
        <v>2137</v>
      </c>
      <c r="W901" s="18" t="s">
        <v>2278</v>
      </c>
      <c r="X901" s="18" t="s">
        <v>2214</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2304</v>
      </c>
      <c r="U902" s="18" t="s">
        <v>2137</v>
      </c>
      <c r="W902" s="18" t="s">
        <v>2278</v>
      </c>
      <c r="X902" s="18" t="s">
        <v>2214</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2137</v>
      </c>
      <c r="W904" s="18" t="s">
        <v>2131</v>
      </c>
      <c r="X904" s="18" t="s">
        <v>2214</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2304</v>
      </c>
      <c r="U906" s="18" t="s">
        <v>2137</v>
      </c>
      <c r="W906" s="18" t="s">
        <v>2278</v>
      </c>
      <c r="X906" s="18" t="s">
        <v>2214</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2304</v>
      </c>
      <c r="U908" s="18" t="s">
        <v>2137</v>
      </c>
      <c r="W908" s="18" t="s">
        <v>2278</v>
      </c>
      <c r="X908" s="18" t="s">
        <v>2214</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2304</v>
      </c>
      <c r="U909" s="18" t="s">
        <v>2137</v>
      </c>
      <c r="W909" s="18" t="s">
        <v>2278</v>
      </c>
      <c r="X909" s="18" t="s">
        <v>2214</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2304</v>
      </c>
      <c r="U910" s="18" t="s">
        <v>2137</v>
      </c>
      <c r="W910" s="18" t="s">
        <v>2278</v>
      </c>
      <c r="X910" s="18" t="s">
        <v>2214</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2304</v>
      </c>
      <c r="U911" s="18" t="s">
        <v>2137</v>
      </c>
      <c r="W911" s="18" t="s">
        <v>2278</v>
      </c>
      <c r="X911" s="18" t="s">
        <v>2214</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2343</v>
      </c>
      <c r="U913" s="18" t="s">
        <v>2137</v>
      </c>
      <c r="W913" s="18" t="s">
        <v>2278</v>
      </c>
      <c r="X913" s="18" t="s">
        <v>2256</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2304</v>
      </c>
      <c r="U915" s="18" t="s">
        <v>2137</v>
      </c>
      <c r="W915" s="18" t="s">
        <v>2278</v>
      </c>
      <c r="X915" s="18" t="s">
        <v>2214</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2304</v>
      </c>
      <c r="U917" s="18" t="s">
        <v>2137</v>
      </c>
      <c r="W917" s="18" t="s">
        <v>2278</v>
      </c>
      <c r="X917" s="18" t="s">
        <v>2214</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2304</v>
      </c>
      <c r="U920" s="18" t="s">
        <v>2137</v>
      </c>
      <c r="W920" s="18" t="s">
        <v>2278</v>
      </c>
      <c r="X920" s="18" t="s">
        <v>2214</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2304</v>
      </c>
      <c r="U921" s="18" t="s">
        <v>2137</v>
      </c>
      <c r="W921" s="18" t="s">
        <v>2278</v>
      </c>
      <c r="X921" s="18" t="s">
        <v>2214</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2304</v>
      </c>
      <c r="U922" s="18" t="s">
        <v>2137</v>
      </c>
      <c r="W922" s="18" t="s">
        <v>2278</v>
      </c>
      <c r="X922" s="18" t="s">
        <v>2214</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2304</v>
      </c>
      <c r="U923" s="18" t="s">
        <v>2137</v>
      </c>
      <c r="W923" s="18" t="s">
        <v>2278</v>
      </c>
      <c r="X923" s="18" t="s">
        <v>2214</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2344</v>
      </c>
      <c r="U924" s="18" t="s">
        <v>2137</v>
      </c>
      <c r="W924" s="18" t="s">
        <v>2278</v>
      </c>
      <c r="X924" s="18" t="s">
        <v>2241</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2304</v>
      </c>
      <c r="U925" s="18" t="s">
        <v>2137</v>
      </c>
      <c r="W925" s="18" t="s">
        <v>2278</v>
      </c>
      <c r="X925" s="18" t="s">
        <v>2214</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2304</v>
      </c>
      <c r="U927" s="18" t="s">
        <v>2137</v>
      </c>
      <c r="W927" s="18" t="s">
        <v>2278</v>
      </c>
      <c r="X927" s="18" t="s">
        <v>2214</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2304</v>
      </c>
      <c r="U928" s="18" t="s">
        <v>2137</v>
      </c>
      <c r="W928" s="18" t="s">
        <v>2278</v>
      </c>
      <c r="X928" s="18" t="s">
        <v>2214</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2304</v>
      </c>
      <c r="U929" s="18" t="s">
        <v>2137</v>
      </c>
      <c r="W929" s="18" t="s">
        <v>2278</v>
      </c>
      <c r="X929" s="18" t="s">
        <v>2214</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2304</v>
      </c>
      <c r="U930" s="18" t="s">
        <v>2137</v>
      </c>
      <c r="W930" s="18" t="s">
        <v>2278</v>
      </c>
      <c r="X930" s="18" t="s">
        <v>2214</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2304</v>
      </c>
      <c r="U931" s="18" t="s">
        <v>2137</v>
      </c>
      <c r="W931" s="18" t="s">
        <v>2278</v>
      </c>
      <c r="X931" s="18" t="s">
        <v>2214</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2168</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2304</v>
      </c>
      <c r="U933" s="18" t="s">
        <v>2137</v>
      </c>
      <c r="W933" s="18" t="s">
        <v>2278</v>
      </c>
      <c r="X933" s="18" t="s">
        <v>2214</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2168</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2345</v>
      </c>
      <c r="U935" s="18" t="s">
        <v>2137</v>
      </c>
      <c r="W935" s="18" t="s">
        <v>2278</v>
      </c>
      <c r="X935" s="18" t="s">
        <v>2257</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2346</v>
      </c>
      <c r="U936" s="18" t="s">
        <v>2137</v>
      </c>
      <c r="W936" s="18" t="s">
        <v>2278</v>
      </c>
      <c r="X936" s="18" t="s">
        <v>2258</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2347</v>
      </c>
      <c r="U937" s="18" t="s">
        <v>2137</v>
      </c>
      <c r="W937" s="18" t="s">
        <v>2278</v>
      </c>
      <c r="X937" s="18" t="s">
        <v>2230</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2304</v>
      </c>
      <c r="U938" s="18" t="s">
        <v>2137</v>
      </c>
      <c r="W938" s="18" t="s">
        <v>2278</v>
      </c>
      <c r="X938" s="18" t="s">
        <v>2214</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2304</v>
      </c>
      <c r="U939" s="18" t="s">
        <v>2137</v>
      </c>
      <c r="W939" s="18" t="s">
        <v>2278</v>
      </c>
      <c r="X939" s="18" t="s">
        <v>2214</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2304</v>
      </c>
      <c r="U940" s="18" t="s">
        <v>2137</v>
      </c>
      <c r="W940" s="18" t="s">
        <v>2278</v>
      </c>
      <c r="X940" s="18" t="s">
        <v>2214</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2304</v>
      </c>
      <c r="U941" s="18" t="s">
        <v>2137</v>
      </c>
      <c r="W941" s="18" t="s">
        <v>2278</v>
      </c>
      <c r="X941" s="18" t="s">
        <v>2214</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2304</v>
      </c>
      <c r="U942" s="18" t="s">
        <v>2137</v>
      </c>
      <c r="W942" s="18" t="s">
        <v>2278</v>
      </c>
      <c r="X942" s="18" t="s">
        <v>2214</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2304</v>
      </c>
      <c r="U943" s="18" t="s">
        <v>2137</v>
      </c>
      <c r="W943" s="18" t="s">
        <v>2278</v>
      </c>
      <c r="X943" s="18" t="s">
        <v>2214</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2304</v>
      </c>
      <c r="U944" s="18" t="s">
        <v>2137</v>
      </c>
      <c r="W944" s="18" t="s">
        <v>2278</v>
      </c>
      <c r="X944" s="18" t="s">
        <v>2214</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2168</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2304</v>
      </c>
      <c r="U946" s="18" t="s">
        <v>2137</v>
      </c>
      <c r="W946" s="18" t="s">
        <v>2278</v>
      </c>
      <c r="X946" s="18" t="s">
        <v>2214</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2304</v>
      </c>
      <c r="U947" s="18" t="s">
        <v>2137</v>
      </c>
      <c r="W947" s="18" t="s">
        <v>2278</v>
      </c>
      <c r="X947" s="18" t="s">
        <v>2214</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2168</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2168</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2304</v>
      </c>
      <c r="U950" s="18" t="s">
        <v>2137</v>
      </c>
      <c r="W950" s="18" t="s">
        <v>2278</v>
      </c>
      <c r="X950" s="18" t="s">
        <v>2214</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2304</v>
      </c>
      <c r="U951" s="18" t="s">
        <v>2137</v>
      </c>
      <c r="W951" s="18" t="s">
        <v>2278</v>
      </c>
      <c r="X951" s="18" t="s">
        <v>2214</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2348</v>
      </c>
      <c r="U952" s="18" t="s">
        <v>2137</v>
      </c>
      <c r="W952" s="18" t="s">
        <v>2278</v>
      </c>
      <c r="X952" s="18" t="s">
        <v>2242</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2349</v>
      </c>
      <c r="U953" s="18" t="s">
        <v>2137</v>
      </c>
      <c r="W953" s="18" t="s">
        <v>2278</v>
      </c>
      <c r="X953" s="18" t="s">
        <v>2249</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2195</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2195</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2304</v>
      </c>
      <c r="U956" s="18" t="s">
        <v>2137</v>
      </c>
      <c r="W956" s="18" t="s">
        <v>2278</v>
      </c>
      <c r="X956" s="18" t="s">
        <v>2214</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2304</v>
      </c>
      <c r="U957" s="18" t="s">
        <v>2137</v>
      </c>
      <c r="W957" s="18" t="s">
        <v>2278</v>
      </c>
      <c r="X957" s="18" t="s">
        <v>2214</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2304</v>
      </c>
      <c r="U958" s="18" t="s">
        <v>2137</v>
      </c>
      <c r="W958" s="18" t="s">
        <v>2278</v>
      </c>
      <c r="X958" s="18" t="s">
        <v>2214</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2304</v>
      </c>
      <c r="U960" s="18" t="s">
        <v>2137</v>
      </c>
      <c r="W960" s="18" t="s">
        <v>2278</v>
      </c>
      <c r="X960" s="18" t="s">
        <v>2214</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2304</v>
      </c>
      <c r="U961" s="18" t="s">
        <v>2137</v>
      </c>
      <c r="W961" s="18" t="s">
        <v>2278</v>
      </c>
      <c r="X961" s="18" t="s">
        <v>2214</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2350</v>
      </c>
      <c r="U962" s="18" t="s">
        <v>2137</v>
      </c>
      <c r="W962" s="18" t="s">
        <v>2278</v>
      </c>
      <c r="X962" s="18" t="s">
        <v>2259</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2304</v>
      </c>
      <c r="U963" s="18" t="s">
        <v>2137</v>
      </c>
      <c r="W963" s="18" t="s">
        <v>2278</v>
      </c>
      <c r="X963" s="18" t="s">
        <v>2214</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2304</v>
      </c>
      <c r="U964" s="18" t="s">
        <v>2137</v>
      </c>
      <c r="W964" s="18" t="s">
        <v>2278</v>
      </c>
      <c r="X964" s="18" t="s">
        <v>2214</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2304</v>
      </c>
      <c r="U965" s="18" t="s">
        <v>2137</v>
      </c>
      <c r="W965" s="18" t="s">
        <v>2278</v>
      </c>
      <c r="X965" s="18" t="s">
        <v>2214</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2304</v>
      </c>
      <c r="U966" s="18" t="s">
        <v>2137</v>
      </c>
      <c r="W966" s="18" t="s">
        <v>2278</v>
      </c>
      <c r="X966" s="18" t="s">
        <v>2214</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2304</v>
      </c>
      <c r="U967" s="18" t="s">
        <v>2137</v>
      </c>
      <c r="W967" s="18" t="s">
        <v>2278</v>
      </c>
      <c r="X967" s="18" t="s">
        <v>2214</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2351</v>
      </c>
      <c r="U968" s="18" t="s">
        <v>2137</v>
      </c>
      <c r="W968" s="18" t="s">
        <v>2278</v>
      </c>
      <c r="X968" s="18" t="s">
        <v>2260</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2352</v>
      </c>
      <c r="U969" s="18" t="s">
        <v>2137</v>
      </c>
      <c r="W969" s="18" t="s">
        <v>2278</v>
      </c>
      <c r="X969" s="18" t="s">
        <v>2243</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2304</v>
      </c>
      <c r="U970" s="18" t="s">
        <v>2137</v>
      </c>
      <c r="W970" s="18" t="s">
        <v>2278</v>
      </c>
      <c r="X970" s="18" t="s">
        <v>2214</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2353</v>
      </c>
      <c r="U971" s="18" t="s">
        <v>2137</v>
      </c>
      <c r="W971" s="18" t="s">
        <v>2278</v>
      </c>
      <c r="X971" s="18" t="s">
        <v>2233</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2197</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2304</v>
      </c>
      <c r="U980" s="29" t="s">
        <v>2137</v>
      </c>
      <c r="W980" s="18" t="s">
        <v>2278</v>
      </c>
      <c r="X980" s="18" t="s">
        <v>2229</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2185</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2177</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2177</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2168</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2304</v>
      </c>
      <c r="U985" s="18" t="s">
        <v>2137</v>
      </c>
      <c r="W985" s="18" t="s">
        <v>2278</v>
      </c>
      <c r="X985" s="18" t="s">
        <v>2214</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2168</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2213</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2213</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2263</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2263</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2263</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2263</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2212</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2304</v>
      </c>
      <c r="U994" s="18" t="s">
        <v>2137</v>
      </c>
      <c r="W994" s="18" t="s">
        <v>2278</v>
      </c>
      <c r="X994" s="18" t="s">
        <v>2214</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2212</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2212</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2211</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2185</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2185</v>
      </c>
      <c r="AB999" s="27">
        <v>41141.680925925924</v>
      </c>
    </row>
  </sheetData>
  <autoFilter ref="A1:AD999">
    <filterColumn colId="23">
      <filters blank="1"/>
    </filterColumn>
  </autoFilter>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140" zoomScaleNormal="140" workbookViewId="0">
      <selection activeCell="M8" sqref="M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2" x14ac:dyDescent="0.2">
      <c r="A1" t="s">
        <v>2140</v>
      </c>
    </row>
    <row r="2" spans="1:12" ht="25.5" x14ac:dyDescent="0.2">
      <c r="A2" s="18" t="s">
        <v>143</v>
      </c>
      <c r="B2" s="18"/>
      <c r="C2" s="18">
        <f>COUNTIF(Comments!H2:'Comments'!H1000, A2)</f>
        <v>316</v>
      </c>
      <c r="D2" s="28" t="s">
        <v>2130</v>
      </c>
      <c r="E2" s="25" t="s">
        <v>2131</v>
      </c>
      <c r="F2" s="28" t="s">
        <v>2132</v>
      </c>
      <c r="G2" s="28" t="s">
        <v>2133</v>
      </c>
      <c r="H2" s="29" t="s">
        <v>2134</v>
      </c>
      <c r="I2" s="18"/>
      <c r="J2" s="26"/>
    </row>
    <row r="3" spans="1:12" x14ac:dyDescent="0.2">
      <c r="A3" s="18" t="s">
        <v>185</v>
      </c>
      <c r="B3" s="18"/>
      <c r="C3" s="18">
        <f>COUNTIF(Comments!H2:'Comments'!H1000, A3)</f>
        <v>87</v>
      </c>
      <c r="D3" s="28"/>
      <c r="E3" s="25"/>
      <c r="F3" s="28"/>
      <c r="G3" s="28"/>
      <c r="H3" s="29"/>
      <c r="I3" s="18"/>
      <c r="J3" s="26"/>
    </row>
    <row r="4" spans="1:12" x14ac:dyDescent="0.2">
      <c r="A4" s="18" t="s">
        <v>58</v>
      </c>
      <c r="B4" s="18"/>
      <c r="C4" s="18">
        <f>COUNTIF(Comments!H2:'Comments'!H1000, A4)</f>
        <v>595</v>
      </c>
      <c r="D4" s="30"/>
      <c r="E4" s="30"/>
      <c r="F4" s="30"/>
      <c r="G4" s="30"/>
      <c r="H4" s="30"/>
      <c r="I4" s="30"/>
      <c r="J4" s="26"/>
    </row>
    <row r="5" spans="1:12" ht="25.5" x14ac:dyDescent="0.2">
      <c r="A5" s="18" t="s">
        <v>2135</v>
      </c>
      <c r="B5" s="18"/>
      <c r="C5" s="18">
        <f>COUNTIF(Comments!U2:'Comments'!U1302, A5)</f>
        <v>183</v>
      </c>
      <c r="D5" s="30">
        <f>SUMPRODUCT((Comments!U2:'Comments'!U1304=A5) * (Comments!W2:'Comments'!W1304=D2))</f>
        <v>0</v>
      </c>
      <c r="E5" s="30">
        <f>SUMPRODUCT((Comments!U2:'Comments'!U1304=A5) * (Comments!W2:'Comments'!W1304=E2))</f>
        <v>10</v>
      </c>
      <c r="F5" s="30">
        <f>SUMPRODUCT((Comments!U2:'Comments'!U1304=A5) * (Comments!T2:'Comments'!T1304&lt;&gt;""))</f>
        <v>0</v>
      </c>
      <c r="G5" s="30">
        <f>SUMPRODUCT((Comments!U2:'Comments'!U1304=A5) * (Comments!W2:'Comments'!W1304=G2))</f>
        <v>0</v>
      </c>
      <c r="H5" s="30">
        <f>C5-D5-E5-F5</f>
        <v>173</v>
      </c>
      <c r="I5" s="30" t="s">
        <v>2203</v>
      </c>
      <c r="J5" s="30">
        <f>SUMPRODUCT((Comments!U1:'Comments'!U1000="GEN")*(Comments!X1:'Comments'!X1000=""))</f>
        <v>91</v>
      </c>
    </row>
    <row r="6" spans="1:12" ht="38.25" x14ac:dyDescent="0.2">
      <c r="A6" s="18" t="s">
        <v>2136</v>
      </c>
      <c r="B6" s="18"/>
      <c r="C6" s="18">
        <f>COUNTIF(Comments!U2:'Comments'!U1303, A6)</f>
        <v>141</v>
      </c>
      <c r="D6" s="30">
        <f>SUMPRODUCT((Comments!U2:'Comments'!U1304=A6) * (Comments!W2:'Comments'!W1304=D2))</f>
        <v>0</v>
      </c>
      <c r="E6" s="30">
        <f>SUMPRODUCT((Comments!U2:'Comments'!U1304=A6) * (Comments!W2:'Comments'!W1304=E2))</f>
        <v>1</v>
      </c>
      <c r="F6" s="30">
        <f>SUMPRODUCT((Comments!U2:'Comments'!U1304=A6) * (Comments!T2:'Comments'!T1304&lt;&gt;""))</f>
        <v>0</v>
      </c>
      <c r="G6" s="30">
        <f>SUMPRODUCT((Comments!U2:'Comments'!U1304=A6) * (Comments!W2:'Comments'!W1304=G2))</f>
        <v>0</v>
      </c>
      <c r="H6" s="30">
        <f>C6-D6-E6-F6-G6</f>
        <v>140</v>
      </c>
      <c r="I6" s="30" t="s">
        <v>2204</v>
      </c>
      <c r="J6" s="30">
        <f>SUMPRODUCT((Comments!U1:'Comments'!U1000="MAC")*(Comments!X1:'Comments'!X1000=""))</f>
        <v>35</v>
      </c>
    </row>
    <row r="7" spans="1:12" ht="25.5" x14ac:dyDescent="0.2">
      <c r="A7" s="18" t="s">
        <v>2129</v>
      </c>
      <c r="B7" s="18"/>
      <c r="C7" s="18">
        <f>COUNTIF(Comments!U2:'Comments'!U1304, A7)</f>
        <v>291</v>
      </c>
      <c r="D7" s="30">
        <f>SUMPRODUCT((Comments!U2:'Comments'!U1304=A7) * (Comments!W2:'Comments'!W1304=D2))</f>
        <v>0</v>
      </c>
      <c r="E7" s="30">
        <f>SUMPRODUCT((Comments!U2:'Comments'!U1304=A7) * (Comments!W2:'Comments'!W1304=E2))</f>
        <v>0</v>
      </c>
      <c r="F7" s="30">
        <f>SUMPRODUCT((Comments!U2:'Comments'!U1304=A7) * (Comments!T2:'Comments'!T1304&lt;&gt;""))</f>
        <v>36</v>
      </c>
      <c r="G7" s="30">
        <f>SUMPRODUCT((Comments!U2:'Comments'!U1304=A7) * (Comments!W2:'Comments'!W1304=G2))</f>
        <v>0</v>
      </c>
      <c r="H7" s="30">
        <f>C7-D7-E7-F7</f>
        <v>255</v>
      </c>
      <c r="I7" s="30" t="s">
        <v>2183</v>
      </c>
      <c r="J7" s="30">
        <f>SUMPRODUCT((Comments!U1:'Comments'!U1000="PHY")*(Comments!X1:'Comments'!X1000=""))</f>
        <v>38</v>
      </c>
    </row>
    <row r="8" spans="1:12" ht="38.25" x14ac:dyDescent="0.2">
      <c r="A8" s="18" t="s">
        <v>2137</v>
      </c>
      <c r="B8" s="18"/>
      <c r="C8" s="18">
        <f>COUNTIF(Comments!U2:'Comments'!U1305, A8)</f>
        <v>383</v>
      </c>
      <c r="D8" s="30">
        <f>SUMPRODUCT((Comments!U2:'Comments'!U1304=A8) * (Comments!W2:'Comments'!W1304=D2))</f>
        <v>0</v>
      </c>
      <c r="E8" s="30">
        <f>SUMPRODUCT((Comments!U2:'Comments'!U1304=A8) * (Comments!W2:'Comments'!W1304=E2))</f>
        <v>44</v>
      </c>
      <c r="F8" s="30">
        <f>SUMPRODUCT((Comments!U2:'Comments'!U1304=A8) * (Comments!T2:'Comments'!T1304&lt;&gt;""))</f>
        <v>303</v>
      </c>
      <c r="G8" s="30">
        <f>SUMPRODUCT((Comments!U2:'Comments'!U1304=A8) * (Comments!W2:'Comments'!W1304=G2))</f>
        <v>0</v>
      </c>
      <c r="H8" s="30">
        <f>C8-D8-E8-F8</f>
        <v>36</v>
      </c>
      <c r="I8" s="30" t="s">
        <v>2182</v>
      </c>
      <c r="J8" s="30">
        <f>SUMPRODUCT((Comments!U2:'Comments'!U1001&lt;&gt;"EDITOR")*(Comments!X2:'Comments'!X1001=""))</f>
        <v>166</v>
      </c>
    </row>
    <row r="9" spans="1:12" x14ac:dyDescent="0.2">
      <c r="A9" s="18"/>
      <c r="B9" s="18"/>
      <c r="C9" s="30"/>
      <c r="D9" s="30"/>
      <c r="E9" s="30"/>
      <c r="F9" s="30"/>
      <c r="G9" s="30"/>
      <c r="H9" s="30"/>
      <c r="I9" s="30"/>
      <c r="J9" s="26"/>
    </row>
    <row r="10" spans="1:12" x14ac:dyDescent="0.2">
      <c r="A10" s="29" t="s">
        <v>2138</v>
      </c>
      <c r="B10" s="18"/>
      <c r="C10" s="31">
        <f>C2+C3+C4</f>
        <v>998</v>
      </c>
      <c r="D10" s="30">
        <f>SUM(D5:D8)</f>
        <v>0</v>
      </c>
      <c r="E10" s="30">
        <f>SUM(E5:E8)</f>
        <v>55</v>
      </c>
      <c r="F10" s="30">
        <f>SUM(F5:F8)</f>
        <v>339</v>
      </c>
      <c r="G10" s="30">
        <f>SUM(G5:G8)</f>
        <v>0</v>
      </c>
      <c r="H10" s="30">
        <f>C10-D10-E10-F10-G10</f>
        <v>604</v>
      </c>
      <c r="I10" s="30" t="s">
        <v>2134</v>
      </c>
      <c r="J10" s="32">
        <f>H10/C10</f>
        <v>0.60521042084168342</v>
      </c>
    </row>
    <row r="11" spans="1:12" ht="25.5" x14ac:dyDescent="0.2">
      <c r="A11" s="18"/>
      <c r="B11" s="18"/>
      <c r="C11" s="30"/>
      <c r="D11" s="30"/>
      <c r="E11" s="30"/>
      <c r="F11" s="30"/>
      <c r="G11" s="30"/>
      <c r="H11" s="30"/>
      <c r="I11" s="30" t="s">
        <v>2144</v>
      </c>
      <c r="J11" s="30">
        <f>SUMPRODUCT((Comments!V2:'Comments'!V1304=I11) * (Comments!W2:'Comments'!W1304=""))</f>
        <v>22</v>
      </c>
      <c r="K11" s="12" t="s">
        <v>2198</v>
      </c>
      <c r="L11">
        <f>SUMPRODUCT((Comments!V1:'Comments'!V1000="CAQ")*(Comments!X1:'Comments'!X1000=""))</f>
        <v>14</v>
      </c>
    </row>
    <row r="12" spans="1:12" ht="38.25" x14ac:dyDescent="0.2">
      <c r="A12" s="29"/>
      <c r="B12" s="18"/>
      <c r="C12" s="18"/>
      <c r="D12" s="25"/>
      <c r="E12" s="25"/>
      <c r="F12" s="25"/>
      <c r="G12" s="25"/>
      <c r="H12" s="18"/>
      <c r="I12" s="29" t="s">
        <v>2143</v>
      </c>
      <c r="J12" s="30">
        <f>SUMPRODUCT((Comments!V2:'Comments'!V1304=I12) * (Comments!W2:'Comments'!W1304=""))</f>
        <v>26</v>
      </c>
      <c r="K12" s="12" t="s">
        <v>2206</v>
      </c>
      <c r="L12">
        <f>SUMPRODUCT((Comments!V1:'Comments'!V1000="CPM")*(Comments!X1:'Comments'!X1000=""))</f>
        <v>22</v>
      </c>
    </row>
    <row r="13" spans="1:12" ht="38.25" x14ac:dyDescent="0.2">
      <c r="A13" s="29"/>
      <c r="B13" s="18"/>
      <c r="C13" s="18"/>
      <c r="D13" s="25"/>
      <c r="E13" s="25"/>
      <c r="F13" s="25"/>
      <c r="G13" s="25"/>
      <c r="H13" s="18"/>
      <c r="I13" s="29" t="s">
        <v>2139</v>
      </c>
      <c r="J13" s="30">
        <f>SUMPRODUCT((Comments!V2:'Comments'!V1304=I13) * (Comments!W2:'Comments'!W1304=""))</f>
        <v>22</v>
      </c>
      <c r="K13" s="12" t="s">
        <v>2199</v>
      </c>
      <c r="L13">
        <f>SUMPRODUCT((Comments!V1:'Comments'!V1000="CSM")*(Comments!X1:'Comments'!X1000=""))</f>
        <v>0</v>
      </c>
    </row>
    <row r="14" spans="1:12" ht="25.5" x14ac:dyDescent="0.2">
      <c r="A14" s="29"/>
      <c r="B14" s="18"/>
      <c r="C14" s="18"/>
      <c r="D14" s="25"/>
      <c r="E14" s="25"/>
      <c r="F14" s="25"/>
      <c r="G14" s="25"/>
      <c r="H14" s="18"/>
      <c r="I14" s="29" t="s">
        <v>2146</v>
      </c>
      <c r="J14" s="30">
        <f>SUMPRODUCT((Comments!V2:'Comments'!V1304=I14) * (Comments!W2:'Comments'!W1304=""))</f>
        <v>35</v>
      </c>
      <c r="K14" s="12" t="s">
        <v>2200</v>
      </c>
      <c r="L14">
        <f>SUMPRODUCT((Comments!V1:'Comments'!V1000="GDC")*(Comments!X1:'Comments'!X1000=""))</f>
        <v>1</v>
      </c>
    </row>
    <row r="15" spans="1:12" ht="25.5" x14ac:dyDescent="0.2">
      <c r="A15" s="29"/>
      <c r="B15" s="18"/>
      <c r="C15" s="18"/>
      <c r="D15" s="25"/>
      <c r="E15" s="25"/>
      <c r="F15" s="25"/>
      <c r="G15" s="25"/>
      <c r="H15" s="18" t="s">
        <v>2135</v>
      </c>
      <c r="I15" s="29" t="s">
        <v>2129</v>
      </c>
      <c r="J15" s="30">
        <f>SUMPRODUCT((Comments!V2:'Comments'!V1304=I15) * (Comments!W2:'Comments'!W1304=""))</f>
        <v>34</v>
      </c>
      <c r="K15" s="12" t="s">
        <v>2183</v>
      </c>
      <c r="L15">
        <f>SUMPRODUCT((Comments!V1:'Comments'!V1000="PHY")*(Comments!X1:'Comments'!X1000=""))</f>
        <v>0</v>
      </c>
    </row>
    <row r="16" spans="1:12" ht="38.25" x14ac:dyDescent="0.2">
      <c r="A16" s="18"/>
      <c r="B16" s="18"/>
      <c r="C16" s="18"/>
      <c r="D16" s="25"/>
      <c r="E16" s="25"/>
      <c r="F16" s="25"/>
      <c r="G16" s="25"/>
      <c r="H16" s="18"/>
      <c r="I16" s="29" t="s">
        <v>2142</v>
      </c>
      <c r="J16" s="30">
        <f>SUMPRODUCT((Comments!V2:'Comments'!V1304=I16) * (Comments!W2:'Comments'!W1304=""))</f>
        <v>28</v>
      </c>
      <c r="K16" s="12" t="s">
        <v>2201</v>
      </c>
      <c r="L16">
        <f>SUMPRODUCT((Comments!V1:'Comments'!V1000="WSM")*(Comments!X1:'Comments'!X1000=""))</f>
        <v>0</v>
      </c>
    </row>
    <row r="17" spans="1:10" x14ac:dyDescent="0.2">
      <c r="A17" s="18"/>
      <c r="B17" s="18"/>
      <c r="C17" s="18"/>
      <c r="D17" s="25"/>
      <c r="E17" s="25"/>
      <c r="F17" s="25"/>
      <c r="G17" s="25"/>
      <c r="H17" s="18"/>
      <c r="I17" s="18"/>
      <c r="J17" s="30"/>
    </row>
    <row r="18" spans="1:10" x14ac:dyDescent="0.2">
      <c r="A18" s="18"/>
      <c r="B18" s="18"/>
      <c r="C18" s="18"/>
      <c r="D18" s="25"/>
      <c r="E18" s="25"/>
      <c r="F18" s="25"/>
      <c r="G18" s="25"/>
      <c r="H18" s="18"/>
      <c r="I18" s="18"/>
      <c r="J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6"/>
  <sheetViews>
    <sheetView topLeftCell="A215" zoomScaleNormal="100" workbookViewId="0">
      <selection activeCell="X217" sqref="X21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2376</v>
      </c>
      <c r="X2" s="18" t="s">
        <v>2214</v>
      </c>
      <c r="AB2" s="27">
        <v>41141.646539351852</v>
      </c>
    </row>
    <row r="3" spans="1:29" ht="25.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2376</v>
      </c>
      <c r="X3" s="18" t="s">
        <v>2214</v>
      </c>
      <c r="AB3" s="27">
        <v>41141.646539351852</v>
      </c>
    </row>
    <row r="4" spans="1:29" ht="25.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2376</v>
      </c>
      <c r="X4" s="18" t="s">
        <v>2214</v>
      </c>
      <c r="AB4" s="27">
        <v>41141.646539351852</v>
      </c>
    </row>
    <row r="5" spans="1:29" ht="25.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2376</v>
      </c>
      <c r="X5" s="18" t="s">
        <v>2214</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2376</v>
      </c>
      <c r="X6" s="18" t="s">
        <v>2214</v>
      </c>
      <c r="AB6" s="27">
        <v>41141.646539351852</v>
      </c>
    </row>
    <row r="7" spans="1:29" ht="25.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2376</v>
      </c>
      <c r="X7" s="18" t="s">
        <v>2214</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2376</v>
      </c>
      <c r="X8" s="18" t="s">
        <v>2288</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2376</v>
      </c>
      <c r="X9" s="18" t="s">
        <v>2244</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2376</v>
      </c>
      <c r="X10" s="18" t="s">
        <v>2214</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2376</v>
      </c>
      <c r="X11" s="18" t="s">
        <v>2222</v>
      </c>
      <c r="AB11" s="27">
        <v>41141.646539351852</v>
      </c>
    </row>
    <row r="12" spans="1:29" ht="25.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2376</v>
      </c>
      <c r="X12" s="18" t="s">
        <v>2214</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2376</v>
      </c>
      <c r="X13" s="18" t="s">
        <v>2214</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2376</v>
      </c>
      <c r="X14" s="18" t="s">
        <v>2245</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2376</v>
      </c>
      <c r="X15" s="18" t="s">
        <v>2246</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2376</v>
      </c>
      <c r="X16" s="18" t="s">
        <v>2239</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2376</v>
      </c>
      <c r="X17" s="18" t="s">
        <v>2214</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2376</v>
      </c>
      <c r="X18" s="18" t="s">
        <v>2247</v>
      </c>
      <c r="AB18" s="27">
        <v>41141.646539351852</v>
      </c>
    </row>
    <row r="19" spans="1:28" ht="25.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2376</v>
      </c>
      <c r="X19" s="18" t="s">
        <v>2214</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2376</v>
      </c>
      <c r="X20" s="18" t="s">
        <v>2214</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2376</v>
      </c>
      <c r="X21" s="18" t="s">
        <v>2214</v>
      </c>
      <c r="AB21" s="27">
        <v>41141.646539351852</v>
      </c>
    </row>
    <row r="22" spans="1:28" ht="25.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2376</v>
      </c>
      <c r="X22" s="18" t="s">
        <v>2214</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2376</v>
      </c>
      <c r="X23" s="18" t="s">
        <v>2214</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2376</v>
      </c>
      <c r="X24" s="18" t="s">
        <v>2244</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2376</v>
      </c>
      <c r="X25" s="18" t="s">
        <v>2214</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2376</v>
      </c>
      <c r="X26" s="18" t="s">
        <v>2214</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2376</v>
      </c>
      <c r="X27" s="18" t="s">
        <v>2214</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2376</v>
      </c>
      <c r="X28" s="18" t="s">
        <v>2214</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2376</v>
      </c>
      <c r="X29" s="18" t="s">
        <v>2248</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2376</v>
      </c>
      <c r="X30" s="18" t="s">
        <v>2214</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2376</v>
      </c>
      <c r="X31" s="18" t="s">
        <v>2214</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2376</v>
      </c>
      <c r="X32" s="18" t="s">
        <v>2214</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2376</v>
      </c>
      <c r="X33" s="18" t="s">
        <v>2214</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2376</v>
      </c>
      <c r="X34" s="18" t="s">
        <v>2214</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2376</v>
      </c>
      <c r="X35" s="18" t="s">
        <v>2214</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2376</v>
      </c>
      <c r="X36" s="18" t="s">
        <v>2214</v>
      </c>
      <c r="AB36" s="27">
        <v>41141.646539351852</v>
      </c>
    </row>
    <row r="37" spans="1:28" ht="25.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2376</v>
      </c>
      <c r="X37" s="18" t="s">
        <v>2214</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2376</v>
      </c>
      <c r="X38" s="18" t="s">
        <v>2214</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2376</v>
      </c>
      <c r="X39" s="18" t="s">
        <v>2214</v>
      </c>
      <c r="AB39" s="27">
        <v>41141.646539351852</v>
      </c>
    </row>
    <row r="40" spans="1:28" ht="25.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2376</v>
      </c>
      <c r="X40" s="18" t="s">
        <v>2214</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2376</v>
      </c>
      <c r="X41" s="18" t="s">
        <v>2214</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2376</v>
      </c>
      <c r="X42" s="18" t="s">
        <v>2214</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2376</v>
      </c>
      <c r="X43" s="18" t="s">
        <v>2214</v>
      </c>
      <c r="AB43" s="27">
        <v>41141.646539351852</v>
      </c>
    </row>
    <row r="44" spans="1:28" ht="25.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2376</v>
      </c>
      <c r="X44" s="18" t="s">
        <v>2214</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2376</v>
      </c>
      <c r="X45" s="18" t="s">
        <v>2214</v>
      </c>
      <c r="AB45" s="27">
        <v>41141.646539351852</v>
      </c>
    </row>
    <row r="46" spans="1:28" ht="25.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2376</v>
      </c>
      <c r="X46" s="18" t="s">
        <v>2214</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2376</v>
      </c>
      <c r="X47" s="18" t="s">
        <v>2249</v>
      </c>
      <c r="AB47" s="27">
        <v>41141.646539351852</v>
      </c>
    </row>
    <row r="48" spans="1:28" ht="25.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2376</v>
      </c>
      <c r="X48" s="18" t="s">
        <v>2214</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2376</v>
      </c>
      <c r="X49" s="18" t="s">
        <v>2214</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2376</v>
      </c>
      <c r="X50" s="18" t="s">
        <v>2214</v>
      </c>
      <c r="AB50" s="27">
        <v>41141.646539351852</v>
      </c>
    </row>
    <row r="51" spans="1:28" ht="25.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2376</v>
      </c>
      <c r="X51" s="18" t="s">
        <v>2231</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2376</v>
      </c>
      <c r="X52" s="18" t="s">
        <v>2214</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2376</v>
      </c>
      <c r="X53" s="18" t="s">
        <v>2214</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2376</v>
      </c>
      <c r="X54" s="18" t="s">
        <v>2214</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2376</v>
      </c>
      <c r="X55" s="18" t="s">
        <v>2214</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2376</v>
      </c>
      <c r="X56" s="18" t="s">
        <v>2214</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2376</v>
      </c>
      <c r="X57" s="18" t="s">
        <v>2234</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2376</v>
      </c>
      <c r="X58" s="18" t="s">
        <v>2235</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2376</v>
      </c>
      <c r="X59" s="18" t="s">
        <v>2214</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2376</v>
      </c>
      <c r="X60" s="18" t="s">
        <v>2214</v>
      </c>
      <c r="AB60" s="27">
        <v>41141.646539351852</v>
      </c>
    </row>
    <row r="61" spans="1:28" ht="25.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2376</v>
      </c>
      <c r="X61" s="18" t="s">
        <v>2214</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2376</v>
      </c>
      <c r="X62" s="18" t="s">
        <v>2214</v>
      </c>
      <c r="AB62" s="27">
        <v>41141.646539351852</v>
      </c>
    </row>
    <row r="63" spans="1:28" ht="25.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2376</v>
      </c>
      <c r="X63" s="18" t="s">
        <v>2214</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2376</v>
      </c>
      <c r="X64" s="18" t="s">
        <v>2214</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2376</v>
      </c>
      <c r="X65" s="18" t="s">
        <v>2238</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2376</v>
      </c>
      <c r="X66" s="18" t="s">
        <v>2248</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2376</v>
      </c>
      <c r="X67" s="18" t="s">
        <v>2214</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2376</v>
      </c>
      <c r="X68" s="18" t="s">
        <v>2214</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2376</v>
      </c>
      <c r="X69" s="18" t="s">
        <v>2214</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2376</v>
      </c>
      <c r="X70" s="18" t="s">
        <v>2214</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2376</v>
      </c>
      <c r="X71" s="18" t="s">
        <v>2214</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2376</v>
      </c>
      <c r="X72" s="18" t="s">
        <v>2214</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2376</v>
      </c>
      <c r="X73" s="18" t="s">
        <v>2214</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2376</v>
      </c>
      <c r="X74" s="18" t="s">
        <v>2214</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2376</v>
      </c>
      <c r="X75" s="18" t="s">
        <v>2214</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2376</v>
      </c>
      <c r="X76" s="18" t="s">
        <v>2214</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2376</v>
      </c>
      <c r="X77" s="18" t="s">
        <v>2214</v>
      </c>
      <c r="AB77" s="27">
        <v>41141.646539351852</v>
      </c>
    </row>
    <row r="78" spans="1:28" ht="25.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2376</v>
      </c>
      <c r="X78" s="18" t="s">
        <v>2214</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2376</v>
      </c>
      <c r="X79" s="18" t="s">
        <v>2214</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2376</v>
      </c>
      <c r="X80" s="18" t="s">
        <v>2214</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2376</v>
      </c>
      <c r="X81" s="18" t="s">
        <v>2214</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2376</v>
      </c>
      <c r="X82" s="18" t="s">
        <v>2214</v>
      </c>
      <c r="AB82" s="27">
        <v>41141.646539351852</v>
      </c>
    </row>
    <row r="83" spans="1:28" ht="25.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2376</v>
      </c>
      <c r="X83" s="18" t="s">
        <v>2214</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2376</v>
      </c>
      <c r="X84" s="18" t="s">
        <v>2214</v>
      </c>
      <c r="AB84" s="27">
        <v>41141.646539351852</v>
      </c>
    </row>
    <row r="85" spans="1:28" ht="25.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2376</v>
      </c>
      <c r="X85" s="18" t="s">
        <v>2214</v>
      </c>
      <c r="AB85" s="27">
        <v>41141.646539351852</v>
      </c>
    </row>
    <row r="86" spans="1:28" ht="25.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2376</v>
      </c>
      <c r="X86" s="18" t="s">
        <v>2214</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2376</v>
      </c>
      <c r="X87" s="18" t="s">
        <v>2214</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2376</v>
      </c>
      <c r="X88" s="18" t="s">
        <v>2214</v>
      </c>
      <c r="AB88" s="27">
        <v>41141.646539351852</v>
      </c>
    </row>
    <row r="89" spans="1:28" ht="25.5" x14ac:dyDescent="0.2">
      <c r="A89" s="24">
        <v>284</v>
      </c>
      <c r="B89" s="18" t="s">
        <v>797</v>
      </c>
      <c r="C89" s="18">
        <v>189</v>
      </c>
      <c r="D89" s="18">
        <v>2</v>
      </c>
      <c r="H89" s="18" t="s">
        <v>143</v>
      </c>
      <c r="I89" s="18" t="s">
        <v>59</v>
      </c>
      <c r="R89" s="18" t="s">
        <v>829</v>
      </c>
      <c r="S89" s="18" t="s">
        <v>830</v>
      </c>
      <c r="U89" s="18" t="s">
        <v>2137</v>
      </c>
      <c r="W89" s="18" t="s">
        <v>2376</v>
      </c>
      <c r="X89" s="18" t="s">
        <v>2214</v>
      </c>
      <c r="AB89" s="27">
        <v>41141.646539351852</v>
      </c>
    </row>
    <row r="90" spans="1:28" ht="25.5" x14ac:dyDescent="0.2">
      <c r="A90" s="24">
        <v>285</v>
      </c>
      <c r="B90" s="18" t="s">
        <v>797</v>
      </c>
      <c r="C90" s="18">
        <v>189</v>
      </c>
      <c r="D90" s="18">
        <v>2</v>
      </c>
      <c r="H90" s="18" t="s">
        <v>143</v>
      </c>
      <c r="I90" s="18" t="s">
        <v>59</v>
      </c>
      <c r="R90" s="18" t="s">
        <v>831</v>
      </c>
      <c r="S90" s="18" t="s">
        <v>830</v>
      </c>
      <c r="U90" s="18" t="s">
        <v>2137</v>
      </c>
      <c r="W90" s="18" t="s">
        <v>2376</v>
      </c>
      <c r="X90" s="18" t="s">
        <v>2214</v>
      </c>
      <c r="AB90" s="27">
        <v>41141.646539351852</v>
      </c>
    </row>
    <row r="91" spans="1:28" ht="25.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2376</v>
      </c>
      <c r="X91" s="18" t="s">
        <v>2214</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2376</v>
      </c>
      <c r="X92" s="18" t="s">
        <v>2214</v>
      </c>
      <c r="AB92" s="27">
        <v>41141.646539351852</v>
      </c>
    </row>
    <row r="93" spans="1:28" ht="25.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2376</v>
      </c>
      <c r="X93" s="18" t="s">
        <v>2214</v>
      </c>
      <c r="AB93" s="27">
        <v>41141.646539351852</v>
      </c>
    </row>
    <row r="94" spans="1:28" ht="25.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2376</v>
      </c>
      <c r="X94" s="18" t="s">
        <v>2214</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2376</v>
      </c>
      <c r="X95" s="18" t="s">
        <v>2214</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2376</v>
      </c>
      <c r="X96" s="18" t="s">
        <v>2214</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2376</v>
      </c>
      <c r="X97" s="18" t="s">
        <v>2248</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2376</v>
      </c>
      <c r="X98" s="18" t="s">
        <v>2250</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2376</v>
      </c>
      <c r="X99" s="18" t="s">
        <v>2214</v>
      </c>
      <c r="AB99" s="27">
        <v>41141.646539351852</v>
      </c>
    </row>
    <row r="100" spans="1:28" ht="25.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2376</v>
      </c>
      <c r="X100" s="18" t="s">
        <v>2214</v>
      </c>
      <c r="AB100" s="27">
        <v>41141.646539351852</v>
      </c>
    </row>
    <row r="101" spans="1:28" ht="25.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2376</v>
      </c>
      <c r="X101" s="18" t="s">
        <v>2214</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2376</v>
      </c>
      <c r="X102" s="18" t="s">
        <v>2248</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2376</v>
      </c>
      <c r="X103" s="18" t="s">
        <v>2214</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2376</v>
      </c>
      <c r="X104" s="18" t="s">
        <v>2289</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2376</v>
      </c>
      <c r="X105" s="18" t="s">
        <v>2214</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2376</v>
      </c>
      <c r="X106" s="18" t="s">
        <v>2248</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2376</v>
      </c>
      <c r="X107" s="18" t="s">
        <v>2214</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2376</v>
      </c>
      <c r="X108" s="18" t="s">
        <v>2214</v>
      </c>
      <c r="AB108" s="27">
        <v>41141.646539351852</v>
      </c>
    </row>
    <row r="109" spans="1:28" ht="25.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2376</v>
      </c>
      <c r="X109" s="18" t="s">
        <v>2214</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2376</v>
      </c>
      <c r="X110" s="18" t="s">
        <v>2214</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2376</v>
      </c>
      <c r="X111" s="18" t="s">
        <v>2214</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2376</v>
      </c>
      <c r="X112" s="18" t="s">
        <v>2214</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2376</v>
      </c>
      <c r="X113" s="18" t="s">
        <v>2214</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2376</v>
      </c>
      <c r="X114" s="18" t="s">
        <v>2214</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2376</v>
      </c>
      <c r="X115" s="18" t="s">
        <v>2214</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2376</v>
      </c>
      <c r="X116" s="18" t="s">
        <v>2214</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2376</v>
      </c>
      <c r="X117" s="18" t="s">
        <v>2214</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2376</v>
      </c>
      <c r="X118" s="18" t="s">
        <v>2214</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2376</v>
      </c>
      <c r="X119" s="18" t="s">
        <v>2214</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2376</v>
      </c>
      <c r="X120" s="18" t="s">
        <v>2244</v>
      </c>
      <c r="AB120" s="27">
        <v>41141.646539351852</v>
      </c>
    </row>
    <row r="121" spans="1:28" ht="25.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2376</v>
      </c>
      <c r="X121" s="18" t="s">
        <v>2214</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2376</v>
      </c>
      <c r="X122" s="18" t="s">
        <v>2214</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2376</v>
      </c>
      <c r="X123" s="18" t="s">
        <v>2214</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2376</v>
      </c>
      <c r="X124" s="18" t="s">
        <v>2214</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2376</v>
      </c>
      <c r="X125" s="18" t="s">
        <v>2283</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2376</v>
      </c>
      <c r="X126" s="18" t="s">
        <v>2214</v>
      </c>
      <c r="AB126" s="27">
        <v>41141.646539351852</v>
      </c>
    </row>
    <row r="127" spans="1:28" ht="25.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2376</v>
      </c>
      <c r="X127" s="18" t="s">
        <v>2214</v>
      </c>
      <c r="AB127" s="27">
        <v>41141.646539351852</v>
      </c>
    </row>
    <row r="128" spans="1:28" ht="25.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2376</v>
      </c>
      <c r="X128" s="18" t="s">
        <v>2214</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2376</v>
      </c>
      <c r="X129" s="18" t="s">
        <v>2214</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2376</v>
      </c>
      <c r="X130" s="18" t="s">
        <v>2214</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2376</v>
      </c>
      <c r="X131" s="18" t="s">
        <v>2279</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2376</v>
      </c>
      <c r="X132" s="18" t="s">
        <v>2251</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2376</v>
      </c>
      <c r="X133" s="18" t="s">
        <v>2214</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2376</v>
      </c>
      <c r="X134" s="18" t="s">
        <v>2295</v>
      </c>
      <c r="AB134" s="27">
        <v>41141.646539351852</v>
      </c>
    </row>
    <row r="135" spans="1:28" ht="25.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2376</v>
      </c>
      <c r="X135" s="18" t="s">
        <v>2214</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2376</v>
      </c>
      <c r="X136" s="18" t="s">
        <v>2280</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2376</v>
      </c>
      <c r="X137" s="18" t="s">
        <v>2223</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2376</v>
      </c>
      <c r="X138" s="18" t="s">
        <v>2236</v>
      </c>
      <c r="AB138" s="27">
        <v>41141.646539351852</v>
      </c>
    </row>
    <row r="139" spans="1:28" ht="25.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2376</v>
      </c>
      <c r="X139" s="18" t="s">
        <v>2214</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2376</v>
      </c>
      <c r="X140" s="18" t="s">
        <v>2214</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2376</v>
      </c>
      <c r="X141" s="18" t="s">
        <v>2218</v>
      </c>
      <c r="AB141" s="27">
        <v>41141.646539351852</v>
      </c>
    </row>
    <row r="142" spans="1:28" ht="25.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2376</v>
      </c>
      <c r="X142" s="18" t="s">
        <v>2214</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2376</v>
      </c>
      <c r="X143" s="18" t="s">
        <v>2214</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2376</v>
      </c>
      <c r="X144" s="18" t="s">
        <v>2214</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2376</v>
      </c>
      <c r="X145" s="18" t="s">
        <v>2219</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2376</v>
      </c>
      <c r="X146" s="18" t="s">
        <v>2220</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2376</v>
      </c>
      <c r="X147" s="18" t="s">
        <v>2221</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2376</v>
      </c>
      <c r="X148" s="18" t="s">
        <v>2224</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2376</v>
      </c>
      <c r="X149" s="18" t="s">
        <v>2225</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2376</v>
      </c>
      <c r="X150" s="18" t="s">
        <v>2214</v>
      </c>
      <c r="AB150" s="27">
        <v>41141.646539351852</v>
      </c>
    </row>
    <row r="151" spans="1:28" ht="25.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2376</v>
      </c>
      <c r="X151" s="18" t="s">
        <v>2214</v>
      </c>
      <c r="AB151" s="27">
        <v>41141.646539351852</v>
      </c>
    </row>
    <row r="152" spans="1:28" ht="25.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2376</v>
      </c>
      <c r="X152" s="18" t="s">
        <v>2214</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2376</v>
      </c>
      <c r="X153" s="18" t="s">
        <v>2214</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2376</v>
      </c>
      <c r="X154" s="18" t="s">
        <v>2214</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2376</v>
      </c>
      <c r="X155" s="18" t="s">
        <v>2279</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2376</v>
      </c>
      <c r="X156" s="18" t="s">
        <v>2252</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2376</v>
      </c>
      <c r="X157" s="18" t="s">
        <v>2214</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2376</v>
      </c>
      <c r="X158" s="18" t="s">
        <v>2214</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2376</v>
      </c>
      <c r="X159" s="18" t="s">
        <v>2281</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2376</v>
      </c>
      <c r="X160" s="18" t="s">
        <v>2214</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2376</v>
      </c>
      <c r="X161" s="18" t="s">
        <v>2290</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2376</v>
      </c>
      <c r="X162" s="18" t="s">
        <v>2214</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2376</v>
      </c>
      <c r="X163" s="18" t="s">
        <v>2291</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2376</v>
      </c>
      <c r="X164" s="18" t="s">
        <v>2214</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2376</v>
      </c>
      <c r="X165" s="18" t="s">
        <v>2214</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2376</v>
      </c>
      <c r="X166" s="18" t="s">
        <v>2214</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2376</v>
      </c>
      <c r="X167" s="18" t="s">
        <v>2226</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2376</v>
      </c>
      <c r="X168" s="18" t="s">
        <v>2214</v>
      </c>
      <c r="AB168" s="27">
        <v>41141.646539351852</v>
      </c>
    </row>
    <row r="169" spans="1:28" ht="25.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2376</v>
      </c>
      <c r="X169" s="18" t="s">
        <v>2214</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2376</v>
      </c>
      <c r="X170" s="18" t="s">
        <v>2214</v>
      </c>
      <c r="AB170" s="27">
        <v>41141.646539351852</v>
      </c>
    </row>
    <row r="171" spans="1:28" ht="25.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2376</v>
      </c>
      <c r="X171" s="18" t="s">
        <v>2214</v>
      </c>
      <c r="AB171" s="27">
        <v>41141.646539351852</v>
      </c>
    </row>
    <row r="172" spans="1:28" ht="25.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2376</v>
      </c>
      <c r="X172" s="18" t="s">
        <v>2214</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2376</v>
      </c>
      <c r="X173" s="18" t="s">
        <v>2217</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2376</v>
      </c>
      <c r="X174" s="18" t="s">
        <v>2214</v>
      </c>
      <c r="AB174" s="27">
        <v>41141.646539351852</v>
      </c>
    </row>
    <row r="175" spans="1:28" ht="25.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2376</v>
      </c>
      <c r="X175" s="18" t="s">
        <v>2214</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2376</v>
      </c>
      <c r="X176" s="18" t="s">
        <v>2214</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2376</v>
      </c>
      <c r="X177" s="18" t="s">
        <v>2214</v>
      </c>
      <c r="AB177" s="27">
        <v>41141.646539351852</v>
      </c>
    </row>
    <row r="178" spans="1:28" ht="25.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2376</v>
      </c>
      <c r="X178" s="18" t="s">
        <v>2214</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2376</v>
      </c>
      <c r="X179" s="18" t="s">
        <v>2214</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2376</v>
      </c>
      <c r="X180" s="18" t="s">
        <v>2214</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2376</v>
      </c>
      <c r="X181" s="18" t="s">
        <v>2292</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2376</v>
      </c>
      <c r="X182" s="18" t="s">
        <v>2232</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2376</v>
      </c>
      <c r="X183" s="18" t="s">
        <v>2214</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2376</v>
      </c>
      <c r="X184" s="18" t="s">
        <v>2214</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2376</v>
      </c>
      <c r="X185" s="18" t="s">
        <v>2284</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2376</v>
      </c>
      <c r="X186" s="18" t="s">
        <v>2214</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2376</v>
      </c>
      <c r="X187" s="18" t="s">
        <v>2228</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2376</v>
      </c>
      <c r="X188" s="18" t="s">
        <v>2214</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2376</v>
      </c>
      <c r="X189" s="18" t="s">
        <v>2244</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2376</v>
      </c>
      <c r="X190" s="18" t="s">
        <v>2216</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2376</v>
      </c>
      <c r="X191" s="18" t="s">
        <v>2214</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2376</v>
      </c>
      <c r="X192" s="18" t="s">
        <v>2227</v>
      </c>
      <c r="AB192" s="27">
        <v>41141.646539351852</v>
      </c>
    </row>
    <row r="193" spans="1:28" ht="25.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2376</v>
      </c>
      <c r="X193" s="18" t="s">
        <v>2214</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2376</v>
      </c>
      <c r="X194" s="18" t="s">
        <v>2214</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2376</v>
      </c>
      <c r="X195" s="18" t="s">
        <v>2214</v>
      </c>
      <c r="AB195" s="27">
        <v>41141.646539351852</v>
      </c>
    </row>
    <row r="196" spans="1:28" ht="25.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2376</v>
      </c>
      <c r="X196" s="18" t="s">
        <v>2214</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2376</v>
      </c>
      <c r="X197" s="18" t="s">
        <v>2214</v>
      </c>
      <c r="AB197" s="27">
        <v>41141.646539351852</v>
      </c>
    </row>
    <row r="198" spans="1:28" ht="25.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2376</v>
      </c>
      <c r="X198" s="18" t="s">
        <v>2214</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2376</v>
      </c>
      <c r="X199" s="18" t="s">
        <v>2214</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2376</v>
      </c>
      <c r="X200" s="18" t="s">
        <v>2214</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2376</v>
      </c>
      <c r="X201" s="18" t="s">
        <v>2214</v>
      </c>
      <c r="AB201" s="27">
        <v>41141.646539351852</v>
      </c>
    </row>
    <row r="202" spans="1:28" ht="25.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2376</v>
      </c>
      <c r="X202" s="18" t="s">
        <v>2214</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2376</v>
      </c>
      <c r="X203" s="18" t="s">
        <v>2214</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2376</v>
      </c>
      <c r="X204" s="18" t="s">
        <v>2240</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2376</v>
      </c>
      <c r="X205" s="18" t="s">
        <v>2214</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2376</v>
      </c>
      <c r="X206" s="18" t="s">
        <v>2253</v>
      </c>
      <c r="AB206" s="27">
        <v>41141.646539351852</v>
      </c>
    </row>
    <row r="207" spans="1:28" ht="25.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2376</v>
      </c>
      <c r="X207" s="18" t="s">
        <v>2214</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2376</v>
      </c>
      <c r="X208" s="18" t="s">
        <v>2254</v>
      </c>
      <c r="AB208" s="27">
        <v>41141.646539351852</v>
      </c>
    </row>
    <row r="209" spans="1:28" ht="25.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2376</v>
      </c>
      <c r="X209" s="18" t="s">
        <v>2214</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2376</v>
      </c>
      <c r="X210" s="18" t="s">
        <v>2214</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2376</v>
      </c>
      <c r="X211" s="18" t="s">
        <v>2214</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2376</v>
      </c>
      <c r="X212" s="18" t="s">
        <v>2214</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2376</v>
      </c>
      <c r="X213" s="18" t="s">
        <v>2214</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2376</v>
      </c>
      <c r="X214" s="18" t="s">
        <v>2214</v>
      </c>
      <c r="AB214" s="27">
        <v>41141.646539351852</v>
      </c>
    </row>
    <row r="215" spans="1:28" ht="25.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2376</v>
      </c>
      <c r="X215" s="18" t="s">
        <v>2214</v>
      </c>
      <c r="AB215" s="27">
        <v>41141.646539351852</v>
      </c>
    </row>
    <row r="216" spans="1:28" ht="25.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2376</v>
      </c>
      <c r="X216" s="18" t="s">
        <v>2214</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2376</v>
      </c>
      <c r="X217" s="18" t="s">
        <v>2214</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2376</v>
      </c>
      <c r="X218" s="18" t="s">
        <v>2214</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2376</v>
      </c>
      <c r="X219" s="18" t="s">
        <v>2255</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2376</v>
      </c>
      <c r="X220" s="18" t="s">
        <v>2214</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2376</v>
      </c>
      <c r="X221" s="18" t="s">
        <v>2276</v>
      </c>
      <c r="AB221" s="27">
        <v>41141.646539351852</v>
      </c>
    </row>
    <row r="222" spans="1:28" ht="25.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2376</v>
      </c>
      <c r="X222" s="18" t="s">
        <v>2214</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2376</v>
      </c>
      <c r="X223" s="18" t="s">
        <v>2214</v>
      </c>
      <c r="AB223" s="27">
        <v>41141.646539351852</v>
      </c>
    </row>
    <row r="224" spans="1:28" ht="25.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2376</v>
      </c>
      <c r="X224" s="18" t="s">
        <v>2214</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2376</v>
      </c>
      <c r="X225" s="18" t="s">
        <v>2214</v>
      </c>
      <c r="AB225" s="27">
        <v>41141.646539351852</v>
      </c>
    </row>
    <row r="226" spans="1:28" ht="25.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2376</v>
      </c>
      <c r="X226" s="18" t="s">
        <v>2214</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2376</v>
      </c>
      <c r="X227" s="18" t="s">
        <v>2214</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2376</v>
      </c>
      <c r="X228" s="18" t="s">
        <v>2214</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2376</v>
      </c>
      <c r="X229" s="18" t="s">
        <v>2214</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2376</v>
      </c>
      <c r="X230" s="18" t="s">
        <v>2237</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2376</v>
      </c>
      <c r="X231" s="18" t="s">
        <v>2214</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2376</v>
      </c>
      <c r="X232" s="18" t="s">
        <v>2214</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2376</v>
      </c>
      <c r="X233" s="18" t="s">
        <v>2215</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2376</v>
      </c>
      <c r="X234" s="18" t="s">
        <v>2214</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2376</v>
      </c>
      <c r="X235" s="18" t="s">
        <v>2214</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2376</v>
      </c>
      <c r="X236" s="18" t="s">
        <v>2214</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2376</v>
      </c>
      <c r="X237" s="18" t="s">
        <v>2214</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2376</v>
      </c>
      <c r="X238" s="18" t="s">
        <v>2285</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2376</v>
      </c>
      <c r="X239" s="18" t="s">
        <v>2214</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2376</v>
      </c>
      <c r="X240" s="18" t="s">
        <v>2282</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2376</v>
      </c>
      <c r="X241" s="18" t="s">
        <v>2214</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2376</v>
      </c>
      <c r="X242" s="18" t="s">
        <v>2293</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2376</v>
      </c>
      <c r="X243" s="18" t="s">
        <v>2214</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2376</v>
      </c>
      <c r="X244" s="18" t="s">
        <v>2214</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2376</v>
      </c>
      <c r="X245" s="18" t="s">
        <v>2214</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2376</v>
      </c>
      <c r="X246" s="18" t="s">
        <v>2214</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2376</v>
      </c>
      <c r="X247" s="18" t="s">
        <v>2214</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2376</v>
      </c>
      <c r="X248" s="18" t="s">
        <v>2214</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2376</v>
      </c>
      <c r="X249" s="18" t="s">
        <v>2294</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2376</v>
      </c>
      <c r="X250" s="18" t="s">
        <v>2214</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2376</v>
      </c>
      <c r="X251" s="18" t="s">
        <v>2214</v>
      </c>
      <c r="AB251" s="27">
        <v>41141.646539351852</v>
      </c>
    </row>
    <row r="252" spans="1:28" ht="25.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2376</v>
      </c>
      <c r="X252" s="18" t="s">
        <v>2214</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2376</v>
      </c>
      <c r="X253" s="18" t="s">
        <v>2214</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2376</v>
      </c>
      <c r="X254" s="18" t="s">
        <v>2214</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2376</v>
      </c>
      <c r="X255" s="18" t="s">
        <v>2214</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2376</v>
      </c>
      <c r="X256" s="18" t="s">
        <v>2214</v>
      </c>
      <c r="AB256" s="27">
        <v>41141.646539351852</v>
      </c>
    </row>
    <row r="257" spans="1:28" ht="25.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2376</v>
      </c>
      <c r="X257" s="18" t="s">
        <v>2214</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2376</v>
      </c>
      <c r="X258" s="18" t="s">
        <v>2256</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2376</v>
      </c>
      <c r="X259" s="18" t="s">
        <v>2214</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2376</v>
      </c>
      <c r="X260" s="18" t="s">
        <v>2214</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2376</v>
      </c>
      <c r="X261" s="18" t="s">
        <v>2214</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2376</v>
      </c>
      <c r="X262" s="18" t="s">
        <v>2214</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2376</v>
      </c>
      <c r="X263" s="18" t="s">
        <v>2214</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2376</v>
      </c>
      <c r="X264" s="18" t="s">
        <v>2214</v>
      </c>
      <c r="AB264" s="27">
        <v>41141.646539351852</v>
      </c>
    </row>
    <row r="265" spans="1:28" ht="25.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2376</v>
      </c>
      <c r="X265" s="18" t="s">
        <v>2241</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2376</v>
      </c>
      <c r="X266" s="18" t="s">
        <v>2214</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2376</v>
      </c>
      <c r="X267" s="18" t="s">
        <v>2214</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2376</v>
      </c>
      <c r="X268" s="18" t="s">
        <v>2214</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2376</v>
      </c>
      <c r="X269" s="18" t="s">
        <v>2214</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2376</v>
      </c>
      <c r="X270" s="18" t="s">
        <v>2214</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2376</v>
      </c>
      <c r="X271" s="18" t="s">
        <v>2214</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2376</v>
      </c>
      <c r="X272" s="18" t="s">
        <v>2214</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2376</v>
      </c>
      <c r="X273" s="18" t="s">
        <v>2257</v>
      </c>
      <c r="AB273" s="27">
        <v>41141.646539351852</v>
      </c>
    </row>
    <row r="274" spans="1:28" ht="25.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2376</v>
      </c>
      <c r="X274" s="18" t="s">
        <v>2258</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2376</v>
      </c>
      <c r="X275" s="18" t="s">
        <v>2230</v>
      </c>
      <c r="AB275" s="27">
        <v>41141.646539351852</v>
      </c>
    </row>
    <row r="276" spans="1:28" ht="25.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2376</v>
      </c>
      <c r="X276" s="18" t="s">
        <v>2214</v>
      </c>
      <c r="AB276" s="27">
        <v>41141.646539351852</v>
      </c>
    </row>
    <row r="277" spans="1:28" ht="25.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2376</v>
      </c>
      <c r="X277" s="18" t="s">
        <v>2214</v>
      </c>
      <c r="AB277" s="27">
        <v>41141.646539351852</v>
      </c>
    </row>
    <row r="278" spans="1:28" ht="25.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2376</v>
      </c>
      <c r="X278" s="18" t="s">
        <v>2214</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2376</v>
      </c>
      <c r="X279" s="18" t="s">
        <v>2214</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2376</v>
      </c>
      <c r="X280" s="18" t="s">
        <v>2214</v>
      </c>
      <c r="AB280" s="27">
        <v>41141.646539351852</v>
      </c>
    </row>
    <row r="281" spans="1:28" ht="25.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2376</v>
      </c>
      <c r="X281" s="18" t="s">
        <v>2214</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2376</v>
      </c>
      <c r="X282" s="18" t="s">
        <v>2214</v>
      </c>
      <c r="AB282" s="27">
        <v>41141.646539351852</v>
      </c>
    </row>
    <row r="283" spans="1:28" ht="25.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2376</v>
      </c>
      <c r="X283" s="18" t="s">
        <v>2214</v>
      </c>
      <c r="AB283" s="27">
        <v>41141.646539351852</v>
      </c>
    </row>
    <row r="284" spans="1:28" ht="25.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2376</v>
      </c>
      <c r="X284" s="18" t="s">
        <v>2214</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2376</v>
      </c>
      <c r="X285" s="18" t="s">
        <v>2214</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2376</v>
      </c>
      <c r="X286" s="18" t="s">
        <v>2214</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2376</v>
      </c>
      <c r="X287" s="18" t="s">
        <v>2242</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2376</v>
      </c>
      <c r="X288" s="18" t="s">
        <v>2249</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2376</v>
      </c>
      <c r="X289" s="18" t="s">
        <v>2214</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2376</v>
      </c>
      <c r="X290" s="18" t="s">
        <v>2214</v>
      </c>
      <c r="AB290" s="27">
        <v>41141.646539351852</v>
      </c>
    </row>
    <row r="291" spans="1:28" ht="25.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2376</v>
      </c>
      <c r="X291" s="18" t="s">
        <v>2214</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2376</v>
      </c>
      <c r="X292" s="18" t="s">
        <v>2214</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2376</v>
      </c>
      <c r="X293" s="18" t="s">
        <v>2214</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2376</v>
      </c>
      <c r="X294" s="18" t="s">
        <v>2259</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2376</v>
      </c>
      <c r="X295" s="18" t="s">
        <v>2214</v>
      </c>
      <c r="AB295" s="27">
        <v>41141.646539351852</v>
      </c>
    </row>
    <row r="296" spans="1:28" ht="25.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2376</v>
      </c>
      <c r="X296" s="18" t="s">
        <v>2214</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2376</v>
      </c>
      <c r="X297" s="18" t="s">
        <v>2214</v>
      </c>
      <c r="AB297" s="27">
        <v>41141.646539351852</v>
      </c>
    </row>
    <row r="298" spans="1:28" ht="25.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2376</v>
      </c>
      <c r="X298" s="18" t="s">
        <v>2214</v>
      </c>
      <c r="AB298" s="27">
        <v>41141.646539351852</v>
      </c>
    </row>
    <row r="299" spans="1:28" ht="25.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2376</v>
      </c>
      <c r="X299" s="18" t="s">
        <v>2214</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2376</v>
      </c>
      <c r="X300" s="18" t="s">
        <v>2260</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2376</v>
      </c>
      <c r="X301" s="18" t="s">
        <v>2243</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2376</v>
      </c>
      <c r="X302" s="18" t="s">
        <v>2214</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2376</v>
      </c>
      <c r="X303" s="18" t="s">
        <v>2233</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2376</v>
      </c>
      <c r="X304" s="18" t="s">
        <v>2229</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2376</v>
      </c>
      <c r="X305" s="18" t="s">
        <v>2214</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2376</v>
      </c>
      <c r="X306" s="18" t="s">
        <v>2214</v>
      </c>
      <c r="AB306" s="27">
        <v>41141.680925925924</v>
      </c>
    </row>
  </sheetData>
  <autoFilter ref="A1:AC30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7"/>
  <sheetViews>
    <sheetView zoomScaleNormal="100" workbookViewId="0">
      <selection activeCell="A351" sqref="A351:XFD351"/>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2214</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2214</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2214</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2214</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2214</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2214</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2214</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2214</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2214</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2214</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2377</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2378</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2379</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2214</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2214</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2214</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2214</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2380</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2381</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2214</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2382</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2214</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2383</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2214</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2214</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2384</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2214</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2385</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2386</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2214</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2387</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2388</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2388</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2214</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2389</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2390</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2388</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2388</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2214</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2214</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2214</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2214</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2214</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2214</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2:11" hidden="1" x14ac:dyDescent="0.2">
      <c r="B993" s="18" t="s">
        <v>2126</v>
      </c>
      <c r="C993" s="18">
        <v>189</v>
      </c>
      <c r="D993" s="18">
        <v>2</v>
      </c>
      <c r="E993" s="25" t="s">
        <v>112</v>
      </c>
      <c r="F993" s="25" t="s">
        <v>113</v>
      </c>
      <c r="G993" s="25" t="s">
        <v>114</v>
      </c>
      <c r="H993" s="18" t="s">
        <v>58</v>
      </c>
      <c r="I993" s="18" t="s">
        <v>59</v>
      </c>
      <c r="K993" s="25">
        <v>19</v>
      </c>
    </row>
    <row r="994" spans="2:11" hidden="1" x14ac:dyDescent="0.2">
      <c r="B994" s="18" t="s">
        <v>2126</v>
      </c>
      <c r="C994" s="18">
        <v>189</v>
      </c>
      <c r="D994" s="18">
        <v>2</v>
      </c>
      <c r="E994" s="25" t="s">
        <v>267</v>
      </c>
      <c r="F994" s="25" t="s">
        <v>113</v>
      </c>
      <c r="G994" s="25" t="s">
        <v>215</v>
      </c>
      <c r="H994" s="18" t="s">
        <v>58</v>
      </c>
      <c r="I994" s="18" t="s">
        <v>59</v>
      </c>
      <c r="K994" s="25">
        <v>34</v>
      </c>
    </row>
    <row r="995" spans="2:11" hidden="1" x14ac:dyDescent="0.2">
      <c r="B995" s="18" t="s">
        <v>2126</v>
      </c>
      <c r="C995" s="18">
        <v>189</v>
      </c>
      <c r="D995" s="18">
        <v>2</v>
      </c>
      <c r="E995" s="25" t="s">
        <v>68</v>
      </c>
      <c r="F995" s="25" t="s">
        <v>69</v>
      </c>
      <c r="G995" s="25" t="s">
        <v>262</v>
      </c>
      <c r="H995" s="18" t="s">
        <v>58</v>
      </c>
      <c r="I995" s="18" t="s">
        <v>59</v>
      </c>
      <c r="K995" s="25">
        <v>46</v>
      </c>
    </row>
    <row r="996" spans="2:11" hidden="1" x14ac:dyDescent="0.2">
      <c r="B996" s="18" t="s">
        <v>2126</v>
      </c>
      <c r="C996" s="18">
        <v>189</v>
      </c>
      <c r="D996" s="18">
        <v>2</v>
      </c>
      <c r="E996" s="25" t="s">
        <v>68</v>
      </c>
      <c r="F996" s="25" t="s">
        <v>69</v>
      </c>
      <c r="G996" s="25" t="s">
        <v>234</v>
      </c>
      <c r="H996" s="18" t="s">
        <v>58</v>
      </c>
      <c r="I996" s="18" t="s">
        <v>59</v>
      </c>
      <c r="K996" s="25">
        <v>13</v>
      </c>
    </row>
    <row r="997" spans="2:11" ht="25.5" hidden="1" x14ac:dyDescent="0.2">
      <c r="B997" s="18" t="s">
        <v>2126</v>
      </c>
      <c r="C997" s="18">
        <v>189</v>
      </c>
      <c r="D997" s="18">
        <v>2</v>
      </c>
      <c r="E997" s="25" t="s">
        <v>277</v>
      </c>
      <c r="F997" s="25" t="s">
        <v>126</v>
      </c>
      <c r="G997" s="25" t="s">
        <v>278</v>
      </c>
      <c r="H997" s="18" t="s">
        <v>58</v>
      </c>
      <c r="I997" s="18" t="s">
        <v>59</v>
      </c>
      <c r="K997" s="25">
        <v>25</v>
      </c>
    </row>
  </sheetData>
  <autoFilter ref="A1:AC997">
    <filterColumn colId="22">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Revision History</vt:lpstr>
      <vt:lpstr>Comments</vt:lpstr>
      <vt:lpstr>Overview</vt:lpstr>
      <vt:lpstr>Editorial tab 1</vt:lpstr>
      <vt:lpstr>Editorial tab 2</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2012-09-20T16:23:09Z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