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8580" activeTab="3"/>
  </bookViews>
  <sheets>
    <sheet name="Title" sheetId="1" r:id="rId1"/>
    <sheet name="Revision History" sheetId="9" r:id="rId2"/>
    <sheet name="Comments" sheetId="10" r:id="rId3"/>
    <sheet name="Overview" sheetId="11" r:id="rId4"/>
  </sheets>
  <definedNames>
    <definedName name="_xlnm._FilterDatabase" localSheetId="2" hidden="1">Comments!$A$1:$AD$999</definedName>
  </definedNames>
  <calcPr calcId="145621"/>
</workbook>
</file>

<file path=xl/calcChain.xml><?xml version="1.0" encoding="utf-8"?>
<calcChain xmlns="http://schemas.openxmlformats.org/spreadsheetml/2006/main">
  <c r="K16" i="11" l="1"/>
  <c r="K15" i="11"/>
  <c r="K11" i="11"/>
  <c r="H8" i="11" l="1"/>
  <c r="H7" i="11"/>
  <c r="H5" i="11"/>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I10" i="11" l="1"/>
  <c r="K10" i="11" s="1"/>
</calcChain>
</file>

<file path=xl/sharedStrings.xml><?xml version="1.0" encoding="utf-8"?>
<sst xmlns="http://schemas.openxmlformats.org/spreadsheetml/2006/main" count="10215" uniqueCount="2206">
  <si>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</si>
  <si>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</si>
  <si>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</si>
  <si>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</si>
  <si>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</si>
  <si>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</si>
  <si>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</si>
  <si>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</si>
  <si>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</si>
  <si>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</si>
  <si>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</si>
  <si>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</si>
  <si>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</si>
  <si>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</si>
  <si>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</si>
  <si>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</si>
  <si>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</si>
  <si>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</si>
  <si>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</si>
  <si>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</si>
  <si>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</si>
  <si>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</si>
  <si>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</si>
  <si>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</si>
  <si>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</si>
  <si>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</si>
  <si>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</si>
  <si>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</si>
  <si>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</si>
  <si>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</si>
  <si>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</si>
  <si>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</si>
  <si>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</si>
  <si>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</si>
  <si>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</si>
  <si>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</si>
  <si>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</si>
  <si>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</si>
  <si>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</si>
  <si>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</si>
  <si>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</si>
  <si>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</si>
  <si>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</si>
  <si>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</si>
  <si>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</si>
  <si>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</si>
  <si>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</si>
  <si>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</si>
  <si>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</si>
  <si>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</si>
  <si>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</si>
  <si>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</si>
  <si>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</si>
  <si>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</si>
  <si>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</si>
  <si>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</si>
  <si>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</si>
  <si>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</si>
  <si>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</si>
  <si>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</si>
  <si>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</si>
  <si>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</si>
  <si>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</si>
  <si>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</si>
  <si>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</si>
  <si>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</si>
  <si>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</si>
  <si>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</si>
  <si>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</si>
  <si>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</si>
  <si>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</si>
  <si>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</si>
  <si>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</si>
  <si>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</si>
  <si>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</si>
  <si>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</si>
  <si>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</si>
  <si>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</si>
  <si>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</si>
  <si>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</si>
  <si>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</si>
  <si>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</si>
  <si>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</si>
  <si>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</si>
  <si>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</si>
  <si>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</si>
  <si>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</si>
  <si>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</si>
  <si>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</si>
  <si>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</si>
  <si>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</si>
  <si>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</si>
  <si>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</si>
  <si>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</si>
  <si>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</si>
  <si>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</si>
  <si>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</si>
  <si>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</si>
  <si>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</si>
  <si>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</si>
  <si>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</si>
  <si>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</si>
  <si>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</si>
  <si>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</si>
  <si>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</si>
  <si>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</si>
  <si>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</si>
  <si>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</si>
  <si>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</si>
  <si>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</si>
  <si>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</si>
  <si>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</si>
  <si>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</si>
  <si>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</si>
  <si>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</si>
  <si>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</si>
  <si>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</si>
  <si>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</si>
  <si>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</si>
  <si>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</si>
  <si>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</si>
  <si>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</si>
  <si>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</si>
  <si>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</si>
  <si>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</si>
  <si>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</si>
  <si>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</si>
  <si>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</si>
  <si>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</si>
  <si>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</si>
  <si>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</si>
  <si>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</si>
  <si>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</si>
  <si>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</si>
  <si>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</si>
  <si>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</si>
  <si>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</si>
  <si>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</si>
  <si>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</si>
  <si>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</si>
  <si>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</si>
  <si>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</si>
  <si>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</si>
  <si>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</si>
  <si>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</si>
  <si>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</si>
  <si>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</si>
  <si>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</si>
  <si>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</si>
  <si>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</si>
  <si>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</si>
  <si>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</si>
  <si>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</si>
  <si>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</si>
  <si>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</si>
  <si>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</si>
  <si>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</si>
  <si>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</si>
  <si>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</si>
  <si>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</si>
  <si>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</si>
  <si>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</si>
  <si>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</si>
  <si>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</si>
  <si>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</si>
  <si>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</si>
  <si>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</si>
  <si>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</si>
  <si>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</si>
  <si>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</si>
  <si>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</si>
  <si>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</si>
  <si>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</si>
  <si>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</si>
  <si>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</si>
  <si>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</si>
  <si>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</si>
  <si>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</si>
  <si>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</si>
  <si>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</si>
  <si>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</si>
  <si>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</si>
  <si>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</si>
  <si>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</si>
  <si>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</si>
  <si>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</si>
  <si>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</si>
  <si>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</si>
  <si>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</si>
  <si>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</si>
  <si>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</si>
  <si>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</si>
  <si>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</si>
  <si>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</si>
  <si>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</si>
  <si>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</si>
  <si>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</si>
  <si>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</si>
  <si>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</si>
  <si>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</si>
  <si>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</si>
  <si>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</si>
  <si>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</si>
  <si>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</si>
  <si>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</si>
  <si>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</si>
  <si>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</si>
  <si>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</si>
  <si>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</si>
  <si>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</si>
  <si>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</si>
  <si>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</si>
  <si>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</si>
  <si>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</si>
  <si>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</si>
  <si>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</si>
  <si>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</si>
  <si>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</si>
  <si>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</si>
  <si>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</si>
  <si>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</si>
  <si>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</si>
  <si>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</si>
  <si>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</si>
  <si>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</si>
  <si>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</si>
  <si>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</si>
  <si>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</si>
  <si>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</si>
  <si>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</si>
  <si>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</si>
  <si>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</si>
  <si>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</si>
  <si>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</si>
  <si>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</si>
  <si>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</si>
  <si>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</si>
  <si>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</si>
  <si>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</si>
  <si>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</si>
  <si>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</si>
  <si>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</si>
  <si>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</si>
  <si>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</si>
  <si>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</si>
  <si>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</si>
  <si>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</si>
  <si>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</si>
  <si>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</si>
  <si>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</si>
  <si>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</si>
  <si>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</si>
  <si>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</si>
  <si>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</si>
  <si>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</si>
  <si>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</si>
  <si>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</si>
  <si>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</si>
  <si>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</si>
  <si>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</si>
  <si>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</si>
  <si>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</si>
  <si>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</si>
  <si>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</si>
  <si>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</si>
  <si>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</si>
  <si>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</si>
  <si>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</si>
  <si>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</si>
  <si>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</si>
  <si>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</si>
  <si>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</si>
  <si>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</si>
  <si>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</si>
  <si>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</si>
  <si>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</si>
  <si>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</si>
  <si>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</si>
  <si>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</si>
  <si>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</si>
  <si>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</si>
  <si>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</si>
  <si>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</si>
  <si>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</si>
  <si>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</si>
  <si>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</si>
  <si>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</si>
  <si>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</si>
  <si>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</si>
  <si>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</si>
  <si>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</si>
  <si>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</si>
  <si>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</si>
  <si>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</si>
  <si>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</si>
  <si>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</si>
  <si>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</si>
  <si>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</si>
  <si>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</si>
  <si>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</si>
  <si>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</si>
  <si>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</si>
  <si>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</si>
  <si>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</si>
  <si>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</si>
  <si>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</si>
  <si>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</si>
  <si>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</si>
  <si>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</si>
  <si>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</si>
  <si>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</si>
  <si>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</si>
  <si>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</si>
  <si>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</si>
  <si>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</si>
  <si>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</si>
  <si>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</si>
  <si>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</si>
  <si>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</si>
  <si>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</si>
  <si>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</si>
  <si>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</si>
  <si>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</si>
  <si>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</si>
  <si>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</si>
  <si>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</si>
  <si>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</si>
  <si>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</si>
  <si>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</si>
  <si>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</si>
  <si>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</si>
  <si>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</si>
  <si>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</si>
  <si>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</si>
  <si>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</si>
  <si>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</si>
  <si>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</si>
  <si>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</si>
  <si>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</si>
  <si>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</si>
  <si>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</si>
  <si>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</si>
  <si>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</si>
  <si>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</si>
  <si>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</si>
  <si>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</si>
  <si>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</si>
  <si>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</si>
  <si>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</si>
  <si>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</si>
  <si>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</si>
  <si>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</si>
  <si>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</si>
  <si>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</si>
  <si>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</si>
  <si>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</si>
  <si>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</si>
  <si>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</si>
  <si>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</si>
  <si>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</si>
  <si>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</si>
  <si>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</si>
  <si>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</si>
  <si>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</si>
  <si>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</si>
  <si>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</si>
  <si>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</si>
  <si>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</si>
  <si>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</si>
  <si>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</si>
  <si>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</si>
  <si>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</si>
  <si>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</si>
  <si>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</si>
  <si>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</si>
  <si>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</si>
  <si>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</si>
  <si>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</si>
  <si>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</si>
  <si>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</si>
  <si>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</si>
  <si>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</si>
  <si>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</si>
  <si>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</si>
  <si>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</si>
  <si>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</si>
  <si>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</si>
  <si>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</si>
  <si>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</si>
  <si>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</si>
  <si>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</si>
  <si>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</si>
  <si>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</si>
  <si>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</si>
  <si>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</si>
  <si>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</si>
  <si>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</si>
  <si>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</si>
  <si>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</si>
  <si>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</si>
  <si>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</si>
  <si>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</si>
  <si>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</si>
  <si>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</si>
  <si>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</si>
  <si>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</si>
  <si>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</si>
  <si>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</si>
  <si>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</si>
  <si>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</si>
  <si>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</si>
  <si>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</si>
  <si>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</si>
  <si>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</si>
  <si>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</si>
  <si>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</si>
  <si>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</si>
  <si>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</si>
  <si>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</si>
  <si>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</si>
  <si>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</si>
  <si>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</si>
  <si>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</si>
  <si>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</si>
  <si>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</si>
  <si>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</si>
  <si>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</si>
  <si>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</si>
  <si>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</si>
  <si>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</si>
  <si>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</si>
  <si>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</si>
  <si>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</si>
  <si>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</si>
  <si>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</si>
  <si>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</si>
  <si>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</si>
  <si>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</si>
  <si>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</si>
  <si>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</si>
  <si>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</si>
  <si>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</si>
  <si>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</si>
  <si>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</si>
  <si>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</si>
  <si>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</si>
  <si>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</si>
  <si>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</si>
  <si>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</si>
  <si>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</si>
  <si>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</si>
  <si>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</si>
  <si>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</si>
  <si>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</si>
  <si>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</si>
  <si>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</si>
  <si>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</si>
  <si>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</si>
  <si>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</si>
  <si>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</si>
  <si>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</si>
  <si>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</si>
  <si>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</si>
  <si>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</si>
  <si>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</si>
  <si>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</si>
  <si>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</si>
  <si>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</si>
  <si>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</si>
  <si>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</si>
  <si>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</si>
  <si>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</si>
  <si>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</si>
  <si>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</si>
  <si>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</si>
  <si>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</si>
  <si>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</si>
  <si>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</si>
  <si>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</si>
  <si>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</si>
  <si>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</si>
  <si>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</si>
  <si>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</si>
  <si>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</si>
  <si>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</si>
  <si>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</si>
  <si>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</si>
  <si>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</si>
  <si>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</si>
  <si>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</si>
  <si>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</si>
  <si>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</si>
  <si>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</si>
  <si>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</si>
  <si>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</si>
  <si>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</si>
  <si>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</si>
  <si>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</si>
  <si>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</si>
  <si>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</si>
  <si>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</si>
  <si>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</si>
  <si>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</si>
  <si>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</si>
  <si>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</si>
  <si>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</si>
  <si>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</si>
  <si>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</si>
  <si>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</si>
  <si>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</si>
  <si>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</si>
  <si>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</si>
  <si>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</si>
  <si>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</si>
  <si>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</si>
  <si>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</si>
  <si>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</si>
  <si>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</si>
  <si>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</si>
  <si>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</si>
  <si>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</si>
  <si>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</si>
  <si>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</si>
  <si>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</si>
  <si>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</si>
  <si>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</si>
  <si>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</si>
  <si>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</si>
  <si>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</si>
  <si>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</si>
  <si>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</si>
  <si>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</si>
  <si>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</si>
  <si>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</si>
  <si>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</si>
  <si>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</si>
  <si>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</si>
  <si>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</si>
  <si>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</si>
  <si>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</si>
  <si>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</si>
  <si>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</si>
  <si>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</si>
  <si>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</si>
  <si>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</si>
  <si>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</si>
  <si>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</si>
  <si>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</si>
  <si>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</si>
  <si>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</si>
  <si>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</si>
  <si>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</si>
  <si>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</si>
  <si>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</si>
  <si>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</si>
  <si>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</si>
  <si>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</si>
  <si>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</si>
  <si>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</si>
  <si>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</si>
  <si>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</si>
  <si>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</si>
  <si>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</si>
  <si>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</si>
  <si>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</si>
  <si>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</si>
  <si>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</si>
  <si>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</si>
  <si>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</si>
  <si>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</si>
  <si>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</si>
  <si>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</si>
  <si>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</si>
  <si>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</si>
  <si>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</si>
  <si>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</si>
  <si>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</si>
  <si>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</si>
  <si>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</si>
  <si>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</si>
  <si>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</si>
  <si>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</si>
  <si>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</si>
  <si>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</si>
  <si>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</si>
  <si>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</si>
  <si>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</si>
  <si>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</si>
  <si>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</si>
  <si>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</si>
  <si>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</si>
  <si>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</si>
  <si>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</si>
  <si>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</si>
  <si>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</si>
  <si>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</si>
  <si>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</si>
  <si>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</si>
  <si>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</si>
  <si>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</si>
  <si>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</si>
  <si>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</si>
  <si>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</si>
  <si>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</si>
  <si>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</si>
  <si>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</si>
  <si>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</si>
  <si>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</si>
  <si>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</si>
  <si>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</si>
  <si>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</si>
  <si>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</si>
  <si>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</si>
  <si>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</si>
  <si>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</si>
  <si>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</si>
  <si>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</si>
  <si>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</si>
  <si>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</si>
  <si>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</si>
  <si>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</si>
  <si>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</si>
  <si>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</si>
  <si>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</si>
  <si>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</si>
  <si>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</si>
  <si>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</si>
  <si>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</si>
  <si>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</si>
  <si>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</si>
  <si>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</si>
  <si>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</si>
  <si>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</si>
  <si>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</si>
  <si>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</si>
  <si>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</si>
  <si>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</si>
  <si>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</si>
  <si>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</si>
  <si>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</si>
  <si>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</si>
  <si>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</si>
  <si>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</si>
  <si>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</si>
  <si>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</si>
  <si>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</si>
  <si>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</si>
  <si>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</si>
  <si>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</si>
  <si>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</si>
  <si>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</si>
  <si>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</si>
  <si>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</si>
  <si>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</si>
  <si>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</si>
  <si>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</si>
  <si>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</si>
  <si>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</si>
  <si>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</si>
  <si>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</si>
  <si>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</si>
  <si>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</si>
  <si>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</si>
  <si>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</si>
  <si>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</si>
  <si>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</si>
  <si>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</si>
  <si>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</si>
  <si>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</si>
  <si>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</si>
  <si>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</si>
  <si>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</si>
  <si>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</si>
  <si>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</si>
  <si>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</si>
  <si>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</si>
  <si>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</si>
  <si>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</si>
  <si>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</si>
  <si>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</si>
  <si>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</si>
  <si>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</si>
  <si>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</si>
  <si>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</si>
  <si>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</si>
  <si>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</si>
  <si>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</si>
  <si>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</si>
  <si>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</si>
  <si>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</si>
  <si>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</si>
  <si>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</si>
  <si>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</si>
  <si>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</si>
  <si>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</si>
  <si>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</si>
  <si>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</si>
  <si>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</si>
  <si>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</si>
  <si>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</si>
  <si>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</si>
  <si>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</si>
  <si>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</si>
  <si>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</si>
  <si>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</si>
  <si>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</si>
  <si>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</si>
  <si>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</si>
  <si>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</si>
  <si>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</si>
  <si>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</si>
  <si>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</si>
  <si>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</si>
  <si>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</si>
  <si>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</si>
  <si>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</si>
  <si>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</si>
  <si>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</si>
  <si>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</si>
  <si>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</si>
  <si>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</si>
  <si>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</si>
  <si>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</si>
  <si>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</si>
  <si>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</si>
  <si>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</si>
  <si>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</si>
  <si>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</si>
  <si>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</si>
  <si>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</si>
  <si>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</si>
  <si>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</si>
  <si>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</si>
  <si>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</si>
  <si>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</si>
  <si>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</si>
  <si>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</si>
  <si>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</si>
  <si>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</si>
  <si>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</si>
  <si>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</si>
  <si>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</si>
  <si>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</si>
  <si>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</si>
  <si>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</si>
  <si>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</si>
  <si>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</si>
  <si>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</si>
  <si>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</si>
  <si>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</si>
  <si>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</si>
  <si>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</si>
  <si>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</si>
  <si>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</si>
  <si>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</si>
  <si>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</si>
  <si>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</si>
  <si>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</si>
  <si>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</si>
  <si>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</si>
  <si>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</si>
  <si>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</si>
  <si>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</si>
  <si>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</si>
  <si>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</si>
  <si>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</si>
  <si>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</si>
  <si>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</si>
  <si>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</si>
  <si>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</si>
  <si>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</si>
  <si>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</si>
  <si>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</si>
  <si>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</si>
  <si>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</si>
  <si>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</si>
  <si>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</si>
  <si>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</si>
  <si>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</si>
  <si>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</si>
  <si>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</si>
  <si>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</si>
  <si>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</si>
  <si>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</si>
  <si>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</si>
  <si>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</si>
  <si>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</si>
  <si>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</si>
  <si>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</si>
  <si>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</si>
  <si>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</si>
  <si>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</si>
  <si>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</si>
  <si>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</si>
  <si>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</si>
  <si>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</si>
  <si>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</si>
  <si>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</si>
  <si>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</si>
  <si>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</si>
  <si>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</si>
  <si>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</si>
  <si>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</si>
  <si>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</si>
  <si>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</si>
  <si>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</si>
  <si>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</si>
  <si>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</si>
  <si>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</si>
  <si>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</si>
  <si>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</si>
  <si>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</si>
  <si>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</si>
  <si>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</si>
  <si>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</si>
  <si>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</si>
  <si>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</si>
  <si>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</si>
  <si>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</si>
  <si>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</si>
  <si>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</si>
  <si>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</si>
  <si>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</si>
  <si>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</si>
  <si>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</si>
  <si>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</si>
  <si>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</si>
  <si>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</si>
  <si>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</si>
  <si>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</si>
  <si>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</si>
  <si>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</si>
  <si>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</si>
  <si>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</si>
  <si>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</si>
  <si>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</si>
  <si>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</si>
  <si>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</si>
  <si>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</si>
  <si>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</si>
  <si>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</si>
  <si>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</si>
  <si>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</si>
  <si>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</si>
  <si>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</si>
  <si>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</si>
  <si>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</si>
  <si>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</si>
  <si>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</si>
  <si>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</si>
  <si>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</si>
  <si>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</si>
  <si>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</si>
  <si>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</si>
  <si>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</si>
  <si>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</si>
  <si>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</si>
  <si>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</si>
  <si>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</si>
  <si>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</si>
  <si>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</si>
  <si>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</si>
  <si>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</si>
  <si>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</si>
  <si>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</si>
  <si>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</si>
  <si>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</si>
  <si>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</si>
  <si>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</si>
  <si>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</si>
  <si>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</si>
  <si>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</si>
  <si>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</si>
  <si>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</si>
  <si>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</si>
  <si>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</si>
  <si>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</si>
  <si>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</si>
  <si>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</si>
  <si>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</si>
  <si>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</si>
  <si>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</si>
  <si>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</si>
  <si>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</si>
  <si>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</si>
  <si>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</si>
  <si>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</si>
  <si>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</si>
  <si>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</si>
  <si>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</si>
  <si>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</si>
  <si>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</si>
  <si>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</si>
  <si>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</si>
  <si>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</si>
  <si>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</si>
  <si>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</si>
  <si>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</si>
  <si>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</si>
  <si>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</si>
  <si>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</si>
  <si>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</si>
  <si>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</si>
  <si>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</si>
  <si>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</si>
  <si>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</si>
  <si>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</si>
  <si>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</si>
  <si>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</si>
  <si>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</si>
  <si>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</si>
  <si>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</si>
  <si>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</si>
  <si>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</si>
  <si>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</si>
  <si>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</si>
  <si>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</si>
  <si>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</si>
  <si>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</si>
  <si>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</si>
  <si>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</si>
  <si>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</si>
  <si>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</si>
  <si>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</si>
  <si>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</si>
  <si>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</si>
  <si>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</si>
  <si>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</si>
  <si>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</si>
  <si>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</si>
  <si>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</si>
  <si>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</si>
  <si>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</si>
  <si>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</si>
  <si>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</si>
  <si>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</si>
  <si>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</si>
  <si>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</si>
  <si>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</si>
  <si>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</si>
  <si>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</si>
  <si>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</si>
  <si>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</si>
  <si>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</si>
  <si>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</si>
  <si>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</si>
  <si>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</si>
  <si>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</si>
  <si>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</si>
  <si>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</si>
  <si>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</si>
  <si>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</si>
  <si>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</si>
  <si>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</si>
  <si>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</si>
  <si>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</si>
  <si>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</si>
  <si>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</si>
  <si>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</si>
  <si>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</si>
  <si>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</si>
  <si>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</si>
  <si>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</si>
  <si>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</si>
  <si>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</si>
  <si>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</si>
  <si>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</si>
  <si>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</si>
  <si>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</si>
  <si>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</si>
  <si>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</si>
  <si>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</si>
  <si>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</si>
  <si>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</si>
  <si>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</si>
  <si>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</si>
  <si>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</si>
  <si>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</si>
  <si>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</si>
  <si>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</si>
  <si>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</si>
  <si>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</si>
  <si>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</si>
  <si>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</si>
  <si>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</si>
  <si>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</si>
  <si>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</si>
  <si>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</si>
  <si>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</si>
  <si>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</si>
  <si>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</si>
  <si>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</si>
  <si>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</si>
  <si>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</si>
  <si>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</si>
  <si>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</si>
  <si>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</si>
  <si>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</si>
  <si>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</si>
  <si>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</si>
  <si>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</si>
  <si>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</si>
  <si>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</si>
  <si>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</si>
  <si>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</si>
  <si>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</si>
  <si>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</si>
  <si>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</si>
  <si>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</si>
  <si>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</si>
  <si>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</si>
  <si>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</si>
  <si>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</si>
  <si>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</si>
  <si>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</si>
  <si>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</si>
  <si>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</si>
  <si>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</si>
  <si>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</si>
  <si>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</si>
  <si>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</si>
  <si>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</si>
  <si>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</si>
  <si>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</si>
  <si>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</si>
  <si>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</si>
  <si>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</si>
  <si>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</si>
  <si>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</si>
  <si>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</si>
  <si>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</si>
  <si>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</si>
  <si>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</si>
  <si>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</si>
  <si>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</si>
  <si>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</si>
  <si>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</si>
  <si>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</si>
  <si>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</si>
  <si>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</si>
  <si>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</si>
  <si>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</si>
  <si>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</si>
  <si>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</si>
  <si>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</si>
  <si>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</si>
  <si>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</si>
  <si>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</si>
  <si>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</si>
  <si>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</si>
  <si>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</si>
  <si>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</si>
  <si>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</si>
  <si>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</si>
  <si>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</si>
  <si>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</si>
  <si>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</si>
  <si>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</si>
  <si>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</si>
  <si>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</si>
  <si>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</si>
  <si>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</si>
  <si>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</si>
  <si>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</si>
  <si>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</si>
  <si>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</si>
  <si>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</si>
  <si>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</si>
  <si>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</si>
  <si>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</si>
  <si>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</si>
  <si>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</si>
  <si>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</si>
  <si>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</si>
  <si>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</si>
  <si>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</si>
  <si>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</si>
  <si>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</si>
  <si>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</si>
  <si>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</si>
  <si>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</si>
  <si>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</si>
  <si>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</si>
  <si>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</si>
  <si>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</si>
  <si>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</si>
  <si>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</si>
  <si>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</si>
  <si>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</si>
  <si>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</si>
  <si>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</si>
  <si>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</si>
  <si>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</si>
  <si>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</si>
  <si>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</si>
  <si>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</si>
  <si>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</si>
  <si>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</si>
  <si>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</si>
  <si>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</si>
  <si>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</si>
  <si>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</si>
  <si>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</si>
  <si>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</si>
  <si>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</si>
  <si>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</si>
  <si>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</si>
  <si>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</si>
  <si>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</si>
  <si>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</si>
  <si>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</si>
  <si>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</si>
  <si>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</si>
  <si>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</si>
  <si>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</si>
  <si>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</si>
  <si>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</si>
  <si>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</si>
  <si>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</si>
  <si>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</si>
  <si>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</si>
  <si>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</si>
  <si>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</si>
  <si>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</si>
  <si>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</si>
  <si>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</si>
  <si>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</si>
  <si>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</si>
  <si>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</si>
  <si>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</si>
  <si>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</si>
  <si>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</si>
  <si>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</si>
  <si>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</si>
  <si>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</si>
  <si>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</si>
  <si>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</si>
  <si>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</si>
  <si>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</si>
  <si>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</si>
  <si>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</si>
  <si>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</si>
  <si>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</si>
  <si>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</si>
  <si>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</si>
  <si>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</si>
  <si>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</si>
  <si>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</si>
  <si>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</si>
  <si>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</si>
  <si>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</si>
  <si>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</si>
  <si>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</si>
  <si>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</si>
  <si>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</si>
  <si>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</si>
  <si>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</si>
  <si>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</si>
  <si>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</si>
  <si>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</si>
  <si>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</si>
  <si>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</si>
  <si>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</si>
  <si>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</si>
  <si>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</si>
  <si>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</si>
  <si>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</si>
  <si>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</si>
  <si>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</si>
  <si>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</si>
  <si>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</si>
  <si>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</si>
  <si>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</si>
  <si>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</si>
  <si>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</si>
  <si>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</si>
  <si>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</si>
  <si>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</si>
  <si>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</si>
  <si>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</si>
  <si>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</si>
  <si>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</si>
  <si>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</si>
  <si>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</si>
  <si>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</si>
  <si>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</si>
  <si>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</si>
  <si>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</si>
  <si>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</si>
  <si>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</si>
  <si>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</si>
  <si>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</si>
  <si>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</si>
  <si>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</si>
  <si>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</si>
  <si>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</si>
  <si>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</si>
  <si>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</si>
  <si>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</si>
  <si>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</si>
  <si>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</si>
  <si>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</si>
  <si>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</si>
  <si>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</si>
  <si>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</si>
  <si>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</si>
  <si>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</si>
  <si>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</si>
  <si>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</si>
  <si>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</si>
  <si>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</si>
  <si>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</si>
  <si>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</si>
  <si>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</si>
  <si>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</si>
  <si>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</si>
  <si>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</si>
  <si>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</si>
  <si>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</si>
  <si>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</si>
  <si>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</si>
  <si>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</si>
  <si>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</si>
  <si>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</si>
  <si>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</si>
  <si>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</si>
  <si>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</si>
  <si>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</si>
  <si>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</si>
  <si>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</si>
  <si>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</si>
  <si>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</si>
  <si>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</si>
  <si>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</si>
  <si>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</si>
  <si>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</si>
  <si>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</si>
  <si>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</si>
  <si>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</si>
  <si>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</si>
  <si>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</si>
  <si>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</si>
  <si>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</si>
  <si>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</si>
  <si>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</si>
  <si>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</si>
  <si>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</si>
  <si>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</si>
  <si>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</si>
  <si>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</si>
  <si>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</si>
  <si>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</si>
  <si>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</si>
  <si>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</si>
  <si>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</si>
  <si>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</si>
  <si>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</si>
  <si>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</si>
  <si>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</si>
  <si>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</si>
  <si>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</si>
  <si>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</si>
  <si>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</si>
  <si>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</si>
  <si>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</si>
  <si>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</si>
  <si>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</si>
  <si>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</si>
  <si>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</si>
  <si>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</si>
  <si>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</si>
  <si>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</si>
  <si>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</si>
  <si>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</si>
  <si>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</si>
  <si>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</si>
  <si>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</si>
  <si>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</si>
  <si>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</si>
  <si>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</si>
  <si>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</si>
  <si>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</si>
  <si>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</si>
  <si>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</si>
  <si>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</si>
  <si>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</si>
  <si>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</si>
  <si>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</si>
  <si>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</si>
  <si>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</si>
  <si>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</si>
  <si>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</si>
  <si>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</si>
  <si>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</si>
  <si>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</si>
  <si>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</si>
  <si>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</si>
  <si>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</si>
  <si>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</si>
  <si>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</si>
  <si>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</si>
  <si>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</si>
  <si>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</si>
  <si>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</si>
  <si>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</si>
  <si>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</si>
  <si>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</si>
  <si>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</si>
  <si>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</si>
  <si>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</si>
  <si>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</si>
  <si>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</si>
  <si>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</si>
  <si>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</si>
  <si>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</si>
  <si>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</si>
  <si>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</si>
  <si>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</si>
  <si>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</si>
  <si>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</si>
  <si>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</si>
  <si>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</si>
  <si>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</si>
  <si>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</si>
  <si>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</si>
  <si>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</si>
  <si>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</si>
  <si>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</si>
  <si>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</si>
  <si>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</si>
  <si>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</si>
  <si>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</si>
  <si>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</si>
  <si>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</si>
  <si>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</si>
  <si>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</si>
  <si>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</si>
  <si>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</si>
  <si>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</si>
  <si>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</si>
  <si>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</si>
  <si>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</si>
  <si>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</si>
  <si>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</si>
  <si>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</si>
  <si>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</si>
  <si>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</si>
  <si>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</si>
  <si>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</si>
  <si>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</si>
  <si>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</si>
  <si>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</si>
  <si>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</si>
  <si>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</si>
  <si>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</si>
  <si>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</si>
  <si>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</si>
  <si>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</si>
  <si>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</si>
  <si>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</si>
  <si>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</si>
  <si>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</si>
  <si>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</si>
  <si>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</si>
  <si>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</si>
  <si>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</si>
  <si>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</si>
  <si>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</si>
  <si>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</si>
  <si>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</si>
  <si>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</si>
  <si>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</si>
  <si>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</si>
  <si>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</si>
  <si>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</si>
  <si>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</si>
  <si>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</si>
  <si>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</si>
  <si>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</si>
  <si>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</si>
  <si>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</si>
  <si>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</si>
  <si>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</si>
  <si>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</si>
  <si>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</si>
  <si>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</si>
  <si>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</si>
  <si>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</si>
  <si>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</si>
  <si>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</si>
  <si>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</si>
  <si>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</si>
  <si>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</si>
  <si>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</si>
  <si>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</si>
  <si>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</si>
  <si>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</si>
  <si>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</si>
  <si>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</si>
  <si>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</si>
  <si>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</si>
  <si>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</si>
  <si>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</si>
  <si>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</si>
  <si>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</si>
  <si>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</si>
  <si>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</si>
  <si>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</si>
  <si>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</si>
  <si>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</si>
  <si>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</si>
  <si>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</si>
  <si>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</si>
  <si>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</si>
  <si>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</si>
  <si>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</si>
  <si>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</si>
  <si>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</si>
  <si>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</si>
  <si>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</si>
  <si>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</si>
  <si>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</si>
  <si>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</si>
  <si>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</si>
  <si>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</si>
  <si>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</si>
  <si>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</si>
  <si>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</si>
  <si>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</si>
  <si>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</si>
  <si>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</si>
  <si>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</si>
  <si>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</si>
  <si>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</si>
  <si>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</si>
  <si>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</si>
  <si>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</si>
  <si>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</si>
  <si>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</si>
  <si>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</si>
  <si>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</si>
  <si>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</si>
  <si>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</si>
  <si>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</si>
  <si>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</si>
  <si>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</si>
  <si>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</si>
  <si>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</si>
  <si>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</si>
  <si>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</si>
  <si>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</si>
  <si>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</si>
  <si>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</si>
  <si>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</si>
  <si>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</si>
  <si>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</si>
  <si>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</si>
  <si>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</si>
  <si>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</si>
  <si>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</si>
  <si>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</si>
  <si>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</si>
  <si>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</si>
  <si>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</si>
  <si>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</si>
  <si>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</si>
  <si>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</si>
  <si>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</si>
  <si>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</si>
  <si>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</si>
  <si>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</si>
  <si>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</si>
  <si>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</si>
  <si>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</si>
  <si>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</si>
  <si>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</si>
  <si>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</si>
  <si>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</si>
  <si>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</si>
  <si>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</si>
  <si>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</si>
  <si>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</si>
  <si>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</si>
  <si>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</si>
  <si>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</si>
  <si>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</si>
  <si>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</si>
  <si>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</si>
  <si>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</si>
  <si>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</si>
  <si>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</si>
  <si>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</si>
  <si>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</si>
  <si>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</si>
  <si>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</si>
  <si>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</si>
  <si>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</si>
  <si>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</si>
  <si>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</si>
  <si>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</si>
  <si>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</si>
  <si>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</si>
  <si>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</si>
  <si>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</si>
  <si>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</si>
  <si>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</si>
  <si>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</si>
  <si>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</si>
  <si>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</si>
  <si>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</si>
  <si>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</si>
  <si>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</si>
  <si>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</si>
  <si>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</si>
  <si>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</si>
  <si>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</si>
  <si>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</si>
  <si>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</si>
  <si>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</si>
  <si>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</si>
  <si>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</si>
  <si>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</si>
  <si>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</si>
  <si>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</si>
  <si>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</si>
  <si>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</si>
  <si>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</si>
  <si>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</si>
  <si>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</si>
  <si>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</si>
  <si>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</si>
  <si>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</si>
  <si>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</si>
  <si>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</si>
  <si>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</si>
  <si>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</si>
  <si>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</si>
  <si>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</si>
  <si>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</si>
  <si>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</si>
  <si>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</si>
  <si>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</si>
  <si>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</si>
  <si>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</si>
  <si>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</si>
  <si>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</si>
  <si>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</si>
  <si>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</si>
  <si>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</si>
  <si>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</si>
  <si>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</si>
  <si>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</si>
  <si>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</si>
  <si>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</si>
  <si>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</si>
  <si>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</si>
  <si>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</si>
  <si>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</si>
  <si>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</si>
  <si>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</si>
  <si>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</si>
  <si>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</si>
  <si>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</si>
  <si>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</si>
  <si>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</si>
  <si>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</si>
  <si>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</si>
  <si>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</si>
  <si>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</si>
  <si>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</si>
  <si>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</si>
  <si>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</si>
  <si>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</si>
  <si>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</si>
  <si>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</si>
  <si>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</si>
  <si>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</si>
  <si>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</si>
  <si>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</si>
  <si>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</si>
  <si>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</si>
  <si>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</si>
  <si>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</si>
  <si>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</si>
  <si>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</si>
  <si>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</si>
  <si>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</si>
  <si>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</si>
  <si>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</si>
  <si>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</si>
  <si>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</si>
  <si>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</si>
  <si>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</si>
  <si>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</si>
  <si>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</si>
  <si>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</si>
  <si>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</si>
  <si>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</si>
  <si>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</si>
  <si>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</si>
  <si>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</si>
  <si>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</si>
  <si>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</si>
  <si>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</si>
  <si>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</si>
  <si>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</si>
  <si>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</si>
  <si>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</si>
  <si>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</si>
  <si>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</si>
  <si>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</si>
  <si>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</si>
  <si>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</si>
  <si>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</si>
  <si>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</si>
  <si>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</si>
  <si>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</si>
  <si>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</si>
  <si>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</si>
  <si>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</si>
  <si>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</si>
  <si>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</si>
  <si>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</si>
  <si>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</si>
  <si>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</si>
  <si>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</si>
  <si>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</si>
  <si>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</si>
  <si>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</si>
  <si>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</si>
  <si>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</si>
  <si>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</si>
  <si>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</si>
  <si>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</si>
  <si>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</si>
  <si>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</si>
  <si>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</si>
  <si>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</si>
  <si>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</si>
  <si>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</si>
  <si>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</si>
  <si>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</si>
  <si>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</si>
  <si>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</si>
  <si>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</si>
  <si>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</si>
  <si>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</si>
  <si>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</si>
  <si>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</si>
  <si>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</si>
  <si>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</si>
  <si>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</si>
  <si>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</si>
  <si>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</si>
  <si>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</si>
  <si>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</si>
  <si>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</si>
  <si>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</si>
  <si>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</si>
  <si>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</si>
  <si>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</si>
  <si>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</si>
  <si>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</si>
  <si>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</si>
  <si>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</si>
  <si>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</si>
  <si>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</si>
  <si>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</si>
  <si>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</si>
  <si>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</si>
  <si>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</si>
  <si>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</si>
  <si>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</si>
  <si>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</si>
  <si>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</si>
  <si>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</si>
  <si>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</si>
  <si>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</si>
  <si>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</si>
  <si>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</si>
  <si>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</si>
  <si>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</si>
  <si>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</si>
  <si>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</si>
  <si>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</si>
  <si>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</si>
  <si>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</si>
  <si>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</si>
  <si>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</si>
  <si>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</si>
  <si>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</si>
  <si>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</si>
  <si>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</si>
  <si>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</si>
  <si>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</si>
  <si>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</si>
  <si>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</si>
  <si>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</si>
  <si>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</si>
  <si>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</si>
  <si>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</si>
  <si>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</si>
  <si>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</si>
  <si>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</si>
  <si>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</si>
  <si>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</si>
  <si>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</si>
  <si>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</si>
  <si>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</si>
  <si>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</si>
  <si>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</si>
  <si>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</si>
  <si>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</si>
  <si>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</si>
  <si>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</si>
  <si>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</si>
  <si>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</si>
  <si>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</si>
  <si>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</si>
  <si>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</si>
  <si>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</si>
  <si>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</si>
  <si>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</si>
  <si>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</si>
  <si>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</si>
  <si>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</si>
  <si>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</si>
  <si>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</si>
  <si>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</si>
  <si>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</si>
  <si>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</si>
  <si>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</si>
  <si>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</si>
  <si>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</si>
  <si>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</si>
  <si>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</si>
  <si>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</si>
  <si>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</si>
  <si>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</si>
  <si>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</si>
  <si>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</si>
  <si>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</si>
  <si>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</si>
  <si>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</si>
  <si>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</si>
  <si>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</si>
  <si>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</si>
  <si>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</si>
  <si>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</si>
  <si>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</si>
  <si>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</si>
  <si>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</si>
  <si>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</si>
  <si>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</si>
  <si>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</si>
  <si>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</si>
  <si>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</si>
  <si>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</si>
  <si>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</si>
  <si>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</si>
  <si>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</si>
  <si>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</si>
  <si>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</si>
  <si>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</si>
  <si>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</si>
  <si>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</si>
  <si>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</si>
  <si>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</si>
  <si>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</si>
  <si>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</si>
  <si>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</si>
  <si>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</si>
  <si>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</si>
  <si>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</si>
  <si>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</si>
  <si>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</si>
  <si>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</si>
  <si>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</si>
  <si>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</si>
  <si>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</si>
  <si>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</si>
  <si>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</si>
  <si>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</si>
  <si>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</si>
  <si>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</si>
  <si>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</si>
  <si>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</si>
  <si>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</si>
  <si>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</si>
  <si>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</si>
  <si>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</si>
  <si>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</si>
  <si>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</si>
  <si>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</si>
  <si>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</si>
  <si>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</si>
  <si>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</si>
  <si>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</si>
  <si>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</si>
  <si>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</si>
  <si>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</si>
  <si>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</si>
  <si>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</si>
  <si>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</si>
  <si>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</si>
  <si>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</si>
  <si>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</si>
  <si>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</si>
  <si>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</si>
  <si>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</si>
  <si>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</si>
  <si>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</si>
  <si>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</si>
  <si>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</si>
  <si>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</si>
  <si>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</si>
  <si>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</si>
  <si>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</si>
  <si>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</si>
  <si>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</si>
  <si>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</si>
  <si>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</si>
  <si>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</si>
  <si>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</si>
  <si>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</si>
  <si>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</si>
  <si>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</si>
  <si>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</si>
  <si>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</si>
  <si>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</si>
  <si>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</si>
  <si>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</si>
  <si>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</si>
  <si>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</si>
  <si>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</si>
  <si>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</si>
  <si>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</si>
  <si>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</si>
  <si>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</si>
  <si>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</si>
  <si>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</si>
  <si>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</si>
  <si>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</si>
  <si>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</si>
  <si>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</si>
  <si>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</si>
  <si>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</si>
  <si>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</si>
  <si>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</si>
  <si>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</si>
  <si>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</si>
  <si>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</si>
  <si>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</si>
  <si>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</si>
  <si>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</si>
  <si>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</si>
  <si>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</si>
  <si>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</si>
  <si>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</si>
  <si>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</si>
  <si>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</si>
  <si>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</si>
  <si>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</si>
  <si>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</si>
  <si>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</si>
  <si>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</si>
  <si>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</si>
  <si>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</si>
  <si>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</si>
  <si>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</si>
  <si>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</si>
  <si>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</si>
  <si>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</si>
  <si>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</si>
  <si>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</si>
  <si>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</si>
  <si>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</si>
  <si>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</si>
  <si>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</si>
  <si>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</si>
  <si>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</si>
  <si>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</si>
  <si>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</si>
  <si>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</si>
  <si>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</si>
  <si>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</si>
  <si>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</si>
  <si>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</si>
  <si>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</si>
  <si>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</si>
  <si>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</si>
  <si>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</si>
  <si>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</si>
  <si>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</si>
  <si>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</si>
  <si>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</si>
  <si>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</si>
  <si>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</si>
  <si>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</si>
  <si>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</si>
  <si>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</si>
  <si>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</si>
  <si>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</si>
  <si>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</si>
  <si>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</si>
  <si>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</si>
  <si>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</si>
  <si>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</si>
  <si>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</si>
  <si>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</si>
  <si>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</si>
  <si>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</si>
  <si>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</si>
  <si>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</si>
  <si>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</si>
  <si>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</si>
  <si>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</si>
  <si>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</si>
  <si>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</si>
  <si>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</si>
  <si>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</si>
  <si>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</si>
  <si>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</si>
  <si>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</si>
  <si>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</si>
  <si>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</si>
  <si>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</si>
  <si>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</si>
  <si>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</si>
  <si>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</si>
  <si>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</si>
  <si>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</si>
  <si>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</si>
  <si>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</si>
  <si>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</si>
  <si>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</si>
  <si>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</si>
  <si>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</si>
  <si>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</si>
  <si>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</si>
  <si>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</si>
  <si>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</si>
  <si>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</si>
  <si>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</si>
  <si>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</si>
  <si>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</si>
  <si>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</si>
  <si>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</si>
  <si>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</si>
  <si>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</si>
  <si>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</si>
  <si>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</si>
  <si>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</si>
  <si>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</si>
  <si>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</si>
  <si>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</si>
  <si>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</si>
  <si>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</si>
  <si>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</si>
  <si>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</si>
  <si>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</si>
  <si>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</si>
  <si>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</si>
  <si>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</si>
  <si>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</si>
  <si>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</si>
  <si>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</si>
  <si>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</si>
  <si>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</si>
  <si>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</si>
  <si>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</si>
  <si>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</si>
  <si>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</si>
  <si>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</si>
  <si>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</si>
  <si>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</si>
  <si>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</si>
  <si>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</si>
  <si>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</si>
  <si>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</si>
  <si>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</si>
  <si>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</si>
  <si>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</si>
  <si>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</si>
  <si>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</si>
  <si>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</si>
  <si>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</si>
  <si>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</si>
  <si>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</si>
  <si>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</si>
  <si>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</si>
  <si>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</si>
  <si>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</si>
  <si>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</si>
  <si>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</si>
  <si>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</si>
  <si>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</si>
  <si>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</si>
  <si>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</si>
  <si>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</si>
  <si>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</si>
  <si>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</si>
  <si>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</si>
  <si>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</si>
  <si>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</si>
  <si>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</si>
  <si>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</si>
  <si>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</si>
  <si>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</si>
  <si>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</si>
  <si>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</si>
  <si>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</si>
  <si>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</si>
  <si>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</si>
  <si>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</si>
  <si>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</si>
  <si>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</si>
  <si>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</si>
  <si>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</si>
  <si>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</si>
  <si>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</si>
  <si>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</si>
  <si>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</si>
  <si>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</si>
  <si>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</si>
  <si>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</si>
  <si>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</si>
  <si>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</si>
  <si>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</si>
  <si>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</si>
  <si>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</si>
  <si>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</si>
  <si>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</si>
  <si>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</si>
  <si>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</si>
  <si>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</si>
  <si>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</si>
  <si>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</si>
  <si>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</si>
  <si>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</si>
  <si>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</si>
  <si>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</si>
  <si>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</si>
  <si>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</si>
  <si>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</si>
  <si>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</si>
  <si>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</si>
  <si>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</si>
  <si>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</si>
  <si>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</si>
  <si>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</si>
  <si>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</si>
  <si>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</si>
  <si>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</si>
  <si>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</si>
  <si>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</si>
  <si>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</si>
  <si>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</si>
  <si>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</si>
  <si>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</si>
  <si>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</si>
  <si>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</si>
  <si>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</si>
  <si>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</si>
  <si>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</si>
  <si>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</si>
  <si>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</si>
  <si>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</si>
  <si>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</si>
  <si>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</si>
  <si>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</si>
  <si>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</si>
  <si>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</si>
  <si>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</si>
  <si>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</si>
  <si>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</si>
  <si>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</si>
  <si>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</si>
  <si>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</si>
  <si>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</si>
  <si>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</si>
  <si>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</si>
  <si>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</si>
  <si>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</si>
  <si>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</si>
  <si>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</si>
  <si>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</si>
  <si>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</si>
  <si>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</si>
  <si>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</si>
  <si>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</si>
  <si>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</si>
  <si>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</si>
  <si>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</si>
  <si>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</si>
  <si>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</si>
  <si>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</si>
  <si>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</si>
  <si>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</si>
  <si>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</si>
  <si>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</si>
  <si>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</si>
  <si>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</si>
  <si>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</si>
  <si>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</si>
  <si>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</si>
  <si>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</si>
  <si>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</si>
  <si>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</si>
  <si>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</si>
  <si>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</si>
  <si>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</si>
  <si>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</si>
  <si>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</si>
  <si>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</si>
  <si>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</si>
  <si>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</si>
  <si>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</si>
  <si>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</si>
  <si>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</si>
  <si>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</si>
  <si>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</si>
  <si>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</si>
  <si>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</si>
  <si>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</si>
  <si>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</si>
  <si>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</si>
  <si>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</si>
  <si>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</si>
  <si>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</si>
  <si>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</si>
  <si>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</si>
  <si>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</si>
  <si>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</si>
  <si>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</si>
  <si>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</si>
  <si>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</si>
  <si>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</si>
  <si>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</si>
  <si>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</si>
  <si>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</si>
  <si>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</si>
  <si>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</si>
  <si>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</si>
  <si>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</si>
  <si>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</si>
  <si>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</si>
  <si>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</si>
  <si>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</si>
  <si>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</si>
  <si>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</si>
  <si>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</si>
  <si>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doc.: IEEE 802.11-12/1017r3</t>
  </si>
  <si>
    <t>R2 adds Comment Group and Overview changes discussed in Aug 21, 2012 teleconference.</t>
  </si>
  <si>
    <t>R3 adds Ad-hoc volunteers and changes discussed in Aug 28, 2012 teleconference.</t>
  </si>
  <si>
    <t>Petere proposed transferring CID 51 from GEN to EDITOR. Discussed at 20120828 teleconf.</t>
  </si>
  <si>
    <t>Petere proposed transferring CID 52 from PHY to GEN. Discussed at 20120828 teleconf.</t>
  </si>
  <si>
    <t>Petere proposed transferring CID 53 from PHY to GEN. Discussed at 20120828 teleconf.</t>
  </si>
  <si>
    <t>Petere proposed transferring CID 56 from EDITOR to GEN. Discussed at 20120828 teleconf.</t>
  </si>
  <si>
    <t>Petere proposed transferring CID 201 from EDITOR to PHY. Discussed at 20120828 teleconf.</t>
  </si>
  <si>
    <t>Petere proposed transferring CID 220 from EDITOR to PHY. Discussed at 20120828 teleconf.</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</si>
  <si>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</si>
  <si>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</si>
  <si>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</si>
  <si>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300 from EDITOR to PHY. Discussed at 20120828 teleconf.</t>
  </si>
  <si>
    <t>Petere proposed transferring CID 301 from EDITOR to PHY. Discussed at 20120828 teleconf.</t>
  </si>
  <si>
    <t>Petere proposed transferring CID 346 from EDITOR to PHY. Discussed at 20120828 teleconf.</t>
  </si>
  <si>
    <t>Petere proposed transferring CID 412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</si>
  <si>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</si>
  <si>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</si>
  <si>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587 from EDITOR to PHY. Discussed at 20120828 teleconf.</t>
  </si>
  <si>
    <t>Petere proposed transferring CID 600 from EDITOR to PHY. Discussed at 20120828 teleconf.</t>
  </si>
  <si>
    <t>Petere proposed transferring CID 601 from EDITOR to PHY. Discussed at 20120828 teleconf.</t>
  </si>
  <si>
    <t>Petere proposed transferring CID 602 from EDITOR to PHY. Discussed at 20120828 teleconf.</t>
  </si>
  <si>
    <t>Petere proposed transferring CID 645 from EDITOR to PHY. Discussed at 20120828 teleconf.</t>
  </si>
  <si>
    <t>Petere proposed transferring CID 762 from EDITOR to PHY. Discussed at 20120828 teleconf.</t>
  </si>
  <si>
    <t>Petere proposed transferring CID 808 from EDITOR to PHY. Discussed at 20120828 teleconf.</t>
  </si>
  <si>
    <t>Petere proposed transferring CID 872 from EDITOR to PHY. Discussed at 20120828 teleconf.</t>
  </si>
  <si>
    <t>Petere proposed transferring CID 877 from EDITOR to PHY. Discussed at 20120828 teleconf.</t>
  </si>
  <si>
    <t>Petere proposed transferring CID 167 from GEN to GEN CSM. Discussed at 20120828 teleconf.</t>
  </si>
  <si>
    <t>Petere proposed transferring CID 178 from GEN to GEN PHY. Discussed at 20120828 teleconf.</t>
  </si>
  <si>
    <t>Petere proposed transferring CID 250 from MAC to GEN (TLVs). Discussed at 20120828 teleconf.</t>
  </si>
  <si>
    <t>Petere proposed transferring CID 394 from PHY to EDITOR. Discussed at 20120828 teleconf.</t>
  </si>
  <si>
    <t>Petere proposed transferring CID 409 from PHY to EDITOR. Discussed at 20120828 teleconf.</t>
  </si>
  <si>
    <t>Petere proposed transferring CID 463 from GEN to GEN CVS. Discussed at 20120828 teleconf.</t>
  </si>
  <si>
    <t>Petere proposed transferring CID 474 from GEN to EDITOR. Discussed at 20120828 teleconf.</t>
  </si>
  <si>
    <t>Petere proposed transferring CID 475 from GEN to EDITOR. Discussed at 20120828 teleconf.</t>
  </si>
  <si>
    <t>Petere proposed transferring CID 476 from GEN to EDITOR. Discussed at 20120828 teleconf.</t>
  </si>
  <si>
    <t>Petere proposed transferring CID 487 from MAC to EDITOR. Discussed at 20120828 teleconf.</t>
  </si>
  <si>
    <t>Petere proposed transferring CID 488 from MAC to EDITOR. Discussed at 20120828 teleconf.</t>
  </si>
  <si>
    <t>Petere proposed transferring CID 540 from PHY to EDITOR. Discussed at 20120828 teleconf.</t>
  </si>
  <si>
    <t>Petere proposed transferring CID 564 from GEN to EDITOR. Discussed at 20120828 teleconf.</t>
  </si>
  <si>
    <t>Petere proposed transferring CID 566 from GEN to EDITOR. Discussed at 20120828 teleconf.</t>
  </si>
  <si>
    <t>Petere proposed transferring CID 631 from GEN to EDITOR. Discussed at 20120828 teleconf.</t>
  </si>
  <si>
    <t>Petere proposed transferring CID 636 from GEN to EDITOR. Discussed at 20120828 teleconf.</t>
  </si>
  <si>
    <t>Petere proposed transferring CID 671 from EDITOR to MAC CPM. Discussed at 20120828 teleconf.</t>
  </si>
  <si>
    <t>Petere proposed transferring CID 726 from  EDITOR to MAC CPM. Discussed at 20120828 teleconf.</t>
  </si>
  <si>
    <t>Petere proposed transferring CID 747 from PHY to EDITOR.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</si>
  <si>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</si>
  <si>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</si>
  <si>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</si>
  <si>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Petere proposed transferring CID 973 from GEN to GEN CSM. Discussed at 20120828 teleconf.</t>
  </si>
  <si>
    <t>Petere proposed transferring CID 979 from GEN to EDITOR.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</si>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</sst>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8</xdr:col>
      <xdr:colOff>571500</xdr:colOff>
      <xdr:row>23</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endParaRPr lang="en-US" sz="1100">
            <a:effectLst/>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2152</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5" sqref="C5"/>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25.5" x14ac:dyDescent="0.2">
      <c r="A3">
        <v>1</v>
      </c>
      <c r="B3" s="13">
        <v>41141</v>
      </c>
      <c r="C3" s="33" t="s">
        <v>2147</v>
      </c>
    </row>
    <row r="4" spans="1:3" x14ac:dyDescent="0.2">
      <c r="A4">
        <v>2</v>
      </c>
      <c r="B4" s="13">
        <v>41142</v>
      </c>
      <c r="C4" s="12" t="s">
        <v>2153</v>
      </c>
    </row>
    <row r="5" spans="1:3" x14ac:dyDescent="0.2">
      <c r="A5">
        <v>3</v>
      </c>
      <c r="B5" s="13">
        <v>41149</v>
      </c>
      <c r="C5" s="12" t="s">
        <v>2154</v>
      </c>
    </row>
    <row r="6" spans="1:3" x14ac:dyDescent="0.2">
      <c r="A6">
        <v>4</v>
      </c>
    </row>
    <row r="7" spans="1:3" x14ac:dyDescent="0.2">
      <c r="A7">
        <v>5</v>
      </c>
    </row>
    <row r="8" spans="1:3" x14ac:dyDescent="0.2">
      <c r="A8">
        <v>6</v>
      </c>
    </row>
    <row r="9" spans="1:3" x14ac:dyDescent="0.2">
      <c r="A9">
        <v>7</v>
      </c>
    </row>
    <row r="10" spans="1:3" x14ac:dyDescent="0.2">
      <c r="A10">
        <v>8</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zoomScale="130" zoomScaleNormal="130" workbookViewId="0">
      <pane xSplit="1" ySplit="1" topLeftCell="L887" activePane="bottomRight" state="frozenSplit"/>
      <selection pane="topRight" activeCell="B1" sqref="B1"/>
      <selection pane="bottomLeft" activeCell="A2" sqref="A2"/>
      <selection pane="bottomRight" activeCell="U1000" sqref="U1000"/>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X3" s="18" t="s">
        <v>2205</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AB5" s="27">
        <v>41141.646539351852</v>
      </c>
    </row>
    <row r="6" spans="1:29" ht="38.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AB6" s="27">
        <v>41141.646539351852</v>
      </c>
    </row>
    <row r="7" spans="1:29" ht="76.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AB8" s="27">
        <v>41141.646539351852</v>
      </c>
    </row>
    <row r="9" spans="1:29" ht="102"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U9" s="18" t="s">
        <v>2129</v>
      </c>
      <c r="X9" s="18" t="s">
        <v>2204</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X10" s="18" t="s">
        <v>2204</v>
      </c>
      <c r="AB10" s="27">
        <v>41141.646539351852</v>
      </c>
    </row>
    <row r="11" spans="1:29" ht="51"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2204</v>
      </c>
      <c r="AB11" s="27">
        <v>41141.646539351852</v>
      </c>
    </row>
    <row r="12" spans="1:29" ht="76.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2204</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AB13" s="27">
        <v>41141.646539351852</v>
      </c>
    </row>
    <row r="14" spans="1:29" ht="38.2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X17" s="18" t="s">
        <v>2204</v>
      </c>
      <c r="AB17" s="27">
        <v>41141.646539351852</v>
      </c>
    </row>
    <row r="18" spans="1:28" ht="51"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U18" s="18" t="s">
        <v>2129</v>
      </c>
      <c r="X18" s="18" t="s">
        <v>2204</v>
      </c>
      <c r="AB18" s="27">
        <v>41141.646539351852</v>
      </c>
    </row>
    <row r="19" spans="1:28" ht="25.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U20" s="18" t="s">
        <v>2137</v>
      </c>
      <c r="AB20" s="27">
        <v>41141.646539351852</v>
      </c>
    </row>
    <row r="21" spans="1:28" ht="51"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X21" s="18" t="s">
        <v>2205</v>
      </c>
      <c r="AB21" s="27">
        <v>41141.646539351852</v>
      </c>
    </row>
    <row r="22" spans="1:28" ht="63.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X22" s="18" t="s">
        <v>2205</v>
      </c>
      <c r="AB22" s="27">
        <v>41141.646539351852</v>
      </c>
    </row>
    <row r="23" spans="1:28" ht="51" hidden="1"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X23" s="18" t="s">
        <v>2205</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AB24" s="27">
        <v>41141.646539351852</v>
      </c>
    </row>
    <row r="25" spans="1:28" ht="25.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AB25" s="27">
        <v>41141.646539351852</v>
      </c>
    </row>
    <row r="26" spans="1:28" ht="25.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U26" s="18" t="s">
        <v>2137</v>
      </c>
      <c r="AB26" s="27">
        <v>41141.646539351852</v>
      </c>
    </row>
    <row r="27" spans="1:28" ht="25.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U27" s="18" t="s">
        <v>2137</v>
      </c>
      <c r="AB27" s="27">
        <v>41141.646539351852</v>
      </c>
    </row>
    <row r="28" spans="1:28" ht="25.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U28" s="18" t="s">
        <v>2137</v>
      </c>
      <c r="AB28" s="27">
        <v>41141.646539351852</v>
      </c>
    </row>
    <row r="29" spans="1:28" ht="25.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U29" s="18" t="s">
        <v>2137</v>
      </c>
      <c r="AB29" s="27">
        <v>41141.646539351852</v>
      </c>
    </row>
    <row r="30" spans="1:28" ht="25.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2129</v>
      </c>
      <c r="AB30" s="27">
        <v>41141.646539351852</v>
      </c>
    </row>
    <row r="31" spans="1:28" ht="76.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AB33" s="27">
        <v>41141.646539351852</v>
      </c>
    </row>
    <row r="34" spans="1:28" ht="25.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U34" s="18" t="s">
        <v>2137</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AB40" s="27">
        <v>41141.646539351852</v>
      </c>
    </row>
    <row r="41" spans="1:28" ht="51"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U41" s="18" t="s">
        <v>2137</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U42" s="18" t="s">
        <v>2137</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AB44" s="27">
        <v>41141.646539351852</v>
      </c>
    </row>
    <row r="45" spans="1:28" ht="76.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U49" s="18" t="s">
        <v>2137</v>
      </c>
      <c r="AB49" s="27">
        <v>41141.646539351852</v>
      </c>
    </row>
    <row r="50" spans="1:28" ht="25.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2129</v>
      </c>
      <c r="AB50" s="27">
        <v>41141.646539351852</v>
      </c>
    </row>
    <row r="51" spans="1:28" ht="76.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5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U52" s="29" t="s">
        <v>2137</v>
      </c>
      <c r="X52" s="18" t="s">
        <v>2155</v>
      </c>
      <c r="AB52" s="27">
        <v>41141.646539351852</v>
      </c>
    </row>
    <row r="53" spans="1:28" ht="5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2156</v>
      </c>
      <c r="AB53" s="27">
        <v>41141.646539351852</v>
      </c>
    </row>
    <row r="54" spans="1:28" ht="5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2157</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AB55" s="27">
        <v>41141.646539351852</v>
      </c>
    </row>
    <row r="56" spans="1:28" ht="25.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U56" s="18" t="s">
        <v>2137</v>
      </c>
      <c r="AB56" s="27">
        <v>41141.646539351852</v>
      </c>
    </row>
    <row r="57" spans="1:28" ht="5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2158</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U58" s="18" t="s">
        <v>2137</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AB64" s="27">
        <v>41141.646539351852</v>
      </c>
    </row>
    <row r="65" spans="1:28" ht="38.2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AB69" s="27">
        <v>41141.646539351852</v>
      </c>
    </row>
    <row r="70" spans="1:28" ht="51"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2204</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2135</v>
      </c>
      <c r="AB71" s="27">
        <v>41141.646539351852</v>
      </c>
    </row>
    <row r="72" spans="1:28" ht="38.25" hidden="1" x14ac:dyDescent="0.2">
      <c r="A72" s="24">
        <v>71</v>
      </c>
      <c r="B72" s="18" t="s">
        <v>294</v>
      </c>
      <c r="C72" s="18">
        <v>189</v>
      </c>
      <c r="D72" s="18">
        <v>2</v>
      </c>
      <c r="F72" s="25" t="s">
        <v>295</v>
      </c>
      <c r="G72" s="25" t="s">
        <v>255</v>
      </c>
      <c r="H72" s="18" t="s">
        <v>143</v>
      </c>
      <c r="I72" s="18" t="s">
        <v>180</v>
      </c>
      <c r="K72" s="25">
        <v>4</v>
      </c>
      <c r="R72" s="18" t="s">
        <v>296</v>
      </c>
      <c r="S72" s="18" t="s">
        <v>297</v>
      </c>
      <c r="U72" s="18" t="s">
        <v>2137</v>
      </c>
      <c r="AB72" s="27">
        <v>41141.646539351852</v>
      </c>
    </row>
    <row r="73" spans="1:28" ht="38.25" hidden="1" x14ac:dyDescent="0.2">
      <c r="A73" s="24">
        <v>72</v>
      </c>
      <c r="B73" s="18" t="s">
        <v>294</v>
      </c>
      <c r="C73" s="18">
        <v>189</v>
      </c>
      <c r="D73" s="18">
        <v>2</v>
      </c>
      <c r="F73" s="25" t="s">
        <v>298</v>
      </c>
      <c r="G73" s="25" t="s">
        <v>255</v>
      </c>
      <c r="H73" s="18" t="s">
        <v>143</v>
      </c>
      <c r="I73" s="18" t="s">
        <v>180</v>
      </c>
      <c r="K73" s="25">
        <v>4</v>
      </c>
      <c r="R73" s="18" t="s">
        <v>299</v>
      </c>
      <c r="S73" s="18" t="s">
        <v>300</v>
      </c>
      <c r="U73" s="18" t="s">
        <v>2137</v>
      </c>
      <c r="AB73" s="27">
        <v>41141.646539351852</v>
      </c>
    </row>
    <row r="74" spans="1:28" ht="25.5" hidden="1" x14ac:dyDescent="0.2">
      <c r="A74" s="24">
        <v>73</v>
      </c>
      <c r="B74" s="18" t="s">
        <v>294</v>
      </c>
      <c r="C74" s="18">
        <v>189</v>
      </c>
      <c r="D74" s="18">
        <v>2</v>
      </c>
      <c r="F74" s="25" t="s">
        <v>301</v>
      </c>
      <c r="G74" s="25" t="s">
        <v>225</v>
      </c>
      <c r="H74" s="18" t="s">
        <v>143</v>
      </c>
      <c r="I74" s="18" t="s">
        <v>180</v>
      </c>
      <c r="K74" s="25">
        <v>44</v>
      </c>
      <c r="R74" s="18" t="s">
        <v>302</v>
      </c>
      <c r="S74" s="18" t="s">
        <v>303</v>
      </c>
      <c r="U74" s="18" t="s">
        <v>2137</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U75" s="18" t="s">
        <v>2137</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hidden="1" x14ac:dyDescent="0.2">
      <c r="A77" s="24">
        <v>76</v>
      </c>
      <c r="B77" s="18" t="s">
        <v>294</v>
      </c>
      <c r="C77" s="18">
        <v>189</v>
      </c>
      <c r="D77" s="18">
        <v>2</v>
      </c>
      <c r="H77" s="18" t="s">
        <v>143</v>
      </c>
      <c r="I77" s="18" t="s">
        <v>180</v>
      </c>
      <c r="R77" s="18" t="s">
        <v>311</v>
      </c>
      <c r="S77" s="18" t="s">
        <v>312</v>
      </c>
      <c r="U77" s="18" t="s">
        <v>2137</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AB78" s="27">
        <v>41141.646539351852</v>
      </c>
    </row>
    <row r="79" spans="1:28" ht="25.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U79" s="18" t="s">
        <v>2137</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U80" s="18" t="s">
        <v>2137</v>
      </c>
      <c r="AB80" s="27">
        <v>41141.646539351852</v>
      </c>
    </row>
    <row r="81" spans="1:28" ht="255" hidden="1" x14ac:dyDescent="0.2">
      <c r="A81" s="24">
        <v>80</v>
      </c>
      <c r="B81" s="18" t="s">
        <v>294</v>
      </c>
      <c r="C81" s="18">
        <v>189</v>
      </c>
      <c r="D81" s="18">
        <v>2</v>
      </c>
      <c r="H81" s="18" t="s">
        <v>143</v>
      </c>
      <c r="I81" s="18" t="s">
        <v>180</v>
      </c>
      <c r="R81" s="18" t="s">
        <v>320</v>
      </c>
      <c r="S81" s="18" t="s">
        <v>321</v>
      </c>
      <c r="U81" s="18" t="s">
        <v>2137</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25.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U84" s="18" t="s">
        <v>2137</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U85" s="18" t="s">
        <v>2137</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U88" s="18" t="s">
        <v>2137</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U89" s="18" t="s">
        <v>2137</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2135</v>
      </c>
      <c r="AB91" s="27">
        <v>41141.646539351852</v>
      </c>
    </row>
    <row r="92" spans="1:28" ht="89.25" hidden="1" x14ac:dyDescent="0.2">
      <c r="A92" s="24">
        <v>91</v>
      </c>
      <c r="B92" s="18" t="s">
        <v>294</v>
      </c>
      <c r="C92" s="18">
        <v>189</v>
      </c>
      <c r="D92" s="18">
        <v>2</v>
      </c>
      <c r="F92" s="25" t="s">
        <v>84</v>
      </c>
      <c r="H92" s="18" t="s">
        <v>185</v>
      </c>
      <c r="I92" s="18" t="s">
        <v>59</v>
      </c>
      <c r="J92" s="26">
        <v>6</v>
      </c>
      <c r="R92" s="18" t="s">
        <v>345</v>
      </c>
      <c r="S92" s="18" t="s">
        <v>346</v>
      </c>
      <c r="U92" s="18" t="s">
        <v>2135</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2136</v>
      </c>
      <c r="V93" s="18" t="s">
        <v>2144</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AB95" s="27">
        <v>41141.646539351852</v>
      </c>
    </row>
    <row r="96" spans="1:28" ht="153"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2203</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U97" s="18" t="s">
        <v>2137</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2203</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2203</v>
      </c>
      <c r="AB100" s="27">
        <v>41141.646539351852</v>
      </c>
    </row>
    <row r="101" spans="1:28" ht="51"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2203</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2203</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2203</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U107" s="18" t="s">
        <v>2137</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2203</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AB109" s="27">
        <v>41141.646539351852</v>
      </c>
    </row>
    <row r="110" spans="1:28" ht="114.75" hidden="1" x14ac:dyDescent="0.2">
      <c r="A110" s="24">
        <v>109</v>
      </c>
      <c r="B110" s="18" t="s">
        <v>294</v>
      </c>
      <c r="C110" s="18">
        <v>189</v>
      </c>
      <c r="D110" s="18">
        <v>2</v>
      </c>
      <c r="H110" s="18" t="s">
        <v>58</v>
      </c>
      <c r="I110" s="18" t="s">
        <v>59</v>
      </c>
      <c r="R110" s="18" t="s">
        <v>405</v>
      </c>
      <c r="S110" s="18" t="s">
        <v>406</v>
      </c>
      <c r="U110" s="29" t="s">
        <v>2135</v>
      </c>
      <c r="V110" s="18" t="s">
        <v>2150</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U112" s="18" t="s">
        <v>2137</v>
      </c>
      <c r="AB112" s="27">
        <v>41141.646539351852</v>
      </c>
    </row>
    <row r="113" spans="1:28" ht="38.2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AB113" s="27">
        <v>41141.646539351852</v>
      </c>
    </row>
    <row r="114" spans="1:28" ht="51" hidden="1" x14ac:dyDescent="0.2">
      <c r="A114" s="24">
        <v>113</v>
      </c>
      <c r="B114" s="18" t="s">
        <v>294</v>
      </c>
      <c r="C114" s="18">
        <v>189</v>
      </c>
      <c r="D114" s="18">
        <v>2</v>
      </c>
      <c r="H114" s="18" t="s">
        <v>143</v>
      </c>
      <c r="I114" s="18" t="s">
        <v>180</v>
      </c>
      <c r="R114" s="18" t="s">
        <v>413</v>
      </c>
      <c r="S114" s="18" t="s">
        <v>414</v>
      </c>
      <c r="U114" s="18" t="s">
        <v>2137</v>
      </c>
      <c r="AB114" s="27">
        <v>41141.646539351852</v>
      </c>
    </row>
    <row r="115" spans="1:28" ht="229.5" hidden="1" x14ac:dyDescent="0.2">
      <c r="A115" s="24">
        <v>114</v>
      </c>
      <c r="B115" s="18" t="s">
        <v>294</v>
      </c>
      <c r="C115" s="18">
        <v>189</v>
      </c>
      <c r="D115" s="18">
        <v>2</v>
      </c>
      <c r="H115" s="18" t="s">
        <v>185</v>
      </c>
      <c r="I115" s="18" t="s">
        <v>59</v>
      </c>
      <c r="R115" s="18" t="s">
        <v>415</v>
      </c>
      <c r="S115" s="18" t="s">
        <v>416</v>
      </c>
      <c r="U115" s="18" t="s">
        <v>2135</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2135</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2135</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2135</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2135</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2135</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U129" s="18" t="s">
        <v>2137</v>
      </c>
      <c r="AB129" s="27">
        <v>41141.646539351852</v>
      </c>
    </row>
    <row r="130" spans="1:28" ht="76.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U131" s="18" t="s">
        <v>2137</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2203</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2135</v>
      </c>
      <c r="AB134" s="27">
        <v>41141.646539351852</v>
      </c>
    </row>
    <row r="135" spans="1:28" ht="191.2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U136" s="18" t="s">
        <v>2137</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U137" s="18" t="s">
        <v>2137</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U139" s="18" t="s">
        <v>2137</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U140" s="18" t="s">
        <v>2137</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2135</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2135</v>
      </c>
      <c r="AB143" s="27">
        <v>41141.646539351852</v>
      </c>
    </row>
    <row r="144" spans="1:28" ht="51"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AB144" s="27">
        <v>41141.646539351852</v>
      </c>
    </row>
    <row r="145" spans="1:28" ht="38.25"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2135</v>
      </c>
      <c r="AB146" s="27">
        <v>41141.646539351852</v>
      </c>
    </row>
    <row r="147" spans="1:28" ht="76.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U148" s="18" t="s">
        <v>2137</v>
      </c>
      <c r="AB148" s="27">
        <v>41141.646539351852</v>
      </c>
    </row>
    <row r="149" spans="1:28" ht="25.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U149" s="18" t="s">
        <v>2137</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U151" s="18" t="s">
        <v>2137</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U152" s="18" t="s">
        <v>2137</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25.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U155" s="18" t="s">
        <v>2137</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2203</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U157" s="18" t="s">
        <v>2137</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U158" s="18" t="s">
        <v>2137</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U159" s="18" t="s">
        <v>2137</v>
      </c>
      <c r="AB159" s="27">
        <v>41141.646539351852</v>
      </c>
    </row>
    <row r="160" spans="1:28" ht="25.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U160" s="18" t="s">
        <v>2137</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U161" s="18" t="s">
        <v>2137</v>
      </c>
      <c r="AB161" s="27">
        <v>41141.646539351852</v>
      </c>
    </row>
    <row r="162" spans="1:28" ht="25.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U162" s="18" t="s">
        <v>2137</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AB163" s="27">
        <v>41141.646539351852</v>
      </c>
    </row>
    <row r="164" spans="1:28" ht="25.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U164" s="18" t="s">
        <v>2137</v>
      </c>
      <c r="AB164" s="27">
        <v>41141.646539351852</v>
      </c>
    </row>
    <row r="165" spans="1:28" ht="165.75" hidden="1" x14ac:dyDescent="0.2">
      <c r="A165" s="24">
        <v>164</v>
      </c>
      <c r="B165" s="18" t="s">
        <v>294</v>
      </c>
      <c r="C165" s="18">
        <v>189</v>
      </c>
      <c r="D165" s="18">
        <v>2</v>
      </c>
      <c r="H165" s="18" t="s">
        <v>185</v>
      </c>
      <c r="I165" s="18" t="s">
        <v>180</v>
      </c>
      <c r="R165" s="18" t="s">
        <v>546</v>
      </c>
      <c r="S165" s="18" t="s">
        <v>547</v>
      </c>
      <c r="U165" s="18" t="s">
        <v>2135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U166" s="18" t="s">
        <v>2137</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U167" s="18" t="s">
        <v>2137</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2179</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U169" s="18" t="s">
        <v>2135</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U170" s="18" t="s">
        <v>2135</v>
      </c>
      <c r="AB170" s="27">
        <v>41141.646539351852</v>
      </c>
    </row>
    <row r="171" spans="1:28" ht="102" hidden="1" x14ac:dyDescent="0.2">
      <c r="A171" s="24">
        <v>170</v>
      </c>
      <c r="B171" s="18" t="s">
        <v>294</v>
      </c>
      <c r="C171" s="18">
        <v>189</v>
      </c>
      <c r="D171" s="18">
        <v>2</v>
      </c>
      <c r="H171" s="18" t="s">
        <v>185</v>
      </c>
      <c r="I171" s="18" t="s">
        <v>59</v>
      </c>
      <c r="R171" s="18" t="s">
        <v>562</v>
      </c>
      <c r="S171" s="18" t="s">
        <v>563</v>
      </c>
      <c r="U171" s="18" t="s">
        <v>2135</v>
      </c>
      <c r="AB171" s="27">
        <v>41141.646539351852</v>
      </c>
    </row>
    <row r="172" spans="1:28" ht="25.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U172" s="18" t="s">
        <v>2137</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2135</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2203</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2203</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2203</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U178" s="18" t="s">
        <v>2137</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2180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2135</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U182" s="18" t="s">
        <v>2137</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2135</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2135</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U185" s="18" t="s">
        <v>2135</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2135</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2135</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2135</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AB189" s="27">
        <v>41141.646539351852</v>
      </c>
    </row>
    <row r="190" spans="1:28" ht="25.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2135</v>
      </c>
      <c r="AB190" s="27">
        <v>41141.646539351852</v>
      </c>
    </row>
    <row r="191" spans="1:28" ht="89.25"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2135</v>
      </c>
      <c r="AB192" s="27">
        <v>41141.646539351852</v>
      </c>
    </row>
    <row r="193" spans="1:28" ht="25.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2135</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101.19000244140625</v>
      </c>
      <c r="K196" s="25">
        <v>19</v>
      </c>
      <c r="L196" s="25" t="s">
        <v>256</v>
      </c>
      <c r="R196" s="18" t="s">
        <v>634</v>
      </c>
      <c r="S196" s="18" t="s">
        <v>635</v>
      </c>
      <c r="U196" s="18" t="s">
        <v>2137</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102.48000335693359</v>
      </c>
      <c r="K198" s="25">
        <v>48</v>
      </c>
      <c r="L198" s="25" t="s">
        <v>641</v>
      </c>
      <c r="R198" s="18" t="s">
        <v>642</v>
      </c>
      <c r="S198" s="18" t="s">
        <v>643</v>
      </c>
      <c r="U198" s="18" t="s">
        <v>2137</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U200" s="18" t="s">
        <v>2137</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2159</v>
      </c>
      <c r="AB202" s="27">
        <v>41141.646539351852</v>
      </c>
    </row>
    <row r="203" spans="1:28" ht="38.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U203" s="18" t="s">
        <v>2137</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AB205" s="27">
        <v>41141.646539351852</v>
      </c>
    </row>
    <row r="206" spans="1:28" ht="89.2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2203</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AB218" s="27">
        <v>41141.646539351852</v>
      </c>
    </row>
    <row r="219" spans="1:28" ht="140.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v>1</v>
      </c>
      <c r="S220" s="18" t="s">
        <v>689</v>
      </c>
      <c r="U220" s="18" t="s">
        <v>2137</v>
      </c>
      <c r="AB220" s="27">
        <v>41141.646539351852</v>
      </c>
    </row>
    <row r="221" spans="1:28" ht="5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v>2</v>
      </c>
      <c r="S221" s="18" t="s">
        <v>690</v>
      </c>
      <c r="U221" s="18" t="s">
        <v>2129</v>
      </c>
      <c r="X221" s="18" t="s">
        <v>2160</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v>3</v>
      </c>
      <c r="S222" s="18" t="s">
        <v>691</v>
      </c>
      <c r="U222" s="18" t="s">
        <v>2129</v>
      </c>
      <c r="X222" s="18" t="s">
        <v>2161</v>
      </c>
      <c r="AB222" s="27">
        <v>41141.646539351852</v>
      </c>
    </row>
    <row r="223" spans="1:28" ht="25.5"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v>4</v>
      </c>
      <c r="S223" s="18" t="s">
        <v>692</v>
      </c>
      <c r="U223" s="18" t="s">
        <v>2129</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v>5</v>
      </c>
      <c r="S224" s="18" t="s">
        <v>694</v>
      </c>
      <c r="U224" s="18" t="s">
        <v>2129</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v>6</v>
      </c>
      <c r="S225" s="18" t="s">
        <v>696</v>
      </c>
      <c r="U225" s="18" t="s">
        <v>2129</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U226" s="18" t="s">
        <v>2137</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U227" s="18" t="s">
        <v>2137</v>
      </c>
      <c r="AB227" s="27">
        <v>41141.646539351852</v>
      </c>
    </row>
    <row r="228" spans="1:28" ht="25.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U228" s="18" t="s">
        <v>2137</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U229" s="18" t="s">
        <v>2137</v>
      </c>
      <c r="AB229" s="27">
        <v>41141.646539351852</v>
      </c>
    </row>
    <row r="230" spans="1:28" ht="25.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U230" s="18" t="s">
        <v>2137</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U231" s="18" t="s">
        <v>2137</v>
      </c>
      <c r="AB231" s="27">
        <v>41141.646539351852</v>
      </c>
    </row>
    <row r="232" spans="1:28" ht="38.2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U232" s="18" t="s">
        <v>2137</v>
      </c>
      <c r="AB232" s="27">
        <v>41141.646539351852</v>
      </c>
    </row>
    <row r="233" spans="1:28" ht="38.2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U233" s="18" t="s">
        <v>2137</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U234" s="18" t="s">
        <v>2137</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U235" s="18" t="s">
        <v>2137</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U236" s="18" t="s">
        <v>2137</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U237" s="18" t="s">
        <v>2137</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U238" s="18" t="s">
        <v>2137</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U239" s="18" t="s">
        <v>2137</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U240" s="18" t="s">
        <v>2137</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U241" s="18" t="s">
        <v>2137</v>
      </c>
      <c r="AB241" s="27">
        <v>41141.646539351852</v>
      </c>
    </row>
    <row r="242" spans="1:28" ht="63.75"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2129</v>
      </c>
      <c r="AB242" s="27">
        <v>41141.646539351852</v>
      </c>
    </row>
    <row r="243" spans="1:28" ht="114.7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AB243" s="27">
        <v>41141.646539351852</v>
      </c>
    </row>
    <row r="244" spans="1:28" ht="38.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AB245" s="27">
        <v>41141.646539351852</v>
      </c>
    </row>
    <row r="246" spans="1:28" ht="76.5"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U247" s="18" t="s">
        <v>2137</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U248" s="18" t="s">
        <v>2137</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U249" s="18" t="s">
        <v>2137</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2181</v>
      </c>
      <c r="AB251" s="27">
        <v>41141.646539351852</v>
      </c>
    </row>
    <row r="252" spans="1:28" ht="127.5"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2135</v>
      </c>
      <c r="AB252" s="27">
        <v>41141.646539351852</v>
      </c>
    </row>
    <row r="253" spans="1:28" ht="25.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U253" s="18" t="s">
        <v>2137</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U254" s="18" t="s">
        <v>2137</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U256" s="18" t="s">
        <v>2137</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U257" s="18" t="s">
        <v>2137</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U258" s="18" t="s">
        <v>2137</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AB263" s="27">
        <v>41141.646539351852</v>
      </c>
    </row>
    <row r="264" spans="1:28" ht="25.5" hidden="1" x14ac:dyDescent="0.2">
      <c r="A264" s="24">
        <v>263</v>
      </c>
      <c r="B264" s="18" t="s">
        <v>777</v>
      </c>
      <c r="C264" s="18">
        <v>189</v>
      </c>
      <c r="D264" s="18">
        <v>2</v>
      </c>
      <c r="E264" s="25" t="s">
        <v>256</v>
      </c>
      <c r="F264" s="25" t="s">
        <v>258</v>
      </c>
      <c r="G264" s="25" t="s">
        <v>781</v>
      </c>
      <c r="H264" s="18" t="s">
        <v>143</v>
      </c>
      <c r="I264" s="18" t="s">
        <v>59</v>
      </c>
      <c r="J264" s="26">
        <v>4622.52978515625</v>
      </c>
      <c r="L264" s="25" t="s">
        <v>256</v>
      </c>
      <c r="R264" s="18" t="s">
        <v>782</v>
      </c>
      <c r="S264" s="18" t="s">
        <v>783</v>
      </c>
      <c r="U264" s="18" t="s">
        <v>2137</v>
      </c>
      <c r="AB264" s="27">
        <v>41141.646539351852</v>
      </c>
    </row>
    <row r="265" spans="1:28" ht="25.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2129</v>
      </c>
      <c r="X266" s="18" t="s">
        <v>2162</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2163</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U271" s="18" t="s">
        <v>2137</v>
      </c>
      <c r="AB271" s="27">
        <v>41141.646539351852</v>
      </c>
    </row>
    <row r="272" spans="1:28" ht="25.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U272" s="18" t="s">
        <v>2137</v>
      </c>
      <c r="AB272" s="27">
        <v>41141.646539351852</v>
      </c>
    </row>
    <row r="273" spans="1:28" ht="25.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U273" s="18" t="s">
        <v>2137</v>
      </c>
      <c r="AB273" s="27">
        <v>41141.646539351852</v>
      </c>
    </row>
    <row r="274" spans="1:28" ht="25.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2129</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U275" s="18" t="s">
        <v>2137</v>
      </c>
      <c r="AB275" s="27">
        <v>41141.646539351852</v>
      </c>
    </row>
    <row r="276" spans="1:28" ht="51" hidden="1" x14ac:dyDescent="0.2">
      <c r="A276" s="24">
        <v>275</v>
      </c>
      <c r="B276" s="18" t="s">
        <v>797</v>
      </c>
      <c r="C276" s="18">
        <v>189</v>
      </c>
      <c r="D276" s="18">
        <v>2</v>
      </c>
      <c r="E276" s="25" t="s">
        <v>487</v>
      </c>
      <c r="H276" s="18" t="s">
        <v>58</v>
      </c>
      <c r="I276" s="18" t="s">
        <v>59</v>
      </c>
      <c r="L276" s="25" t="s">
        <v>487</v>
      </c>
      <c r="R276" s="18" t="s">
        <v>811</v>
      </c>
      <c r="S276" s="18" t="s">
        <v>812</v>
      </c>
      <c r="U276" s="18" t="s">
        <v>2129</v>
      </c>
      <c r="AB276" s="27">
        <v>41141.646539351852</v>
      </c>
    </row>
    <row r="277" spans="1:28" ht="51"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AB278" s="27">
        <v>41141.646539351852</v>
      </c>
    </row>
    <row r="279" spans="1:28" ht="89.25"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2203</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U282" s="18" t="s">
        <v>2137</v>
      </c>
      <c r="AB282" s="27">
        <v>41141.646539351852</v>
      </c>
    </row>
    <row r="283" spans="1:28" ht="38.25"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AB284" s="27">
        <v>41141.646539351852</v>
      </c>
    </row>
    <row r="285" spans="1:28" ht="25.5" hidden="1" x14ac:dyDescent="0.2">
      <c r="A285" s="24">
        <v>284</v>
      </c>
      <c r="B285" s="18" t="s">
        <v>797</v>
      </c>
      <c r="C285" s="18">
        <v>189</v>
      </c>
      <c r="D285" s="18">
        <v>2</v>
      </c>
      <c r="H285" s="18" t="s">
        <v>143</v>
      </c>
      <c r="I285" s="18" t="s">
        <v>59</v>
      </c>
      <c r="R285" s="18" t="s">
        <v>829</v>
      </c>
      <c r="S285" s="18" t="s">
        <v>830</v>
      </c>
      <c r="U285" s="18" t="s">
        <v>2137</v>
      </c>
      <c r="AB285" s="27">
        <v>41141.646539351852</v>
      </c>
    </row>
    <row r="286" spans="1:28" ht="25.5" hidden="1" x14ac:dyDescent="0.2">
      <c r="A286" s="24">
        <v>285</v>
      </c>
      <c r="B286" s="18" t="s">
        <v>797</v>
      </c>
      <c r="C286" s="18">
        <v>189</v>
      </c>
      <c r="D286" s="18">
        <v>2</v>
      </c>
      <c r="H286" s="18" t="s">
        <v>143</v>
      </c>
      <c r="I286" s="18" t="s">
        <v>59</v>
      </c>
      <c r="R286" s="18" t="s">
        <v>831</v>
      </c>
      <c r="S286" s="18" t="s">
        <v>830</v>
      </c>
      <c r="U286" s="18" t="s">
        <v>2137</v>
      </c>
      <c r="AB286" s="27">
        <v>41141.646539351852</v>
      </c>
    </row>
    <row r="287" spans="1:28" ht="25.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U287" s="18" t="s">
        <v>2137</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U289" s="18" t="s">
        <v>2137</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2129</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AB292" s="27">
        <v>41141.646539351852</v>
      </c>
    </row>
    <row r="293" spans="1:28" ht="25.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U293" s="18" t="s">
        <v>2137</v>
      </c>
      <c r="AB293" s="27">
        <v>41141.646539351852</v>
      </c>
    </row>
    <row r="294" spans="1:28" ht="25.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U294" s="18" t="s">
        <v>2137</v>
      </c>
      <c r="AB294" s="27">
        <v>41141.646539351852</v>
      </c>
    </row>
    <row r="295" spans="1:28" ht="12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U296" s="18" t="s">
        <v>2137</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U297" s="18" t="s">
        <v>2137</v>
      </c>
      <c r="AB297" s="27">
        <v>41141.646539351852</v>
      </c>
    </row>
    <row r="298" spans="1:28" ht="51"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AB298" s="27">
        <v>41141.646539351852</v>
      </c>
    </row>
    <row r="299" spans="1:28" ht="38.2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U299" s="18" t="s">
        <v>2137</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AB300" s="27">
        <v>41141.646539351852</v>
      </c>
    </row>
    <row r="301" spans="1:28" ht="5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2164</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2165</v>
      </c>
      <c r="AB302" s="27">
        <v>41141.646539351852</v>
      </c>
    </row>
    <row r="303" spans="1:28" ht="76.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AB303" s="27">
        <v>41141.646539351852</v>
      </c>
    </row>
    <row r="304" spans="1:28" ht="76.5"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AB304" s="27">
        <v>41141.646539351852</v>
      </c>
    </row>
    <row r="305" spans="1:28" ht="63.75" hidden="1" x14ac:dyDescent="0.2">
      <c r="A305" s="24">
        <v>304</v>
      </c>
      <c r="B305" s="18" t="s">
        <v>871</v>
      </c>
      <c r="C305" s="18">
        <v>189</v>
      </c>
      <c r="D305" s="18">
        <v>2</v>
      </c>
      <c r="H305" s="18" t="s">
        <v>143</v>
      </c>
      <c r="I305" s="18" t="s">
        <v>180</v>
      </c>
      <c r="R305" s="18" t="s">
        <v>872</v>
      </c>
      <c r="S305" s="18" t="s">
        <v>873</v>
      </c>
      <c r="U305" s="18" t="s">
        <v>2137</v>
      </c>
      <c r="AB305" s="27">
        <v>41141.646539351852</v>
      </c>
    </row>
    <row r="306" spans="1:28" ht="89.25"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U307" s="18" t="s">
        <v>2137</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AB309" s="27">
        <v>41141.646539351852</v>
      </c>
    </row>
    <row r="310" spans="1:28" ht="76.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AB310" s="27">
        <v>41141.646539351852</v>
      </c>
    </row>
    <row r="311" spans="1:28"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U311" s="18" t="s">
        <v>2137</v>
      </c>
      <c r="AB311" s="27">
        <v>41141.646539351852</v>
      </c>
    </row>
    <row r="312" spans="1:28" ht="25.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U312" s="18" t="s">
        <v>2137</v>
      </c>
      <c r="AB312" s="27">
        <v>41141.646539351852</v>
      </c>
    </row>
    <row r="313" spans="1:28" ht="25.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U313" s="18" t="s">
        <v>2137</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AB314" s="27">
        <v>41141.646539351852</v>
      </c>
    </row>
    <row r="315" spans="1:28" ht="76.5"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U316" s="18" t="s">
        <v>2137</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AB318" s="27">
        <v>41141.646539351852</v>
      </c>
    </row>
    <row r="319" spans="1:28" ht="38.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AB319" s="27">
        <v>41141.646539351852</v>
      </c>
    </row>
    <row r="320" spans="1:28" ht="51"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U320" s="18" t="s">
        <v>2137</v>
      </c>
      <c r="AB320" s="27">
        <v>41141.646539351852</v>
      </c>
    </row>
    <row r="321" spans="1:28" ht="153" hidden="1" x14ac:dyDescent="0.2">
      <c r="A321" s="24">
        <v>320</v>
      </c>
      <c r="B321" s="18" t="s">
        <v>871</v>
      </c>
      <c r="C321" s="18">
        <v>189</v>
      </c>
      <c r="D321" s="18">
        <v>2</v>
      </c>
      <c r="H321" s="18" t="s">
        <v>143</v>
      </c>
      <c r="I321" s="18" t="s">
        <v>59</v>
      </c>
      <c r="R321" s="18" t="s">
        <v>906</v>
      </c>
      <c r="S321" s="18" t="s">
        <v>907</v>
      </c>
      <c r="U321" s="18" t="s">
        <v>2137</v>
      </c>
      <c r="AB321" s="27">
        <v>41141.646539351852</v>
      </c>
    </row>
    <row r="322" spans="1:28" ht="51"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U322" s="18" t="s">
        <v>2137</v>
      </c>
      <c r="AB322" s="27">
        <v>41141.646539351852</v>
      </c>
    </row>
    <row r="323" spans="1:28" ht="63.75" hidden="1" x14ac:dyDescent="0.2">
      <c r="A323" s="24">
        <v>322</v>
      </c>
      <c r="B323" s="18" t="s">
        <v>871</v>
      </c>
      <c r="C323" s="18">
        <v>189</v>
      </c>
      <c r="D323" s="18">
        <v>2</v>
      </c>
      <c r="H323" s="18" t="s">
        <v>185</v>
      </c>
      <c r="I323" s="18" t="s">
        <v>59</v>
      </c>
      <c r="R323" s="18" t="s">
        <v>910</v>
      </c>
      <c r="S323" s="18" t="s">
        <v>911</v>
      </c>
      <c r="U323" s="18" t="s">
        <v>2129</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U324" s="18" t="s">
        <v>2137</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U325" s="18" t="s">
        <v>2137</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AB327" s="27">
        <v>41141.646539351852</v>
      </c>
    </row>
    <row r="328" spans="1:28" ht="127.5"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29" t="s">
        <v>2129</v>
      </c>
      <c r="X328" s="18" t="s">
        <v>2205</v>
      </c>
      <c r="AB328" s="27">
        <v>41141.646539351852</v>
      </c>
    </row>
    <row r="329" spans="1:28" ht="51"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2205</v>
      </c>
      <c r="AB329" s="27">
        <v>41141.646539351852</v>
      </c>
    </row>
    <row r="330" spans="1:28" ht="51"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AB330" s="27">
        <v>41141.646539351852</v>
      </c>
    </row>
    <row r="331" spans="1:28" ht="51"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AB334" s="27">
        <v>41141.646539351852</v>
      </c>
    </row>
    <row r="335" spans="1:28" ht="51"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AB335" s="27">
        <v>41141.646539351852</v>
      </c>
    </row>
    <row r="336" spans="1:28" ht="25.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U336" s="18" t="s">
        <v>2137</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2129</v>
      </c>
      <c r="AB340" s="27">
        <v>41141.646539351852</v>
      </c>
    </row>
    <row r="341" spans="1:28" ht="51"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2203</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2203</v>
      </c>
      <c r="AB342" s="27">
        <v>41141.646539351852</v>
      </c>
    </row>
    <row r="343" spans="1:28" ht="51"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2203</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2203</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2203</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AB346" s="27">
        <v>41141.646539351852</v>
      </c>
    </row>
    <row r="347" spans="1:28" ht="5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2166</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2203</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AB350" s="27">
        <v>41141.646539351852</v>
      </c>
    </row>
    <row r="351" spans="1:28" ht="25.5"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U355" s="18" t="s">
        <v>2137</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U356" s="18" t="s">
        <v>2137</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U357" s="18" t="s">
        <v>2137</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U358" s="18" t="s">
        <v>2137</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U359" s="18" t="s">
        <v>2137</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U360" s="18" t="s">
        <v>2137</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U362" s="18" t="s">
        <v>2137</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U363" s="18" t="s">
        <v>2137</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U364" s="18" t="s">
        <v>2137</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U365" s="18" t="s">
        <v>2137</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AB368" s="27">
        <v>41141.646539351852</v>
      </c>
    </row>
    <row r="369" spans="1:28" ht="51"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2135</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AB374" s="27">
        <v>41141.646539351852</v>
      </c>
    </row>
    <row r="375" spans="1:28" ht="25.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U375" s="18" t="s">
        <v>2137</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X376" s="18" t="s">
        <v>2205</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U377" s="18" t="s">
        <v>2137</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U379" s="18" t="s">
        <v>2137</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U380" s="18" t="s">
        <v>2137</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U381" s="18" t="s">
        <v>2137</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2203</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2203</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U385" s="18" t="s">
        <v>2137</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25.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U388" s="18" t="s">
        <v>2137</v>
      </c>
      <c r="AB388" s="27">
        <v>41141.646539351852</v>
      </c>
    </row>
    <row r="389" spans="1:28" ht="25.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U389" s="18" t="s">
        <v>2137</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U391" s="18" t="s">
        <v>2137</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U392" s="18" t="s">
        <v>2137</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25.5" hidden="1" x14ac:dyDescent="0.2">
      <c r="A394" s="24">
        <v>393</v>
      </c>
      <c r="B394" s="18" t="s">
        <v>1023</v>
      </c>
      <c r="C394" s="18">
        <v>189</v>
      </c>
      <c r="D394" s="18">
        <v>2</v>
      </c>
      <c r="F394" s="25" t="s">
        <v>98</v>
      </c>
      <c r="H394" s="18" t="s">
        <v>143</v>
      </c>
      <c r="I394" s="18" t="s">
        <v>180</v>
      </c>
      <c r="J394" s="26">
        <v>245</v>
      </c>
      <c r="R394" s="18" t="s">
        <v>1040</v>
      </c>
      <c r="S394" s="18" t="s">
        <v>1025</v>
      </c>
      <c r="U394" s="18" t="s">
        <v>2137</v>
      </c>
      <c r="AB394" s="27">
        <v>41141.646539351852</v>
      </c>
    </row>
    <row r="395" spans="1:28" ht="5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U395" s="18" t="s">
        <v>2137</v>
      </c>
      <c r="X395" s="18" t="s">
        <v>2182</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U397" s="18" t="s">
        <v>2137</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2129</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2129</v>
      </c>
      <c r="AB400" s="27">
        <v>41141.646539351852</v>
      </c>
    </row>
    <row r="401" spans="1:28" ht="51"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2205</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AB404" s="27">
        <v>41141.646539351852</v>
      </c>
    </row>
    <row r="405" spans="1:28" ht="38.2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AB405" s="27">
        <v>41141.646539351852</v>
      </c>
    </row>
    <row r="406" spans="1:28" ht="89.2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U407" s="18" t="s">
        <v>2137</v>
      </c>
      <c r="AB407" s="27">
        <v>41141.646539351852</v>
      </c>
    </row>
    <row r="408" spans="1:28"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U408" s="18" t="s">
        <v>2137</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U409" s="18" t="s">
        <v>2137</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U410" s="29" t="s">
        <v>2137</v>
      </c>
      <c r="X410" s="18" t="s">
        <v>2183</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U411" s="18" t="s">
        <v>2137</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5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2167</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2203</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2203</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2203</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AB420" s="27">
        <v>41141.646539351852</v>
      </c>
    </row>
    <row r="421" spans="1:28" ht="76.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2203</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2203</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AB423" s="27">
        <v>41141.646539351852</v>
      </c>
    </row>
    <row r="424" spans="1:28" ht="76.5"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2203</v>
      </c>
      <c r="AB426" s="27">
        <v>41141.646539351852</v>
      </c>
    </row>
    <row r="427" spans="1:28" ht="38.25"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AB427" s="27">
        <v>41141.646539351852</v>
      </c>
    </row>
    <row r="428" spans="1:28" ht="38.25"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AB430" s="27">
        <v>41141.646539351852</v>
      </c>
    </row>
    <row r="431" spans="1:28" ht="25.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AB431" s="27">
        <v>41141.646539351852</v>
      </c>
    </row>
    <row r="432" spans="1:28" ht="51"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AB433" s="27">
        <v>41141.646539351852</v>
      </c>
    </row>
    <row r="434" spans="1:28" ht="25.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U434" s="18" t="s">
        <v>2137</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2203</v>
      </c>
      <c r="AB436" s="27">
        <v>41141.646539351852</v>
      </c>
    </row>
    <row r="437" spans="1:28" ht="38.2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AB440" s="27">
        <v>41141.646539351852</v>
      </c>
    </row>
    <row r="441" spans="1:28" ht="51"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2203</v>
      </c>
      <c r="AB441" s="27">
        <v>41141.646539351852</v>
      </c>
    </row>
    <row r="442" spans="1:28" ht="51"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2203</v>
      </c>
      <c r="AB442" s="27">
        <v>41141.646539351852</v>
      </c>
    </row>
    <row r="443" spans="1:28" ht="51"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2203</v>
      </c>
      <c r="AB443" s="27">
        <v>41141.646539351852</v>
      </c>
    </row>
    <row r="444" spans="1:28" ht="89.2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2203</v>
      </c>
      <c r="AB444" s="27">
        <v>41141.646539351852</v>
      </c>
    </row>
    <row r="445" spans="1:28" ht="89.2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2203</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U448" s="18" t="s">
        <v>2137</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U449" s="18" t="s">
        <v>2137</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2135</v>
      </c>
      <c r="AB450" s="27">
        <v>41141.646539351852</v>
      </c>
    </row>
    <row r="451" spans="1:28" ht="153"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25.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U454" s="18" t="s">
        <v>2137</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U455" s="18" t="s">
        <v>2137</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2203</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2203</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2203</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2203</v>
      </c>
      <c r="AB459" s="27">
        <v>41141.646539351852</v>
      </c>
    </row>
    <row r="460" spans="1:28" ht="76.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AB460" s="27">
        <v>41141.646539351852</v>
      </c>
    </row>
    <row r="461" spans="1:28" ht="76.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AB461" s="27">
        <v>41141.646539351852</v>
      </c>
    </row>
    <row r="462" spans="1:28" ht="191.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2137</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2184</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U465" s="18" t="s">
        <v>2137</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AB467" s="27">
        <v>41141.646539351852</v>
      </c>
    </row>
    <row r="468" spans="1:28" ht="76.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AB474" s="27">
        <v>41141.646539351852</v>
      </c>
    </row>
    <row r="475" spans="1:28" ht="5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U475" s="18" t="s">
        <v>2137</v>
      </c>
      <c r="X475" s="18" t="s">
        <v>2185</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U476" s="18" t="s">
        <v>2137</v>
      </c>
      <c r="X476" s="18" t="s">
        <v>2186</v>
      </c>
      <c r="AB476" s="27">
        <v>41141.646539351852</v>
      </c>
    </row>
    <row r="477" spans="1:28" ht="5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U477" s="18" t="s">
        <v>2137</v>
      </c>
      <c r="X477" s="18" t="s">
        <v>2187</v>
      </c>
      <c r="AB477" s="27">
        <v>41141.646539351852</v>
      </c>
    </row>
    <row r="478" spans="1:28" ht="51"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2135</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2135</v>
      </c>
      <c r="AB479" s="27">
        <v>41141.646539351852</v>
      </c>
    </row>
    <row r="480" spans="1:28" ht="25.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AB485" s="27">
        <v>41141.646539351852</v>
      </c>
    </row>
    <row r="486" spans="1:28" ht="38.25"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AB487" s="27">
        <v>41141.646539351852</v>
      </c>
    </row>
    <row r="488" spans="1:28" ht="5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U488" s="29" t="s">
        <v>2137</v>
      </c>
      <c r="X488" s="18" t="s">
        <v>2188</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U489" s="29" t="s">
        <v>2137</v>
      </c>
      <c r="X489" s="18" t="s">
        <v>2189</v>
      </c>
      <c r="AB489" s="27">
        <v>41141.646539351852</v>
      </c>
    </row>
    <row r="490" spans="1:28" ht="76.5"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AB490" s="27">
        <v>41141.646539351852</v>
      </c>
    </row>
    <row r="491" spans="1:28" ht="25.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AB495" s="27">
        <v>41141.646539351852</v>
      </c>
    </row>
    <row r="496" spans="1:28" ht="63.7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AB502" s="27">
        <v>41141.646539351852</v>
      </c>
    </row>
    <row r="503" spans="1:28" ht="76.5"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AB510" s="27">
        <v>41141.646539351852</v>
      </c>
    </row>
    <row r="511" spans="1:28" ht="38.2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AB512" s="27">
        <v>41141.646539351852</v>
      </c>
    </row>
    <row r="513" spans="1:28" ht="76.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AB515" s="27">
        <v>41141.646539351852</v>
      </c>
    </row>
    <row r="516" spans="1:28" ht="51"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AB516" s="27">
        <v>41141.646539351852</v>
      </c>
    </row>
    <row r="517" spans="1:28" ht="51"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AB517" s="27">
        <v>41141.646539351852</v>
      </c>
    </row>
    <row r="518" spans="1:28" ht="51"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AB518" s="27">
        <v>41141.646539351852</v>
      </c>
    </row>
    <row r="519" spans="1:28" ht="140.2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AB522" s="27">
        <v>41141.646539351852</v>
      </c>
    </row>
    <row r="523" spans="1:28" ht="51"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AB524" s="27">
        <v>41141.646539351852</v>
      </c>
    </row>
    <row r="525" spans="1:28" ht="51"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AB525" s="27">
        <v>41141.646539351852</v>
      </c>
    </row>
    <row r="526" spans="1:28" ht="38.25"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AB526" s="27">
        <v>41141.646539351852</v>
      </c>
    </row>
    <row r="527" spans="1:28" ht="63.75"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AB527" s="27">
        <v>41141.646539351852</v>
      </c>
    </row>
    <row r="528" spans="1:28" ht="38.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AB529" s="27">
        <v>41141.646539351852</v>
      </c>
    </row>
    <row r="530" spans="1:28" ht="63.75"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U531" s="18" t="s">
        <v>2137</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25.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U534" s="18" t="s">
        <v>2137</v>
      </c>
      <c r="AB534" s="27">
        <v>41141.646539351852</v>
      </c>
    </row>
    <row r="535" spans="1:28" ht="25.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U535" s="18" t="s">
        <v>2137</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U537" s="18" t="s">
        <v>2137</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U538" s="18" t="s">
        <v>2137</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25.5" hidden="1" x14ac:dyDescent="0.2">
      <c r="A540" s="24">
        <v>539</v>
      </c>
      <c r="B540" s="18" t="s">
        <v>1188</v>
      </c>
      <c r="C540" s="18">
        <v>189</v>
      </c>
      <c r="D540" s="18">
        <v>2</v>
      </c>
      <c r="F540" s="25" t="s">
        <v>98</v>
      </c>
      <c r="H540" s="18" t="s">
        <v>143</v>
      </c>
      <c r="I540" s="18" t="s">
        <v>59</v>
      </c>
      <c r="J540" s="26">
        <v>245</v>
      </c>
      <c r="R540" s="18" t="s">
        <v>1040</v>
      </c>
      <c r="S540" s="18" t="s">
        <v>1025</v>
      </c>
      <c r="U540" s="18" t="s">
        <v>2137</v>
      </c>
      <c r="AB540" s="27">
        <v>41141.646539351852</v>
      </c>
    </row>
    <row r="541" spans="1:28" ht="5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U541" s="18" t="s">
        <v>2137</v>
      </c>
      <c r="X541" s="18" t="s">
        <v>2190</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U543" s="18" t="s">
        <v>2137</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2129</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2129</v>
      </c>
      <c r="AB546" s="27">
        <v>41141.646539351852</v>
      </c>
    </row>
    <row r="547" spans="1:28" ht="51"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2205</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2135</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AB555" s="27">
        <v>41141.646539351852</v>
      </c>
    </row>
    <row r="556" spans="1:28" ht="89.25"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AB556" s="27">
        <v>41141.646539351852</v>
      </c>
    </row>
    <row r="557" spans="1:28" ht="63.75"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2135</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U559" s="18" t="s">
        <v>2137</v>
      </c>
      <c r="AB559" s="27">
        <v>41141.646539351852</v>
      </c>
    </row>
    <row r="560" spans="1:28" ht="51"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2135</v>
      </c>
      <c r="AB560" s="27">
        <v>41141.646539351852</v>
      </c>
    </row>
    <row r="561" spans="1:28" ht="38.25"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U561" s="18" t="s">
        <v>2137</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U562" s="18" t="s">
        <v>2137</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2203</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2203</v>
      </c>
      <c r="AB564" s="27">
        <v>41141.646539351852</v>
      </c>
    </row>
    <row r="565" spans="1:28" ht="5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U565" s="18" t="s">
        <v>2137</v>
      </c>
      <c r="X565" s="18" t="s">
        <v>2191</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U566" s="18" t="s">
        <v>2137</v>
      </c>
      <c r="AB566" s="27">
        <v>41141.646539351852</v>
      </c>
    </row>
    <row r="567" spans="1:28" ht="5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U567" s="18" t="s">
        <v>2137</v>
      </c>
      <c r="X567" s="18" t="s">
        <v>2192</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U568" s="18" t="s">
        <v>2137</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U569" s="18" t="s">
        <v>2137</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U570" s="18" t="s">
        <v>2137</v>
      </c>
      <c r="AB570" s="27">
        <v>41141.646539351852</v>
      </c>
    </row>
    <row r="571" spans="1:28" ht="38.2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25.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U572" s="18" t="s">
        <v>2137</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2135</v>
      </c>
      <c r="AB573" s="27">
        <v>41141.646539351852</v>
      </c>
    </row>
    <row r="574" spans="1:28" ht="51"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2203</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2203</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2203</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U577" s="18" t="s">
        <v>2137</v>
      </c>
      <c r="AB577" s="27">
        <v>41141.646539351852</v>
      </c>
    </row>
    <row r="578" spans="1:28" ht="25.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U578" s="18" t="s">
        <v>2137</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U579" s="18" t="s">
        <v>2137</v>
      </c>
      <c r="AB579" s="27">
        <v>41141.646539351852</v>
      </c>
    </row>
    <row r="580" spans="1:28" ht="25.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U580" s="18" t="s">
        <v>2137</v>
      </c>
      <c r="AB580" s="27">
        <v>41141.646539351852</v>
      </c>
    </row>
    <row r="581" spans="1:28" ht="140.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X582" s="18" t="s">
        <v>2205</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2168</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2169</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2170</v>
      </c>
      <c r="AB588" s="27">
        <v>41141.646539351852</v>
      </c>
    </row>
    <row r="589" spans="1:28" ht="114.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X590" s="18" t="s">
        <v>2205</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X591" s="18" t="s">
        <v>2205</v>
      </c>
      <c r="AB591" s="27">
        <v>41141.646539351852</v>
      </c>
    </row>
    <row r="592" spans="1:28" ht="102"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AB592" s="27">
        <v>41141.646539351852</v>
      </c>
    </row>
    <row r="593" spans="1:28" ht="114.7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AB594" s="27">
        <v>41141.646539351852</v>
      </c>
    </row>
    <row r="595" spans="1:28" ht="76.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AB595" s="27">
        <v>41141.646539351852</v>
      </c>
    </row>
    <row r="596" spans="1:28" ht="76.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AB596" s="27">
        <v>41141.646539351852</v>
      </c>
    </row>
    <row r="597" spans="1:28" ht="76.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AB597" s="27">
        <v>41141.646539351852</v>
      </c>
    </row>
    <row r="598" spans="1:28" ht="25.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U598" s="18" t="s">
        <v>2137</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2171</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2172</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2173</v>
      </c>
      <c r="AB603" s="27">
        <v>41141.646539351852</v>
      </c>
    </row>
    <row r="604" spans="1:28" ht="76.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AB604" s="27">
        <v>41141.646539351852</v>
      </c>
    </row>
    <row r="605" spans="1:28" ht="76.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X606" s="18" t="s">
        <v>2204</v>
      </c>
      <c r="AB606" s="27">
        <v>41141.646539351852</v>
      </c>
    </row>
    <row r="607" spans="1:28" ht="102"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AB607" s="27">
        <v>41141.646539351852</v>
      </c>
    </row>
    <row r="608" spans="1:28" ht="140.2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2135</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7.0999999046325684</v>
      </c>
      <c r="K611" s="25">
        <v>10</v>
      </c>
      <c r="L611" s="25" t="s">
        <v>1460</v>
      </c>
      <c r="R611" s="18" t="s">
        <v>1461</v>
      </c>
      <c r="S611" s="18" t="s">
        <v>1462</v>
      </c>
      <c r="U611" s="18" t="s">
        <v>2137</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U612" s="18" t="s">
        <v>2137</v>
      </c>
      <c r="AB612" s="27">
        <v>41141.646539351852</v>
      </c>
    </row>
    <row r="613" spans="1:28" ht="25.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U613" s="18" t="s">
        <v>2137</v>
      </c>
      <c r="AB613" s="27">
        <v>41141.646539351852</v>
      </c>
    </row>
    <row r="614" spans="1:28" ht="114.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AB616" s="27">
        <v>41141.646539351852</v>
      </c>
    </row>
    <row r="617" spans="1:28" ht="51"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2135</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U619" s="18" t="s">
        <v>2137</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U620" s="18" t="s">
        <v>2137</v>
      </c>
      <c r="AB620" s="27">
        <v>41141.646539351852</v>
      </c>
    </row>
    <row r="621" spans="1:28" ht="25.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U621" s="18" t="s">
        <v>2137</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U622" s="18" t="s">
        <v>2137</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U623" s="18" t="s">
        <v>2137</v>
      </c>
      <c r="AB623" s="27">
        <v>41141.646539351852</v>
      </c>
    </row>
    <row r="624" spans="1:28" ht="51"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U624" s="18" t="s">
        <v>2137</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2135</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U627" s="18" t="s">
        <v>2137</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U628" s="18" t="s">
        <v>2137</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2203</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2135</v>
      </c>
      <c r="AB630" s="27">
        <v>41141.646539351852</v>
      </c>
    </row>
    <row r="631" spans="1:28" ht="38.25"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U631" s="18" t="s">
        <v>2137</v>
      </c>
      <c r="AB631" s="27">
        <v>41141.646539351852</v>
      </c>
    </row>
    <row r="632" spans="1:28" ht="5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U632" s="18" t="s">
        <v>2137</v>
      </c>
      <c r="X632" s="18" t="s">
        <v>2193</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U633" s="18" t="s">
        <v>2137</v>
      </c>
      <c r="AB633" s="27">
        <v>41141.646539351852</v>
      </c>
    </row>
    <row r="634" spans="1:28" ht="51"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5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U637" s="29" t="s">
        <v>2137</v>
      </c>
      <c r="X637" s="18" t="s">
        <v>2194</v>
      </c>
      <c r="AB637" s="27">
        <v>41141.646539351852</v>
      </c>
    </row>
    <row r="638" spans="1:28" ht="102"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2203</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U642" s="18" t="s">
        <v>2137</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2203</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2135</v>
      </c>
      <c r="AB644" s="27">
        <v>41141.646539351852</v>
      </c>
    </row>
    <row r="645" spans="1:28" ht="25.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U645" s="18" t="s">
        <v>2137</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2174</v>
      </c>
      <c r="AB646" s="27">
        <v>41141.646539351852</v>
      </c>
    </row>
    <row r="647" spans="1:28" ht="51"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2135</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U648" s="18" t="s">
        <v>2137</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U649" s="18" t="s">
        <v>2137</v>
      </c>
      <c r="AB649" s="27">
        <v>41141.646539351852</v>
      </c>
    </row>
    <row r="650" spans="1:28" ht="51"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U651" s="18" t="s">
        <v>2137</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2135</v>
      </c>
      <c r="AB652" s="27">
        <v>41141.646539351852</v>
      </c>
    </row>
    <row r="653" spans="1:28" ht="51"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U654" s="18" t="s">
        <v>2137</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U657" s="18" t="s">
        <v>2137</v>
      </c>
      <c r="AB657" s="27">
        <v>41141.646539351852</v>
      </c>
    </row>
    <row r="658" spans="1:28" ht="38.25"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U658" s="18" t="s">
        <v>2137</v>
      </c>
      <c r="AB658" s="27">
        <v>41141.646539351852</v>
      </c>
    </row>
    <row r="659" spans="1:28" ht="51"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AB662" s="27">
        <v>41141.646539351852</v>
      </c>
    </row>
    <row r="663" spans="1:28" ht="25.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U663" s="18" t="s">
        <v>2137</v>
      </c>
      <c r="AB663" s="27">
        <v>41141.646539351852</v>
      </c>
    </row>
    <row r="664" spans="1:28" ht="38.25" hidden="1" x14ac:dyDescent="0.2">
      <c r="A664" s="24">
        <v>663</v>
      </c>
      <c r="B664" s="18" t="s">
        <v>1532</v>
      </c>
      <c r="C664" s="18">
        <v>189</v>
      </c>
      <c r="D664" s="18">
        <v>2</v>
      </c>
      <c r="H664" s="18" t="s">
        <v>143</v>
      </c>
      <c r="I664" s="18" t="s">
        <v>59</v>
      </c>
      <c r="R664" s="18" t="s">
        <v>1554</v>
      </c>
      <c r="S664" s="18" t="s">
        <v>1555</v>
      </c>
      <c r="U664" s="18" t="s">
        <v>2137</v>
      </c>
      <c r="AB664" s="27">
        <v>41141.646539351852</v>
      </c>
    </row>
    <row r="665" spans="1:28" ht="25.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U665" s="18" t="s">
        <v>2137</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U666" s="18" t="s">
        <v>2137</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U667" s="18" t="s">
        <v>2137</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2203</v>
      </c>
      <c r="AB668" s="27">
        <v>41141.646539351852</v>
      </c>
    </row>
    <row r="669" spans="1:28" ht="51"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2203</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2195</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AB673" s="27">
        <v>41141.646539351852</v>
      </c>
    </row>
    <row r="674" spans="1:28" ht="63.7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2203</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2203</v>
      </c>
      <c r="AB675" s="27">
        <v>41141.646539351852</v>
      </c>
    </row>
    <row r="676" spans="1:28" ht="38.25"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2135</v>
      </c>
      <c r="AB676" s="27">
        <v>41141.646539351852</v>
      </c>
    </row>
    <row r="677" spans="1:28" ht="25.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2135</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2135</v>
      </c>
      <c r="AB678" s="27">
        <v>41141.646539351852</v>
      </c>
    </row>
    <row r="679" spans="1:28" ht="38.2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2135</v>
      </c>
      <c r="AB679" s="27">
        <v>41141.646539351852</v>
      </c>
    </row>
    <row r="680" spans="1:28" ht="38.25"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AB680" s="27">
        <v>41141.646539351852</v>
      </c>
    </row>
    <row r="681" spans="1:28" ht="38.25"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AB681" s="27">
        <v>41141.646539351852</v>
      </c>
    </row>
    <row r="682" spans="1:28" ht="38.25"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AB682" s="27">
        <v>41141.646539351852</v>
      </c>
    </row>
    <row r="683" spans="1:28" ht="38.25"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2135</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2135</v>
      </c>
      <c r="AB685" s="27">
        <v>41141.646539351852</v>
      </c>
    </row>
    <row r="686" spans="1:28" ht="38.2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2135</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2135</v>
      </c>
      <c r="AB687" s="27">
        <v>41141.646539351852</v>
      </c>
    </row>
    <row r="688" spans="1:28" ht="38.2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2135</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2135</v>
      </c>
      <c r="AB689" s="27">
        <v>41141.646539351852</v>
      </c>
    </row>
    <row r="690" spans="1:28" ht="25.5"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AB690" s="27">
        <v>41141.646539351852</v>
      </c>
    </row>
    <row r="691" spans="1:28" ht="25.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AB691" s="27">
        <v>41141.646539351852</v>
      </c>
    </row>
    <row r="692" spans="1:28" ht="76.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2135</v>
      </c>
      <c r="AB692" s="27">
        <v>41141.646539351852</v>
      </c>
    </row>
    <row r="693" spans="1:28" ht="25.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AB693" s="27">
        <v>41141.646539351852</v>
      </c>
    </row>
    <row r="694" spans="1:28" ht="76.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2203</v>
      </c>
      <c r="AB712" s="27">
        <v>41141.646539351852</v>
      </c>
    </row>
    <row r="713" spans="1:28" ht="127.5" hidden="1"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2203</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U715" s="18" t="s">
        <v>2137</v>
      </c>
      <c r="AB715" s="27">
        <v>41141.646539351852</v>
      </c>
    </row>
    <row r="716" spans="1:28" ht="25.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2136</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2136</v>
      </c>
      <c r="V717" s="29" t="s">
        <v>2143</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AB720" s="27">
        <v>41141.646539351852</v>
      </c>
    </row>
    <row r="721" spans="1:28" ht="25.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U721" s="18" t="s">
        <v>2137</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2196</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U728" s="18" t="s">
        <v>2137</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U729" s="18" t="s">
        <v>2137</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2203</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2203</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2203</v>
      </c>
      <c r="AB732" s="27">
        <v>41141.646539351852</v>
      </c>
    </row>
    <row r="733" spans="1:28" ht="12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2204</v>
      </c>
      <c r="AB735" s="27">
        <v>41141.646539351852</v>
      </c>
    </row>
    <row r="736" spans="1:28" ht="102"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AB736" s="27">
        <v>41141.646539351852</v>
      </c>
    </row>
    <row r="737" spans="1:28" ht="140.2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AB737" s="27">
        <v>41141.646539351852</v>
      </c>
    </row>
    <row r="738" spans="1:28" ht="38.2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U739" s="18" t="s">
        <v>2137</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U740" s="18" t="s">
        <v>2137</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2203</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2203</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2203</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25.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U745" s="18" t="s">
        <v>2137</v>
      </c>
      <c r="AB745" s="27">
        <v>41141.646539351852</v>
      </c>
    </row>
    <row r="746" spans="1:28" ht="38.25"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AB747" s="27">
        <v>41141.646539351852</v>
      </c>
    </row>
    <row r="748" spans="1:28" ht="5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U748" s="18" t="s">
        <v>2137</v>
      </c>
      <c r="X748" s="18" t="s">
        <v>2197</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2129</v>
      </c>
      <c r="AB749" s="27">
        <v>41141.646539351852</v>
      </c>
    </row>
    <row r="750" spans="1:28" ht="51"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X750" s="18" t="s">
        <v>2205</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AB751" s="27">
        <v>41141.646539351852</v>
      </c>
    </row>
    <row r="752" spans="1:28" ht="25.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2129</v>
      </c>
      <c r="AB752" s="27">
        <v>41141.646539351852</v>
      </c>
    </row>
    <row r="753" spans="1:28" ht="25.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2129</v>
      </c>
      <c r="AB753" s="27">
        <v>41141.646539351852</v>
      </c>
    </row>
    <row r="754" spans="1:28" ht="25.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U754" s="18" t="s">
        <v>2137</v>
      </c>
      <c r="AB754" s="27">
        <v>41141.646539351852</v>
      </c>
    </row>
    <row r="755" spans="1:28" ht="51"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2205</v>
      </c>
      <c r="AB755" s="27">
        <v>41141.646539351852</v>
      </c>
    </row>
    <row r="756" spans="1:28" ht="63.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AB758" s="27">
        <v>41141.646539351852</v>
      </c>
    </row>
    <row r="759" spans="1:28" ht="165.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AB761" s="27">
        <v>41141.646539351852</v>
      </c>
    </row>
    <row r="762" spans="1:28" ht="38.25"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2175</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AB764" s="27">
        <v>41141.646539351852</v>
      </c>
    </row>
    <row r="765" spans="1:28" ht="102"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X766" s="18" t="s">
        <v>2204</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U774" s="18" t="s">
        <v>2137</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U775" s="18" t="s">
        <v>2137</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U777" s="18" t="s">
        <v>2137</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U778" s="18" t="s">
        <v>2137</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U779" s="18" t="s">
        <v>2137</v>
      </c>
      <c r="AB779" s="27">
        <v>41141.646539351852</v>
      </c>
    </row>
    <row r="780" spans="1:28" ht="25.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U780" s="18" t="s">
        <v>2137</v>
      </c>
      <c r="AB780" s="27">
        <v>41141.646539351852</v>
      </c>
    </row>
    <row r="781" spans="1:28" ht="25.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U781" s="18" t="s">
        <v>2137</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U783" s="18" t="s">
        <v>2137</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U784" s="18" t="s">
        <v>2137</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U788" s="18" t="s">
        <v>2137</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AB794" s="27">
        <v>41141.646539351852</v>
      </c>
    </row>
    <row r="795" spans="1:28" ht="38.25"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U796" s="18" t="s">
        <v>2137</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2129</v>
      </c>
      <c r="AB797" s="27">
        <v>41141.646539351852</v>
      </c>
    </row>
    <row r="798" spans="1:28" ht="51"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U798" s="18" t="s">
        <v>2137</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AB800" s="27">
        <v>41141.646539351852</v>
      </c>
    </row>
    <row r="801" spans="1:28"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U801" s="18" t="s">
        <v>2137</v>
      </c>
      <c r="AB801" s="27">
        <v>41141.646539351852</v>
      </c>
    </row>
    <row r="802" spans="1:28" ht="25.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2135</v>
      </c>
      <c r="AB802" s="27">
        <v>41141.646539351852</v>
      </c>
    </row>
    <row r="803" spans="1:28" ht="25.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2135</v>
      </c>
      <c r="AB803" s="27">
        <v>41141.646539351852</v>
      </c>
    </row>
    <row r="804" spans="1:28" ht="114.75"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AB807" s="27">
        <v>41141.646539351852</v>
      </c>
    </row>
    <row r="808" spans="1:28" ht="38.25"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2176</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U812" s="18" t="s">
        <v>2137</v>
      </c>
      <c r="AB812" s="27">
        <v>41141.646539351852</v>
      </c>
    </row>
    <row r="813" spans="1:28" ht="25.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U813" s="18" t="s">
        <v>2137</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AB820" s="27">
        <v>41141.646539351852</v>
      </c>
    </row>
    <row r="821" spans="1:28" ht="63.7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U825" s="18" t="s">
        <v>2137</v>
      </c>
      <c r="AB825" s="27">
        <v>41141.646539351852</v>
      </c>
    </row>
    <row r="826" spans="1:28" ht="25.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U826" s="18" t="s">
        <v>2137</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2135</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U828" s="18" t="s">
        <v>2137</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U829" s="18" t="s">
        <v>2137</v>
      </c>
      <c r="AB829" s="27">
        <v>41141.646539351852</v>
      </c>
    </row>
    <row r="830" spans="1:28" ht="63.7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U834" s="18" t="s">
        <v>2137</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AB837" s="27">
        <v>41141.646539351852</v>
      </c>
    </row>
    <row r="838" spans="1:28" ht="51"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2203</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2203</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AB841" s="27">
        <v>41141.646539351852</v>
      </c>
    </row>
    <row r="842" spans="1:28" ht="114.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AB842" s="27">
        <v>41141.646539351852</v>
      </c>
    </row>
    <row r="843" spans="1:28" ht="89.2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U844" s="18" t="s">
        <v>2137</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X845" s="18" t="s">
        <v>2204</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X846" s="18" t="s">
        <v>2204</v>
      </c>
      <c r="AB846" s="27">
        <v>41141.646539351852</v>
      </c>
    </row>
    <row r="847" spans="1:28" ht="102"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AB847" s="27">
        <v>41141.646539351852</v>
      </c>
    </row>
    <row r="848" spans="1:28" ht="140.2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AB849" s="27">
        <v>41141.646539351852</v>
      </c>
    </row>
    <row r="850" spans="1:28" ht="38.25"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AB850" s="27">
        <v>41141.646539351852</v>
      </c>
    </row>
    <row r="851" spans="1:28" ht="38.25"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AB851" s="27">
        <v>41141.646539351852</v>
      </c>
    </row>
    <row r="852" spans="1:28" ht="38.25"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AB853" s="27">
        <v>41141.646539351852</v>
      </c>
    </row>
    <row r="854" spans="1:28" ht="153"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AB857" s="27">
        <v>41141.646539351852</v>
      </c>
    </row>
    <row r="858" spans="1:28" ht="191.25" hidden="1"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hidden="1" x14ac:dyDescent="0.2">
      <c r="A859" s="24">
        <v>858</v>
      </c>
      <c r="B859" s="18" t="s">
        <v>1869</v>
      </c>
      <c r="C859" s="18">
        <v>189</v>
      </c>
      <c r="D859" s="18">
        <v>2</v>
      </c>
      <c r="H859" s="18" t="s">
        <v>185</v>
      </c>
      <c r="I859" s="18" t="s">
        <v>180</v>
      </c>
      <c r="R859" s="18" t="s">
        <v>1901</v>
      </c>
      <c r="S859" s="18" t="s">
        <v>1902</v>
      </c>
      <c r="U859" s="18" t="s">
        <v>2136</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AB860" s="27">
        <v>41141.646539351852</v>
      </c>
    </row>
    <row r="861" spans="1:28" ht="102" hidden="1" x14ac:dyDescent="0.2">
      <c r="A861" s="24">
        <v>860</v>
      </c>
      <c r="B861" s="18" t="s">
        <v>54</v>
      </c>
      <c r="C861" s="18">
        <v>189</v>
      </c>
      <c r="D861" s="18">
        <v>2</v>
      </c>
      <c r="E861" s="25" t="s">
        <v>1905</v>
      </c>
      <c r="H861" s="18" t="s">
        <v>58</v>
      </c>
      <c r="I861" s="18" t="s">
        <v>59</v>
      </c>
      <c r="L861" s="25" t="s">
        <v>1905</v>
      </c>
      <c r="R861" s="18" t="s">
        <v>1906</v>
      </c>
      <c r="S861" s="18" t="s">
        <v>1907</v>
      </c>
      <c r="U861" s="29" t="s">
        <v>2129</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2198</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U864" s="18" t="s">
        <v>2137</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U865" s="18" t="s">
        <v>2137</v>
      </c>
      <c r="AB865" s="27">
        <v>41141.646539351852</v>
      </c>
    </row>
    <row r="866" spans="1:28" ht="38.2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U866" s="18" t="s">
        <v>2137</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2135</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U869" s="18" t="s">
        <v>2137</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U870" s="18" t="s">
        <v>2137</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U871" s="18" t="s">
        <v>2137</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U872" s="18" t="s">
        <v>2137</v>
      </c>
      <c r="AB872" s="27">
        <v>41141.646539351852</v>
      </c>
    </row>
    <row r="873" spans="1:28" ht="5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2177</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U874" s="18" t="s">
        <v>2137</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U875" s="18" t="s">
        <v>2137</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U876" s="18" t="s">
        <v>2137</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U877" s="18" t="s">
        <v>2137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2178</v>
      </c>
      <c r="AB878" s="27">
        <v>41141.646539351852</v>
      </c>
    </row>
    <row r="879" spans="1:28" ht="89.25"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U879" s="18" t="s">
        <v>2137</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AB881" s="27">
        <v>41141.646539351852</v>
      </c>
    </row>
    <row r="882" spans="1:28" ht="38.25"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U882" s="18" t="s">
        <v>2137</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2199</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2200</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U888" s="18" t="s">
        <v>2137</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U889" s="18" t="s">
        <v>2137</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U890" s="18" t="s">
        <v>2137</v>
      </c>
      <c r="AB890" s="27">
        <v>41141.646539351852</v>
      </c>
    </row>
    <row r="891" spans="1:28" ht="102"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U892" s="18" t="s">
        <v>2137</v>
      </c>
      <c r="AB892" s="27">
        <v>41141.646539351852</v>
      </c>
    </row>
    <row r="893" spans="1:28" ht="89.2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U894" s="18" t="s">
        <v>2137</v>
      </c>
      <c r="AB894" s="27">
        <v>41141.646539351852</v>
      </c>
    </row>
    <row r="895" spans="1:28" ht="25.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2203</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U899" s="18" t="s">
        <v>2137</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U900" s="18" t="s">
        <v>2137</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U901" s="18" t="s">
        <v>2137</v>
      </c>
      <c r="AB901" s="27">
        <v>41141.646539351852</v>
      </c>
    </row>
    <row r="902" spans="1:28" ht="25.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U902" s="18" t="s">
        <v>2137</v>
      </c>
      <c r="AB902" s="27">
        <v>41141.646539351852</v>
      </c>
    </row>
    <row r="903" spans="1:28" ht="89.2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2135</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U906" s="18" t="s">
        <v>2137</v>
      </c>
      <c r="AB906" s="27">
        <v>41141.646539351852</v>
      </c>
    </row>
    <row r="907" spans="1:28" ht="25.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2135</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U908" s="18" t="s">
        <v>2137</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U909" s="18" t="s">
        <v>2137</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U910" s="18" t="s">
        <v>2137</v>
      </c>
      <c r="AB910" s="27">
        <v>41141.646539351852</v>
      </c>
    </row>
    <row r="911" spans="1:28" ht="25.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U911" s="18" t="s">
        <v>2137</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2129</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U913" s="18" t="s">
        <v>2137</v>
      </c>
      <c r="AB913" s="27">
        <v>41141.646539351852</v>
      </c>
    </row>
    <row r="914" spans="1:28" ht="51"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U915" s="18" t="s">
        <v>2137</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U917" s="18" t="s">
        <v>2137</v>
      </c>
      <c r="AB917" s="27">
        <v>41141.646539351852</v>
      </c>
    </row>
    <row r="918" spans="1:28" ht="51"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U920" s="18" t="s">
        <v>2137</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U921" s="18" t="s">
        <v>2137</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U922" s="18" t="s">
        <v>2137</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U923" s="18" t="s">
        <v>2137</v>
      </c>
      <c r="AB923" s="27">
        <v>41141.646539351852</v>
      </c>
    </row>
    <row r="924" spans="1:28" ht="25.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U924" s="18" t="s">
        <v>2137</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U925" s="18" t="s">
        <v>2137</v>
      </c>
      <c r="AB925" s="27">
        <v>41141.646539351852</v>
      </c>
    </row>
    <row r="926" spans="1:28" ht="25.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2135</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U927" s="18" t="s">
        <v>2137</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U928" s="18" t="s">
        <v>2137</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U929" s="18" t="s">
        <v>2137</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U930" s="18" t="s">
        <v>2137</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U931" s="18" t="s">
        <v>2137</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2203</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U933" s="18" t="s">
        <v>2137</v>
      </c>
      <c r="AB933" s="27">
        <v>41141.646539351852</v>
      </c>
    </row>
    <row r="934" spans="1:28" ht="51"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2203</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U935" s="18" t="s">
        <v>2137</v>
      </c>
      <c r="AB935" s="27">
        <v>41141.646539351852</v>
      </c>
    </row>
    <row r="936" spans="1:28"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U936" s="18" t="s">
        <v>2137</v>
      </c>
      <c r="AB936" s="27">
        <v>41141.646539351852</v>
      </c>
    </row>
    <row r="937" spans="1:28" ht="38.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U937" s="18" t="s">
        <v>2137</v>
      </c>
      <c r="AB937" s="27">
        <v>41141.646539351852</v>
      </c>
    </row>
    <row r="938" spans="1:28" ht="25.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U938" s="18" t="s">
        <v>2137</v>
      </c>
      <c r="AB938" s="27">
        <v>41141.646539351852</v>
      </c>
    </row>
    <row r="939" spans="1:28" ht="25.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U939" s="18" t="s">
        <v>2137</v>
      </c>
      <c r="AB939" s="27">
        <v>41141.646539351852</v>
      </c>
    </row>
    <row r="940" spans="1:28" ht="25.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U940" s="18" t="s">
        <v>2137</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U941" s="18" t="s">
        <v>2137</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U942" s="18" t="s">
        <v>2137</v>
      </c>
      <c r="AB942" s="27">
        <v>41141.646539351852</v>
      </c>
    </row>
    <row r="943" spans="1:28" ht="25.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U943" s="18" t="s">
        <v>2137</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U944" s="18" t="s">
        <v>2137</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2203</v>
      </c>
      <c r="AB945" s="27">
        <v>41141.646539351852</v>
      </c>
    </row>
    <row r="946" spans="1:28" ht="25.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U946" s="18" t="s">
        <v>2137</v>
      </c>
      <c r="AB946" s="27">
        <v>41141.646539351852</v>
      </c>
    </row>
    <row r="947" spans="1:28" ht="25.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U947" s="18" t="s">
        <v>2137</v>
      </c>
      <c r="AB947" s="27">
        <v>41141.646539351852</v>
      </c>
    </row>
    <row r="948" spans="1:28" ht="51"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2203</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2203</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U950" s="18" t="s">
        <v>2137</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U951" s="18" t="s">
        <v>2137</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U952" s="18" t="s">
        <v>2137</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U953" s="18" t="s">
        <v>2137</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AB954" s="27">
        <v>41141.646539351852</v>
      </c>
    </row>
    <row r="955" spans="1:28" ht="25.5"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U956" s="18" t="s">
        <v>2137</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U957" s="18" t="s">
        <v>2137</v>
      </c>
      <c r="AB957" s="27">
        <v>41141.646539351852</v>
      </c>
    </row>
    <row r="958" spans="1:28" ht="25.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U958" s="18" t="s">
        <v>2137</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U960" s="18" t="s">
        <v>2137</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U961" s="18" t="s">
        <v>2137</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U962" s="18" t="s">
        <v>2137</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U963" s="18" t="s">
        <v>2137</v>
      </c>
      <c r="AB963" s="27">
        <v>41141.646539351852</v>
      </c>
    </row>
    <row r="964" spans="1:28" ht="25.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U964" s="18" t="s">
        <v>2137</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U965" s="18" t="s">
        <v>2137</v>
      </c>
      <c r="AB965" s="27">
        <v>41141.646539351852</v>
      </c>
    </row>
    <row r="966" spans="1:28" ht="25.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U966" s="18" t="s">
        <v>2137</v>
      </c>
      <c r="AB966" s="27">
        <v>41141.646539351852</v>
      </c>
    </row>
    <row r="967" spans="1:28" ht="25.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U967" s="18" t="s">
        <v>2137</v>
      </c>
      <c r="AB967" s="27">
        <v>41141.646539351852</v>
      </c>
    </row>
    <row r="968" spans="1:28" ht="25.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U968" s="18" t="s">
        <v>2137</v>
      </c>
      <c r="AB968" s="27">
        <v>41141.646539351852</v>
      </c>
    </row>
    <row r="969" spans="1:28" ht="25.5"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U969" s="18" t="s">
        <v>2137</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U970" s="18" t="s">
        <v>2137</v>
      </c>
      <c r="AB970" s="27">
        <v>41141.646539351852</v>
      </c>
    </row>
    <row r="971" spans="1:28" ht="63.7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U971" s="18" t="s">
        <v>2137</v>
      </c>
      <c r="AB971" s="27">
        <v>41141.646539351852</v>
      </c>
    </row>
    <row r="972" spans="1:28" ht="25.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2129</v>
      </c>
      <c r="AB972" s="27">
        <v>41141.646539351852</v>
      </c>
    </row>
    <row r="973" spans="1:28" ht="127.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2201</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2135</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5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U980" s="29" t="s">
        <v>2137</v>
      </c>
      <c r="X980" s="18" t="s">
        <v>2202</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2203</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U985" s="18" t="s">
        <v>2137</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2203</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U994" s="18" t="s">
        <v>2137</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AB996" s="27">
        <v>41141.680925925924</v>
      </c>
    </row>
    <row r="997" spans="1:28" ht="102"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AB998" s="27">
        <v>41141.680925925924</v>
      </c>
    </row>
    <row r="999" spans="1:28" ht="63.7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AB999" s="27">
        <v>41141.680925925924</v>
      </c>
    </row>
  </sheetData>
  <autoFilter ref="A1:AD999">
    <filterColumn colId="23">
      <filters>
        <filter val="Petere proposed transferring CID 167 from GEN to GEN CSM. Discussed at 20120828 teleconf."/>
        <filter val="Petere proposed transferring CID 178 from GEN to GEN PHY. Discussed at 20120828 teleconf."/>
        <filter val="Petere proposed transferring CID 201 from EDITOR to PHY. Discussed at 20120828 teleconf."/>
        <filter val="Petere proposed transferring CID 220 from EDITOR to PHY. Discussed at 20120828 teleconf."/>
        <filter val="Petere proposed transferring CID 221 from EDITOR to PHY. Discussed at 20120828 teleconf."/>
        <filter val="Petere proposed transferring CID 250 from MAC to GEN (TLVs). Discussed at 20120828 teleconf."/>
        <filter val="Petere proposed transferring CID 265 from EDITOR to PHY. Discussed at 20120828 teleconf."/>
        <filter val="Petere proposed transferring CID 266 from EDITOR to PHY. Discussed at 20120828 teleconf."/>
        <filter val="Petere proposed transferring CID 300 from EDITOR to PHY. Discussed at 20120828 teleconf."/>
        <filter val="Petere proposed transferring CID 301 from EDITOR to PHY. Discussed at 20120828 teleconf."/>
        <filter val="Petere proposed transferring CID 346 from EDITOR to PHY. Discussed at 20120828 teleconf."/>
        <filter val="Petere proposed transferring CID 394 from PHY to EDITOR. Discussed at 20120828 teleconf."/>
        <filter val="Petere proposed transferring CID 409 from PHY to EDITOR. Discussed at 20120828 teleconf."/>
        <filter val="Petere proposed transferring CID 412 from EDITOR to PHY. Discussed at 20120828 teleconf."/>
        <filter val="Petere proposed transferring CID 463 from GEN to GEN CVS. Discussed at 20120828 teleconf."/>
        <filter val="Petere proposed transferring CID 474 from GEN to EDITOR. Discussed at 20120828 teleconf."/>
        <filter val="Petere proposed transferring CID 475 from GEN to EDITOR. Discussed at 20120828 teleconf."/>
        <filter val="Petere proposed transferring CID 476 from GEN to EDITOR. Discussed at 20120828 teleconf."/>
        <filter val="Petere proposed transferring CID 487 from MAC to EDITOR. Discussed at 20120828 teleconf."/>
        <filter val="Petere proposed transferring CID 488 from MAC to EDITOR. Discussed at 20120828 teleconf."/>
        <filter val="Petere proposed transferring CID 51 from GEN to EDITOR. Discussed at 20120828 teleconf."/>
        <filter val="Petere proposed transferring CID 52 from PHY to GEN. Discussed at 20120828 teleconf."/>
        <filter val="Petere proposed transferring CID 53 from PHY to GEN. Discussed at 20120828 teleconf."/>
        <filter val="Petere proposed transferring CID 540 from PHY to EDITOR. Discussed at 20120828 teleconf."/>
        <filter val="Petere proposed transferring CID 56 from EDITOR to GEN. Discussed at 20120828 teleconf."/>
        <filter val="Petere proposed transferring CID 564 from GEN to EDITOR. Discussed at 20120828 teleconf."/>
        <filter val="Petere proposed transferring CID 566 from GEN to EDITOR. Discussed at 20120828 teleconf."/>
        <filter val="Petere proposed transferring CID 584 from EDITOR to PHY. Discussed at 20120828 teleconf."/>
        <filter val="Petere proposed transferring CID 586 from EDITOR to PHY. Discussed at 20120828 teleconf."/>
        <filter val="Petere proposed transferring CID 587 from EDITOR to PHY. Discussed at 20120828 teleconf."/>
        <filter val="Petere proposed transferring CID 600 from EDITOR to PHY. Discussed at 20120828 teleconf."/>
        <filter val="Petere proposed transferring CID 601 from EDITOR to PHY. Discussed at 20120828 teleconf."/>
        <filter val="Petere proposed transferring CID 602 from EDITOR to PHY. Discussed at 20120828 teleconf."/>
        <filter val="Petere proposed transferring CID 631 from GEN to EDITOR. Discussed at 20120828 teleconf."/>
        <filter val="Petere proposed transferring CID 636 from GEN to EDITOR. Discussed at 20120828 teleconf."/>
        <filter val="Petere proposed transferring CID 645 from EDITOR to PHY. Discussed at 20120828 teleconf."/>
        <filter val="Petere proposed transferring CID 671 from EDITOR to MAC CPM. Discussed at 20120828 teleconf."/>
        <filter val="Petere proposed transferring CID 726 from  EDITOR to MAC CPM. Discussed at 20120828 teleconf."/>
        <filter val="Petere proposed transferring CID 747 from PHY to EDITOR. Discussed at 20120828 teleconf."/>
        <filter val="Petere proposed transferring CID 762 from EDITOR to PHY. Discussed at 20120828 teleconf."/>
        <filter val="Petere proposed transferring CID 808 from EDITOR to PHY. Discussed at 20120828 teleconf."/>
        <filter val="Petere proposed transferring CID 862 from EDITOR to GEN. Discussed at 20120828 teleconf."/>
        <filter val="Petere proposed transferring CID 872 from EDITOR to PHY. Discussed at 20120828 teleconf."/>
        <filter val="Petere proposed transferring CID 877 from EDITOR to PHY. Discussed at 20120828 teleconf."/>
        <filter val="Petere proposed transferring CID 882 from EDITOR to GEN. Discussed at 20120828 teleconf."/>
        <filter val="Petere proposed transferring CID 886 from EDITOR to GEN. Discussed at 20120828 teleconf."/>
        <filter val="Petere proposed transferring CID 973 from GEN to GEN CSM. Discussed at 20120828 teleconf."/>
        <filter val="Petere proposed transferring CID 979 from GEN to EDITOR. Discussed at 20120828 teleconf."/>
      </filters>
    </filterColumn>
  </autoFilter>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zoomScale="140" zoomScaleNormal="140" workbookViewId="0">
      <selection activeCell="L17" sqref="A1:L17"/>
    </sheetView>
  </sheetViews>
  <sheetFormatPr defaultRowHeight="12.75" x14ac:dyDescent="0.2"/>
  <cols>
    <col min="5" max="5" width="7.85546875" customWidth="1"/>
    <col min="6" max="6" width="8.85546875" customWidth="1"/>
    <col min="7" max="7" width="8.42578125" customWidth="1"/>
    <col min="8" max="8" width="10"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1" x14ac:dyDescent="0.2">
      <c r="A1" t="s">
        <v>2140</v>
      </c>
    </row>
    <row r="2" spans="1:11" ht="25.5" x14ac:dyDescent="0.2">
      <c r="B2" s="18" t="s">
        <v>143</v>
      </c>
      <c r="C2" s="18"/>
      <c r="D2" s="18">
        <f>COUNTIF(Comments!H2:'Comments'!H1000, B2)</f>
        <v>316</v>
      </c>
      <c r="E2" s="28" t="s">
        <v>2130</v>
      </c>
      <c r="F2" s="25" t="s">
        <v>2131</v>
      </c>
      <c r="G2" s="28" t="s">
        <v>2132</v>
      </c>
      <c r="H2" s="28" t="s">
        <v>2133</v>
      </c>
      <c r="I2" s="29" t="s">
        <v>2134</v>
      </c>
      <c r="J2" s="18"/>
      <c r="K2" s="26"/>
    </row>
    <row r="3" spans="1:11" x14ac:dyDescent="0.2">
      <c r="B3" s="18" t="s">
        <v>185</v>
      </c>
      <c r="C3" s="18"/>
      <c r="D3" s="18">
        <f>COUNTIF(Comments!H2:'Comments'!H1000, B3)</f>
        <v>87</v>
      </c>
      <c r="E3" s="28"/>
      <c r="F3" s="25"/>
      <c r="G3" s="28"/>
      <c r="H3" s="28"/>
      <c r="I3" s="29"/>
      <c r="J3" s="18"/>
      <c r="K3" s="26"/>
    </row>
    <row r="4" spans="1:11" x14ac:dyDescent="0.2">
      <c r="B4" s="18" t="s">
        <v>58</v>
      </c>
      <c r="C4" s="18"/>
      <c r="D4" s="18">
        <f>COUNTIF(Comments!H2:'Comments'!H1000, B4)</f>
        <v>595</v>
      </c>
      <c r="E4" s="30"/>
      <c r="F4" s="30"/>
      <c r="G4" s="30"/>
      <c r="H4" s="30"/>
      <c r="I4" s="30"/>
      <c r="J4" s="30"/>
      <c r="K4" s="26"/>
    </row>
    <row r="5" spans="1:11" x14ac:dyDescent="0.2">
      <c r="B5" s="18" t="s">
        <v>2135</v>
      </c>
      <c r="C5" s="18"/>
      <c r="D5" s="18">
        <f>COUNTIF(Comments!U2:'Comments'!U1302, B5)</f>
        <v>243</v>
      </c>
      <c r="E5" s="30">
        <f>SUMPRODUCT((Comments!U2:'Comments'!U1304=B5) * (Comments!W2:'Comments'!W1304=E2))</f>
        <v>0</v>
      </c>
      <c r="F5" s="30">
        <f>SUMPRODUCT((Comments!U2:'Comments'!U1304=B5) * (Comments!W2:'Comments'!W1304=F2))</f>
        <v>0</v>
      </c>
      <c r="G5" s="30">
        <f>SUMPRODUCT((Comments!U2:'Comments'!U1304=B5) * (Comments!T2:'Comments'!T1304&lt;&gt;""))</f>
        <v>0</v>
      </c>
      <c r="H5" s="30">
        <f>SUMPRODUCT((Comments!U2:'Comments'!U1304=B5) * (Comments!W2:'Comments'!W1304=H2))</f>
        <v>0</v>
      </c>
      <c r="I5" s="30">
        <f>D5-E5-F5-G5</f>
        <v>243</v>
      </c>
      <c r="J5" s="30"/>
      <c r="K5" s="26"/>
    </row>
    <row r="6" spans="1:11" x14ac:dyDescent="0.2">
      <c r="B6" s="18" t="s">
        <v>2136</v>
      </c>
      <c r="C6" s="18"/>
      <c r="D6" s="18">
        <f>COUNTIF(Comments!U2:'Comments'!U1303, B6)</f>
        <v>141</v>
      </c>
      <c r="E6" s="30">
        <f>SUMPRODUCT((Comments!U2:'Comments'!U1304=B6) * (Comments!W2:'Comments'!W1304=E2))</f>
        <v>0</v>
      </c>
      <c r="F6" s="30">
        <f>SUMPRODUCT((Comments!U2:'Comments'!U1304=B6) * (Comments!W2:'Comments'!W1304=F2))</f>
        <v>0</v>
      </c>
      <c r="G6" s="30">
        <f>SUMPRODUCT((Comments!U2:'Comments'!U1304=B6) * (Comments!T2:'Comments'!T1304&lt;&gt;""))</f>
        <v>0</v>
      </c>
      <c r="H6" s="30">
        <f>SUMPRODUCT((Comments!U2:'Comments'!U1304=B6) * (Comments!W2:'Comments'!W1304=H2))</f>
        <v>0</v>
      </c>
      <c r="I6" s="30">
        <f>D6-E6-F6-G6-H6</f>
        <v>141</v>
      </c>
      <c r="J6" s="30"/>
      <c r="K6" s="26"/>
    </row>
    <row r="7" spans="1:11" x14ac:dyDescent="0.2">
      <c r="B7" s="18" t="s">
        <v>2129</v>
      </c>
      <c r="C7" s="18"/>
      <c r="D7" s="18">
        <f>COUNTIF(Comments!U2:'Comments'!U1304, B7)</f>
        <v>308</v>
      </c>
      <c r="E7" s="30">
        <f>SUMPRODUCT((Comments!U2:'Comments'!U1304=B7) * (Comments!W2:'Comments'!W1304=E2))</f>
        <v>0</v>
      </c>
      <c r="F7" s="30">
        <f>SUMPRODUCT((Comments!U2:'Comments'!U1304=B7) * (Comments!W2:'Comments'!W1304=F2))</f>
        <v>0</v>
      </c>
      <c r="G7" s="30">
        <f>SUMPRODUCT((Comments!U2:'Comments'!U1304=B7) * (Comments!T2:'Comments'!T1304&lt;&gt;""))</f>
        <v>0</v>
      </c>
      <c r="H7" s="30">
        <f>SUMPRODUCT((Comments!U2:'Comments'!U1304=B7) * (Comments!W2:'Comments'!W1304=H2))</f>
        <v>0</v>
      </c>
      <c r="I7" s="30">
        <f>D7-E7-F7-G7</f>
        <v>308</v>
      </c>
      <c r="J7" s="30"/>
      <c r="K7" s="26"/>
    </row>
    <row r="8" spans="1:11" x14ac:dyDescent="0.2">
      <c r="B8" s="18" t="s">
        <v>2137</v>
      </c>
      <c r="C8" s="18"/>
      <c r="D8" s="18">
        <f>COUNTIF(Comments!U2:'Comments'!U1305, B8)</f>
        <v>306</v>
      </c>
      <c r="E8" s="30">
        <f>SUMPRODUCT((Comments!U2:'Comments'!U1304=B8) * (Comments!W2:'Comments'!W1304=E2))</f>
        <v>0</v>
      </c>
      <c r="F8" s="30">
        <f>SUMPRODUCT((Comments!U2:'Comments'!U1304=B8) * (Comments!W2:'Comments'!W1304=F2))</f>
        <v>0</v>
      </c>
      <c r="G8" s="30">
        <f>SUMPRODUCT((Comments!U2:'Comments'!U1304=B8) * (Comments!T2:'Comments'!T1304&lt;&gt;""))</f>
        <v>0</v>
      </c>
      <c r="H8" s="30">
        <f>SUMPRODUCT((Comments!U2:'Comments'!U1304=B8) * (Comments!W2:'Comments'!W1304=H2))</f>
        <v>0</v>
      </c>
      <c r="I8" s="30">
        <f>D8-E8-F8-G8</f>
        <v>306</v>
      </c>
      <c r="J8" s="30"/>
      <c r="K8" s="26"/>
    </row>
    <row r="9" spans="1:11" x14ac:dyDescent="0.2">
      <c r="B9" s="18"/>
      <c r="C9" s="18"/>
      <c r="D9" s="30"/>
      <c r="E9" s="30"/>
      <c r="F9" s="30"/>
      <c r="G9" s="30"/>
      <c r="H9" s="30"/>
      <c r="I9" s="30"/>
      <c r="J9" s="30"/>
      <c r="K9" s="26"/>
    </row>
    <row r="10" spans="1:11" x14ac:dyDescent="0.2">
      <c r="B10" s="29" t="s">
        <v>2138</v>
      </c>
      <c r="C10" s="18"/>
      <c r="D10" s="31">
        <f>D2+D3+D4</f>
        <v>998</v>
      </c>
      <c r="E10" s="30">
        <f>SUM(E5:E8)</f>
        <v>0</v>
      </c>
      <c r="F10" s="30">
        <f>SUM(F5:F8)</f>
        <v>0</v>
      </c>
      <c r="G10" s="30">
        <f>SUM(G5:G8)</f>
        <v>0</v>
      </c>
      <c r="H10" s="30"/>
      <c r="I10" s="30">
        <f>D10-E10-F10-G10</f>
        <v>998</v>
      </c>
      <c r="J10" s="30" t="s">
        <v>2134</v>
      </c>
      <c r="K10" s="32">
        <f>I10/D10</f>
        <v>1</v>
      </c>
    </row>
    <row r="11" spans="1:11" x14ac:dyDescent="0.2">
      <c r="B11" s="18"/>
      <c r="C11" s="18"/>
      <c r="D11" s="30"/>
      <c r="E11" s="30"/>
      <c r="F11" s="30"/>
      <c r="G11" s="30"/>
      <c r="H11" s="30"/>
      <c r="I11" s="30"/>
      <c r="J11" s="30" t="s">
        <v>2144</v>
      </c>
      <c r="K11" s="30">
        <f>SUMPRODUCT((Comments!V2:'Comments'!V1304=J11) * (Comments!W2:'Comments'!W1304=""))</f>
        <v>22</v>
      </c>
    </row>
    <row r="12" spans="1:11" x14ac:dyDescent="0.2">
      <c r="B12" s="29"/>
      <c r="C12" s="18"/>
      <c r="D12" s="18"/>
      <c r="E12" s="25"/>
      <c r="F12" s="25"/>
      <c r="G12" s="25"/>
      <c r="H12" s="25"/>
      <c r="I12" s="18"/>
      <c r="J12" s="29" t="s">
        <v>2143</v>
      </c>
      <c r="K12" s="30">
        <f>SUMPRODUCT((Comments!V2:'Comments'!V1304=J12) * (Comments!W2:'Comments'!W1304=""))</f>
        <v>26</v>
      </c>
    </row>
    <row r="13" spans="1:11" x14ac:dyDescent="0.2">
      <c r="B13" s="29"/>
      <c r="C13" s="18"/>
      <c r="D13" s="18"/>
      <c r="E13" s="25"/>
      <c r="F13" s="25"/>
      <c r="G13" s="25"/>
      <c r="H13" s="25"/>
      <c r="I13" s="18"/>
      <c r="J13" s="29" t="s">
        <v>2139</v>
      </c>
      <c r="K13" s="30">
        <f>SUMPRODUCT((Comments!V2:'Comments'!V1304=J13) * (Comments!W2:'Comments'!W1304=""))</f>
        <v>22</v>
      </c>
    </row>
    <row r="14" spans="1:11" x14ac:dyDescent="0.2">
      <c r="B14" s="29"/>
      <c r="C14" s="18"/>
      <c r="D14" s="18"/>
      <c r="E14" s="25"/>
      <c r="F14" s="25"/>
      <c r="G14" s="25"/>
      <c r="H14" s="25"/>
      <c r="I14" s="18"/>
      <c r="J14" s="29" t="s">
        <v>2146</v>
      </c>
      <c r="K14" s="30">
        <f>SUMPRODUCT((Comments!V2:'Comments'!V1304=J14) * (Comments!W2:'Comments'!W1304=""))</f>
        <v>34</v>
      </c>
    </row>
    <row r="15" spans="1:11" x14ac:dyDescent="0.2">
      <c r="B15" s="29"/>
      <c r="C15" s="18"/>
      <c r="D15" s="18"/>
      <c r="E15" s="25"/>
      <c r="F15" s="25"/>
      <c r="G15" s="25"/>
      <c r="H15" s="25"/>
      <c r="I15" s="18" t="s">
        <v>2135</v>
      </c>
      <c r="J15" s="29" t="s">
        <v>2129</v>
      </c>
      <c r="K15" s="30">
        <f>SUMPRODUCT((Comments!V2:'Comments'!V1304=J15) * (Comments!W2:'Comments'!W1304=""))</f>
        <v>34</v>
      </c>
    </row>
    <row r="16" spans="1:11" x14ac:dyDescent="0.2">
      <c r="B16" s="18"/>
      <c r="C16" s="18"/>
      <c r="D16" s="18"/>
      <c r="E16" s="25"/>
      <c r="F16" s="25"/>
      <c r="G16" s="25"/>
      <c r="H16" s="25"/>
      <c r="I16" s="18"/>
      <c r="J16" s="29" t="s">
        <v>2142</v>
      </c>
      <c r="K16" s="30">
        <f>SUMPRODUCT((Comments!V2:'Comments'!V1304=J16) * (Comments!W2:'Comments'!W1304=""))</f>
        <v>28</v>
      </c>
    </row>
    <row r="17" spans="2:11" x14ac:dyDescent="0.2">
      <c r="B17" s="18"/>
      <c r="C17" s="18"/>
      <c r="D17" s="18"/>
      <c r="E17" s="25"/>
      <c r="F17" s="25"/>
      <c r="G17" s="25"/>
      <c r="H17" s="25"/>
      <c r="I17" s="18"/>
      <c r="J17" s="18"/>
      <c r="K17" s="30"/>
    </row>
    <row r="18" spans="2:11" x14ac:dyDescent="0.2">
      <c r="B18" s="18"/>
      <c r="C18" s="18"/>
      <c r="D18" s="18"/>
      <c r="E18" s="25"/>
      <c r="F18" s="25"/>
      <c r="G18" s="25"/>
      <c r="H18" s="25"/>
      <c r="I18" s="18"/>
      <c r="J18" s="18"/>
      <c r="K18" s="3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Overview</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2012-08-29T02:17:16Z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