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70" tabRatio="964" activeTab="4"/>
  </bookViews>
  <sheets>
    <sheet name="Title" sheetId="419" r:id="rId1"/>
    <sheet name="802.11 Cover" sheetId="20" r:id="rId2"/>
    <sheet name="Courtesy Notice" sheetId="21" r:id="rId3"/>
    <sheet name="Original Graphic" sheetId="765" r:id="rId4"/>
    <sheet name="802.11 WG Agenda" sheetId="724" r:id="rId5"/>
    <sheet name="Amended Graphic" sheetId="770"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5">#REF!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1">'802.11 Cover'!$E$1:$S$34</definedName>
    <definedName name="_xlnm.Print_Area" localSheetId="4">'802.11 WG Agenda'!$A$1:$O$374</definedName>
    <definedName name="_xlnm.Print_Area" localSheetId="5">'Amended Graphic'!$E$2:$AB$38</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4">'802.11 WG Agenda'!#REF!</definedName>
    <definedName name="Print_Area_MI" localSheetId="5">#REF!</definedName>
    <definedName name="Print_Area_MI" localSheetId="7">#REF!</definedName>
    <definedName name="Print_Area_MI">#REF!</definedName>
    <definedName name="skipnav" localSheetId="1">'802.11 Cover'!#REF!</definedName>
    <definedName name="sm" localSheetId="5">#REF!</definedName>
    <definedName name="sm" localSheetId="7">#REF!</definedName>
    <definedName name="sm">#REF!</definedName>
    <definedName name="Z_00AABE15_45FB_42F7_A454_BE72949E7A28_.wvu.PrintArea" localSheetId="4" hidden="1">'802.11 WG Agenda'!$H$116:$N$199</definedName>
    <definedName name="Z_00AABE15_45FB_42F7_A454_BE72949E7A28_.wvu.PrintArea" localSheetId="2" hidden="1">'Courtesy Notice'!$B$2:$P$35</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7B78060_68E1_4A63_8B2B_C34DB2097BAE_.wvu.PrintArea" localSheetId="4" hidden="1">'802.11 WG Agenda'!$H$116:$N$199</definedName>
    <definedName name="Z_27B78060_68E1_4A63_8B2B_C34DB2097BAE_.wvu.PrintArea" localSheetId="2" hidden="1">'Courtesy Notice'!$B$2:$P$35</definedName>
    <definedName name="Z_2A0FDEE0_69FA_11D3_B977_C0F04DC10124_.wvu.PrintArea" localSheetId="4" hidden="1">'802.11 WG Agenda'!#REF!</definedName>
    <definedName name="Z_471EB7C4_B2CF_4FBE_9DC9_693B69A7F9FF_.wvu.PrintArea" localSheetId="4" hidden="1">'802.11 WG Agenda'!$H$116:$N$199</definedName>
    <definedName name="Z_471EB7C4_B2CF_4FBE_9DC9_693B69A7F9FF_.wvu.PrintArea" localSheetId="2" hidden="1">'Courtesy Notice'!$B$2:$P$35</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B316FFF2_8282_4BB7_BE04_5FED6E033DE9_.wvu.PrintArea" localSheetId="4" hidden="1">'802.11 WG Agenda'!$H$116:$N$199</definedName>
    <definedName name="Z_B316FFF2_8282_4BB7_BE04_5FED6E033DE9_.wvu.PrintArea" localSheetId="2" hidden="1">'Courtesy Notice'!$B$2:$P$35</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O351" i="724" l="1"/>
  <c r="O354" i="724"/>
  <c r="O282" i="724"/>
  <c r="O283" i="724"/>
  <c r="O284" i="724"/>
  <c r="O285" i="724"/>
  <c r="O286" i="724"/>
  <c r="O287" i="724"/>
  <c r="O288" i="724"/>
  <c r="O289" i="724"/>
  <c r="O290" i="724"/>
  <c r="O291" i="724"/>
  <c r="O292" i="724"/>
  <c r="O293" i="724"/>
  <c r="O294" i="724"/>
  <c r="O295" i="724"/>
  <c r="O296" i="724"/>
  <c r="O297" i="724"/>
  <c r="O299" i="724"/>
  <c r="O300" i="724"/>
  <c r="O301" i="724"/>
  <c r="O302" i="724"/>
  <c r="O303" i="724"/>
  <c r="O304" i="724"/>
  <c r="O305" i="724"/>
  <c r="O307" i="724"/>
  <c r="O308" i="724"/>
  <c r="O309" i="724"/>
  <c r="O310" i="724"/>
  <c r="O311" i="724"/>
  <c r="O312" i="724"/>
  <c r="O313" i="724"/>
  <c r="O314" i="724"/>
  <c r="O315" i="724"/>
  <c r="O316" i="724"/>
  <c r="O317" i="724"/>
  <c r="O318" i="724"/>
  <c r="O319" i="724"/>
  <c r="O321" i="724"/>
  <c r="O322" i="724"/>
  <c r="O323" i="724"/>
  <c r="O324" i="724"/>
  <c r="O325" i="724"/>
  <c r="O326" i="724"/>
  <c r="O327" i="724"/>
  <c r="O328" i="724"/>
  <c r="O329" i="724"/>
  <c r="O330" i="724"/>
  <c r="O331" i="724"/>
  <c r="O332" i="724"/>
  <c r="O333" i="724"/>
  <c r="O334" i="724"/>
  <c r="O335" i="724"/>
  <c r="O336" i="724"/>
  <c r="O337" i="724"/>
  <c r="O338" i="724"/>
  <c r="O339" i="724"/>
  <c r="O340" i="724"/>
  <c r="O341" i="724"/>
  <c r="O342" i="724"/>
  <c r="O343" i="724"/>
  <c r="O344" i="724"/>
  <c r="O345" i="724"/>
  <c r="O346" i="724"/>
  <c r="O347" i="724"/>
  <c r="O348" i="724"/>
  <c r="O349" i="724"/>
  <c r="O350" i="724"/>
  <c r="O352" i="724"/>
  <c r="O281" i="724"/>
  <c r="F9" i="770"/>
  <c r="AC9" i="770"/>
  <c r="F6" i="770"/>
  <c r="F4" i="770"/>
  <c r="B4" i="770"/>
  <c r="X9" i="770"/>
  <c r="S9" i="770"/>
  <c r="H9" i="770"/>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N166" i="724"/>
  <c r="N167" i="724"/>
  <c r="N168" i="724"/>
  <c r="N169" i="724"/>
  <c r="N170" i="724"/>
  <c r="N171" i="724"/>
  <c r="N172" i="724"/>
  <c r="N173" i="724"/>
  <c r="N174" i="724"/>
  <c r="N209" i="724"/>
  <c r="N210" i="724"/>
  <c r="N212" i="724"/>
  <c r="N220" i="724"/>
  <c r="N221" i="724"/>
  <c r="N222" i="724"/>
  <c r="N223" i="724"/>
  <c r="N224" i="724"/>
  <c r="N225" i="724"/>
  <c r="N229" i="724"/>
  <c r="N230" i="724"/>
  <c r="N231" i="724"/>
  <c r="N232" i="724"/>
  <c r="N233" i="724"/>
  <c r="N234" i="724"/>
  <c r="N235" i="724"/>
  <c r="N236" i="724"/>
  <c r="N237" i="724"/>
  <c r="N238" i="724"/>
  <c r="N239"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B4" i="754"/>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c r="E200" i="724"/>
  <c r="E199" i="724"/>
  <c r="N14"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54" i="724"/>
  <c r="G255" i="724"/>
  <c r="G256" i="724"/>
  <c r="G257" i="724"/>
  <c r="G258" i="724"/>
  <c r="G259" i="724"/>
  <c r="G245" i="724"/>
  <c r="G246" i="724"/>
  <c r="G247" i="724"/>
  <c r="G248" i="724"/>
  <c r="G24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E205" i="724"/>
  <c r="E204" i="724"/>
  <c r="E203" i="724"/>
  <c r="N182" i="724"/>
  <c r="F173" i="724"/>
  <c r="F174" i="724"/>
  <c r="F175"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E126" i="724"/>
  <c r="E125" i="724"/>
  <c r="E124"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58" i="724"/>
  <c r="N59" i="724"/>
  <c r="B4" i="429"/>
  <c r="B4" i="745"/>
  <c r="N175" i="724"/>
  <c r="N177" i="724"/>
  <c r="N178" i="724"/>
  <c r="N179" i="724"/>
  <c r="G59" i="724"/>
  <c r="G60" i="724"/>
  <c r="N286" i="724"/>
  <c r="N287" i="724"/>
  <c r="N64"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60" i="724"/>
  <c r="G231" i="724"/>
  <c r="N180" i="724"/>
  <c r="N97" i="724"/>
  <c r="N99" i="724"/>
  <c r="N100" i="724"/>
  <c r="N101" i="724"/>
  <c r="N102" i="724"/>
  <c r="N103" i="724"/>
  <c r="N104" i="724"/>
  <c r="N105" i="724"/>
  <c r="N106" i="724"/>
  <c r="N107" i="724"/>
  <c r="N359" i="724"/>
  <c r="N360" i="724"/>
  <c r="N361" i="724"/>
  <c r="N362" i="724"/>
  <c r="N363" i="724"/>
  <c r="N364" i="724"/>
  <c r="L32" i="767"/>
  <c r="L33" i="767"/>
  <c r="L34" i="767"/>
  <c r="L21" i="767"/>
  <c r="L22" i="767"/>
  <c r="L23" i="767"/>
  <c r="L10" i="767"/>
  <c r="L11" i="767"/>
  <c r="L12" i="767"/>
  <c r="M23" i="766"/>
  <c r="M24" i="766"/>
  <c r="M25" i="766"/>
  <c r="M26" i="766"/>
  <c r="M27" i="766"/>
  <c r="M28" i="766"/>
  <c r="M12" i="766"/>
  <c r="M13" i="766"/>
  <c r="M14" i="766"/>
  <c r="M15" i="766"/>
  <c r="M16" i="766"/>
  <c r="M17" i="766"/>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55" i="757"/>
  <c r="M56" i="757"/>
  <c r="M57" i="757"/>
  <c r="M58" i="757"/>
  <c r="M59" i="757"/>
  <c r="M60" i="757"/>
  <c r="M61" i="757"/>
  <c r="G55" i="757"/>
  <c r="G56" i="757"/>
  <c r="G57" i="757"/>
  <c r="G58" i="757"/>
  <c r="G59" i="757"/>
  <c r="G60" i="757"/>
  <c r="G61" i="757"/>
  <c r="M45" i="757"/>
  <c r="M46" i="757"/>
  <c r="M47" i="757"/>
  <c r="M48" i="757"/>
  <c r="M49" i="757"/>
  <c r="G45" i="757"/>
  <c r="G46" i="757"/>
  <c r="G47" i="757"/>
  <c r="G48" i="757"/>
  <c r="G49"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71" i="756"/>
  <c r="M72" i="756"/>
  <c r="M73" i="756"/>
  <c r="M74" i="756"/>
  <c r="M75" i="756"/>
  <c r="M76" i="756"/>
  <c r="M77" i="756"/>
  <c r="M65" i="756"/>
  <c r="M66" i="756"/>
  <c r="M67" i="756"/>
  <c r="M59" i="756"/>
  <c r="M60" i="756"/>
  <c r="M61" i="756"/>
  <c r="M62" i="756"/>
  <c r="M53" i="756"/>
  <c r="M54" i="756"/>
  <c r="M55" i="756"/>
  <c r="M56" i="756"/>
  <c r="M47" i="756"/>
  <c r="M48" i="756"/>
  <c r="M49" i="756"/>
  <c r="M40" i="756"/>
  <c r="M41" i="756"/>
  <c r="M42" i="756"/>
  <c r="M43" i="756"/>
  <c r="M44" i="756"/>
  <c r="M34" i="756"/>
  <c r="M35" i="756"/>
  <c r="M36" i="756"/>
  <c r="M37" i="756"/>
  <c r="M28" i="756"/>
  <c r="M29" i="756"/>
  <c r="M30" i="756"/>
  <c r="M31" i="756"/>
  <c r="M21" i="756"/>
  <c r="M22" i="756"/>
  <c r="M23" i="756"/>
  <c r="M24" i="756"/>
  <c r="G13" i="756"/>
  <c r="G14" i="756"/>
  <c r="M12" i="756"/>
  <c r="M13" i="756"/>
  <c r="M14" i="756"/>
  <c r="M15" i="756"/>
  <c r="M16" i="756"/>
  <c r="M17" i="756"/>
  <c r="M18" i="756"/>
  <c r="M9" i="762"/>
  <c r="M21" i="762"/>
  <c r="M22" i="762"/>
  <c r="M23" i="762"/>
  <c r="M24" i="762"/>
  <c r="M25" i="762"/>
  <c r="M26" i="762"/>
  <c r="M27" i="762"/>
  <c r="M28" i="762"/>
  <c r="M29" i="762"/>
  <c r="M10" i="758"/>
  <c r="M11" i="758"/>
  <c r="M12" i="758"/>
  <c r="M13" i="758"/>
  <c r="M14" i="758"/>
  <c r="M15" i="758"/>
  <c r="M16" i="758"/>
  <c r="M17" i="758"/>
  <c r="G10" i="758"/>
  <c r="M11" i="746"/>
  <c r="M12" i="746"/>
  <c r="M13" i="746"/>
  <c r="M14" i="746"/>
  <c r="M15" i="746"/>
  <c r="G11" i="746"/>
  <c r="G12" i="746"/>
  <c r="G13" i="746"/>
  <c r="G14" i="746"/>
  <c r="G15" i="746"/>
  <c r="M89" i="763"/>
  <c r="M90" i="763"/>
  <c r="M91" i="763"/>
  <c r="M92" i="763"/>
  <c r="M93" i="763"/>
  <c r="M80" i="763"/>
  <c r="M81" i="763"/>
  <c r="M82" i="763"/>
  <c r="M83" i="763"/>
  <c r="M84" i="763"/>
  <c r="M70" i="763"/>
  <c r="M71" i="763"/>
  <c r="M72" i="763"/>
  <c r="M73" i="763"/>
  <c r="M74" i="763"/>
  <c r="M62" i="763"/>
  <c r="M63" i="763"/>
  <c r="M64" i="763"/>
  <c r="M65" i="763"/>
  <c r="M53" i="763"/>
  <c r="M54" i="763"/>
  <c r="M55" i="763"/>
  <c r="M56" i="763"/>
  <c r="M57" i="763"/>
  <c r="M44" i="763"/>
  <c r="M45" i="763"/>
  <c r="M46" i="763"/>
  <c r="M35" i="763"/>
  <c r="M36" i="763"/>
  <c r="M37" i="763"/>
  <c r="M26" i="763"/>
  <c r="M27" i="763"/>
  <c r="M28" i="763"/>
  <c r="M13" i="763"/>
  <c r="M14" i="763"/>
  <c r="M15" i="763"/>
  <c r="M16" i="763"/>
  <c r="M17" i="763"/>
  <c r="M18" i="763"/>
  <c r="M19" i="763"/>
  <c r="M20" i="763"/>
  <c r="M12" i="736"/>
  <c r="M13" i="736"/>
  <c r="M14" i="736"/>
  <c r="M15" i="736"/>
  <c r="M16" i="736"/>
  <c r="M17" i="736"/>
  <c r="M18" i="736"/>
  <c r="M19" i="736"/>
  <c r="M20" i="736"/>
  <c r="M21" i="736"/>
  <c r="M22" i="736"/>
  <c r="L37" i="767"/>
  <c r="L38" i="767"/>
  <c r="L39" i="767"/>
  <c r="L40" i="767"/>
  <c r="L41" i="767"/>
  <c r="L35" i="767"/>
  <c r="L36" i="767"/>
  <c r="L15" i="767"/>
  <c r="L16" i="767"/>
  <c r="L13" i="767"/>
  <c r="L14" i="767"/>
  <c r="L26" i="767"/>
  <c r="L27" i="767"/>
  <c r="L24" i="767"/>
  <c r="L25" i="767"/>
  <c r="G47" i="755"/>
  <c r="G48" i="755"/>
  <c r="G45" i="755"/>
  <c r="G46" i="755"/>
  <c r="M50" i="756"/>
  <c r="M68" i="756"/>
  <c r="M11" i="768"/>
  <c r="M12" i="768"/>
  <c r="G11" i="768"/>
  <c r="G12" i="768"/>
  <c r="H9" i="765"/>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8" i="724"/>
  <c r="E4" i="724"/>
  <c r="E119" i="724"/>
  <c r="E5" i="724"/>
  <c r="E120" i="724"/>
  <c r="J12" i="724"/>
  <c r="AC9" i="765"/>
  <c r="X9" i="765"/>
  <c r="S9" i="765"/>
</calcChain>
</file>

<file path=xl/sharedStrings.xml><?xml version="1.0" encoding="utf-8"?>
<sst xmlns="http://schemas.openxmlformats.org/spreadsheetml/2006/main" count="3678" uniqueCount="728">
  <si>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</si>
  <si>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</si>
  <si>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</si>
  <si>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</si>
  <si>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</si>
  <si>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</si>
  <si>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</si>
  <si>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</si>
  <si>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</si>
  <si>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</si>
  <si>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</si>
  <si>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</si>
  <si>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</si>
  <si>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</si>
  <si>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</si>
  <si>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</si>
  <si>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</si>
  <si>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</si>
  <si>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</si>
  <si>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</si>
  <si>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</si>
  <si>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</si>
  <si>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</si>
  <si>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</si>
  <si>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</si>
  <si>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</si>
  <si>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</si>
  <si>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</si>
  <si>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</si>
  <si>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</si>
  <si>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</si>
  <si>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</si>
  <si>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</si>
  <si>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</si>
  <si>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</si>
  <si>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</si>
  <si>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</si>
  <si>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</si>
  <si>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</si>
  <si>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</si>
  <si>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</si>
  <si>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</si>
  <si>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</si>
  <si>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</si>
  <si>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</si>
  <si>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</si>
  <si>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</si>
  <si>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</si>
  <si>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</si>
  <si>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</si>
  <si>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</si>
  <si>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</si>
  <si>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</si>
  <si>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</si>
  <si>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</si>
  <si>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</si>
  <si>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</si>
  <si>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</si>
  <si>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</si>
  <si>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</si>
  <si>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</si>
  <si>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</si>
  <si>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</si>
  <si>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</si>
  <si>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</si>
  <si>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</si>
  <si>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</si>
  <si>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</si>
  <si>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</si>
  <si>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</si>
  <si>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</si>
  <si>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</si>
  <si>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</si>
  <si>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</si>
  <si>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</si>
  <si>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</si>
  <si>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</si>
  <si>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</si>
  <si>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</si>
  <si>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</si>
  <si>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</si>
  <si>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</si>
  <si>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</si>
  <si>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</si>
  <si>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</si>
  <si>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</si>
  <si>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</si>
  <si>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</si>
  <si>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</si>
  <si>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</si>
  <si>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</si>
  <si>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</si>
  <si>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</si>
  <si>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</si>
  <si>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</si>
  <si>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</si>
  <si>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</si>
  <si>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</si>
  <si>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</si>
  <si>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</si>
  <si>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</si>
  <si>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</si>
  <si>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</si>
  <si>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</si>
  <si>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</si>
  <si>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</si>
  <si>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</si>
  <si>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</si>
  <si>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</si>
  <si>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</si>
  <si>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</si>
  <si>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</si>
  <si>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</si>
  <si>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</si>
  <si>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</si>
  <si>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</si>
  <si>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</si>
  <si>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</si>
  <si>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</si>
  <si>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</si>
  <si>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</si>
  <si>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</si>
  <si>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</si>
  <si>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</si>
  <si>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</si>
  <si>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</si>
  <si>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</si>
  <si>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</si>
  <si>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</si>
  <si>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</si>
  <si>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</si>
  <si>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</si>
  <si>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</si>
  <si>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</si>
  <si>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</si>
  <si>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</si>
  <si>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</si>
  <si>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</si>
  <si>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</si>
  <si>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</si>
  <si>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</si>
  <si>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</si>
  <si>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</si>
  <si>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</si>
  <si>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</si>
  <si>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</si>
  <si>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</si>
  <si>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</si>
  <si>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</si>
  <si>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</si>
  <si>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</si>
  <si>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</si>
  <si>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</si>
  <si>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</si>
  <si>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</si>
  <si>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</si>
  <si>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</si>
  <si>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</si>
  <si>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</si>
  <si>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</si>
  <si>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</si>
  <si>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</si>
  <si>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</si>
  <si>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</si>
  <si>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</si>
  <si>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</si>
  <si>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</si>
  <si>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</si>
  <si>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</si>
  <si>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</si>
  <si>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</si>
  <si>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</si>
  <si>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</si>
  <si>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</si>
  <si>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</si>
  <si>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</si>
  <si>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</si>
  <si>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</si>
  <si>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</si>
  <si>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</si>
  <si>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</si>
  <si>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</si>
  <si>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</si>
  <si>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</si>
  <si>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</si>
  <si>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</si>
  <si>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</si>
  <si>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</si>
  <si>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</si>
  <si>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</si>
  <si>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</si>
  <si>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</si>
  <si>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</si>
  <si>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</si>
  <si>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</si>
  <si>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</si>
  <si>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</si>
  <si>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</si>
  <si>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</si>
  <si>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</si>
  <si>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</si>
  <si>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</si>
  <si>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</si>
  <si>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</si>
  <si>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</si>
  <si>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</si>
  <si>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</si>
  <si>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</si>
  <si>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</si>
  <si>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</si>
  <si>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</si>
  <si>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</si>
  <si>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</si>
  <si>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</si>
  <si>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</si>
  <si>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</si>
  <si>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</si>
  <si>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</si>
  <si>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</si>
  <si>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</si>
  <si>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</si>
  <si>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</si>
  <si>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</si>
  <si>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</si>
  <si>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</si>
  <si>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</si>
  <si>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</si>
  <si>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</si>
  <si>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</si>
  <si>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</si>
  <si>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</si>
  <si>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</si>
  <si>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</si>
  <si>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</si>
  <si>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</si>
  <si>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</si>
  <si>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</si>
  <si>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</si>
  <si>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</si>
  <si>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</si>
  <si>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</si>
  <si>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</si>
  <si>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</si>
  <si>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</si>
  <si>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</si>
  <si>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</si>
  <si>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</si>
  <si>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</si>
  <si>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</si>
  <si>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</si>
  <si>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</si>
  <si>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</si>
  <si>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</si>
  <si>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</si>
  <si>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</si>
  <si>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</si>
  <si>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</si>
  <si>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</si>
  <si>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</si>
  <si>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</si>
  <si>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</si>
  <si>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</si>
  <si>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</si>
  <si>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</si>
  <si>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</si>
  <si>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</si>
  <si>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</si>
  <si>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</si>
  <si>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</si>
  <si>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</si>
  <si>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</si>
  <si>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</si>
  <si>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</si>
  <si>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</si>
  <si>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</si>
  <si>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</si>
  <si>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</si>
  <si>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</si>
  <si>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</si>
  <si>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</si>
  <si>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</si>
  <si>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</si>
  <si>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</si>
  <si>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</si>
  <si>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</si>
  <si>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</si>
  <si>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</si>
  <si>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</si>
  <si>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</si>
  <si>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</si>
  <si>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</si>
  <si>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</si>
  <si>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</si>
  <si>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</si>
  <si>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</si>
  <si>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</si>
  <si>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</si>
  <si>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</si>
  <si>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</si>
  <si>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</si>
  <si>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</si>
  <si>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</si>
  <si>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</si>
  <si>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</si>
  <si>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</si>
  <si>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</si>
  <si>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</si>
  <si>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</si>
  <si>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</si>
  <si>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</si>
  <si>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</si>
  <si>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</si>
  <si>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</si>
  <si>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</si>
  <si>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</si>
  <si>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</si>
  <si>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</si>
  <si>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</si>
  <si>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</si>
  <si>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</si>
  <si>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</si>
  <si>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</si>
  <si>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</si>
  <si>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</si>
  <si>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</si>
  <si>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</si>
  <si>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</si>
  <si>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</si>
  <si>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</si>
  <si>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</si>
  <si>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</si>
  <si>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</si>
  <si>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</si>
  <si>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</si>
  <si>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</si>
  <si>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</si>
  <si>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</si>
  <si>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</si>
  <si>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</si>
  <si>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</si>
  <si>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</si>
  <si>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</si>
  <si>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</si>
  <si>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</si>
  <si>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</si>
  <si>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</si>
  <si>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</si>
  <si>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</si>
  <si>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</si>
  <si>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</si>
  <si>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</si>
  <si>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</si>
  <si>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</si>
  <si>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</si>
  <si>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</si>
  <si>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</si>
  <si>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</si>
  <si>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</si>
  <si>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</si>
  <si>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</si>
  <si>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</si>
  <si>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</si>
  <si>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</si>
  <si>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</si>
  <si>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</si>
  <si>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</si>
  <si>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</si>
  <si>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</si>
  <si>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</si>
  <si>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</si>
  <si>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</si>
  <si>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</si>
  <si>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</si>
  <si>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</si>
  <si>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</si>
  <si>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</si>
  <si>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</si>
  <si>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</si>
  <si>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</si>
  <si>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</si>
  <si>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</si>
  <si>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</si>
  <si>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</si>
  <si>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</si>
  <si>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</si>
  <si>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</si>
  <si>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</si>
  <si>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</si>
  <si>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</si>
  <si>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</si>
  <si>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</si>
  <si>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</si>
  <si>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</si>
  <si>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</si>
  <si>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</si>
  <si>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</si>
  <si>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</si>
  <si>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</si>
  <si>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</si>
  <si>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</si>
  <si>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</si>
  <si>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</si>
  <si>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</si>
  <si>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</si>
  <si>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</si>
  <si>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</si>
  <si>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</si>
  <si>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</si>
  <si>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</si>
  <si>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</si>
  <si>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</si>
  <si>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</si>
  <si>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</si>
  <si>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</si>
  <si>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</si>
  <si>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</si>
  <si>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</si>
  <si>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</si>
  <si>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</si>
  <si>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</si>
  <si>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</si>
  <si>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</si>
  <si>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</si>
  <si>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</si>
  <si>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</si>
  <si>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</si>
  <si>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</si>
  <si>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</si>
  <si>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</si>
  <si>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</si>
  <si>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</si>
  <si>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</si>
  <si>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</si>
  <si>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</si>
  <si>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</si>
  <si>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</si>
  <si>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</si>
  <si>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</si>
  <si>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</si>
  <si>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</si>
  <si>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</si>
  <si>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</si>
  <si>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</si>
  <si>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</si>
  <si>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</si>
  <si>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</si>
  <si>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</si>
  <si>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</si>
  <si>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</si>
  <si>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</si>
  <si>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</si>
  <si>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</si>
  <si>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</si>
  <si>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</si>
  <si>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</si>
  <si>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</si>
  <si>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</si>
  <si>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</si>
  <si>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</si>
  <si>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</si>
  <si>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</si>
  <si>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</si>
  <si>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</si>
  <si>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</si>
  <si>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</si>
  <si>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</si>
  <si>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</si>
  <si>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</si>
  <si>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</si>
  <si>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</si>
  <si>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</si>
  <si>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</si>
  <si>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</si>
  <si>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</si>
  <si>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</si>
  <si>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</si>
  <si>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</si>
  <si>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</si>
  <si>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</si>
  <si>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</si>
  <si>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</si>
  <si>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</si>
  <si>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</si>
  <si>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</si>
  <si>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</si>
  <si>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</si>
  <si>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</si>
  <si>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</si>
  <si>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</si>
  <si>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</si>
  <si>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</si>
  <si>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</si>
  <si>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</si>
  <si>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</si>
  <si>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</si>
  <si>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</si>
  <si>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</si>
  <si>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</si>
  <si>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</si>
  <si>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</si>
  <si>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</si>
  <si>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</si>
  <si>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</si>
  <si>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</si>
  <si>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</si>
  <si>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</si>
  <si>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</si>
  <si>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</si>
  <si>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</si>
  <si>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</si>
  <si>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</si>
  <si>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</si>
  <si>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</si>
  <si>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</si>
  <si>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</si>
  <si>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</si>
  <si>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</si>
  <si>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</si>
  <si>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</si>
  <si>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</si>
  <si>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</si>
  <si>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</si>
  <si>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</si>
  <si>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</si>
  <si>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</si>
  <si>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</si>
  <si>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</si>
  <si>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</si>
  <si>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</si>
  <si>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</si>
  <si>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</si>
  <si>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</si>
  <si>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</si>
  <si>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</si>
  <si>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</si>
  <si>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</si>
  <si>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</si>
  <si>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</si>
  <si>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</si>
  <si>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</si>
  <si>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</si>
  <si>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</si>
  <si>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</si>
  <si>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</si>
  <si>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</si>
  <si>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</si>
  <si>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</si>
  <si>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</si>
  <si>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</si>
  <si>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</si>
  <si>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</si>
  <si>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</si>
  <si>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</si>
  <si>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</si>
  <si>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</si>
  <si>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</si>
  <si>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</si>
  <si>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</si>
  <si>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</si>
  <si>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</si>
  <si>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</si>
  <si>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</si>
  <si>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</si>
  <si>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</si>
  <si>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</si>
  <si>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</si>
  <si>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</si>
  <si>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</si>
  <si>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</si>
  <si>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</si>
  <si>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</si>
  <si>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</si>
  <si>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</si>
  <si>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</si>
  <si>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</si>
  <si>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</si>
  <si>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</si>
  <si>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</si>
  <si>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</si>
  <si>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</si>
  <si>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</si>
  <si>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</si>
  <si>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</si>
  <si>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</si>
  <si>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</si>
  <si>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</si>
  <si>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</si>
  <si>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</si>
  <si>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</si>
  <si>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</si>
  <si>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</si>
  <si>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</si>
  <si>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</si>
  <si>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</si>
  <si>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</si>
  <si>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</si>
  <si>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</si>
  <si>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</si>
  <si>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</si>
  <si>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</si>
  <si>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</si>
  <si>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</si>
  <si>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</si>
  <si>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</si>
  <si>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</si>
  <si>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</si>
  <si>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</si>
  <si>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</si>
  <si>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</si>
  <si>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</si>
  <si>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</si>
  <si>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</si>
  <si>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</si>
  <si>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</si>
  <si>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</si>
  <si>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</si>
  <si>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</si>
  <si>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</si>
  <si>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</si>
  <si>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</si>
  <si>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</si>
  <si>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</si>
  <si>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</si>
  <si>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</si>
  <si>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</si>
  <si>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</si>
  <si>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</si>
  <si>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</si>
  <si>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</si>
  <si>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</si>
  <si>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</si>
  <si>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</si>
  <si>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</si>
  <si>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</si>
  <si>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</si>
  <si>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</si>
  <si>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</si>
  <si>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</si>
  <si>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</si>
  <si>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</si>
  <si>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</si>
  <si>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</si>
  <si>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</si>
  <si>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</si>
  <si>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</si>
  <si>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</si>
  <si>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</si>
  <si>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</si>
  <si>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</si>
  <si>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</si>
  <si>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</si>
  <si>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</si>
  <si>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</si>
  <si>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</si>
  <si>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</si>
  <si>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</si>
  <si>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</si>
  <si>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</si>
  <si>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</si>
  <si>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</si>
  <si>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</si>
  <si>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</si>
  <si>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</si>
  <si>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</si>
  <si>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</si>
  <si>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</si>
  <si>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</si>
  <si>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</si>
  <si>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</si>
  <si>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</si>
  <si>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</si>
  <si>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</si>
  <si>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</si>
  <si>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</si>
  <si>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</si>
  <si>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</si>
  <si>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</si>
  <si>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</si>
  <si>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</si>
  <si>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</si>
  <si>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</si>
  <si>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</si>
  <si>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</si>
  <si>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</si>
  <si>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</si>
  <si>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</si>
  <si>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</si>
  <si>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</si>
  <si>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</si>
  <si>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</si>
  <si>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</si>
  <si>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</si>
  <si>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</si>
  <si>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</si>
  <si>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</si>
  <si>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</si>
  <si>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</si>
  <si>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</si>
  <si>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</si>
  <si>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</si>
  <si>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</si>
  <si>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</si>
  <si>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</si>
  <si>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</si>
  <si>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</si>
  <si>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</si>
  <si>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</si>
  <si>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</si>
  <si>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</si>
  <si>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</si>
  <si>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</si>
  <si>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IMAT Status report</t>
  </si>
  <si>
    <t>TRILL Liaison request</t>
  </si>
  <si>
    <t>EASTLAKE</t>
  </si>
  <si>
    <t>Introduction of REVmc revision PAR</t>
  </si>
  <si>
    <t>Introduction of CMMW new project PAR and 5C</t>
  </si>
  <si>
    <t>ROSDAHL/ROLFE</t>
  </si>
  <si>
    <t>University Outreach</t>
  </si>
  <si>
    <t xml:space="preserve">KRAEMER </t>
  </si>
  <si>
    <t>2012-May -16</t>
  </si>
  <si>
    <t xml:space="preserve">MIC Whitespace </t>
  </si>
  <si>
    <t>HARADA</t>
  </si>
  <si>
    <t>802.16 Study Group status</t>
  </si>
  <si>
    <t>MARKS</t>
  </si>
  <si>
    <t>HAMILTON</t>
  </si>
  <si>
    <t>R7</t>
  </si>
  <si>
    <t>Revision PAR (Revmc)</t>
  </si>
  <si>
    <t>ANA Procedure change (11-12-0716)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</si>
</sst>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3"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
      <b/>
      <sz val="12"/>
      <color theme="0" tint="-0.249977111117893"/>
      <name val="Arial"/>
      <family val="2"/>
    </font>
    <font>
      <b/>
      <sz val="11"/>
      <color theme="0" tint="-0.249977111117893"/>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41">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5" fillId="27" borderId="23" xfId="0" applyFont="1" applyFill="1" applyBorder="1" applyAlignment="1">
      <alignment horizontal="center" vertical="center"/>
    </xf>
    <xf numFmtId="169" fontId="0" fillId="0" borderId="0" xfId="0"/>
    <xf numFmtId="169" fontId="161" fillId="0" borderId="0" xfId="0" applyFont="1"/>
    <xf numFmtId="169" fontId="162" fillId="0" borderId="0" xfId="0" applyFont="1"/>
    <xf numFmtId="164" fontId="161" fillId="0" borderId="0" xfId="76" applyNumberFormat="1" applyFont="1" applyFill="1" applyBorder="1" applyAlignment="1" applyProtection="1">
      <alignment horizontal="left" vertical="center"/>
    </xf>
    <xf numFmtId="164" fontId="161" fillId="0" borderId="0" xfId="162" applyNumberFormat="1" applyFont="1" applyFill="1" applyBorder="1" applyAlignment="1" applyProtection="1">
      <alignment horizontal="left"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79" xfId="0" applyFont="1" applyFill="1" applyBorder="1" applyAlignment="1">
      <alignment horizontal="center" vertical="center" wrapText="1"/>
    </xf>
    <xf numFmtId="169" fontId="35" fillId="24" borderId="84" xfId="0" applyFont="1" applyFill="1" applyBorder="1" applyAlignment="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9" fontId="30" fillId="48" borderId="31" xfId="62" applyFont="1" applyFill="1" applyBorder="1" applyAlignment="1" applyProtection="1">
      <alignment horizontal="center" vertical="center" wrapText="1"/>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17" fillId="31" borderId="56" xfId="0" applyFont="1" applyFill="1" applyBorder="1"/>
    <xf numFmtId="169" fontId="17" fillId="31" borderId="66" xfId="0" applyFont="1" applyFill="1" applyBorder="1"/>
    <xf numFmtId="169" fontId="17" fillId="31" borderId="32" xfId="0" applyFont="1" applyFill="1" applyBorder="1"/>
    <xf numFmtId="169" fontId="17" fillId="31" borderId="22" xfId="0" applyFont="1" applyFill="1" applyBorder="1"/>
    <xf numFmtId="169" fontId="17" fillId="31" borderId="70" xfId="0" applyFont="1" applyFill="1" applyBorder="1"/>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35" fillId="51" borderId="74"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45" fillId="0" borderId="0" xfId="62" applyFont="1" applyFill="1" applyBorder="1" applyAlignment="1" applyProtection="1"/>
    <xf numFmtId="169" fontId="40" fillId="31" borderId="27" xfId="62" applyFont="1" applyFill="1" applyBorder="1" applyAlignment="1" applyProtection="1">
      <alignment horizontal="center" vertical="center" wrapText="1"/>
    </xf>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8"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3" fillId="53" borderId="63"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13"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7"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68" xfId="62" applyFont="1" applyFill="1" applyBorder="1" applyAlignment="1" applyProtection="1">
      <alignment horizontal="center" vertical="center" wrapText="1"/>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66" borderId="0" xfId="76"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4" fontId="20" fillId="26" borderId="0" xfId="77" applyFont="1" applyFill="1" applyBorder="1" applyAlignment="1">
      <alignment horizontal="center" vertical="center"/>
    </xf>
    <xf numFmtId="169" fontId="20" fillId="78" borderId="0" xfId="70" applyFont="1" applyFill="1" applyBorder="1" applyAlignment="1">
      <alignment horizontal="center" vertical="center"/>
    </xf>
    <xf numFmtId="169" fontId="0" fillId="0" borderId="0" xfId="0"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3" name="Line 37"/>
        <xdr:cNvSpPr>
          <a:spLocks noChangeShapeType="1"/>
        </xdr:cNvSpPr>
      </xdr:nvSpPr>
      <xdr:spPr bwMode="auto">
        <a:xfrm>
          <a:off x="7658100" y="17078325"/>
          <a:ext cx="137922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6" name="AutoShape 61"/>
        <xdr:cNvSpPr>
          <a:spLocks noChangeArrowheads="1"/>
        </xdr:cNvSpPr>
      </xdr:nvSpPr>
      <xdr:spPr bwMode="auto">
        <a:xfrm>
          <a:off x="35185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9" name="Line 44"/>
        <xdr:cNvSpPr>
          <a:spLocks noChangeShapeType="1"/>
        </xdr:cNvSpPr>
      </xdr:nvSpPr>
      <xdr:spPr bwMode="auto">
        <a:xfrm>
          <a:off x="7658100" y="17078325"/>
          <a:ext cx="137922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0" name="Line 3"/>
        <xdr:cNvSpPr>
          <a:spLocks noChangeShapeType="1"/>
        </xdr:cNvSpPr>
      </xdr:nvSpPr>
      <xdr:spPr bwMode="auto">
        <a:xfrm flipV="1">
          <a:off x="34918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2" name="Line 1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3" name="Line 21"/>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4" name="Line 56"/>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5" name="Line 5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6" name="Line 60"/>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19"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23" name="Straight Connector 22"/>
        <xdr:cNvCxnSpPr/>
      </xdr:nvCxnSpPr>
      <xdr:spPr bwMode="auto">
        <a:xfrm>
          <a:off x="7658100" y="16954500"/>
          <a:ext cx="27260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24" name="Straight Connector 23"/>
        <xdr:cNvCxnSpPr/>
      </xdr:nvCxnSpPr>
      <xdr:spPr bwMode="auto">
        <a:xfrm>
          <a:off x="7658100" y="5286375"/>
          <a:ext cx="31403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B4" sqref="B4:B6"/>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673</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255" t="s">
        <v>725</v>
      </c>
      <c r="E4" s="48" t="s">
        <v>221</v>
      </c>
      <c r="F4" s="36" t="s">
        <v>548</v>
      </c>
    </row>
    <row r="5" spans="1:13" ht="15.75" customHeight="1" x14ac:dyDescent="0.3">
      <c r="A5" s="500"/>
      <c r="B5" s="1256"/>
      <c r="E5" s="48" t="s">
        <v>222</v>
      </c>
      <c r="F5" s="495" t="s">
        <v>549</v>
      </c>
      <c r="J5" s="37"/>
    </row>
    <row r="6" spans="1:13" ht="15.75" customHeight="1" thickBot="1" x14ac:dyDescent="0.3">
      <c r="A6" s="500"/>
      <c r="B6" s="1257"/>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559</v>
      </c>
    </row>
    <row r="9" spans="1:13" ht="15.75" customHeight="1" x14ac:dyDescent="0.25">
      <c r="A9" s="500"/>
      <c r="B9" s="956" t="s">
        <v>163</v>
      </c>
      <c r="C9" s="392"/>
      <c r="E9" s="48" t="s">
        <v>225</v>
      </c>
      <c r="F9" s="90" t="s">
        <v>719</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259"/>
      <c r="G28" s="1259"/>
      <c r="H28" s="1259"/>
      <c r="I28" s="1259"/>
    </row>
    <row r="29" spans="1:9" ht="15.75" customHeight="1" x14ac:dyDescent="0.25">
      <c r="E29" s="50"/>
      <c r="F29" s="42"/>
      <c r="G29" s="42"/>
      <c r="H29" s="42"/>
      <c r="I29" s="42"/>
    </row>
    <row r="30" spans="1:9" ht="15.75" customHeight="1" x14ac:dyDescent="0.25">
      <c r="E30" s="50"/>
      <c r="F30" s="1258"/>
      <c r="G30" s="1258"/>
      <c r="H30" s="1258"/>
      <c r="I30" s="1258"/>
    </row>
    <row r="31" spans="1:9" ht="15.75" customHeight="1" x14ac:dyDescent="0.25">
      <c r="E31" s="50"/>
      <c r="F31" s="42"/>
      <c r="G31" s="42"/>
      <c r="H31" s="42"/>
      <c r="I31" s="42"/>
    </row>
    <row r="32" spans="1:9" ht="15.75" customHeight="1" x14ac:dyDescent="0.25">
      <c r="E32" s="50"/>
      <c r="F32" s="1258"/>
      <c r="G32" s="1258"/>
      <c r="H32" s="1258"/>
      <c r="I32" s="1258"/>
    </row>
    <row r="33" spans="1:9" ht="15.75" customHeight="1" x14ac:dyDescent="0.25">
      <c r="A33" s="500"/>
      <c r="B33" s="957" t="s">
        <v>503</v>
      </c>
      <c r="C33" s="392"/>
      <c r="F33" s="1258"/>
      <c r="G33" s="1258"/>
      <c r="H33" s="1258"/>
      <c r="I33" s="1258"/>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673</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673</v>
      </c>
      <c r="C1" s="1140"/>
      <c r="E1" s="342"/>
      <c r="F1" s="342"/>
      <c r="G1" s="342"/>
      <c r="H1" s="342"/>
      <c r="I1" s="342"/>
      <c r="J1" s="342"/>
      <c r="K1" s="342"/>
      <c r="L1" s="342"/>
    </row>
    <row r="2" spans="1:13" ht="18" customHeight="1" thickBot="1" x14ac:dyDescent="0.25">
      <c r="A2" s="500"/>
      <c r="B2" s="954"/>
      <c r="C2" s="53"/>
      <c r="E2" s="343"/>
      <c r="F2" s="1575" t="s">
        <v>402</v>
      </c>
      <c r="G2" s="1575"/>
      <c r="H2" s="1575"/>
      <c r="I2" s="1575"/>
      <c r="J2" s="1575"/>
      <c r="K2" s="1575"/>
      <c r="L2" s="1575"/>
    </row>
    <row r="3" spans="1:13" ht="18" customHeight="1" thickBot="1" x14ac:dyDescent="0.25">
      <c r="A3" s="500"/>
      <c r="B3" s="235" t="s">
        <v>82</v>
      </c>
      <c r="C3" s="53"/>
      <c r="E3" s="356"/>
      <c r="F3" s="1576"/>
      <c r="G3" s="1576"/>
      <c r="H3" s="1576"/>
      <c r="I3" s="1576"/>
      <c r="J3" s="1576"/>
      <c r="K3" s="1576"/>
      <c r="L3" s="1576"/>
    </row>
    <row r="4" spans="1:13" ht="16.5" customHeight="1" x14ac:dyDescent="0.2">
      <c r="A4" s="500"/>
      <c r="B4" s="1255" t="str">
        <f>Title!$B$4</f>
        <v>R7</v>
      </c>
      <c r="C4" s="53"/>
      <c r="E4" s="357"/>
      <c r="F4" s="1577" t="s">
        <v>97</v>
      </c>
      <c r="G4" s="1577"/>
      <c r="H4" s="1577"/>
      <c r="I4" s="1577"/>
      <c r="J4" s="1577"/>
      <c r="K4" s="1577"/>
      <c r="L4" s="1577"/>
    </row>
    <row r="5" spans="1:13" x14ac:dyDescent="0.2">
      <c r="A5" s="500"/>
      <c r="B5" s="1256"/>
      <c r="C5" s="53"/>
      <c r="E5" s="743"/>
      <c r="F5" s="543" t="s">
        <v>6</v>
      </c>
      <c r="G5" s="544" t="s">
        <v>24</v>
      </c>
      <c r="H5" s="744"/>
      <c r="I5" s="745"/>
      <c r="J5" s="746"/>
      <c r="K5" s="746"/>
      <c r="L5" s="746"/>
      <c r="M5" s="798"/>
    </row>
    <row r="6" spans="1:13" ht="13.5" customHeight="1" thickBot="1" x14ac:dyDescent="0.25">
      <c r="A6" s="500"/>
      <c r="B6" s="1257"/>
      <c r="C6" s="53"/>
      <c r="E6" s="1490" t="s">
        <v>582</v>
      </c>
      <c r="F6" s="1490"/>
      <c r="G6" s="1490"/>
      <c r="H6" s="1490"/>
      <c r="I6" s="1490"/>
      <c r="J6" s="1490"/>
      <c r="K6" s="1490"/>
      <c r="L6" s="1490"/>
      <c r="M6" s="798"/>
    </row>
    <row r="7" spans="1:13" ht="13.5" customHeight="1" thickBot="1" x14ac:dyDescent="0.25">
      <c r="A7" s="500"/>
      <c r="B7" s="54"/>
      <c r="C7" s="431"/>
      <c r="E7" s="1490"/>
      <c r="F7" s="1490"/>
      <c r="G7" s="1490"/>
      <c r="H7" s="1490"/>
      <c r="I7" s="1490"/>
      <c r="J7" s="1490"/>
      <c r="K7" s="1490"/>
      <c r="L7" s="1490"/>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583</v>
      </c>
      <c r="J18" s="700" t="s">
        <v>208</v>
      </c>
      <c r="K18" s="700" t="s">
        <v>4</v>
      </c>
      <c r="L18" s="759" t="s">
        <v>57</v>
      </c>
      <c r="M18" s="798"/>
    </row>
    <row r="19" spans="1:13" x14ac:dyDescent="0.2">
      <c r="A19" s="500"/>
      <c r="B19" s="957" t="s">
        <v>505</v>
      </c>
      <c r="C19" s="392"/>
      <c r="E19" s="750"/>
      <c r="F19" s="750"/>
      <c r="G19" s="703">
        <v>11</v>
      </c>
      <c r="H19" s="275" t="s">
        <v>62</v>
      </c>
      <c r="I19" s="279" t="s">
        <v>584</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673</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673</v>
      </c>
      <c r="C1" s="1140"/>
      <c r="E1" s="740"/>
      <c r="F1" s="740"/>
      <c r="G1" s="740"/>
      <c r="H1" s="740"/>
      <c r="I1" s="740"/>
      <c r="J1" s="740"/>
      <c r="K1" s="740"/>
      <c r="L1" s="740"/>
      <c r="M1" s="739"/>
    </row>
    <row r="2" spans="1:14" ht="18.75" thickBot="1" x14ac:dyDescent="0.25">
      <c r="A2" s="500"/>
      <c r="B2" s="954"/>
      <c r="C2" s="53"/>
      <c r="E2" s="738"/>
      <c r="F2" s="1578" t="s">
        <v>101</v>
      </c>
      <c r="G2" s="1578"/>
      <c r="H2" s="1578"/>
      <c r="I2" s="1578"/>
      <c r="J2" s="1578"/>
      <c r="K2" s="1578"/>
      <c r="L2" s="1578"/>
      <c r="M2" s="1578"/>
    </row>
    <row r="3" spans="1:14" ht="18.75" thickBot="1" x14ac:dyDescent="0.25">
      <c r="A3" s="500"/>
      <c r="B3" s="235" t="s">
        <v>82</v>
      </c>
      <c r="C3" s="53"/>
      <c r="E3" s="250"/>
      <c r="F3" s="1569"/>
      <c r="G3" s="1569"/>
      <c r="H3" s="1569"/>
      <c r="I3" s="1569"/>
      <c r="J3" s="1569"/>
      <c r="K3" s="1569"/>
      <c r="L3" s="1569"/>
      <c r="M3" s="1569"/>
    </row>
    <row r="4" spans="1:14" ht="15.75" customHeight="1" x14ac:dyDescent="0.2">
      <c r="A4" s="500"/>
      <c r="B4" s="1255" t="str">
        <f>Title!$B$4</f>
        <v>R7</v>
      </c>
      <c r="C4" s="53"/>
      <c r="E4" s="251"/>
      <c r="F4" s="1570" t="s">
        <v>98</v>
      </c>
      <c r="G4" s="1570"/>
      <c r="H4" s="1570"/>
      <c r="I4" s="1570"/>
      <c r="J4" s="1570"/>
      <c r="K4" s="1570"/>
      <c r="L4" s="1570"/>
      <c r="M4" s="1570"/>
    </row>
    <row r="5" spans="1:14" ht="15.75" x14ac:dyDescent="0.2">
      <c r="A5" s="500"/>
      <c r="B5" s="1256"/>
      <c r="C5" s="53"/>
      <c r="E5" s="542"/>
      <c r="F5" s="543"/>
      <c r="G5" s="344" t="s">
        <v>65</v>
      </c>
      <c r="H5" s="545"/>
      <c r="I5" s="546"/>
      <c r="J5" s="546"/>
      <c r="K5" s="546"/>
      <c r="L5" s="546"/>
      <c r="M5" s="547"/>
      <c r="N5" s="798"/>
    </row>
    <row r="6" spans="1:14" ht="16.5" thickBot="1" x14ac:dyDescent="0.25">
      <c r="A6" s="500"/>
      <c r="B6" s="1257"/>
      <c r="C6" s="53"/>
      <c r="E6" s="542"/>
      <c r="F6" s="543"/>
      <c r="G6" s="344" t="s">
        <v>76</v>
      </c>
      <c r="H6" s="546"/>
      <c r="I6" s="546"/>
      <c r="J6" s="546"/>
      <c r="K6" s="546"/>
      <c r="L6" s="546"/>
      <c r="M6" s="547"/>
      <c r="N6" s="798"/>
    </row>
    <row r="7" spans="1:14" ht="13.5" customHeight="1" thickBot="1" x14ac:dyDescent="0.25">
      <c r="A7" s="500"/>
      <c r="B7" s="54"/>
      <c r="C7" s="431"/>
      <c r="E7" s="1579" t="s">
        <v>585</v>
      </c>
      <c r="F7" s="1579"/>
      <c r="G7" s="1579"/>
      <c r="H7" s="1579"/>
      <c r="I7" s="1579"/>
      <c r="J7" s="1579"/>
      <c r="K7" s="1579"/>
      <c r="L7" s="1579"/>
      <c r="M7" s="1579"/>
      <c r="N7" s="1579"/>
    </row>
    <row r="8" spans="1:14" ht="12.75" customHeight="1" x14ac:dyDescent="0.2">
      <c r="A8" s="500"/>
      <c r="B8" s="955" t="s">
        <v>136</v>
      </c>
      <c r="C8" s="392"/>
      <c r="E8" s="1579"/>
      <c r="F8" s="1579"/>
      <c r="G8" s="1579"/>
      <c r="H8" s="1579"/>
      <c r="I8" s="1579"/>
      <c r="J8" s="1579"/>
      <c r="K8" s="1579"/>
      <c r="L8" s="1579"/>
      <c r="M8" s="1579"/>
      <c r="N8" s="1579"/>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673</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673</v>
      </c>
      <c r="C1" s="1140"/>
      <c r="E1" s="382"/>
      <c r="F1" s="382"/>
      <c r="G1" s="382"/>
      <c r="H1" s="382"/>
      <c r="I1" s="382"/>
      <c r="J1" s="382"/>
      <c r="K1" s="382"/>
      <c r="L1" s="382"/>
      <c r="M1" s="383"/>
    </row>
    <row r="2" spans="1:13" ht="18.75" thickBot="1" x14ac:dyDescent="0.25">
      <c r="A2" s="500"/>
      <c r="B2" s="954"/>
      <c r="C2" s="53"/>
      <c r="E2" s="384"/>
      <c r="F2" s="1580" t="s">
        <v>444</v>
      </c>
      <c r="G2" s="1580"/>
      <c r="H2" s="1580"/>
      <c r="I2" s="1580"/>
      <c r="J2" s="1580"/>
      <c r="K2" s="1580"/>
      <c r="L2" s="1580"/>
      <c r="M2" s="1580"/>
    </row>
    <row r="3" spans="1:13" ht="18.75" thickBot="1" x14ac:dyDescent="0.25">
      <c r="A3" s="500"/>
      <c r="B3" s="235" t="s">
        <v>82</v>
      </c>
      <c r="C3" s="53"/>
      <c r="E3" s="385"/>
      <c r="F3" s="1581"/>
      <c r="G3" s="1581"/>
      <c r="H3" s="1581"/>
      <c r="I3" s="1581"/>
      <c r="J3" s="1581"/>
      <c r="K3" s="1581"/>
      <c r="L3" s="1581"/>
      <c r="M3" s="1581"/>
    </row>
    <row r="4" spans="1:13" ht="15.75" customHeight="1" x14ac:dyDescent="0.2">
      <c r="A4" s="500"/>
      <c r="B4" s="1255" t="str">
        <f>Title!$B$4</f>
        <v>R7</v>
      </c>
      <c r="C4" s="53"/>
      <c r="E4" s="386"/>
      <c r="F4" s="1582" t="s">
        <v>435</v>
      </c>
      <c r="G4" s="1582"/>
      <c r="H4" s="1582"/>
      <c r="I4" s="1582"/>
      <c r="J4" s="1582"/>
      <c r="K4" s="1582"/>
      <c r="L4" s="1582"/>
      <c r="M4" s="1582"/>
    </row>
    <row r="5" spans="1:13" x14ac:dyDescent="0.2">
      <c r="A5" s="500"/>
      <c r="B5" s="1256"/>
      <c r="C5" s="53"/>
      <c r="E5" s="386"/>
      <c r="F5" s="387" t="s">
        <v>209</v>
      </c>
      <c r="G5" s="388" t="s">
        <v>448</v>
      </c>
      <c r="H5" s="389"/>
      <c r="I5" s="390"/>
      <c r="J5" s="391"/>
      <c r="K5" s="391"/>
      <c r="L5" s="391"/>
      <c r="M5" s="391"/>
    </row>
    <row r="6" spans="1:13" ht="21" thickBot="1" x14ac:dyDescent="0.25">
      <c r="A6" s="500"/>
      <c r="B6" s="1257"/>
      <c r="C6" s="53"/>
      <c r="E6" s="290"/>
      <c r="F6" s="290"/>
      <c r="G6" s="290"/>
      <c r="H6" s="290"/>
      <c r="I6" s="290"/>
      <c r="J6" s="290"/>
      <c r="K6" s="291"/>
      <c r="L6" s="290"/>
      <c r="M6" s="292"/>
    </row>
    <row r="7" spans="1:13" ht="18.75" thickBot="1" x14ac:dyDescent="0.25">
      <c r="A7" s="500"/>
      <c r="B7" s="54"/>
      <c r="C7" s="431"/>
      <c r="E7" s="1489" t="s">
        <v>590</v>
      </c>
      <c r="F7" s="1490"/>
      <c r="G7" s="1490"/>
      <c r="H7" s="1490"/>
      <c r="I7" s="1490"/>
      <c r="J7" s="1490"/>
      <c r="K7" s="1490"/>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588</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587</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589</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489" t="s">
        <v>591</v>
      </c>
      <c r="F19" s="1490"/>
      <c r="G19" s="1490"/>
      <c r="H19" s="1490"/>
      <c r="I19" s="1490"/>
      <c r="J19" s="1490"/>
      <c r="K19" s="1490"/>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588</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587</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589</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673</v>
      </c>
      <c r="C1" s="1140"/>
      <c r="E1" s="254"/>
      <c r="F1" s="254"/>
      <c r="G1" s="254"/>
      <c r="H1" s="255"/>
      <c r="I1" s="256"/>
      <c r="J1" s="256"/>
      <c r="K1" s="256"/>
      <c r="L1" s="257"/>
      <c r="M1" s="258"/>
    </row>
    <row r="2" spans="1:13" ht="15.75" customHeight="1" thickBot="1" x14ac:dyDescent="0.25">
      <c r="A2" s="500"/>
      <c r="B2" s="954"/>
      <c r="C2" s="53"/>
      <c r="E2" s="257"/>
      <c r="F2" s="1583" t="s">
        <v>373</v>
      </c>
      <c r="G2" s="1583"/>
      <c r="H2" s="1583"/>
      <c r="I2" s="1583"/>
      <c r="J2" s="1583"/>
      <c r="K2" s="1583"/>
      <c r="L2" s="1583"/>
      <c r="M2" s="1583"/>
    </row>
    <row r="3" spans="1:13" ht="21.75" customHeight="1" thickBot="1" x14ac:dyDescent="0.25">
      <c r="A3" s="500"/>
      <c r="B3" s="235" t="s">
        <v>82</v>
      </c>
      <c r="C3" s="53"/>
      <c r="E3" s="250"/>
      <c r="F3" s="1584" t="s">
        <v>374</v>
      </c>
      <c r="G3" s="1569"/>
      <c r="H3" s="1569"/>
      <c r="I3" s="1569"/>
      <c r="J3" s="1569"/>
      <c r="K3" s="1569"/>
      <c r="L3" s="1569"/>
      <c r="M3" s="1569"/>
    </row>
    <row r="4" spans="1:13" ht="15.75" customHeight="1" x14ac:dyDescent="0.2">
      <c r="A4" s="500"/>
      <c r="B4" s="1255" t="str">
        <f>Title!$B$4</f>
        <v>R7</v>
      </c>
      <c r="C4" s="53"/>
    </row>
    <row r="5" spans="1:13" ht="15.75" customHeight="1" x14ac:dyDescent="0.2">
      <c r="A5" s="500"/>
      <c r="B5" s="1256"/>
      <c r="C5" s="53"/>
    </row>
    <row r="6" spans="1:13" ht="15.75" customHeight="1" thickBot="1" x14ac:dyDescent="0.25">
      <c r="A6" s="500"/>
      <c r="B6" s="1257"/>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673</v>
      </c>
      <c r="C1" s="1140"/>
      <c r="E1" s="354"/>
      <c r="F1" s="354"/>
      <c r="G1" s="354"/>
      <c r="H1" s="354"/>
      <c r="I1" s="354"/>
      <c r="J1" s="354"/>
      <c r="K1" s="354"/>
      <c r="L1" s="355"/>
    </row>
    <row r="2" spans="1:12" ht="15.75" customHeight="1" thickBot="1" x14ac:dyDescent="0.25">
      <c r="A2" s="500"/>
      <c r="B2" s="954"/>
      <c r="C2" s="53"/>
      <c r="E2" s="1585" t="s">
        <v>64</v>
      </c>
      <c r="F2" s="1585"/>
      <c r="G2" s="1585"/>
      <c r="H2" s="1585"/>
      <c r="I2" s="1585"/>
      <c r="J2" s="1585"/>
      <c r="K2" s="1585"/>
      <c r="L2" s="1585"/>
    </row>
    <row r="3" spans="1:12" ht="15.75" customHeight="1" thickBot="1" x14ac:dyDescent="0.25">
      <c r="A3" s="500"/>
      <c r="B3" s="235" t="s">
        <v>82</v>
      </c>
      <c r="C3" s="53"/>
      <c r="E3" s="1586" t="s">
        <v>395</v>
      </c>
      <c r="F3" s="1586"/>
      <c r="G3" s="1586"/>
      <c r="H3" s="1586"/>
      <c r="I3" s="1586"/>
      <c r="J3" s="1586"/>
      <c r="K3" s="1586"/>
      <c r="L3" s="1586"/>
    </row>
    <row r="4" spans="1:12" ht="15.75" customHeight="1" x14ac:dyDescent="0.2">
      <c r="A4" s="500"/>
      <c r="B4" s="1255" t="str">
        <f>Title!$B$4</f>
        <v>R7</v>
      </c>
      <c r="C4" s="53"/>
      <c r="E4" s="1587" t="s">
        <v>509</v>
      </c>
      <c r="F4" s="1587"/>
      <c r="G4" s="1587"/>
      <c r="H4" s="1587"/>
      <c r="I4" s="1587"/>
      <c r="J4" s="1587"/>
      <c r="K4" s="1587"/>
      <c r="L4" s="1587"/>
    </row>
    <row r="5" spans="1:12" ht="15.75" customHeight="1" x14ac:dyDescent="0.2">
      <c r="A5" s="500"/>
      <c r="B5" s="1256"/>
      <c r="C5" s="53"/>
    </row>
    <row r="6" spans="1:12" ht="15.75" customHeight="1" thickBot="1" x14ac:dyDescent="0.25">
      <c r="A6" s="500"/>
      <c r="B6" s="1257"/>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673</v>
      </c>
      <c r="C1" s="1140"/>
      <c r="E1" s="413"/>
      <c r="F1" s="413"/>
      <c r="G1" s="413"/>
      <c r="H1" s="413"/>
      <c r="I1" s="413"/>
      <c r="J1" s="413"/>
      <c r="K1" s="413"/>
      <c r="L1" s="413"/>
      <c r="M1" s="414"/>
    </row>
    <row r="2" spans="1:13" ht="15.75" customHeight="1" thickBot="1" x14ac:dyDescent="0.25">
      <c r="A2" s="500"/>
      <c r="B2" s="954"/>
      <c r="C2" s="53"/>
      <c r="E2" s="415"/>
      <c r="F2" s="1588" t="s">
        <v>405</v>
      </c>
      <c r="G2" s="1588"/>
      <c r="H2" s="1588"/>
      <c r="I2" s="1588"/>
      <c r="J2" s="1588"/>
      <c r="K2" s="1588"/>
      <c r="L2" s="1588"/>
      <c r="M2" s="1588"/>
    </row>
    <row r="3" spans="1:13" ht="15.75" customHeight="1" thickBot="1" x14ac:dyDescent="0.25">
      <c r="A3" s="500"/>
      <c r="B3" s="235" t="s">
        <v>82</v>
      </c>
      <c r="C3" s="53"/>
      <c r="E3" s="416"/>
      <c r="F3" s="1589" t="s">
        <v>95</v>
      </c>
      <c r="G3" s="1589"/>
      <c r="H3" s="1589"/>
      <c r="I3" s="1589"/>
      <c r="J3" s="1589"/>
      <c r="K3" s="1589"/>
      <c r="L3" s="1589"/>
      <c r="M3" s="1589"/>
    </row>
    <row r="4" spans="1:13" ht="15.75" customHeight="1" x14ac:dyDescent="0.25">
      <c r="A4" s="500"/>
      <c r="B4" s="1255" t="str">
        <f>Title!$B$4</f>
        <v>R7</v>
      </c>
      <c r="C4" s="53"/>
      <c r="E4" s="412"/>
      <c r="F4" s="1590" t="s">
        <v>406</v>
      </c>
      <c r="G4" s="1590"/>
      <c r="H4" s="1590"/>
      <c r="I4" s="1590"/>
      <c r="J4" s="1590"/>
      <c r="K4" s="1590"/>
      <c r="L4" s="1590"/>
      <c r="M4" s="1590"/>
    </row>
    <row r="5" spans="1:13" ht="15.75" customHeight="1" x14ac:dyDescent="0.25">
      <c r="A5" s="500"/>
      <c r="B5" s="1256"/>
      <c r="C5" s="53"/>
      <c r="E5" s="381"/>
      <c r="F5" s="241" t="s">
        <v>6</v>
      </c>
      <c r="G5" s="316" t="s">
        <v>592</v>
      </c>
      <c r="H5" s="316"/>
      <c r="I5" s="316"/>
      <c r="J5" s="316"/>
      <c r="K5" s="316"/>
      <c r="L5" s="316"/>
      <c r="M5" s="316"/>
    </row>
    <row r="6" spans="1:13" ht="15.75" customHeight="1" thickBot="1" x14ac:dyDescent="0.3">
      <c r="A6" s="500"/>
      <c r="B6" s="1257"/>
      <c r="C6" s="53"/>
      <c r="E6" s="381"/>
      <c r="F6" s="241" t="s">
        <v>6</v>
      </c>
      <c r="G6" s="839" t="s">
        <v>593</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591" t="s">
        <v>594</v>
      </c>
      <c r="G11" s="1591"/>
      <c r="H11" s="1591"/>
      <c r="I11" s="1591"/>
      <c r="J11" s="1591"/>
      <c r="K11" s="1591"/>
      <c r="L11" s="1591"/>
      <c r="M11" s="1591"/>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596</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591" t="s">
        <v>597</v>
      </c>
      <c r="G20" s="1591"/>
      <c r="H20" s="1591"/>
      <c r="I20" s="1591"/>
      <c r="J20" s="1591"/>
      <c r="K20" s="1591"/>
      <c r="L20" s="1591"/>
      <c r="M20" s="1591"/>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598</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599</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591" t="s">
        <v>600</v>
      </c>
      <c r="G27" s="1591"/>
      <c r="H27" s="1591"/>
      <c r="I27" s="1591"/>
      <c r="J27" s="1591"/>
      <c r="K27" s="1591"/>
      <c r="L27" s="1591"/>
      <c r="M27" s="1591"/>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601</v>
      </c>
      <c r="J29" s="855" t="s">
        <v>6</v>
      </c>
      <c r="K29" s="853" t="s">
        <v>18</v>
      </c>
      <c r="L29" s="856">
        <v>0</v>
      </c>
      <c r="M29" s="857">
        <f>M28+TIME(0,L28,0)</f>
        <v>0.8125</v>
      </c>
    </row>
    <row r="30" spans="1:13" ht="15.75" customHeight="1" x14ac:dyDescent="0.2">
      <c r="A30" s="52"/>
      <c r="B30" s="54"/>
      <c r="C30" s="53"/>
      <c r="E30" s="614"/>
      <c r="F30" s="608"/>
      <c r="G30" s="609">
        <v>14</v>
      </c>
      <c r="H30" s="610"/>
      <c r="I30" s="610" t="s">
        <v>599</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591" t="s">
        <v>602</v>
      </c>
      <c r="G33" s="1591"/>
      <c r="H33" s="1591"/>
      <c r="I33" s="1591"/>
      <c r="J33" s="1591"/>
      <c r="K33" s="1591"/>
      <c r="L33" s="1591"/>
      <c r="M33" s="1591"/>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603</v>
      </c>
      <c r="J35" s="604" t="s">
        <v>6</v>
      </c>
      <c r="K35" s="597" t="s">
        <v>18</v>
      </c>
      <c r="L35" s="605">
        <v>0</v>
      </c>
      <c r="M35" s="606">
        <f>M34+TIME(0,L34,0)</f>
        <v>0.4375</v>
      </c>
    </row>
    <row r="36" spans="1:13" ht="15.75" customHeight="1" x14ac:dyDescent="0.2">
      <c r="A36" s="52"/>
      <c r="B36" s="1136" t="s">
        <v>498</v>
      </c>
      <c r="C36" s="392"/>
      <c r="E36" s="607"/>
      <c r="F36" s="608"/>
      <c r="G36" s="609">
        <v>18</v>
      </c>
      <c r="H36" s="610"/>
      <c r="I36" s="610" t="s">
        <v>599</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591" t="s">
        <v>604</v>
      </c>
      <c r="G39" s="1591"/>
      <c r="H39" s="1591"/>
      <c r="I39" s="1591"/>
      <c r="J39" s="1591"/>
      <c r="K39" s="1591"/>
      <c r="L39" s="1591"/>
      <c r="M39" s="1591"/>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605</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592" t="s">
        <v>606</v>
      </c>
      <c r="G46" s="1592"/>
      <c r="H46" s="1592"/>
      <c r="I46" s="1592"/>
      <c r="J46" s="1592"/>
      <c r="K46" s="1592"/>
      <c r="L46" s="1592"/>
      <c r="M46" s="1592"/>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599</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592" t="s">
        <v>607</v>
      </c>
      <c r="G52" s="1592"/>
      <c r="H52" s="1592"/>
      <c r="I52" s="1592"/>
      <c r="J52" s="1592"/>
      <c r="K52" s="1592"/>
      <c r="L52" s="1592"/>
      <c r="M52" s="1592"/>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673</v>
      </c>
      <c r="C54" s="503"/>
      <c r="E54" s="621"/>
      <c r="F54" s="622"/>
      <c r="G54" s="623">
        <v>30</v>
      </c>
      <c r="H54" s="624"/>
      <c r="I54" s="624" t="s">
        <v>608</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609</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610</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592" t="s">
        <v>611</v>
      </c>
      <c r="G58" s="1592"/>
      <c r="H58" s="1592"/>
      <c r="I58" s="1592"/>
      <c r="J58" s="1592"/>
      <c r="K58" s="1592"/>
      <c r="L58" s="1592"/>
      <c r="M58" s="1592"/>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599</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592" t="s">
        <v>612</v>
      </c>
      <c r="G64" s="1592"/>
      <c r="H64" s="1592"/>
      <c r="I64" s="1592"/>
      <c r="J64" s="1592"/>
      <c r="K64" s="1592"/>
      <c r="L64" s="1592"/>
      <c r="M64" s="1592"/>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599</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592" t="s">
        <v>613</v>
      </c>
      <c r="G70" s="1592"/>
      <c r="H70" s="1592"/>
      <c r="I70" s="1592"/>
      <c r="J70" s="1592"/>
      <c r="K70" s="1592"/>
      <c r="L70" s="1592"/>
      <c r="M70" s="1592"/>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F58:M58"/>
    <mergeCell ref="F64:M64"/>
    <mergeCell ref="F70:M70"/>
    <mergeCell ref="F20:M20"/>
    <mergeCell ref="F27:M27"/>
    <mergeCell ref="F33:M33"/>
    <mergeCell ref="F39:M39"/>
    <mergeCell ref="F46:M46"/>
    <mergeCell ref="F52:M52"/>
    <mergeCell ref="B4:B6"/>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673</v>
      </c>
      <c r="C1" s="1140"/>
      <c r="E1" s="444"/>
      <c r="F1" s="444"/>
      <c r="G1" s="444"/>
      <c r="H1" s="444"/>
      <c r="I1" s="444"/>
      <c r="J1" s="444"/>
      <c r="K1" s="444"/>
      <c r="L1" s="444"/>
      <c r="M1" s="445"/>
    </row>
    <row r="2" spans="1:13" ht="18.75" thickBot="1" x14ac:dyDescent="0.25">
      <c r="A2" s="500"/>
      <c r="B2" s="954"/>
      <c r="C2" s="53"/>
      <c r="E2" s="446"/>
      <c r="F2" s="1594" t="s">
        <v>399</v>
      </c>
      <c r="G2" s="1594"/>
      <c r="H2" s="1594"/>
      <c r="I2" s="1594"/>
      <c r="J2" s="1594"/>
      <c r="K2" s="1594"/>
      <c r="L2" s="1594"/>
      <c r="M2" s="1594"/>
    </row>
    <row r="3" spans="1:13" ht="18.75" thickBot="1" x14ac:dyDescent="0.25">
      <c r="A3" s="500"/>
      <c r="B3" s="235" t="s">
        <v>82</v>
      </c>
      <c r="C3" s="53"/>
      <c r="E3" s="250"/>
      <c r="F3" s="1569" t="s">
        <v>400</v>
      </c>
      <c r="G3" s="1569"/>
      <c r="H3" s="1569"/>
      <c r="I3" s="1569"/>
      <c r="J3" s="1569"/>
      <c r="K3" s="1569"/>
      <c r="L3" s="1569"/>
      <c r="M3" s="1569"/>
    </row>
    <row r="4" spans="1:13" ht="15.75" customHeight="1" x14ac:dyDescent="0.2">
      <c r="A4" s="500"/>
      <c r="B4" s="1255" t="str">
        <f>Title!$B$4</f>
        <v>R7</v>
      </c>
      <c r="C4" s="53"/>
      <c r="E4" s="251"/>
      <c r="F4" s="1570" t="s">
        <v>63</v>
      </c>
      <c r="G4" s="1570"/>
      <c r="H4" s="1570"/>
      <c r="I4" s="1570"/>
      <c r="J4" s="1570"/>
      <c r="K4" s="1570"/>
      <c r="L4" s="1570"/>
      <c r="M4" s="1570"/>
    </row>
    <row r="5" spans="1:13" ht="15.75" x14ac:dyDescent="0.2">
      <c r="A5" s="500"/>
      <c r="B5" s="1256"/>
      <c r="C5" s="53"/>
      <c r="E5" s="865"/>
      <c r="F5" s="866" t="s">
        <v>6</v>
      </c>
      <c r="G5" s="655" t="s">
        <v>614</v>
      </c>
      <c r="H5" s="867"/>
      <c r="I5" s="868"/>
      <c r="J5" s="868"/>
      <c r="K5" s="868"/>
      <c r="L5" s="868"/>
      <c r="M5" s="869"/>
    </row>
    <row r="6" spans="1:13" ht="16.5" thickBot="1" x14ac:dyDescent="0.25">
      <c r="A6" s="500"/>
      <c r="B6" s="1257"/>
      <c r="C6" s="53"/>
      <c r="E6" s="865"/>
      <c r="F6" s="866" t="s">
        <v>6</v>
      </c>
      <c r="G6" s="655" t="s">
        <v>615</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93" t="s">
        <v>616</v>
      </c>
      <c r="H8" s="1593"/>
      <c r="I8" s="1593"/>
      <c r="J8" s="1593"/>
      <c r="K8" s="1593"/>
      <c r="L8" s="1593"/>
      <c r="M8" s="1593"/>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593" t="s">
        <v>619</v>
      </c>
      <c r="H21" s="1593"/>
      <c r="I21" s="1593"/>
      <c r="J21" s="1593"/>
      <c r="K21" s="1593"/>
      <c r="L21" s="1593"/>
      <c r="M21" s="1593"/>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593" t="s">
        <v>620</v>
      </c>
      <c r="H30" s="1593"/>
      <c r="I30" s="1593"/>
      <c r="J30" s="1593"/>
      <c r="K30" s="1593"/>
      <c r="L30" s="1593"/>
      <c r="M30" s="1593"/>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593" t="s">
        <v>621</v>
      </c>
      <c r="H39" s="1593"/>
      <c r="I39" s="1593"/>
      <c r="J39" s="1593"/>
      <c r="K39" s="1593"/>
      <c r="L39" s="1593"/>
      <c r="M39" s="1593"/>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622</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593"/>
      <c r="H51" s="1593"/>
      <c r="I51" s="1593"/>
      <c r="J51" s="1593"/>
      <c r="K51" s="1593"/>
      <c r="L51" s="1593"/>
      <c r="M51" s="1593"/>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673</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673</v>
      </c>
      <c r="C1" s="1140"/>
      <c r="E1" s="358"/>
      <c r="F1" s="358"/>
      <c r="G1" s="358"/>
      <c r="H1" s="358"/>
      <c r="I1" s="358"/>
      <c r="J1" s="358"/>
      <c r="K1" s="358"/>
      <c r="L1" s="359"/>
    </row>
    <row r="2" spans="1:12" ht="18" customHeight="1" thickBot="1" x14ac:dyDescent="0.25">
      <c r="A2" s="500"/>
      <c r="B2" s="954"/>
      <c r="C2" s="53"/>
      <c r="E2" s="1595" t="s">
        <v>87</v>
      </c>
      <c r="F2" s="1595"/>
      <c r="G2" s="1595"/>
      <c r="H2" s="1595"/>
      <c r="I2" s="1595"/>
      <c r="J2" s="1595"/>
      <c r="K2" s="1595"/>
      <c r="L2" s="1595"/>
    </row>
    <row r="3" spans="1:12" ht="18" customHeight="1" thickBot="1" x14ac:dyDescent="0.25">
      <c r="A3" s="500"/>
      <c r="B3" s="235" t="s">
        <v>82</v>
      </c>
      <c r="C3" s="53"/>
      <c r="E3" s="1596" t="s">
        <v>88</v>
      </c>
      <c r="F3" s="1596"/>
      <c r="G3" s="1596"/>
      <c r="H3" s="1596"/>
      <c r="I3" s="1596"/>
      <c r="J3" s="1596"/>
      <c r="K3" s="1596"/>
      <c r="L3" s="1596"/>
    </row>
    <row r="4" spans="1:12" ht="18" customHeight="1" x14ac:dyDescent="0.2">
      <c r="A4" s="500"/>
      <c r="B4" s="1255" t="str">
        <f>Title!$B$4</f>
        <v>R7</v>
      </c>
      <c r="C4" s="53"/>
      <c r="E4" s="1597" t="s">
        <v>623</v>
      </c>
      <c r="F4" s="1597"/>
      <c r="G4" s="1597"/>
      <c r="H4" s="1597"/>
      <c r="I4" s="1597"/>
      <c r="J4" s="1597"/>
      <c r="K4" s="1597"/>
      <c r="L4" s="1597"/>
    </row>
    <row r="5" spans="1:12" ht="18" customHeight="1" x14ac:dyDescent="0.2">
      <c r="A5" s="500"/>
      <c r="B5" s="1256"/>
      <c r="C5" s="53"/>
    </row>
    <row r="6" spans="1:12" ht="18" customHeight="1" thickBot="1" x14ac:dyDescent="0.25">
      <c r="A6" s="500"/>
      <c r="B6" s="1257"/>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673</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673</v>
      </c>
      <c r="C1" s="1140"/>
      <c r="E1" s="360"/>
      <c r="F1" s="360"/>
      <c r="G1" s="360"/>
      <c r="H1" s="360"/>
      <c r="I1" s="360"/>
      <c r="J1" s="360"/>
      <c r="K1" s="360"/>
      <c r="L1" s="360"/>
      <c r="M1" s="361"/>
    </row>
    <row r="2" spans="1:13" ht="18.75" thickBot="1" x14ac:dyDescent="0.25">
      <c r="A2" s="500"/>
      <c r="B2" s="954"/>
      <c r="C2" s="53"/>
      <c r="E2" s="362"/>
      <c r="F2" s="1598" t="s">
        <v>89</v>
      </c>
      <c r="G2" s="1598"/>
      <c r="H2" s="1598"/>
      <c r="I2" s="1598"/>
      <c r="J2" s="1598"/>
      <c r="K2" s="1598"/>
      <c r="L2" s="1598"/>
      <c r="M2" s="1598"/>
    </row>
    <row r="3" spans="1:13" ht="18.75" thickBot="1" x14ac:dyDescent="0.25">
      <c r="A3" s="500"/>
      <c r="B3" s="235" t="s">
        <v>82</v>
      </c>
      <c r="C3" s="53"/>
      <c r="E3" s="363"/>
      <c r="F3" s="1599" t="s">
        <v>90</v>
      </c>
      <c r="G3" s="1599"/>
      <c r="H3" s="1599"/>
      <c r="I3" s="1599"/>
      <c r="J3" s="1599"/>
      <c r="K3" s="1599"/>
      <c r="L3" s="1599"/>
      <c r="M3" s="1599"/>
    </row>
    <row r="4" spans="1:13" ht="15.75" customHeight="1" x14ac:dyDescent="0.2">
      <c r="A4" s="500"/>
      <c r="B4" s="1255" t="str">
        <f>Title!$B$4</f>
        <v>R7</v>
      </c>
      <c r="C4" s="53"/>
      <c r="E4" s="364"/>
      <c r="F4" s="1600" t="s">
        <v>660</v>
      </c>
      <c r="G4" s="1600"/>
      <c r="H4" s="1600"/>
      <c r="I4" s="1600"/>
      <c r="J4" s="1600"/>
      <c r="K4" s="1600"/>
      <c r="L4" s="1600"/>
      <c r="M4" s="1600"/>
    </row>
    <row r="5" spans="1:13" ht="15.75" x14ac:dyDescent="0.2">
      <c r="A5" s="500"/>
      <c r="B5" s="1256"/>
      <c r="C5" s="53"/>
      <c r="E5" s="865"/>
      <c r="F5" s="866" t="s">
        <v>6</v>
      </c>
      <c r="G5" s="655" t="s">
        <v>511</v>
      </c>
      <c r="H5" s="867"/>
      <c r="I5" s="868"/>
      <c r="J5" s="868"/>
      <c r="K5" s="868"/>
      <c r="L5" s="868"/>
      <c r="M5" s="869"/>
    </row>
    <row r="6" spans="1:13" ht="18.75" customHeight="1" thickBot="1" x14ac:dyDescent="0.25">
      <c r="A6" s="500"/>
      <c r="B6" s="1257"/>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93" t="s">
        <v>624</v>
      </c>
      <c r="H8" s="1593"/>
      <c r="I8" s="1593"/>
      <c r="J8" s="1593"/>
      <c r="K8" s="1593"/>
      <c r="L8" s="1593"/>
      <c r="M8" s="1593"/>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626</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593" t="s">
        <v>627</v>
      </c>
      <c r="H22" s="1593"/>
      <c r="I22" s="1593"/>
      <c r="J22" s="1593"/>
      <c r="K22" s="1593"/>
      <c r="L22" s="1593"/>
      <c r="M22" s="1593"/>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593" t="s">
        <v>629</v>
      </c>
      <c r="H31" s="1593"/>
      <c r="I31" s="1593"/>
      <c r="J31" s="1593"/>
      <c r="K31" s="1593"/>
      <c r="L31" s="1593"/>
      <c r="M31" s="1593"/>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593" t="s">
        <v>630</v>
      </c>
      <c r="H42" s="1593"/>
      <c r="I42" s="1593"/>
      <c r="J42" s="1593"/>
      <c r="K42" s="1593"/>
      <c r="L42" s="1593"/>
      <c r="M42" s="1593"/>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593" t="s">
        <v>631</v>
      </c>
      <c r="H52" s="1593"/>
      <c r="I52" s="1593"/>
      <c r="J52" s="1593"/>
      <c r="K52" s="1593"/>
      <c r="L52" s="1593"/>
      <c r="M52" s="1593"/>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673</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397"/>
      <c r="F1" s="397"/>
      <c r="G1" s="397"/>
      <c r="H1" s="397"/>
      <c r="I1" s="397"/>
      <c r="J1" s="397"/>
      <c r="K1" s="397"/>
      <c r="L1" s="397"/>
      <c r="M1" s="429"/>
    </row>
    <row r="2" spans="1:13" ht="18.75" thickBot="1" x14ac:dyDescent="0.25">
      <c r="A2" s="500"/>
      <c r="B2" s="954"/>
      <c r="C2" s="53"/>
      <c r="E2" s="1601" t="s">
        <v>35</v>
      </c>
      <c r="F2" s="1601"/>
      <c r="G2" s="1601"/>
      <c r="H2" s="1601"/>
      <c r="I2" s="1601"/>
      <c r="J2" s="1601"/>
      <c r="K2" s="1601"/>
      <c r="L2" s="1601"/>
      <c r="M2" s="1601"/>
    </row>
    <row r="3" spans="1:13" ht="18.75" thickBot="1" x14ac:dyDescent="0.25">
      <c r="A3" s="500"/>
      <c r="B3" s="235" t="s">
        <v>82</v>
      </c>
      <c r="C3" s="53"/>
      <c r="E3" s="250"/>
      <c r="F3" s="1569"/>
      <c r="G3" s="1569"/>
      <c r="H3" s="1569"/>
      <c r="I3" s="1569"/>
      <c r="J3" s="1569"/>
      <c r="K3" s="1569"/>
      <c r="L3" s="1569"/>
      <c r="M3" s="1569"/>
    </row>
    <row r="4" spans="1:13" ht="15.75" customHeight="1" x14ac:dyDescent="0.2">
      <c r="A4" s="500"/>
      <c r="B4" s="1255" t="str">
        <f>Title!$B$4</f>
        <v>R7</v>
      </c>
      <c r="C4" s="53"/>
      <c r="E4" s="251"/>
      <c r="F4" s="1570" t="s">
        <v>580</v>
      </c>
      <c r="G4" s="1570"/>
      <c r="H4" s="1570"/>
      <c r="I4" s="1570"/>
      <c r="J4" s="1570"/>
      <c r="K4" s="1570"/>
      <c r="L4" s="1570"/>
      <c r="M4" s="1570"/>
    </row>
    <row r="5" spans="1:13" ht="15.75" x14ac:dyDescent="0.2">
      <c r="A5" s="500"/>
      <c r="B5" s="1256"/>
      <c r="C5" s="53"/>
      <c r="E5" s="542"/>
      <c r="F5" s="543"/>
      <c r="G5" s="544"/>
      <c r="H5" s="546"/>
      <c r="I5" s="546"/>
      <c r="J5" s="546"/>
      <c r="K5" s="546"/>
      <c r="L5" s="546"/>
      <c r="M5" s="547"/>
    </row>
    <row r="6" spans="1:13" ht="16.5" thickBot="1" x14ac:dyDescent="0.25">
      <c r="A6" s="500"/>
      <c r="B6" s="1257"/>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602" t="s">
        <v>564</v>
      </c>
      <c r="F10" s="1571"/>
      <c r="G10" s="1571"/>
      <c r="H10" s="1571"/>
      <c r="I10" s="1571"/>
      <c r="J10" s="1571"/>
      <c r="K10" s="1571"/>
      <c r="L10" s="1571"/>
      <c r="M10" s="1571"/>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565</v>
      </c>
      <c r="J18" s="567" t="s">
        <v>208</v>
      </c>
      <c r="K18" s="567"/>
      <c r="L18" s="568">
        <v>15</v>
      </c>
      <c r="M18" s="569">
        <f t="shared" si="0"/>
        <v>0.46388888888888885</v>
      </c>
    </row>
    <row r="19" spans="1:13" ht="15.75" x14ac:dyDescent="0.2">
      <c r="A19" s="500"/>
      <c r="B19" s="957" t="s">
        <v>505</v>
      </c>
      <c r="C19" s="392"/>
      <c r="E19" s="807"/>
      <c r="F19" s="807"/>
      <c r="G19" s="519">
        <v>8</v>
      </c>
      <c r="H19" s="516"/>
      <c r="I19" s="515" t="s">
        <v>566</v>
      </c>
      <c r="J19" s="516" t="s">
        <v>208</v>
      </c>
      <c r="K19" s="516"/>
      <c r="L19" s="517">
        <v>67</v>
      </c>
      <c r="M19" s="518">
        <f t="shared" si="0"/>
        <v>0.47430555555555554</v>
      </c>
    </row>
    <row r="20" spans="1:13" ht="15.75" x14ac:dyDescent="0.2">
      <c r="A20" s="52"/>
      <c r="B20" s="536" t="s">
        <v>506</v>
      </c>
      <c r="C20" s="53"/>
      <c r="E20" s="101"/>
      <c r="F20" s="101"/>
      <c r="G20" s="574">
        <v>9</v>
      </c>
      <c r="H20" s="567"/>
      <c r="I20" s="566" t="s">
        <v>567</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603" t="s">
        <v>568</v>
      </c>
      <c r="F23" s="1603"/>
      <c r="G23" s="1603"/>
      <c r="H23" s="1603"/>
      <c r="I23" s="1603"/>
      <c r="J23" s="1603"/>
      <c r="K23" s="1603"/>
      <c r="L23" s="1603"/>
      <c r="M23" s="1603"/>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603" t="s">
        <v>569</v>
      </c>
      <c r="F32" s="1603"/>
      <c r="G32" s="1603"/>
      <c r="H32" s="1603"/>
      <c r="I32" s="1603"/>
      <c r="J32" s="1603"/>
      <c r="K32" s="1603"/>
      <c r="L32" s="1603"/>
      <c r="M32" s="1603"/>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570</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603" t="s">
        <v>571</v>
      </c>
      <c r="F41" s="1603"/>
      <c r="G41" s="1603"/>
      <c r="H41" s="1603"/>
      <c r="I41" s="1603"/>
      <c r="J41" s="1603"/>
      <c r="K41" s="1603"/>
      <c r="L41" s="1603"/>
      <c r="M41" s="1603"/>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572</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603" t="s">
        <v>573</v>
      </c>
      <c r="F50" s="1603"/>
      <c r="G50" s="1603"/>
      <c r="H50" s="1603"/>
      <c r="I50" s="1603"/>
      <c r="J50" s="1603"/>
      <c r="K50" s="1603"/>
      <c r="L50" s="1603"/>
      <c r="M50" s="1603"/>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673</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603" t="s">
        <v>574</v>
      </c>
      <c r="F59" s="1603"/>
      <c r="G59" s="1603"/>
      <c r="H59" s="1603"/>
      <c r="I59" s="1603"/>
      <c r="J59" s="1603"/>
      <c r="K59" s="1603"/>
      <c r="L59" s="1603"/>
      <c r="M59" s="1603"/>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575</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603" t="s">
        <v>576</v>
      </c>
      <c r="F67" s="1603"/>
      <c r="G67" s="1603"/>
      <c r="H67" s="1603"/>
      <c r="I67" s="1603"/>
      <c r="J67" s="1603"/>
      <c r="K67" s="1603"/>
      <c r="L67" s="1603"/>
      <c r="M67" s="1603"/>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575</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603" t="s">
        <v>577</v>
      </c>
      <c r="F77" s="1603"/>
      <c r="G77" s="1603"/>
      <c r="H77" s="1603"/>
      <c r="I77" s="1603"/>
      <c r="J77" s="1603"/>
      <c r="K77" s="1603"/>
      <c r="L77" s="1603"/>
      <c r="M77" s="1603"/>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603" t="s">
        <v>578</v>
      </c>
      <c r="F86" s="1603"/>
      <c r="G86" s="1603"/>
      <c r="H86" s="1603"/>
      <c r="I86" s="1603"/>
      <c r="J86" s="1603"/>
      <c r="K86" s="1603"/>
      <c r="L86" s="1603"/>
      <c r="M86" s="1603"/>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579</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86:M86"/>
    <mergeCell ref="E32:M32"/>
    <mergeCell ref="E41:M41"/>
    <mergeCell ref="E50:M50"/>
    <mergeCell ref="E59:M59"/>
    <mergeCell ref="E67:M67"/>
    <mergeCell ref="E77:M77"/>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673</v>
      </c>
      <c r="C1" s="1140"/>
    </row>
    <row r="2" spans="1:256" ht="15.75" customHeight="1" thickBot="1" x14ac:dyDescent="0.25">
      <c r="A2" s="500"/>
      <c r="B2" s="954"/>
      <c r="C2" s="53"/>
      <c r="E2" s="1265" t="s">
        <v>687</v>
      </c>
      <c r="F2" s="1266"/>
      <c r="G2" s="1266"/>
      <c r="H2" s="1266"/>
      <c r="I2" s="1266"/>
      <c r="J2" s="1266"/>
      <c r="K2" s="1266"/>
      <c r="L2" s="1266"/>
      <c r="M2" s="1266"/>
      <c r="N2" s="1266"/>
      <c r="O2" s="1266"/>
      <c r="P2" s="1266"/>
      <c r="Q2" s="1266"/>
      <c r="R2" s="1266"/>
      <c r="S2" s="1267"/>
      <c r="IV2" s="33" t="s">
        <v>178</v>
      </c>
    </row>
    <row r="3" spans="1:256" ht="15.75" customHeight="1" thickBot="1" x14ac:dyDescent="0.25">
      <c r="A3" s="500"/>
      <c r="B3" s="235" t="s">
        <v>82</v>
      </c>
      <c r="C3" s="53"/>
      <c r="E3" s="1268"/>
      <c r="F3" s="1269"/>
      <c r="G3" s="1269"/>
      <c r="H3" s="1269"/>
      <c r="I3" s="1269"/>
      <c r="J3" s="1269"/>
      <c r="K3" s="1269"/>
      <c r="L3" s="1269"/>
      <c r="M3" s="1269"/>
      <c r="N3" s="1269"/>
      <c r="O3" s="1269"/>
      <c r="P3" s="1269"/>
      <c r="Q3" s="1269"/>
      <c r="R3" s="1269"/>
      <c r="S3" s="1270"/>
    </row>
    <row r="4" spans="1:256" ht="15.75" customHeight="1" x14ac:dyDescent="0.2">
      <c r="A4" s="500"/>
      <c r="B4" s="1255" t="str">
        <f>Title!$B$4</f>
        <v>R7</v>
      </c>
      <c r="C4" s="53"/>
      <c r="E4" s="1271"/>
      <c r="F4" s="1272"/>
      <c r="G4" s="1272"/>
      <c r="H4" s="1272"/>
      <c r="I4" s="1272"/>
      <c r="J4" s="1272"/>
      <c r="K4" s="1272"/>
      <c r="L4" s="1272"/>
      <c r="M4" s="1272"/>
      <c r="N4" s="1272"/>
      <c r="O4" s="1272"/>
      <c r="P4" s="1272"/>
      <c r="Q4" s="1272"/>
      <c r="R4" s="1272"/>
      <c r="S4" s="1273"/>
    </row>
    <row r="5" spans="1:256" ht="21" customHeight="1" x14ac:dyDescent="0.2">
      <c r="A5" s="500"/>
      <c r="B5" s="1256"/>
      <c r="C5" s="53"/>
      <c r="E5" s="1274" t="s">
        <v>688</v>
      </c>
      <c r="F5" s="1275"/>
      <c r="G5" s="1275"/>
      <c r="H5" s="1275"/>
      <c r="I5" s="1275"/>
      <c r="J5" s="1275"/>
      <c r="K5" s="1275"/>
      <c r="L5" s="1275"/>
      <c r="M5" s="1275"/>
      <c r="N5" s="1275"/>
      <c r="O5" s="1275"/>
      <c r="P5" s="1275"/>
      <c r="Q5" s="1275"/>
      <c r="R5" s="1275"/>
      <c r="S5" s="1275"/>
    </row>
    <row r="6" spans="1:256" ht="15.75" customHeight="1" thickBot="1" x14ac:dyDescent="0.25">
      <c r="A6" s="500"/>
      <c r="B6" s="1257"/>
      <c r="C6" s="53"/>
      <c r="E6" s="1275"/>
      <c r="F6" s="1275"/>
      <c r="G6" s="1275"/>
      <c r="H6" s="1275"/>
      <c r="I6" s="1275"/>
      <c r="J6" s="1275"/>
      <c r="K6" s="1275"/>
      <c r="L6" s="1275"/>
      <c r="M6" s="1275"/>
      <c r="N6" s="1275"/>
      <c r="O6" s="1275"/>
      <c r="P6" s="1275"/>
      <c r="Q6" s="1275"/>
      <c r="R6" s="1275"/>
      <c r="S6" s="1275"/>
    </row>
    <row r="7" spans="1:256" ht="15.75" customHeight="1" thickBot="1" x14ac:dyDescent="0.25">
      <c r="A7" s="500"/>
      <c r="B7" s="54"/>
      <c r="C7" s="431"/>
      <c r="E7" s="1278" t="s">
        <v>550</v>
      </c>
      <c r="F7" s="1278"/>
      <c r="G7" s="1278"/>
      <c r="H7" s="1278"/>
      <c r="I7" s="1278"/>
      <c r="J7" s="1278"/>
      <c r="K7" s="1278"/>
      <c r="L7" s="1278"/>
      <c r="M7" s="1278"/>
      <c r="N7" s="1278"/>
      <c r="O7" s="1278"/>
      <c r="P7" s="1278"/>
      <c r="Q7" s="1278"/>
      <c r="R7" s="1278"/>
      <c r="S7" s="1278"/>
    </row>
    <row r="8" spans="1:256" ht="15.75" customHeight="1" x14ac:dyDescent="0.2">
      <c r="A8" s="500"/>
      <c r="B8" s="955" t="s">
        <v>136</v>
      </c>
      <c r="C8" s="392"/>
      <c r="E8" s="1278"/>
      <c r="F8" s="1278"/>
      <c r="G8" s="1278"/>
      <c r="H8" s="1278"/>
      <c r="I8" s="1278"/>
      <c r="J8" s="1278"/>
      <c r="K8" s="1278"/>
      <c r="L8" s="1278"/>
      <c r="M8" s="1278"/>
      <c r="N8" s="1278"/>
      <c r="O8" s="1278"/>
      <c r="P8" s="1278"/>
      <c r="Q8" s="1278"/>
      <c r="R8" s="1278"/>
      <c r="S8" s="1278"/>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277" t="s">
        <v>133</v>
      </c>
      <c r="F25" s="1277"/>
      <c r="G25" s="1277"/>
      <c r="H25" s="1277"/>
      <c r="I25" s="1277"/>
      <c r="J25" s="1277"/>
      <c r="K25" s="1277"/>
      <c r="L25" s="1277"/>
      <c r="M25" s="1277"/>
      <c r="N25" s="1277"/>
      <c r="O25" s="1277"/>
      <c r="P25" s="1277"/>
      <c r="Q25" s="1277"/>
      <c r="R25" s="1277"/>
      <c r="S25" s="1277"/>
    </row>
    <row r="26" spans="1:19" ht="15.75" customHeight="1" x14ac:dyDescent="0.25">
      <c r="A26" s="52"/>
      <c r="B26" s="1143" t="s">
        <v>423</v>
      </c>
      <c r="C26" s="392"/>
      <c r="E26" s="1277"/>
      <c r="F26" s="1277"/>
      <c r="G26" s="1277"/>
      <c r="H26" s="1277"/>
      <c r="I26" s="1277"/>
      <c r="J26" s="1277"/>
      <c r="K26" s="1277"/>
      <c r="L26" s="1277"/>
      <c r="M26" s="1277"/>
      <c r="N26" s="1277"/>
      <c r="O26" s="1277"/>
      <c r="P26" s="1277"/>
      <c r="Q26" s="1277"/>
      <c r="R26" s="1277"/>
      <c r="S26" s="1277"/>
    </row>
    <row r="27" spans="1:19" ht="15.75" customHeight="1" x14ac:dyDescent="0.2">
      <c r="A27" s="52"/>
      <c r="B27" s="1142" t="s">
        <v>38</v>
      </c>
      <c r="C27" s="392"/>
      <c r="E27" s="1276" t="s">
        <v>331</v>
      </c>
      <c r="F27" s="1276"/>
      <c r="G27" s="1276"/>
      <c r="H27" s="1276"/>
      <c r="I27" s="1276"/>
      <c r="J27" s="1276"/>
      <c r="K27" s="1276"/>
      <c r="L27" s="1276"/>
      <c r="M27" s="1276"/>
      <c r="N27" s="1276"/>
      <c r="O27" s="1276"/>
      <c r="P27" s="1276"/>
      <c r="Q27" s="1276"/>
      <c r="R27" s="1276"/>
      <c r="S27" s="1276"/>
    </row>
    <row r="28" spans="1:19" ht="15.75" customHeight="1" x14ac:dyDescent="0.2">
      <c r="A28" s="52"/>
      <c r="B28" s="970" t="s">
        <v>32</v>
      </c>
      <c r="C28" s="392"/>
      <c r="E28" s="1276"/>
      <c r="F28" s="1276"/>
      <c r="G28" s="1276"/>
      <c r="H28" s="1276"/>
      <c r="I28" s="1276"/>
      <c r="J28" s="1276"/>
      <c r="K28" s="1276"/>
      <c r="L28" s="1276"/>
      <c r="M28" s="1276"/>
      <c r="N28" s="1276"/>
      <c r="O28" s="1276"/>
      <c r="P28" s="1276"/>
      <c r="Q28" s="1276"/>
      <c r="R28" s="1276"/>
      <c r="S28" s="1276"/>
    </row>
    <row r="29" spans="1:19" ht="15.75" customHeight="1" x14ac:dyDescent="0.2">
      <c r="A29" s="52"/>
      <c r="B29" s="54"/>
      <c r="C29" s="53"/>
      <c r="E29" s="1262" t="s">
        <v>332</v>
      </c>
      <c r="F29" s="1263"/>
      <c r="G29" s="1263"/>
      <c r="H29" s="1263"/>
      <c r="I29" s="1263"/>
      <c r="J29" s="1263"/>
      <c r="K29" s="1263"/>
      <c r="L29" s="1263"/>
      <c r="M29" s="1263"/>
      <c r="N29" s="1263"/>
      <c r="O29" s="1263"/>
      <c r="P29" s="1263"/>
      <c r="Q29" s="1263"/>
      <c r="R29" s="1263"/>
      <c r="S29" s="1263"/>
    </row>
    <row r="30" spans="1:19" ht="15.75" customHeight="1" x14ac:dyDescent="0.2">
      <c r="A30" s="52"/>
      <c r="B30" s="54"/>
      <c r="C30" s="53"/>
      <c r="E30" s="1264"/>
      <c r="F30" s="1263"/>
      <c r="G30" s="1263"/>
      <c r="H30" s="1263"/>
      <c r="I30" s="1263"/>
      <c r="J30" s="1263"/>
      <c r="K30" s="1263"/>
      <c r="L30" s="1263"/>
      <c r="M30" s="1263"/>
      <c r="N30" s="1263"/>
      <c r="O30" s="1263"/>
      <c r="P30" s="1263"/>
      <c r="Q30" s="1263"/>
      <c r="R30" s="1263"/>
      <c r="S30" s="1263"/>
    </row>
    <row r="31" spans="1:19" ht="15.75" customHeight="1" x14ac:dyDescent="0.2">
      <c r="A31" s="52"/>
      <c r="B31" s="54"/>
      <c r="C31" s="53"/>
      <c r="E31" s="70"/>
      <c r="F31" s="70"/>
      <c r="G31" s="1261" t="s">
        <v>68</v>
      </c>
      <c r="H31" s="1261"/>
      <c r="I31" s="1261"/>
      <c r="J31" s="1261"/>
      <c r="K31" s="1261"/>
      <c r="L31" s="1261"/>
      <c r="M31" s="1261"/>
      <c r="N31" s="1261"/>
      <c r="O31" s="1261"/>
      <c r="P31" s="1261"/>
      <c r="Q31" s="1261"/>
      <c r="R31" s="70"/>
      <c r="S31" s="70"/>
    </row>
    <row r="32" spans="1:19" ht="15.75" customHeight="1" x14ac:dyDescent="0.2">
      <c r="A32" s="52"/>
      <c r="B32" s="54"/>
      <c r="C32" s="53"/>
      <c r="E32" s="70"/>
      <c r="F32" s="70"/>
      <c r="G32" s="1261"/>
      <c r="H32" s="1261"/>
      <c r="I32" s="1261"/>
      <c r="J32" s="1261"/>
      <c r="K32" s="1261"/>
      <c r="L32" s="1261"/>
      <c r="M32" s="1261"/>
      <c r="N32" s="1261"/>
      <c r="O32" s="1261"/>
      <c r="P32" s="1261"/>
      <c r="Q32" s="1261"/>
      <c r="R32" s="70"/>
      <c r="S32" s="70"/>
    </row>
    <row r="33" spans="1:20" ht="15.75" customHeight="1" thickBot="1" x14ac:dyDescent="0.25">
      <c r="A33" s="500"/>
      <c r="B33" s="957" t="s">
        <v>503</v>
      </c>
      <c r="C33" s="392"/>
      <c r="E33" s="71"/>
      <c r="F33" s="71"/>
      <c r="G33" s="1261"/>
      <c r="H33" s="1261"/>
      <c r="I33" s="1261"/>
      <c r="J33" s="1261"/>
      <c r="K33" s="1261"/>
      <c r="L33" s="1261"/>
      <c r="M33" s="1261"/>
      <c r="N33" s="1261"/>
      <c r="O33" s="1261"/>
      <c r="P33" s="1261"/>
      <c r="Q33" s="1261"/>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260"/>
      <c r="O48"/>
      <c r="P48"/>
      <c r="Q48"/>
      <c r="R48"/>
      <c r="S48"/>
      <c r="T48"/>
    </row>
    <row r="49" spans="1:20" ht="15.75" customHeight="1" x14ac:dyDescent="0.2">
      <c r="A49" s="52"/>
      <c r="B49" s="979" t="s">
        <v>305</v>
      </c>
      <c r="C49" s="394"/>
      <c r="G49"/>
      <c r="H49"/>
      <c r="I49"/>
      <c r="J49"/>
      <c r="K49"/>
      <c r="L49"/>
      <c r="M49"/>
      <c r="N49" s="1260"/>
      <c r="O49"/>
      <c r="P49"/>
      <c r="Q49"/>
      <c r="R49"/>
      <c r="S49"/>
      <c r="T49"/>
    </row>
    <row r="50" spans="1:20" ht="15.75" customHeight="1" x14ac:dyDescent="0.2">
      <c r="A50" s="52"/>
      <c r="B50" s="979" t="s">
        <v>166</v>
      </c>
      <c r="C50" s="394"/>
      <c r="G50"/>
      <c r="H50"/>
      <c r="I50"/>
      <c r="J50"/>
      <c r="K50"/>
      <c r="L50"/>
      <c r="M50"/>
      <c r="N50" s="1260"/>
      <c r="O50"/>
      <c r="P50"/>
      <c r="Q50"/>
      <c r="R50"/>
      <c r="S50"/>
      <c r="T50"/>
    </row>
    <row r="51" spans="1:20" ht="15.75" customHeight="1" x14ac:dyDescent="0.2">
      <c r="A51" s="52"/>
      <c r="B51" s="979" t="s">
        <v>306</v>
      </c>
      <c r="C51" s="394"/>
      <c r="G51"/>
      <c r="H51"/>
      <c r="I51"/>
      <c r="J51"/>
      <c r="K51"/>
      <c r="L51"/>
      <c r="M51"/>
      <c r="N51" s="1260"/>
      <c r="O51"/>
      <c r="P51"/>
      <c r="Q51"/>
      <c r="R51"/>
      <c r="S51"/>
      <c r="T51"/>
    </row>
    <row r="52" spans="1:20" ht="15.75" customHeight="1" x14ac:dyDescent="0.2">
      <c r="A52" s="52"/>
      <c r="B52" s="980" t="s">
        <v>139</v>
      </c>
      <c r="C52" s="394"/>
      <c r="G52"/>
      <c r="H52"/>
      <c r="I52"/>
      <c r="J52"/>
      <c r="K52"/>
      <c r="L52"/>
      <c r="M52"/>
      <c r="N52" s="1260"/>
      <c r="O52"/>
      <c r="P52" s="1260"/>
      <c r="Q52"/>
      <c r="R52"/>
      <c r="S52"/>
      <c r="T52"/>
    </row>
    <row r="53" spans="1:20" ht="15.75" customHeight="1" x14ac:dyDescent="0.2">
      <c r="A53" s="52"/>
      <c r="B53" s="54"/>
      <c r="C53" s="53"/>
      <c r="G53"/>
      <c r="H53"/>
      <c r="I53"/>
      <c r="J53"/>
      <c r="K53"/>
      <c r="L53"/>
      <c r="M53"/>
      <c r="N53" s="1260"/>
      <c r="O53"/>
      <c r="P53" s="1260"/>
      <c r="Q53"/>
      <c r="R53"/>
      <c r="S53"/>
      <c r="T53"/>
    </row>
    <row r="54" spans="1:20" ht="15.75" customHeight="1" thickBot="1" x14ac:dyDescent="0.25">
      <c r="A54" s="501"/>
      <c r="B54" s="502" t="s">
        <v>673</v>
      </c>
      <c r="C54" s="503"/>
      <c r="N54" s="1260"/>
      <c r="P54" s="1260"/>
    </row>
    <row r="55" spans="1:20" ht="15.75" customHeight="1" x14ac:dyDescent="0.2">
      <c r="A55" s="798"/>
      <c r="B55" s="798"/>
      <c r="C55" s="798"/>
      <c r="N55" s="1260"/>
      <c r="P55" s="1260"/>
    </row>
    <row r="56" spans="1:20" ht="15.75" customHeight="1" x14ac:dyDescent="0.2">
      <c r="A56" s="798"/>
      <c r="B56" s="798"/>
      <c r="C56" s="798"/>
      <c r="N56" s="1260"/>
      <c r="P56" s="1260"/>
    </row>
    <row r="57" spans="1:20" ht="15.75" customHeight="1" x14ac:dyDescent="0.2">
      <c r="A57" s="798"/>
      <c r="B57" s="798"/>
      <c r="C57" s="798"/>
      <c r="N57" s="1260"/>
      <c r="P57" s="1260"/>
    </row>
    <row r="58" spans="1:20" ht="15.75" customHeight="1" x14ac:dyDescent="0.2">
      <c r="A58" s="798"/>
      <c r="B58" s="798"/>
      <c r="C58" s="798"/>
      <c r="P58" s="1260"/>
    </row>
    <row r="59" spans="1:20" ht="15.75" customHeight="1" x14ac:dyDescent="0.2">
      <c r="A59" s="798"/>
      <c r="B59" s="798"/>
      <c r="C59" s="798"/>
      <c r="P59" s="1260"/>
    </row>
    <row r="60" spans="1:20" ht="15.75" customHeight="1" x14ac:dyDescent="0.2">
      <c r="A60" s="798"/>
      <c r="B60" s="798"/>
      <c r="C60" s="798"/>
      <c r="P60" s="1260"/>
    </row>
    <row r="61" spans="1:20" ht="15.75" customHeight="1" x14ac:dyDescent="0.2">
      <c r="A61" s="798"/>
      <c r="B61" s="798"/>
      <c r="C61" s="798"/>
      <c r="P61" s="1260"/>
    </row>
    <row r="62" spans="1:20" ht="15.75" customHeight="1" x14ac:dyDescent="0.2">
      <c r="P62" s="1260"/>
    </row>
    <row r="63" spans="1:20" ht="15.75" customHeight="1" x14ac:dyDescent="0.2">
      <c r="P63" s="1260"/>
    </row>
    <row r="64" spans="1:20" ht="15.75" customHeight="1" x14ac:dyDescent="0.2">
      <c r="P64" s="1260"/>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673</v>
      </c>
      <c r="C1" s="1140"/>
      <c r="E1" s="735"/>
      <c r="F1" s="735"/>
      <c r="G1" s="735"/>
      <c r="H1" s="735"/>
      <c r="I1" s="735"/>
      <c r="J1" s="735"/>
      <c r="K1" s="735"/>
      <c r="L1" s="735"/>
      <c r="M1" s="736"/>
    </row>
    <row r="2" spans="1:13" ht="15.75" customHeight="1" thickBot="1" x14ac:dyDescent="0.25">
      <c r="A2" s="500"/>
      <c r="B2" s="954"/>
      <c r="C2" s="53"/>
      <c r="E2" s="1604" t="s">
        <v>700</v>
      </c>
      <c r="F2" s="1604"/>
      <c r="G2" s="1604"/>
      <c r="H2" s="1604"/>
      <c r="I2" s="1604"/>
      <c r="J2" s="1604"/>
      <c r="K2" s="1604"/>
      <c r="L2" s="1604"/>
      <c r="M2" s="1604"/>
    </row>
    <row r="3" spans="1:13" ht="15.75" customHeight="1" thickBot="1" x14ac:dyDescent="0.25">
      <c r="A3" s="500"/>
      <c r="B3" s="235" t="s">
        <v>82</v>
      </c>
      <c r="C3" s="53"/>
      <c r="E3" s="250"/>
      <c r="F3" s="1569"/>
      <c r="G3" s="1569"/>
      <c r="H3" s="1569"/>
      <c r="I3" s="1569"/>
      <c r="J3" s="1569"/>
      <c r="K3" s="1569"/>
      <c r="L3" s="1569"/>
      <c r="M3" s="1569"/>
    </row>
    <row r="4" spans="1:13" ht="15.75" customHeight="1" x14ac:dyDescent="0.2">
      <c r="A4" s="500"/>
      <c r="B4" s="1255" t="str">
        <f>Title!$B$4</f>
        <v>R7</v>
      </c>
      <c r="C4" s="53"/>
      <c r="E4" s="1570" t="s">
        <v>659</v>
      </c>
      <c r="F4" s="1570"/>
      <c r="G4" s="1570"/>
      <c r="H4" s="1570"/>
      <c r="I4" s="1570"/>
      <c r="J4" s="1570"/>
      <c r="K4" s="1570"/>
      <c r="L4" s="1570"/>
      <c r="M4" s="1570"/>
    </row>
    <row r="5" spans="1:13" ht="15.75" customHeight="1" x14ac:dyDescent="0.2">
      <c r="A5" s="500"/>
      <c r="B5" s="1256"/>
      <c r="C5" s="53"/>
      <c r="E5" s="542"/>
      <c r="F5" s="543" t="s">
        <v>6</v>
      </c>
      <c r="G5" s="800" t="s">
        <v>632</v>
      </c>
      <c r="H5" s="546"/>
      <c r="I5" s="546"/>
      <c r="J5" s="546"/>
      <c r="K5" s="546"/>
      <c r="L5" s="546"/>
      <c r="M5" s="547"/>
    </row>
    <row r="6" spans="1:13" ht="15.75" customHeight="1" thickBot="1" x14ac:dyDescent="0.25">
      <c r="A6" s="500"/>
      <c r="B6" s="1257"/>
      <c r="C6" s="53"/>
      <c r="E6" s="542"/>
      <c r="F6" s="543" t="s">
        <v>6</v>
      </c>
      <c r="G6" s="800" t="s">
        <v>633</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602" t="s">
        <v>634</v>
      </c>
      <c r="F9" s="1571"/>
      <c r="G9" s="1571"/>
      <c r="H9" s="1571"/>
      <c r="I9" s="1571"/>
      <c r="J9" s="1571"/>
      <c r="K9" s="1571"/>
      <c r="L9" s="1571"/>
      <c r="M9" s="1571"/>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595</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603" t="s">
        <v>636</v>
      </c>
      <c r="G27" s="1603"/>
      <c r="H27" s="1603"/>
      <c r="I27" s="1603"/>
      <c r="J27" s="1603"/>
      <c r="K27" s="1603"/>
      <c r="L27" s="1603"/>
      <c r="M27" s="1603"/>
    </row>
    <row r="28" spans="1:56" ht="15.75" customHeight="1" x14ac:dyDescent="0.2">
      <c r="A28" s="52"/>
      <c r="B28" s="970" t="s">
        <v>32</v>
      </c>
      <c r="C28" s="392"/>
      <c r="D28" s="58"/>
      <c r="E28" s="560"/>
      <c r="F28" s="560"/>
      <c r="G28" s="806" t="s">
        <v>532</v>
      </c>
      <c r="H28" s="581" t="s">
        <v>531</v>
      </c>
      <c r="I28" s="575" t="s">
        <v>532</v>
      </c>
      <c r="J28" s="581" t="s">
        <v>637</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603" t="s">
        <v>638</v>
      </c>
      <c r="G38" s="1603"/>
      <c r="H38" s="1603"/>
      <c r="I38" s="1603"/>
      <c r="J38" s="1603"/>
      <c r="K38" s="1603"/>
      <c r="L38" s="1603"/>
      <c r="M38" s="1603"/>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603" t="s">
        <v>640</v>
      </c>
      <c r="G49" s="1603"/>
      <c r="H49" s="1603"/>
      <c r="I49" s="1603"/>
      <c r="J49" s="1603"/>
      <c r="K49" s="1603"/>
      <c r="L49" s="1603"/>
      <c r="M49" s="1603"/>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603" t="s">
        <v>642</v>
      </c>
      <c r="G60" s="1603"/>
      <c r="H60" s="1603"/>
      <c r="I60" s="1603"/>
      <c r="J60" s="1603"/>
      <c r="K60" s="1603"/>
      <c r="L60" s="1603"/>
      <c r="M60" s="1603"/>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603" t="s">
        <v>643</v>
      </c>
      <c r="G71" s="1605"/>
      <c r="H71" s="1605"/>
      <c r="I71" s="1605"/>
      <c r="J71" s="1605"/>
      <c r="K71" s="1605"/>
      <c r="L71" s="1605"/>
      <c r="M71" s="1605"/>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644</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603" t="s">
        <v>645</v>
      </c>
      <c r="G82" s="1603"/>
      <c r="H82" s="1603"/>
      <c r="I82" s="1603"/>
      <c r="J82" s="1603"/>
      <c r="K82" s="1603"/>
      <c r="L82" s="1603"/>
      <c r="M82" s="1603"/>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646</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603" t="s">
        <v>647</v>
      </c>
      <c r="G93" s="1603"/>
      <c r="H93" s="1603"/>
      <c r="I93" s="1603"/>
      <c r="J93" s="1603"/>
      <c r="K93" s="1603"/>
      <c r="L93" s="1603"/>
      <c r="M93" s="1603"/>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603" t="s">
        <v>648</v>
      </c>
      <c r="G104" s="1603"/>
      <c r="H104" s="1603"/>
      <c r="I104" s="1603"/>
      <c r="J104" s="1603"/>
      <c r="K104" s="1603"/>
      <c r="L104" s="1603"/>
      <c r="M104" s="1603"/>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649</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603" t="s">
        <v>650</v>
      </c>
      <c r="G115" s="1603"/>
      <c r="H115" s="1603"/>
      <c r="I115" s="1603"/>
      <c r="J115" s="1603"/>
      <c r="K115" s="1603"/>
      <c r="L115" s="1603"/>
      <c r="M115" s="1603"/>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651</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603" t="s">
        <v>652</v>
      </c>
      <c r="G126" s="1603"/>
      <c r="H126" s="1603"/>
      <c r="I126" s="1603"/>
      <c r="J126" s="1603"/>
      <c r="K126" s="1603"/>
      <c r="L126" s="1603"/>
      <c r="M126" s="1603"/>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603" t="s">
        <v>653</v>
      </c>
      <c r="G137" s="1603"/>
      <c r="H137" s="1603"/>
      <c r="I137" s="1603"/>
      <c r="J137" s="1603"/>
      <c r="K137" s="1603"/>
      <c r="L137" s="1603"/>
      <c r="M137" s="1603"/>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654</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F115:M115"/>
    <mergeCell ref="F126:M126"/>
    <mergeCell ref="F137:M137"/>
    <mergeCell ref="E4:M4"/>
    <mergeCell ref="E9:M9"/>
    <mergeCell ref="F93:M93"/>
    <mergeCell ref="F104:M104"/>
    <mergeCell ref="F71:M71"/>
    <mergeCell ref="F60:M60"/>
    <mergeCell ref="F49:M49"/>
    <mergeCell ref="F82:M82"/>
    <mergeCell ref="B4:B6"/>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691"/>
      <c r="F1" s="691"/>
      <c r="G1" s="691"/>
      <c r="H1" s="691"/>
      <c r="I1" s="691"/>
      <c r="J1" s="691"/>
      <c r="K1" s="691"/>
      <c r="L1" s="691"/>
      <c r="M1" s="692"/>
    </row>
    <row r="2" spans="1:13" ht="18.75" thickBot="1" x14ac:dyDescent="0.25">
      <c r="A2" s="500"/>
      <c r="B2" s="954"/>
      <c r="C2" s="53"/>
      <c r="E2" s="1606" t="s">
        <v>545</v>
      </c>
      <c r="F2" s="1606"/>
      <c r="G2" s="1606"/>
      <c r="H2" s="1606"/>
      <c r="I2" s="1606"/>
      <c r="J2" s="1606"/>
      <c r="K2" s="1606"/>
      <c r="L2" s="1606"/>
      <c r="M2" s="1606"/>
    </row>
    <row r="3" spans="1:13" ht="18.75" thickBot="1" x14ac:dyDescent="0.25">
      <c r="A3" s="500"/>
      <c r="B3" s="235" t="s">
        <v>82</v>
      </c>
      <c r="C3" s="53"/>
      <c r="E3" s="693"/>
      <c r="F3" s="1607"/>
      <c r="G3" s="1607"/>
      <c r="H3" s="1607"/>
      <c r="I3" s="1607"/>
      <c r="J3" s="1607"/>
      <c r="K3" s="1607"/>
      <c r="L3" s="1607"/>
      <c r="M3" s="1607"/>
    </row>
    <row r="4" spans="1:13" ht="15.75" customHeight="1" x14ac:dyDescent="0.2">
      <c r="A4" s="500"/>
      <c r="B4" s="1255" t="str">
        <f>Title!$B$4</f>
        <v>R7</v>
      </c>
      <c r="C4" s="53"/>
      <c r="E4" s="924"/>
      <c r="F4" s="1608" t="s">
        <v>658</v>
      </c>
      <c r="G4" s="1608"/>
      <c r="H4" s="1608"/>
      <c r="I4" s="1608"/>
      <c r="J4" s="1608"/>
      <c r="K4" s="1608"/>
      <c r="L4" s="1608"/>
      <c r="M4" s="1608"/>
    </row>
    <row r="5" spans="1:13" ht="15.75" x14ac:dyDescent="0.2">
      <c r="A5" s="500"/>
      <c r="B5" s="1256"/>
      <c r="C5" s="53"/>
      <c r="E5" s="865"/>
      <c r="F5" s="866" t="s">
        <v>6</v>
      </c>
      <c r="G5" s="655" t="s">
        <v>517</v>
      </c>
      <c r="H5" s="867"/>
      <c r="I5" s="868"/>
      <c r="J5" s="868"/>
      <c r="K5" s="868"/>
      <c r="L5" s="868"/>
      <c r="M5" s="905"/>
    </row>
    <row r="6" spans="1:13" ht="16.5" thickBot="1" x14ac:dyDescent="0.25">
      <c r="A6" s="500"/>
      <c r="B6" s="1257"/>
      <c r="C6" s="53"/>
      <c r="E6" s="865"/>
      <c r="F6" s="866" t="s">
        <v>6</v>
      </c>
      <c r="G6" s="655" t="s">
        <v>518</v>
      </c>
      <c r="H6" s="867"/>
      <c r="I6" s="868"/>
      <c r="J6" s="868"/>
      <c r="K6" s="868"/>
      <c r="L6" s="868"/>
      <c r="M6" s="905"/>
    </row>
    <row r="7" spans="1:13" ht="16.5" thickBot="1" x14ac:dyDescent="0.25">
      <c r="A7" s="500"/>
      <c r="B7" s="54"/>
      <c r="C7" s="431"/>
      <c r="E7" s="865"/>
      <c r="F7" s="866" t="s">
        <v>6</v>
      </c>
      <c r="G7" s="655" t="s">
        <v>622</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593" t="s">
        <v>655</v>
      </c>
      <c r="H9" s="1593"/>
      <c r="I9" s="1593"/>
      <c r="J9" s="1593"/>
      <c r="K9" s="1593"/>
      <c r="L9" s="1593"/>
      <c r="M9" s="1593"/>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593" t="s">
        <v>656</v>
      </c>
      <c r="H20" s="1593"/>
      <c r="I20" s="1593"/>
      <c r="J20" s="1593"/>
      <c r="K20" s="1593"/>
      <c r="L20" s="1593"/>
      <c r="M20" s="1593"/>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657</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673</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673</v>
      </c>
      <c r="C1" s="1140"/>
      <c r="E1" s="733"/>
      <c r="F1" s="733"/>
      <c r="G1" s="733"/>
      <c r="H1" s="733"/>
      <c r="I1" s="733"/>
      <c r="J1" s="733"/>
      <c r="K1" s="733"/>
      <c r="L1" s="733"/>
      <c r="M1" s="734"/>
    </row>
    <row r="2" spans="1:13" ht="18.75" thickBot="1" x14ac:dyDescent="0.25">
      <c r="A2" s="500"/>
      <c r="B2" s="954"/>
      <c r="C2" s="53"/>
      <c r="E2" s="1610" t="s">
        <v>495</v>
      </c>
      <c r="F2" s="1610"/>
      <c r="G2" s="1610"/>
      <c r="H2" s="1610"/>
      <c r="I2" s="1610"/>
      <c r="J2" s="1610"/>
      <c r="K2" s="1610"/>
      <c r="L2" s="1610"/>
      <c r="M2" s="1610"/>
    </row>
    <row r="3" spans="1:13" ht="16.5" thickBot="1" x14ac:dyDescent="0.25">
      <c r="A3" s="500"/>
      <c r="B3" s="235" t="s">
        <v>82</v>
      </c>
      <c r="C3" s="53"/>
      <c r="E3" s="1586" t="s">
        <v>521</v>
      </c>
      <c r="F3" s="1586"/>
      <c r="G3" s="1586"/>
      <c r="H3" s="1586"/>
      <c r="I3" s="1586"/>
      <c r="J3" s="1586"/>
      <c r="K3" s="1586"/>
      <c r="L3" s="1586"/>
      <c r="M3" s="694"/>
    </row>
    <row r="4" spans="1:13" ht="15.75" customHeight="1" x14ac:dyDescent="0.2">
      <c r="A4" s="500"/>
      <c r="B4" s="1255" t="str">
        <f>Title!$B$4</f>
        <v>R7</v>
      </c>
      <c r="C4" s="53"/>
      <c r="E4" s="1587" t="s">
        <v>522</v>
      </c>
      <c r="F4" s="1587"/>
      <c r="G4" s="1587"/>
      <c r="H4" s="1587"/>
      <c r="I4" s="1587"/>
      <c r="J4" s="1587"/>
      <c r="K4" s="1587"/>
      <c r="L4" s="1587"/>
      <c r="M4" s="727"/>
    </row>
    <row r="5" spans="1:13" ht="15.75" x14ac:dyDescent="0.2">
      <c r="A5" s="500"/>
      <c r="B5" s="1256"/>
      <c r="C5" s="53"/>
      <c r="E5" s="866" t="s">
        <v>6</v>
      </c>
      <c r="F5" s="925" t="s">
        <v>523</v>
      </c>
      <c r="G5" s="926"/>
      <c r="H5" s="927"/>
      <c r="I5" s="927"/>
      <c r="J5" s="927"/>
      <c r="K5" s="927"/>
      <c r="L5" s="928"/>
      <c r="M5" s="929"/>
    </row>
    <row r="6" spans="1:13" ht="16.5" thickBot="1" x14ac:dyDescent="0.25">
      <c r="A6" s="500"/>
      <c r="B6" s="1257"/>
      <c r="C6" s="53"/>
      <c r="E6" s="866" t="s">
        <v>6</v>
      </c>
      <c r="F6" s="925" t="s">
        <v>661</v>
      </c>
      <c r="G6" s="926"/>
      <c r="H6" s="927"/>
      <c r="I6" s="927"/>
      <c r="J6" s="927"/>
      <c r="K6" s="927"/>
      <c r="L6" s="928"/>
      <c r="M6" s="929"/>
    </row>
    <row r="7" spans="1:13" ht="13.5" thickBot="1" x14ac:dyDescent="0.25">
      <c r="A7" s="500"/>
      <c r="B7" s="54"/>
      <c r="C7" s="431"/>
      <c r="E7" s="930"/>
      <c r="F7" s="931"/>
      <c r="G7" s="1609"/>
      <c r="H7" s="1609"/>
      <c r="I7" s="1609"/>
      <c r="J7" s="1609"/>
      <c r="K7" s="1609"/>
      <c r="L7" s="1609"/>
      <c r="M7" s="1609"/>
    </row>
    <row r="8" spans="1:13" ht="18" customHeight="1" x14ac:dyDescent="0.2">
      <c r="A8" s="500"/>
      <c r="B8" s="955" t="s">
        <v>136</v>
      </c>
      <c r="C8" s="392"/>
      <c r="E8" s="930"/>
      <c r="F8" s="1593" t="s">
        <v>662</v>
      </c>
      <c r="G8" s="1593"/>
      <c r="H8" s="1593"/>
      <c r="I8" s="1593"/>
      <c r="J8" s="1593"/>
      <c r="K8" s="1593"/>
      <c r="L8" s="1593"/>
      <c r="M8" s="1593"/>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663</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664</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609"/>
      <c r="H18" s="1609"/>
      <c r="I18" s="1609"/>
      <c r="J18" s="1609"/>
      <c r="K18" s="1609"/>
      <c r="L18" s="1609"/>
      <c r="M18" s="1609"/>
    </row>
    <row r="19" spans="1:13" ht="18" customHeight="1" x14ac:dyDescent="0.2">
      <c r="A19" s="500"/>
      <c r="B19" s="957" t="s">
        <v>505</v>
      </c>
      <c r="C19" s="392"/>
      <c r="E19" s="930"/>
      <c r="F19" s="1593" t="s">
        <v>665</v>
      </c>
      <c r="G19" s="1593"/>
      <c r="H19" s="1593"/>
      <c r="I19" s="1593"/>
      <c r="J19" s="1593"/>
      <c r="K19" s="1593"/>
      <c r="L19" s="1593"/>
      <c r="M19" s="1593"/>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609"/>
      <c r="H29" s="1609"/>
      <c r="I29" s="1609"/>
      <c r="J29" s="1609"/>
      <c r="K29" s="1609"/>
      <c r="L29" s="1609"/>
      <c r="M29" s="1609"/>
    </row>
    <row r="30" spans="1:13" ht="18" x14ac:dyDescent="0.2">
      <c r="A30" s="52"/>
      <c r="B30" s="54"/>
      <c r="C30" s="53"/>
      <c r="E30" s="930"/>
      <c r="F30" s="1593" t="s">
        <v>668</v>
      </c>
      <c r="G30" s="1593"/>
      <c r="H30" s="1593"/>
      <c r="I30" s="1593"/>
      <c r="J30" s="1593"/>
      <c r="K30" s="1593"/>
      <c r="L30" s="1593"/>
      <c r="M30" s="1593"/>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15.75" x14ac:dyDescent="0.2">
      <c r="A37" s="52"/>
      <c r="B37" s="54"/>
      <c r="C37" s="53"/>
      <c r="E37" s="936"/>
      <c r="F37" s="941">
        <v>13</v>
      </c>
      <c r="G37" s="701" t="s">
        <v>62</v>
      </c>
      <c r="H37" s="942" t="s">
        <v>669</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670</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673</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673</v>
      </c>
      <c r="C1" s="1140"/>
      <c r="E1" s="236"/>
      <c r="F1" s="1611" t="s">
        <v>110</v>
      </c>
      <c r="G1" s="1611"/>
      <c r="H1" s="1611"/>
      <c r="I1" s="1611"/>
      <c r="J1" s="1611"/>
      <c r="K1" s="1611"/>
      <c r="L1" s="1611"/>
      <c r="M1" s="1611"/>
      <c r="N1" s="237"/>
    </row>
    <row r="2" spans="1:15" ht="18.75" thickBot="1" x14ac:dyDescent="0.25">
      <c r="A2" s="500"/>
      <c r="B2" s="954"/>
      <c r="C2" s="53"/>
      <c r="E2" s="238"/>
      <c r="F2" s="1613" t="s">
        <v>109</v>
      </c>
      <c r="G2" s="1613"/>
      <c r="H2" s="1613"/>
      <c r="I2" s="1613"/>
      <c r="J2" s="1613"/>
      <c r="K2" s="1613"/>
      <c r="L2" s="1613"/>
      <c r="M2" s="1613"/>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255" t="str">
        <f>Title!$B$4</f>
        <v>R7</v>
      </c>
      <c r="C4" s="53"/>
      <c r="E4" s="123" t="s">
        <v>209</v>
      </c>
      <c r="F4" s="124" t="s">
        <v>140</v>
      </c>
      <c r="G4" s="208"/>
      <c r="H4" s="210"/>
      <c r="I4" s="217"/>
      <c r="J4" s="125"/>
      <c r="K4" s="125"/>
      <c r="L4" s="125"/>
      <c r="M4" s="196"/>
      <c r="N4" s="221"/>
    </row>
    <row r="5" spans="1:15" ht="15.75" customHeight="1" x14ac:dyDescent="0.2">
      <c r="A5" s="500"/>
      <c r="B5" s="1256"/>
      <c r="C5" s="53"/>
      <c r="E5" s="126" t="s">
        <v>209</v>
      </c>
      <c r="F5" s="127" t="s">
        <v>143</v>
      </c>
      <c r="G5" s="209"/>
      <c r="H5" s="210"/>
      <c r="I5" s="217"/>
      <c r="J5" s="128"/>
      <c r="K5" s="128"/>
      <c r="L5" s="128"/>
      <c r="M5" s="197"/>
      <c r="N5" s="222"/>
      <c r="O5" s="82"/>
    </row>
    <row r="6" spans="1:15" ht="15.75" customHeight="1" thickBot="1" x14ac:dyDescent="0.25">
      <c r="A6" s="500"/>
      <c r="B6" s="1257"/>
      <c r="C6" s="53"/>
      <c r="O6" s="122"/>
    </row>
    <row r="7" spans="1:15" ht="18.75" thickBot="1" x14ac:dyDescent="0.3">
      <c r="A7" s="500"/>
      <c r="B7" s="54"/>
      <c r="C7" s="431"/>
      <c r="E7" s="1562" t="s">
        <v>671</v>
      </c>
      <c r="F7" s="1612"/>
      <c r="G7" s="1612"/>
      <c r="H7" s="1612"/>
      <c r="I7" s="1612"/>
      <c r="J7" s="1612"/>
      <c r="K7" s="1612"/>
      <c r="L7" s="1612"/>
      <c r="M7" s="1612"/>
      <c r="N7" s="1612"/>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562" t="s">
        <v>672</v>
      </c>
      <c r="F17" s="1612"/>
      <c r="G17" s="1612"/>
      <c r="H17" s="1612"/>
      <c r="I17" s="1612"/>
      <c r="J17" s="1612"/>
      <c r="K17" s="1612"/>
      <c r="L17" s="1612"/>
      <c r="M17" s="1612"/>
      <c r="N17" s="1612"/>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673</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255" t="str">
        <f>Title!$B$4</f>
        <v>R7</v>
      </c>
      <c r="C4" s="53"/>
    </row>
    <row r="5" spans="1:3" ht="15" customHeight="1" x14ac:dyDescent="0.2">
      <c r="A5" s="500"/>
      <c r="B5" s="1256"/>
      <c r="C5" s="53"/>
    </row>
    <row r="6" spans="1:3" ht="15" customHeight="1" thickBot="1" x14ac:dyDescent="0.25">
      <c r="A6" s="500"/>
      <c r="B6" s="1257"/>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673</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255" t="str">
        <f>Title!$B$4</f>
        <v>R7</v>
      </c>
      <c r="C4" s="53"/>
      <c r="F4" s="1619" t="s">
        <v>278</v>
      </c>
      <c r="G4" s="1619"/>
      <c r="H4" s="1619"/>
      <c r="I4" s="1619"/>
    </row>
    <row r="5" spans="1:9" ht="15.75" customHeight="1" x14ac:dyDescent="0.2">
      <c r="A5" s="500"/>
      <c r="B5" s="1256"/>
      <c r="C5" s="53"/>
      <c r="F5" s="1619"/>
      <c r="G5" s="1619"/>
      <c r="H5" s="1619"/>
      <c r="I5" s="1619"/>
    </row>
    <row r="6" spans="1:9" ht="15.75" customHeight="1" thickBot="1" x14ac:dyDescent="0.25">
      <c r="A6" s="500"/>
      <c r="B6" s="1257"/>
      <c r="C6" s="53"/>
      <c r="F6" s="1616"/>
      <c r="G6" s="1616"/>
      <c r="H6" s="1616"/>
      <c r="I6" s="1616"/>
    </row>
    <row r="7" spans="1:9" ht="15.75" customHeight="1" thickBot="1" x14ac:dyDescent="0.25">
      <c r="A7" s="500"/>
      <c r="B7" s="54"/>
      <c r="C7" s="431"/>
      <c r="D7" s="59"/>
      <c r="F7" s="1621" t="s">
        <v>130</v>
      </c>
      <c r="G7" s="1621"/>
      <c r="H7" s="63"/>
      <c r="I7" s="1620" t="s">
        <v>129</v>
      </c>
    </row>
    <row r="8" spans="1:9" ht="15.75" customHeight="1" x14ac:dyDescent="0.2">
      <c r="A8" s="500"/>
      <c r="B8" s="955" t="s">
        <v>136</v>
      </c>
      <c r="C8" s="392"/>
      <c r="F8" s="1621"/>
      <c r="G8" s="1621"/>
      <c r="H8" s="63"/>
      <c r="I8" s="1620"/>
    </row>
    <row r="9" spans="1:9" ht="15.75" customHeight="1" x14ac:dyDescent="0.25">
      <c r="A9" s="500"/>
      <c r="B9" s="956" t="s">
        <v>163</v>
      </c>
      <c r="C9" s="392"/>
      <c r="F9" s="1618" t="s">
        <v>289</v>
      </c>
      <c r="G9" s="1618"/>
      <c r="H9" s="64"/>
      <c r="I9" s="73" t="s">
        <v>131</v>
      </c>
    </row>
    <row r="10" spans="1:9" ht="15.75" customHeight="1" x14ac:dyDescent="0.2">
      <c r="A10" s="500"/>
      <c r="B10" s="535"/>
      <c r="C10" s="538"/>
      <c r="F10" s="1616"/>
      <c r="G10" s="1616"/>
      <c r="H10" s="1616"/>
      <c r="I10" s="1616"/>
    </row>
    <row r="11" spans="1:9" ht="15.75" customHeight="1" x14ac:dyDescent="0.2">
      <c r="A11" s="500"/>
      <c r="B11" s="957" t="s">
        <v>501</v>
      </c>
      <c r="C11" s="392"/>
      <c r="F11" s="1624" t="s">
        <v>132</v>
      </c>
      <c r="G11" s="1624"/>
      <c r="H11" s="1624"/>
      <c r="I11" s="1624"/>
    </row>
    <row r="12" spans="1:9" ht="15.75" customHeight="1" x14ac:dyDescent="0.2">
      <c r="A12" s="52"/>
      <c r="B12" s="536" t="s">
        <v>502</v>
      </c>
      <c r="C12" s="53"/>
      <c r="F12" s="65"/>
      <c r="G12" s="65"/>
      <c r="H12" s="65"/>
      <c r="I12" s="65"/>
    </row>
    <row r="13" spans="1:9" ht="15.75" customHeight="1" x14ac:dyDescent="0.2">
      <c r="A13" s="500"/>
      <c r="B13" s="958" t="s">
        <v>189</v>
      </c>
      <c r="C13" s="392"/>
      <c r="F13" s="1622" t="s">
        <v>127</v>
      </c>
      <c r="G13" s="1623"/>
      <c r="H13" s="1623"/>
      <c r="I13" s="76" t="s">
        <v>246</v>
      </c>
    </row>
    <row r="14" spans="1:9" ht="15.75" customHeight="1" x14ac:dyDescent="0.2">
      <c r="A14" s="52"/>
      <c r="B14" s="959" t="s">
        <v>299</v>
      </c>
      <c r="C14" s="392"/>
      <c r="F14" s="1617" t="s">
        <v>126</v>
      </c>
      <c r="G14" s="1617"/>
      <c r="H14" s="1617"/>
      <c r="I14" s="1617"/>
    </row>
    <row r="15" spans="1:9" ht="15.75" customHeight="1" x14ac:dyDescent="0.2">
      <c r="A15" s="52"/>
      <c r="B15" s="960" t="s">
        <v>335</v>
      </c>
      <c r="C15" s="392"/>
      <c r="F15" s="74"/>
      <c r="G15" s="74"/>
      <c r="H15" s="74"/>
      <c r="I15" s="74"/>
    </row>
    <row r="16" spans="1:9" ht="15.75" customHeight="1" x14ac:dyDescent="0.2">
      <c r="A16" s="52"/>
      <c r="B16" s="961" t="s">
        <v>420</v>
      </c>
      <c r="C16" s="393"/>
      <c r="F16" s="1631" t="s">
        <v>291</v>
      </c>
      <c r="G16" s="1631" t="s">
        <v>290</v>
      </c>
      <c r="H16" s="1625" t="s">
        <v>342</v>
      </c>
      <c r="I16" s="1626"/>
    </row>
    <row r="17" spans="1:9" ht="15.75" customHeight="1" x14ac:dyDescent="0.2">
      <c r="A17" s="52"/>
      <c r="B17" s="962" t="s">
        <v>445</v>
      </c>
      <c r="C17" s="339"/>
      <c r="F17" s="1631"/>
      <c r="G17" s="1631"/>
      <c r="H17" s="1627"/>
      <c r="I17" s="1628"/>
    </row>
    <row r="18" spans="1:9" ht="15.75" customHeight="1" x14ac:dyDescent="0.2">
      <c r="A18" s="52"/>
      <c r="B18" s="54"/>
      <c r="C18" s="53"/>
      <c r="F18" s="1631"/>
      <c r="G18" s="1631"/>
      <c r="H18" s="1627"/>
      <c r="I18" s="1628"/>
    </row>
    <row r="19" spans="1:9" ht="15.75" customHeight="1" x14ac:dyDescent="0.2">
      <c r="A19" s="500"/>
      <c r="B19" s="957" t="s">
        <v>505</v>
      </c>
      <c r="C19" s="392"/>
      <c r="F19" s="1631"/>
      <c r="G19" s="1631"/>
      <c r="H19" s="1629"/>
      <c r="I19" s="1630"/>
    </row>
    <row r="20" spans="1:9" ht="15.75" customHeight="1" x14ac:dyDescent="0.2">
      <c r="A20" s="52"/>
      <c r="B20" s="536" t="s">
        <v>506</v>
      </c>
      <c r="C20" s="53"/>
      <c r="F20" s="94" t="s">
        <v>296</v>
      </c>
      <c r="G20" s="155" t="s">
        <v>292</v>
      </c>
      <c r="H20" s="1633" t="s">
        <v>343</v>
      </c>
      <c r="I20" s="1634"/>
    </row>
    <row r="21" spans="1:9" ht="15.75" customHeight="1" x14ac:dyDescent="0.2">
      <c r="A21" s="500"/>
      <c r="B21" s="963" t="s">
        <v>295</v>
      </c>
      <c r="C21" s="392"/>
      <c r="F21" s="75" t="s">
        <v>293</v>
      </c>
      <c r="G21" s="155" t="s">
        <v>294</v>
      </c>
      <c r="H21" s="1635"/>
      <c r="I21" s="1636"/>
    </row>
    <row r="22" spans="1:9" ht="15.75" customHeight="1" x14ac:dyDescent="0.25">
      <c r="A22" s="52"/>
      <c r="B22" s="964" t="s">
        <v>334</v>
      </c>
      <c r="C22" s="392"/>
      <c r="F22" s="75" t="s">
        <v>297</v>
      </c>
      <c r="G22" s="156" t="s">
        <v>298</v>
      </c>
      <c r="H22" s="1635"/>
      <c r="I22" s="1636"/>
    </row>
    <row r="23" spans="1:9" ht="15.75" customHeight="1" x14ac:dyDescent="0.25">
      <c r="A23" s="52"/>
      <c r="B23" s="965" t="s">
        <v>353</v>
      </c>
      <c r="C23" s="392"/>
      <c r="F23" s="75" t="s">
        <v>356</v>
      </c>
      <c r="G23" s="156" t="s">
        <v>354</v>
      </c>
      <c r="H23" s="1635"/>
      <c r="I23" s="1636"/>
    </row>
    <row r="24" spans="1:9" ht="15.75" customHeight="1" x14ac:dyDescent="0.25">
      <c r="A24" s="52"/>
      <c r="B24" s="966" t="s">
        <v>352</v>
      </c>
      <c r="C24" s="392"/>
      <c r="F24" s="75" t="s">
        <v>357</v>
      </c>
      <c r="G24" s="156" t="s">
        <v>355</v>
      </c>
      <c r="H24" s="1635"/>
      <c r="I24" s="1636"/>
    </row>
    <row r="25" spans="1:9" ht="15.75" customHeight="1" x14ac:dyDescent="0.25">
      <c r="A25" s="52"/>
      <c r="B25" s="967" t="s">
        <v>422</v>
      </c>
      <c r="C25" s="392"/>
      <c r="F25" s="75" t="s">
        <v>91</v>
      </c>
      <c r="G25" s="156" t="s">
        <v>446</v>
      </c>
      <c r="H25" s="1635"/>
      <c r="I25" s="1636"/>
    </row>
    <row r="26" spans="1:9" ht="15.75" customHeight="1" x14ac:dyDescent="0.25">
      <c r="A26" s="52"/>
      <c r="B26" s="968" t="s">
        <v>423</v>
      </c>
      <c r="C26" s="392"/>
      <c r="F26" s="75" t="s">
        <v>92</v>
      </c>
      <c r="G26" s="156" t="s">
        <v>83</v>
      </c>
      <c r="H26" s="1635"/>
      <c r="I26" s="1636"/>
    </row>
    <row r="27" spans="1:9" ht="13.5" customHeight="1" x14ac:dyDescent="0.2">
      <c r="A27" s="52"/>
      <c r="B27" s="969" t="s">
        <v>38</v>
      </c>
      <c r="C27" s="392"/>
      <c r="F27" s="75" t="s">
        <v>36</v>
      </c>
      <c r="G27" s="156" t="s">
        <v>37</v>
      </c>
      <c r="H27" s="1637"/>
      <c r="I27" s="1638"/>
    </row>
    <row r="28" spans="1:9" ht="15.75" customHeight="1" x14ac:dyDescent="0.2">
      <c r="A28" s="52"/>
      <c r="B28" s="970" t="s">
        <v>32</v>
      </c>
      <c r="C28" s="392"/>
      <c r="F28" s="75" t="s">
        <v>28</v>
      </c>
      <c r="G28" s="156" t="s">
        <v>27</v>
      </c>
      <c r="H28" s="154"/>
      <c r="I28" s="154"/>
    </row>
    <row r="29" spans="1:9" ht="15.75" customHeight="1" x14ac:dyDescent="0.2">
      <c r="A29" s="52"/>
      <c r="B29" s="54"/>
      <c r="C29" s="53"/>
      <c r="F29" s="1632" t="s">
        <v>346</v>
      </c>
      <c r="G29" s="1632"/>
      <c r="H29" s="1632"/>
      <c r="I29" s="1632"/>
    </row>
    <row r="30" spans="1:9" ht="15.75" customHeight="1" x14ac:dyDescent="0.2">
      <c r="A30" s="52"/>
      <c r="B30" s="54"/>
      <c r="C30" s="53"/>
      <c r="F30" s="1614"/>
      <c r="G30" s="1614"/>
      <c r="H30" s="1614"/>
      <c r="I30" s="1614"/>
    </row>
    <row r="31" spans="1:9" ht="15.75" customHeight="1" x14ac:dyDescent="0.2">
      <c r="A31" s="52"/>
      <c r="B31" s="54"/>
      <c r="C31" s="53"/>
      <c r="F31" s="1614"/>
      <c r="G31" s="1614"/>
      <c r="H31" s="1614"/>
      <c r="I31" s="1614"/>
    </row>
    <row r="32" spans="1:9" ht="15.75" customHeight="1" x14ac:dyDescent="0.2">
      <c r="A32" s="52"/>
      <c r="B32" s="54"/>
      <c r="C32" s="53"/>
      <c r="F32" s="1639" t="s">
        <v>347</v>
      </c>
      <c r="G32" s="1639"/>
      <c r="H32" s="1639"/>
      <c r="I32" s="1639"/>
    </row>
    <row r="33" spans="1:9" ht="15.75" customHeight="1" x14ac:dyDescent="0.2">
      <c r="A33" s="500"/>
      <c r="B33" s="957" t="s">
        <v>503</v>
      </c>
      <c r="C33" s="392"/>
      <c r="F33" s="1614" t="s">
        <v>117</v>
      </c>
      <c r="G33" s="1614"/>
      <c r="H33" s="1614"/>
      <c r="I33" s="1614"/>
    </row>
    <row r="34" spans="1:9" ht="15.75" customHeight="1" x14ac:dyDescent="0.2">
      <c r="A34" s="52"/>
      <c r="B34" s="536" t="s">
        <v>504</v>
      </c>
      <c r="C34" s="53"/>
      <c r="F34" s="1614"/>
      <c r="G34" s="1614"/>
      <c r="H34" s="1614"/>
      <c r="I34" s="1614"/>
    </row>
    <row r="35" spans="1:9" ht="15.75" customHeight="1" x14ac:dyDescent="0.2">
      <c r="A35" s="52"/>
      <c r="B35" s="971" t="s">
        <v>544</v>
      </c>
      <c r="C35" s="392"/>
      <c r="F35" s="1614" t="s">
        <v>184</v>
      </c>
      <c r="G35" s="1614"/>
      <c r="H35" s="1614"/>
      <c r="I35" s="1614"/>
    </row>
    <row r="36" spans="1:9" ht="15.75" customHeight="1" x14ac:dyDescent="0.2">
      <c r="A36" s="52"/>
      <c r="B36" s="972" t="s">
        <v>498</v>
      </c>
      <c r="C36" s="392"/>
      <c r="F36" s="1614"/>
      <c r="G36" s="1614"/>
      <c r="H36" s="1614"/>
      <c r="I36" s="1614"/>
    </row>
    <row r="37" spans="1:9" ht="15.75" customHeight="1" x14ac:dyDescent="0.2">
      <c r="A37" s="52"/>
      <c r="B37" s="54"/>
      <c r="C37" s="53"/>
      <c r="F37" s="1614"/>
      <c r="G37" s="1614"/>
      <c r="H37" s="1614"/>
      <c r="I37" s="1614"/>
    </row>
    <row r="38" spans="1:9" ht="15.75" customHeight="1" thickBot="1" x14ac:dyDescent="0.25">
      <c r="A38" s="52"/>
      <c r="B38" s="54"/>
      <c r="C38" s="53"/>
      <c r="F38" s="1614" t="s">
        <v>128</v>
      </c>
      <c r="G38" s="1614"/>
      <c r="H38" s="1614"/>
      <c r="I38" s="1614"/>
    </row>
    <row r="39" spans="1:9" ht="15.75" customHeight="1" x14ac:dyDescent="0.2">
      <c r="A39" s="52"/>
      <c r="B39" s="973" t="s">
        <v>358</v>
      </c>
      <c r="C39" s="394"/>
      <c r="F39" s="1640" t="s">
        <v>118</v>
      </c>
      <c r="G39" s="1640"/>
      <c r="H39" s="1640"/>
      <c r="I39" s="1640"/>
    </row>
    <row r="40" spans="1:9" ht="15.75" customHeight="1" x14ac:dyDescent="0.2">
      <c r="A40" s="52"/>
      <c r="B40" s="974" t="s">
        <v>307</v>
      </c>
      <c r="C40" s="394"/>
      <c r="F40" s="1614" t="s">
        <v>124</v>
      </c>
      <c r="G40" s="1614"/>
      <c r="H40" s="1614"/>
      <c r="I40" s="1614"/>
    </row>
    <row r="41" spans="1:9" ht="15.75" customHeight="1" x14ac:dyDescent="0.2">
      <c r="A41" s="52"/>
      <c r="B41" s="975" t="s">
        <v>285</v>
      </c>
      <c r="C41" s="394"/>
      <c r="F41" s="1614"/>
      <c r="G41" s="1614"/>
      <c r="H41" s="1614"/>
      <c r="I41" s="1614"/>
    </row>
    <row r="42" spans="1:9" ht="15.75" customHeight="1" x14ac:dyDescent="0.2">
      <c r="A42" s="52"/>
      <c r="B42" s="976" t="s">
        <v>137</v>
      </c>
      <c r="C42" s="394"/>
      <c r="F42" s="1614"/>
      <c r="G42" s="1614"/>
      <c r="H42" s="1614"/>
      <c r="I42" s="1614"/>
    </row>
    <row r="43" spans="1:9" ht="15.75" customHeight="1" x14ac:dyDescent="0.2">
      <c r="A43" s="52"/>
      <c r="B43" s="977" t="s">
        <v>138</v>
      </c>
      <c r="C43" s="394"/>
      <c r="F43" s="1614" t="s">
        <v>121</v>
      </c>
      <c r="G43" s="1614"/>
      <c r="H43" s="1614"/>
      <c r="I43" s="1614"/>
    </row>
    <row r="44" spans="1:9" ht="15.75" customHeight="1" x14ac:dyDescent="0.2">
      <c r="A44" s="52"/>
      <c r="B44" s="978" t="s">
        <v>135</v>
      </c>
      <c r="C44" s="394"/>
      <c r="F44" s="1614"/>
      <c r="G44" s="1614"/>
      <c r="H44" s="1614"/>
      <c r="I44" s="1614"/>
    </row>
    <row r="45" spans="1:9" ht="15.75" customHeight="1" x14ac:dyDescent="0.2">
      <c r="A45" s="52"/>
      <c r="B45" s="979" t="s">
        <v>303</v>
      </c>
      <c r="C45" s="394"/>
      <c r="F45" s="1614"/>
      <c r="G45" s="1614"/>
      <c r="H45" s="1614"/>
      <c r="I45" s="1614"/>
    </row>
    <row r="46" spans="1:9" ht="15.75" customHeight="1" x14ac:dyDescent="0.2">
      <c r="A46" s="52"/>
      <c r="B46" s="979" t="s">
        <v>304</v>
      </c>
      <c r="C46" s="394"/>
      <c r="F46" s="1614" t="s">
        <v>122</v>
      </c>
      <c r="G46" s="1614"/>
      <c r="H46" s="1614"/>
      <c r="I46" s="1614"/>
    </row>
    <row r="47" spans="1:9" ht="15.75" customHeight="1" x14ac:dyDescent="0.2">
      <c r="A47" s="52"/>
      <c r="B47" s="979" t="s">
        <v>167</v>
      </c>
      <c r="C47" s="394"/>
      <c r="F47" s="1614"/>
      <c r="G47" s="1614"/>
      <c r="H47" s="1614"/>
      <c r="I47" s="1614"/>
    </row>
    <row r="48" spans="1:9" ht="15.75" customHeight="1" x14ac:dyDescent="0.2">
      <c r="A48" s="52"/>
      <c r="B48" s="979" t="s">
        <v>309</v>
      </c>
      <c r="C48" s="394"/>
      <c r="F48" s="1614" t="s">
        <v>125</v>
      </c>
      <c r="G48" s="1614"/>
      <c r="H48" s="1614"/>
      <c r="I48" s="1614"/>
    </row>
    <row r="49" spans="1:9" ht="15.75" customHeight="1" x14ac:dyDescent="0.2">
      <c r="A49" s="52"/>
      <c r="B49" s="979" t="s">
        <v>305</v>
      </c>
      <c r="C49" s="394"/>
      <c r="F49" s="1614"/>
      <c r="G49" s="1614"/>
      <c r="H49" s="1614"/>
      <c r="I49" s="1614"/>
    </row>
    <row r="50" spans="1:9" ht="15.75" customHeight="1" x14ac:dyDescent="0.2">
      <c r="A50" s="52"/>
      <c r="B50" s="979" t="s">
        <v>166</v>
      </c>
      <c r="C50" s="394"/>
      <c r="F50" s="1614"/>
      <c r="G50" s="1614"/>
      <c r="H50" s="1614"/>
      <c r="I50" s="1614"/>
    </row>
    <row r="51" spans="1:9" ht="15.75" customHeight="1" x14ac:dyDescent="0.2">
      <c r="A51" s="52"/>
      <c r="B51" s="979" t="s">
        <v>306</v>
      </c>
      <c r="C51" s="394"/>
      <c r="F51" s="1614"/>
      <c r="G51" s="1614"/>
      <c r="H51" s="1614"/>
      <c r="I51" s="1614"/>
    </row>
    <row r="52" spans="1:9" ht="15.75" customHeight="1" x14ac:dyDescent="0.2">
      <c r="A52" s="52"/>
      <c r="B52" s="980" t="s">
        <v>139</v>
      </c>
      <c r="C52" s="394"/>
      <c r="F52" s="1614" t="s">
        <v>123</v>
      </c>
      <c r="G52" s="1614"/>
      <c r="H52" s="1614"/>
      <c r="I52" s="1614"/>
    </row>
    <row r="53" spans="1:9" ht="15.75" customHeight="1" x14ac:dyDescent="0.2">
      <c r="A53" s="52"/>
      <c r="B53" s="54"/>
      <c r="C53" s="53"/>
      <c r="F53" s="1614"/>
      <c r="G53" s="1614"/>
      <c r="H53" s="1614"/>
      <c r="I53" s="1614"/>
    </row>
    <row r="54" spans="1:9" ht="15.75" customHeight="1" thickBot="1" x14ac:dyDescent="0.25">
      <c r="A54" s="501"/>
      <c r="B54" s="502" t="s">
        <v>673</v>
      </c>
      <c r="C54" s="503"/>
      <c r="F54" s="1615"/>
      <c r="G54" s="1615"/>
      <c r="H54" s="1615"/>
      <c r="I54" s="1615"/>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40:I42"/>
    <mergeCell ref="G16:G19"/>
    <mergeCell ref="F16:F19"/>
    <mergeCell ref="F29:I31"/>
    <mergeCell ref="H20:I27"/>
    <mergeCell ref="F38:I38"/>
    <mergeCell ref="F32:I32"/>
    <mergeCell ref="F35:I37"/>
    <mergeCell ref="F33:I34"/>
    <mergeCell ref="F39:I39"/>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673</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255" t="str">
        <f>Title!$B$4</f>
        <v>R7</v>
      </c>
      <c r="C4" s="53"/>
    </row>
    <row r="5" spans="1:19" ht="15.75" customHeight="1" x14ac:dyDescent="0.2">
      <c r="A5" s="500"/>
      <c r="B5" s="1256"/>
      <c r="C5" s="53"/>
    </row>
    <row r="6" spans="1:19" ht="15.75" customHeight="1" thickBot="1" x14ac:dyDescent="0.25">
      <c r="A6" s="500"/>
      <c r="B6" s="1257"/>
      <c r="C6" s="53"/>
      <c r="Q6" s="1279"/>
    </row>
    <row r="7" spans="1:19" ht="15.75" customHeight="1" thickBot="1" x14ac:dyDescent="0.25">
      <c r="A7" s="500"/>
      <c r="B7" s="54"/>
      <c r="C7" s="431"/>
      <c r="D7" s="59"/>
      <c r="Q7" s="1279"/>
    </row>
    <row r="8" spans="1:19" ht="15.75" customHeight="1" x14ac:dyDescent="0.2">
      <c r="A8" s="500"/>
      <c r="B8" s="955" t="s">
        <v>136</v>
      </c>
      <c r="C8" s="392"/>
      <c r="Q8" s="1279"/>
    </row>
    <row r="9" spans="1:19" ht="15.75" customHeight="1" x14ac:dyDescent="0.2">
      <c r="A9" s="500"/>
      <c r="B9" s="956" t="s">
        <v>163</v>
      </c>
      <c r="C9" s="392"/>
      <c r="Q9" s="1279"/>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topLeftCell="A7" zoomScale="25" zoomScaleNormal="25" workbookViewId="0">
      <selection activeCell="H9" sqref="H9:L10"/>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c r="AI1"/>
      <c r="AJ1" s="12"/>
    </row>
    <row r="2" spans="1:38" s="26" customFormat="1" ht="21" thickBot="1" x14ac:dyDescent="0.25">
      <c r="A2" s="500"/>
      <c r="B2" s="954"/>
      <c r="C2" s="53"/>
      <c r="D2" s="4"/>
      <c r="E2" s="1335"/>
      <c r="F2" s="1337"/>
      <c r="G2" s="1338"/>
      <c r="H2" s="1338"/>
      <c r="I2" s="1338"/>
      <c r="J2" s="1338"/>
      <c r="K2" s="1338"/>
      <c r="L2" s="1338"/>
      <c r="M2" s="1338"/>
      <c r="N2" s="1338"/>
      <c r="O2" s="1338"/>
      <c r="P2" s="1338"/>
      <c r="Q2" s="1338"/>
      <c r="R2" s="1338"/>
      <c r="S2" s="1338"/>
      <c r="T2" s="1338"/>
      <c r="U2" s="1338"/>
      <c r="V2" s="1338"/>
      <c r="W2" s="1338"/>
      <c r="X2" s="1338"/>
      <c r="Y2" s="1338"/>
      <c r="Z2" s="1338"/>
      <c r="AA2" s="1338"/>
      <c r="AB2" s="1338"/>
      <c r="AC2" s="1338"/>
      <c r="AD2" s="1338"/>
      <c r="AE2" s="1338"/>
      <c r="AF2" s="1338"/>
      <c r="AG2" s="1339"/>
      <c r="AH2"/>
      <c r="AI2"/>
      <c r="AJ2" s="12"/>
      <c r="AK2" s="4"/>
    </row>
    <row r="3" spans="1:38" s="4" customFormat="1" ht="21" thickBot="1" x14ac:dyDescent="0.25">
      <c r="A3" s="500"/>
      <c r="B3" s="235" t="s">
        <v>82</v>
      </c>
      <c r="C3" s="53"/>
      <c r="E3" s="1336"/>
      <c r="F3" s="1340"/>
      <c r="G3" s="1340"/>
      <c r="H3" s="1340"/>
      <c r="I3" s="1340"/>
      <c r="J3" s="1340"/>
      <c r="K3" s="1340"/>
      <c r="L3" s="1340"/>
      <c r="M3" s="1340"/>
      <c r="N3" s="1340"/>
      <c r="O3" s="1340"/>
      <c r="P3" s="1340"/>
      <c r="Q3" s="1340"/>
      <c r="R3" s="1340"/>
      <c r="S3" s="1340"/>
      <c r="T3" s="1340"/>
      <c r="U3" s="1340"/>
      <c r="V3" s="1340"/>
      <c r="W3" s="1340"/>
      <c r="X3" s="1340"/>
      <c r="Y3" s="1340"/>
      <c r="Z3" s="1340"/>
      <c r="AA3" s="1340"/>
      <c r="AB3" s="1340"/>
      <c r="AC3" s="1340"/>
      <c r="AD3" s="1340"/>
      <c r="AE3" s="1340"/>
      <c r="AF3" s="1340"/>
      <c r="AG3" s="1341"/>
      <c r="AH3"/>
      <c r="AI3"/>
      <c r="AJ3" s="12"/>
    </row>
    <row r="4" spans="1:38" s="4" customFormat="1" ht="60" x14ac:dyDescent="0.2">
      <c r="A4" s="500"/>
      <c r="B4" s="1255" t="str">
        <f>Title!$B$4</f>
        <v>R7</v>
      </c>
      <c r="C4" s="53"/>
      <c r="E4" s="1336"/>
      <c r="F4" s="1330" t="str">
        <f>'802.11 Cover'!E2</f>
        <v>133rd IEEE 802.11 WIRELESS LOCAL AREA NETWORKS SESSION</v>
      </c>
      <c r="G4" s="1331"/>
      <c r="H4" s="1331"/>
      <c r="I4" s="1331"/>
      <c r="J4" s="1331"/>
      <c r="K4" s="1331"/>
      <c r="L4" s="1331"/>
      <c r="M4" s="1331"/>
      <c r="N4" s="1331"/>
      <c r="O4" s="1331"/>
      <c r="P4" s="1331"/>
      <c r="Q4" s="1331"/>
      <c r="R4" s="1331"/>
      <c r="S4" s="1331"/>
      <c r="T4" s="1331"/>
      <c r="U4" s="1331"/>
      <c r="V4" s="1331"/>
      <c r="W4" s="1331"/>
      <c r="X4" s="1331"/>
      <c r="Y4" s="1331"/>
      <c r="Z4" s="1331"/>
      <c r="AA4" s="407"/>
      <c r="AB4" s="407"/>
      <c r="AC4" s="407"/>
      <c r="AD4" s="407"/>
      <c r="AE4" s="407"/>
      <c r="AF4" s="407"/>
      <c r="AG4" s="408"/>
      <c r="AH4"/>
      <c r="AI4"/>
      <c r="AJ4" s="12"/>
    </row>
    <row r="5" spans="1:38" s="4" customFormat="1" ht="51" customHeight="1" x14ac:dyDescent="0.2">
      <c r="A5" s="500"/>
      <c r="B5" s="1256"/>
      <c r="C5" s="53"/>
      <c r="E5" s="531"/>
      <c r="F5" s="1332"/>
      <c r="G5" s="1332"/>
      <c r="H5" s="1332"/>
      <c r="I5" s="1332"/>
      <c r="J5" s="1332"/>
      <c r="K5" s="1332"/>
      <c r="L5" s="1332"/>
      <c r="M5" s="1332"/>
      <c r="N5" s="1332"/>
      <c r="O5" s="1332"/>
      <c r="P5" s="1332"/>
      <c r="Q5" s="1332"/>
      <c r="R5" s="1332"/>
      <c r="S5" s="1332"/>
      <c r="T5" s="1332"/>
      <c r="U5" s="1332"/>
      <c r="V5" s="1332"/>
      <c r="W5" s="1332"/>
      <c r="X5" s="1332"/>
      <c r="Y5" s="1332"/>
      <c r="Z5" s="1332"/>
      <c r="AA5" s="409"/>
      <c r="AB5" s="409"/>
      <c r="AC5" s="409"/>
      <c r="AD5" s="409"/>
      <c r="AE5" s="409"/>
      <c r="AF5" s="409"/>
      <c r="AG5" s="410"/>
      <c r="AH5"/>
      <c r="AI5"/>
      <c r="AJ5" s="1356"/>
    </row>
    <row r="6" spans="1:38" s="4" customFormat="1" ht="45.75" thickBot="1" x14ac:dyDescent="0.25">
      <c r="A6" s="500"/>
      <c r="B6" s="1257"/>
      <c r="C6" s="53"/>
      <c r="E6" s="102"/>
      <c r="F6" s="1357" t="str">
        <f>'802.11 Cover'!$E$7</f>
        <v>May 13-18, 2012</v>
      </c>
      <c r="G6" s="1357"/>
      <c r="H6" s="1357"/>
      <c r="I6" s="1357"/>
      <c r="J6" s="1357"/>
      <c r="K6" s="1357"/>
      <c r="L6" s="1357"/>
      <c r="M6" s="1357"/>
      <c r="N6" s="1357"/>
      <c r="O6" s="1357"/>
      <c r="P6" s="1357"/>
      <c r="Q6" s="1357"/>
      <c r="R6" s="1357"/>
      <c r="S6" s="1357"/>
      <c r="T6" s="1357"/>
      <c r="U6" s="1357"/>
      <c r="V6" s="1357"/>
      <c r="W6" s="1357"/>
      <c r="X6" s="1357"/>
      <c r="Y6" s="1357"/>
      <c r="Z6" s="1357"/>
      <c r="AA6" s="401"/>
      <c r="AB6" s="401"/>
      <c r="AC6" s="401"/>
      <c r="AD6" s="401"/>
      <c r="AE6" s="401"/>
      <c r="AF6" s="401"/>
      <c r="AG6" s="402"/>
      <c r="AH6"/>
      <c r="AI6"/>
      <c r="AJ6" s="1356"/>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56"/>
      <c r="AL7" s="240"/>
    </row>
    <row r="8" spans="1:38" s="4" customFormat="1" ht="34.5" customHeight="1" thickBot="1" x14ac:dyDescent="0.25">
      <c r="A8" s="500"/>
      <c r="B8" s="955" t="s">
        <v>136</v>
      </c>
      <c r="C8" s="392"/>
      <c r="E8" s="463" t="s">
        <v>286</v>
      </c>
      <c r="F8" s="530" t="s">
        <v>552</v>
      </c>
      <c r="G8" s="1320" t="s">
        <v>553</v>
      </c>
      <c r="H8" s="1320"/>
      <c r="I8" s="1320"/>
      <c r="J8" s="1320"/>
      <c r="K8" s="1320"/>
      <c r="L8" s="1320"/>
      <c r="M8" s="1321" t="s">
        <v>554</v>
      </c>
      <c r="N8" s="1322"/>
      <c r="O8" s="1322"/>
      <c r="P8" s="1322"/>
      <c r="Q8" s="1322"/>
      <c r="R8" s="1323"/>
      <c r="S8" s="1294" t="s">
        <v>555</v>
      </c>
      <c r="T8" s="1295"/>
      <c r="U8" s="1295"/>
      <c r="V8" s="1295"/>
      <c r="W8" s="1296"/>
      <c r="X8" s="1294" t="s">
        <v>556</v>
      </c>
      <c r="Y8" s="1297"/>
      <c r="Z8" s="1297"/>
      <c r="AA8" s="1297"/>
      <c r="AB8" s="1298"/>
      <c r="AC8" s="1297" t="s">
        <v>557</v>
      </c>
      <c r="AD8" s="1297"/>
      <c r="AE8" s="1395"/>
      <c r="AF8" s="1395"/>
      <c r="AG8" s="1396"/>
      <c r="AH8"/>
      <c r="AI8"/>
      <c r="AJ8" s="1356"/>
    </row>
    <row r="9" spans="1:38" s="4" customFormat="1" ht="30" x14ac:dyDescent="0.2">
      <c r="A9" s="500"/>
      <c r="B9" s="956" t="s">
        <v>163</v>
      </c>
      <c r="C9" s="392"/>
      <c r="E9" s="1333" t="s">
        <v>187</v>
      </c>
      <c r="F9" s="1378" t="s">
        <v>710</v>
      </c>
      <c r="G9"/>
      <c r="H9" s="1386" t="str">
        <f>$F$9</f>
        <v>R3</v>
      </c>
      <c r="I9" s="1387"/>
      <c r="J9" s="1344"/>
      <c r="K9" s="1344"/>
      <c r="L9" s="1429"/>
      <c r="M9" s="533"/>
      <c r="N9" s="1380" t="s">
        <v>201</v>
      </c>
      <c r="O9" s="1381"/>
      <c r="P9" s="1381"/>
      <c r="Q9" s="1381"/>
      <c r="R9" s="1382"/>
      <c r="S9" s="1386" t="str">
        <f>$F$9</f>
        <v>R3</v>
      </c>
      <c r="T9" s="1387"/>
      <c r="U9" s="1344"/>
      <c r="V9" s="1344"/>
      <c r="W9" s="1345"/>
      <c r="X9" s="1389" t="str">
        <f>$F$9</f>
        <v>R3</v>
      </c>
      <c r="Y9" s="1390"/>
      <c r="Z9" s="1390"/>
      <c r="AA9" s="1390"/>
      <c r="AB9" s="1391"/>
      <c r="AC9" s="1342" t="str">
        <f>$F$9</f>
        <v>R3</v>
      </c>
      <c r="AD9" s="1343"/>
      <c r="AE9" s="1344"/>
      <c r="AF9" s="1344"/>
      <c r="AG9" s="1345"/>
      <c r="AH9"/>
      <c r="AI9"/>
      <c r="AJ9" s="27"/>
    </row>
    <row r="10" spans="1:38" s="27" customFormat="1" ht="30.75" thickBot="1" x14ac:dyDescent="0.25">
      <c r="A10" s="500"/>
      <c r="B10" s="535"/>
      <c r="C10" s="538"/>
      <c r="D10" s="4"/>
      <c r="E10" s="1334"/>
      <c r="F10" s="1379"/>
      <c r="G10"/>
      <c r="H10" s="1388"/>
      <c r="I10" s="1346"/>
      <c r="J10" s="1347"/>
      <c r="K10" s="1347"/>
      <c r="L10" s="1430"/>
      <c r="M10" s="533"/>
      <c r="N10" s="1383"/>
      <c r="O10" s="1384"/>
      <c r="P10" s="1384"/>
      <c r="Q10" s="1384"/>
      <c r="R10" s="1385"/>
      <c r="S10" s="1388"/>
      <c r="T10" s="1346"/>
      <c r="U10" s="1347"/>
      <c r="V10" s="1347"/>
      <c r="W10" s="1348"/>
      <c r="X10" s="1392"/>
      <c r="Y10" s="1393"/>
      <c r="Z10" s="1393"/>
      <c r="AA10" s="1393"/>
      <c r="AB10" s="1394"/>
      <c r="AC10" s="1346"/>
      <c r="AD10" s="1347"/>
      <c r="AE10" s="1347"/>
      <c r="AF10" s="1347"/>
      <c r="AG10" s="1348"/>
      <c r="AH10"/>
      <c r="AI10"/>
      <c r="AJ10" s="13"/>
      <c r="AK10" s="4"/>
    </row>
    <row r="11" spans="1:38" s="11" customFormat="1" ht="60.75" customHeight="1" x14ac:dyDescent="0.2">
      <c r="A11" s="500"/>
      <c r="B11" s="957" t="s">
        <v>501</v>
      </c>
      <c r="C11" s="392"/>
      <c r="D11" s="4"/>
      <c r="E11" s="464" t="s">
        <v>268</v>
      </c>
      <c r="F11" s="465"/>
      <c r="G11"/>
      <c r="H11" s="1370" t="s">
        <v>461</v>
      </c>
      <c r="I11" s="1371"/>
      <c r="J11" s="1371"/>
      <c r="K11" s="1371"/>
      <c r="L11" s="1371"/>
      <c r="M11" s="533"/>
      <c r="N11" s="1361" t="s">
        <v>189</v>
      </c>
      <c r="O11" s="1299"/>
      <c r="P11" s="1327" t="s">
        <v>544</v>
      </c>
      <c r="Q11" s="1288" t="s">
        <v>419</v>
      </c>
      <c r="R11" s="1299"/>
      <c r="S11" s="1369" t="s">
        <v>299</v>
      </c>
      <c r="T11" s="1305" t="s">
        <v>33</v>
      </c>
      <c r="U11" s="1310" t="s">
        <v>34</v>
      </c>
      <c r="V11" s="1311" t="s">
        <v>453</v>
      </c>
      <c r="W11" s="1358"/>
      <c r="X11" s="1305" t="s">
        <v>33</v>
      </c>
      <c r="Y11" s="1358"/>
      <c r="Z11" s="1291" t="s">
        <v>447</v>
      </c>
      <c r="AA11" s="1310" t="s">
        <v>34</v>
      </c>
      <c r="AB11" s="1327" t="s">
        <v>544</v>
      </c>
      <c r="AC11" s="1364" t="s">
        <v>279</v>
      </c>
      <c r="AD11" s="1365"/>
      <c r="AE11" s="1365"/>
      <c r="AF11" s="1365"/>
      <c r="AG11" s="1366"/>
      <c r="AH11"/>
      <c r="AI11"/>
      <c r="AJ11" s="13"/>
      <c r="AK11" s="4"/>
    </row>
    <row r="12" spans="1:38" s="11" customFormat="1" ht="60.75" customHeight="1" thickBot="1" x14ac:dyDescent="0.25">
      <c r="A12" s="52"/>
      <c r="B12" s="536" t="s">
        <v>502</v>
      </c>
      <c r="C12" s="53"/>
      <c r="D12" s="4"/>
      <c r="E12" s="466" t="s">
        <v>267</v>
      </c>
      <c r="F12" s="465"/>
      <c r="G12"/>
      <c r="H12" s="1372"/>
      <c r="I12" s="1373"/>
      <c r="J12" s="1373"/>
      <c r="K12" s="1373"/>
      <c r="L12" s="1373"/>
      <c r="M12" s="533"/>
      <c r="N12" s="1362"/>
      <c r="O12" s="1300"/>
      <c r="P12" s="1328"/>
      <c r="Q12" s="1289"/>
      <c r="R12" s="1300"/>
      <c r="S12" s="1369"/>
      <c r="T12" s="1306"/>
      <c r="U12" s="1310"/>
      <c r="V12" s="1312"/>
      <c r="W12" s="1359"/>
      <c r="X12" s="1306"/>
      <c r="Y12" s="1359"/>
      <c r="Z12" s="1292"/>
      <c r="AA12" s="1310"/>
      <c r="AB12" s="1328"/>
      <c r="AC12" s="1367"/>
      <c r="AD12" s="1367"/>
      <c r="AE12" s="1367"/>
      <c r="AF12" s="1367"/>
      <c r="AG12" s="1368"/>
      <c r="AH12"/>
      <c r="AI12"/>
      <c r="AJ12" s="13"/>
      <c r="AK12" s="4"/>
    </row>
    <row r="13" spans="1:38" s="11" customFormat="1" ht="60.75" customHeight="1" x14ac:dyDescent="0.2">
      <c r="A13" s="500"/>
      <c r="B13" s="958" t="s">
        <v>189</v>
      </c>
      <c r="C13" s="392"/>
      <c r="D13" s="4"/>
      <c r="E13" s="466" t="s">
        <v>265</v>
      </c>
      <c r="F13" s="465"/>
      <c r="G13"/>
      <c r="H13" s="1374" t="s">
        <v>462</v>
      </c>
      <c r="I13" s="1375"/>
      <c r="J13" s="1375"/>
      <c r="K13" s="1375"/>
      <c r="L13" s="1375"/>
      <c r="M13" s="533"/>
      <c r="N13" s="1362"/>
      <c r="O13" s="1300"/>
      <c r="P13" s="1328"/>
      <c r="Q13" s="1289"/>
      <c r="R13" s="1300"/>
      <c r="S13" s="1369"/>
      <c r="T13" s="1306"/>
      <c r="U13" s="1310"/>
      <c r="V13" s="1312"/>
      <c r="W13" s="1359"/>
      <c r="X13" s="1306"/>
      <c r="Y13" s="1359"/>
      <c r="Z13" s="1292"/>
      <c r="AA13" s="1310"/>
      <c r="AB13" s="1328"/>
      <c r="AC13" s="1367"/>
      <c r="AD13" s="1367"/>
      <c r="AE13" s="1367"/>
      <c r="AF13" s="1367"/>
      <c r="AG13" s="1368"/>
      <c r="AH13"/>
      <c r="AI13"/>
      <c r="AJ13" s="1356"/>
      <c r="AK13" s="4"/>
    </row>
    <row r="14" spans="1:38" s="11" customFormat="1" ht="60.75" customHeight="1" x14ac:dyDescent="0.2">
      <c r="A14" s="52"/>
      <c r="B14" s="959" t="s">
        <v>299</v>
      </c>
      <c r="C14" s="392"/>
      <c r="D14" s="4"/>
      <c r="E14" s="466" t="s">
        <v>266</v>
      </c>
      <c r="F14" s="465"/>
      <c r="G14"/>
      <c r="H14" s="1374" t="s">
        <v>463</v>
      </c>
      <c r="I14" s="1375"/>
      <c r="J14" s="1375"/>
      <c r="K14" s="1375"/>
      <c r="L14" s="1375"/>
      <c r="M14" s="533"/>
      <c r="N14" s="1362"/>
      <c r="O14" s="1301"/>
      <c r="P14" s="1329"/>
      <c r="Q14" s="1290"/>
      <c r="R14" s="1301"/>
      <c r="S14" s="1369"/>
      <c r="T14" s="1306"/>
      <c r="U14" s="1310"/>
      <c r="V14" s="1312"/>
      <c r="W14" s="1360"/>
      <c r="X14" s="1306"/>
      <c r="Y14" s="1360"/>
      <c r="Z14" s="1293"/>
      <c r="AA14" s="1310"/>
      <c r="AB14" s="1329"/>
      <c r="AC14" s="1376" t="s">
        <v>181</v>
      </c>
      <c r="AD14" s="1376"/>
      <c r="AE14" s="1376"/>
      <c r="AF14" s="1376"/>
      <c r="AG14" s="1377"/>
      <c r="AH14"/>
      <c r="AI14"/>
      <c r="AJ14" s="1363"/>
      <c r="AK14" s="4"/>
    </row>
    <row r="15" spans="1:38" s="11" customFormat="1" ht="34.5" thickBot="1" x14ac:dyDescent="0.25">
      <c r="A15" s="52"/>
      <c r="B15" s="960" t="s">
        <v>335</v>
      </c>
      <c r="C15" s="392"/>
      <c r="D15" s="4"/>
      <c r="E15" s="467" t="s">
        <v>249</v>
      </c>
      <c r="F15" s="465"/>
      <c r="G15"/>
      <c r="H15" s="1349" t="s">
        <v>206</v>
      </c>
      <c r="I15" s="1350"/>
      <c r="J15" s="1350"/>
      <c r="K15" s="1350"/>
      <c r="L15" s="1351"/>
      <c r="M15" s="533"/>
      <c r="N15" s="1349" t="s">
        <v>206</v>
      </c>
      <c r="O15" s="1350"/>
      <c r="P15" s="1350"/>
      <c r="Q15" s="1350"/>
      <c r="R15" s="1352"/>
      <c r="S15" s="1353" t="s">
        <v>206</v>
      </c>
      <c r="T15" s="1354"/>
      <c r="U15" s="1354"/>
      <c r="V15" s="1354"/>
      <c r="W15" s="1355"/>
      <c r="X15" s="1349" t="s">
        <v>206</v>
      </c>
      <c r="Y15" s="1350"/>
      <c r="Z15" s="1350"/>
      <c r="AA15" s="1350"/>
      <c r="AB15" s="1352"/>
      <c r="AC15" s="1325" t="s">
        <v>206</v>
      </c>
      <c r="AD15" s="1325"/>
      <c r="AE15" s="1325"/>
      <c r="AF15" s="1325"/>
      <c r="AG15" s="1326"/>
      <c r="AH15"/>
      <c r="AI15"/>
      <c r="AJ15" s="13"/>
      <c r="AK15" s="4"/>
    </row>
    <row r="16" spans="1:38" s="11" customFormat="1" ht="45" customHeight="1" x14ac:dyDescent="0.2">
      <c r="A16" s="52"/>
      <c r="B16" s="961" t="s">
        <v>420</v>
      </c>
      <c r="C16" s="393"/>
      <c r="D16" s="4"/>
      <c r="E16" s="529" t="s">
        <v>248</v>
      </c>
      <c r="F16" s="404"/>
      <c r="G16"/>
      <c r="H16" s="1316" t="s">
        <v>494</v>
      </c>
      <c r="I16" s="1305" t="s">
        <v>33</v>
      </c>
      <c r="K16" s="1288" t="s">
        <v>419</v>
      </c>
      <c r="L16" s="1324" t="s">
        <v>34</v>
      </c>
      <c r="M16" s="534"/>
      <c r="N16" s="1319" t="s">
        <v>420</v>
      </c>
      <c r="O16" s="1305" t="s">
        <v>33</v>
      </c>
      <c r="P16" s="1310" t="s">
        <v>34</v>
      </c>
      <c r="Q16" s="1411" t="s">
        <v>453</v>
      </c>
      <c r="R16" s="1299"/>
      <c r="S16" s="1302" t="s">
        <v>279</v>
      </c>
      <c r="T16" s="1303"/>
      <c r="U16" s="1303"/>
      <c r="V16" s="1303"/>
      <c r="W16" s="1304"/>
      <c r="X16" s="1305" t="s">
        <v>33</v>
      </c>
      <c r="Y16" s="1307"/>
      <c r="Z16" s="1307"/>
      <c r="AA16" s="1310" t="s">
        <v>34</v>
      </c>
      <c r="AB16" s="1311" t="s">
        <v>453</v>
      </c>
      <c r="AC16" s="1364" t="s">
        <v>181</v>
      </c>
      <c r="AD16" s="1364"/>
      <c r="AE16" s="1364"/>
      <c r="AF16" s="1364"/>
      <c r="AG16" s="1424"/>
      <c r="AH16"/>
      <c r="AI16"/>
      <c r="AJ16" s="13"/>
      <c r="AK16" s="4"/>
    </row>
    <row r="17" spans="1:37" s="11" customFormat="1" ht="45" x14ac:dyDescent="0.2">
      <c r="A17" s="52"/>
      <c r="B17" s="962" t="s">
        <v>445</v>
      </c>
      <c r="C17" s="339"/>
      <c r="D17" s="4"/>
      <c r="E17" s="529" t="s">
        <v>250</v>
      </c>
      <c r="F17" s="404"/>
      <c r="G17"/>
      <c r="H17" s="1317"/>
      <c r="I17" s="1306"/>
      <c r="K17" s="1289"/>
      <c r="L17" s="1324"/>
      <c r="M17" s="534"/>
      <c r="N17" s="1319"/>
      <c r="O17" s="1306"/>
      <c r="P17" s="1310"/>
      <c r="Q17" s="1412"/>
      <c r="R17" s="1300"/>
      <c r="S17" s="1302"/>
      <c r="T17" s="1303"/>
      <c r="U17" s="1303"/>
      <c r="V17" s="1303"/>
      <c r="W17" s="1304"/>
      <c r="X17" s="1306"/>
      <c r="Y17" s="1308"/>
      <c r="Z17" s="1308"/>
      <c r="AA17" s="1310"/>
      <c r="AB17" s="1312"/>
      <c r="AC17" s="1375"/>
      <c r="AD17" s="1375"/>
      <c r="AE17" s="1375"/>
      <c r="AF17" s="1375"/>
      <c r="AG17" s="1425"/>
      <c r="AH17"/>
      <c r="AI17"/>
      <c r="AJ17" s="13"/>
      <c r="AK17" s="4"/>
    </row>
    <row r="18" spans="1:37" s="11" customFormat="1" ht="45" x14ac:dyDescent="0.2">
      <c r="A18" s="52"/>
      <c r="B18" s="54"/>
      <c r="C18" s="53"/>
      <c r="D18" s="4"/>
      <c r="E18" s="529" t="s">
        <v>251</v>
      </c>
      <c r="F18" s="404"/>
      <c r="G18"/>
      <c r="H18" s="1317"/>
      <c r="I18" s="1306"/>
      <c r="K18" s="1289"/>
      <c r="L18" s="1324"/>
      <c r="M18" s="534"/>
      <c r="N18" s="1319"/>
      <c r="O18" s="1306"/>
      <c r="P18" s="1310"/>
      <c r="Q18" s="1412"/>
      <c r="R18" s="1300"/>
      <c r="S18" s="1313" t="s">
        <v>180</v>
      </c>
      <c r="T18" s="1314"/>
      <c r="U18" s="1314"/>
      <c r="V18" s="1314"/>
      <c r="W18" s="1315"/>
      <c r="X18" s="1306"/>
      <c r="Y18" s="1308"/>
      <c r="Z18" s="1308"/>
      <c r="AA18" s="1310"/>
      <c r="AB18" s="1312"/>
      <c r="AC18" s="1375"/>
      <c r="AD18" s="1375"/>
      <c r="AE18" s="1375"/>
      <c r="AF18" s="1375"/>
      <c r="AG18" s="1425"/>
      <c r="AH18"/>
      <c r="AI18"/>
      <c r="AJ18" s="13"/>
      <c r="AK18" s="4"/>
    </row>
    <row r="19" spans="1:37" s="11" customFormat="1" ht="45.75" thickBot="1" x14ac:dyDescent="0.25">
      <c r="A19" s="500"/>
      <c r="B19" s="957" t="s">
        <v>505</v>
      </c>
      <c r="C19" s="392"/>
      <c r="D19" s="4"/>
      <c r="E19" s="529" t="s">
        <v>252</v>
      </c>
      <c r="F19" s="404"/>
      <c r="G19"/>
      <c r="H19" s="1318"/>
      <c r="I19" s="1306"/>
      <c r="K19" s="1290"/>
      <c r="L19" s="1324"/>
      <c r="M19" s="534"/>
      <c r="N19" s="1319"/>
      <c r="O19" s="1306"/>
      <c r="P19" s="1310"/>
      <c r="Q19" s="1311"/>
      <c r="R19" s="1301"/>
      <c r="S19" s="1401" t="s">
        <v>147</v>
      </c>
      <c r="T19" s="1402"/>
      <c r="U19" s="1402"/>
      <c r="V19" s="1402"/>
      <c r="W19" s="1403"/>
      <c r="X19" s="1306"/>
      <c r="Y19" s="1309"/>
      <c r="Z19" s="1309"/>
      <c r="AA19" s="1310"/>
      <c r="AB19" s="1312"/>
      <c r="AC19" s="1426"/>
      <c r="AD19" s="1426"/>
      <c r="AE19" s="1426"/>
      <c r="AF19" s="1426"/>
      <c r="AG19" s="1427"/>
      <c r="AH19"/>
      <c r="AI19"/>
      <c r="AJ19" s="13"/>
      <c r="AK19" s="4"/>
    </row>
    <row r="20" spans="1:37" s="11" customFormat="1" ht="33.75" customHeight="1" x14ac:dyDescent="0.2">
      <c r="A20" s="52"/>
      <c r="B20" s="536" t="s">
        <v>506</v>
      </c>
      <c r="C20" s="53"/>
      <c r="D20" s="4"/>
      <c r="E20" s="468" t="s">
        <v>273</v>
      </c>
      <c r="F20" s="404"/>
      <c r="G20"/>
      <c r="H20" s="1404" t="s">
        <v>262</v>
      </c>
      <c r="I20" s="1405"/>
      <c r="J20" s="1405"/>
      <c r="K20" s="1405"/>
      <c r="L20" s="1406"/>
      <c r="M20" s="533"/>
      <c r="N20" s="1407" t="s">
        <v>262</v>
      </c>
      <c r="O20" s="1408"/>
      <c r="P20" s="1408"/>
      <c r="Q20" s="1408"/>
      <c r="R20" s="1409"/>
      <c r="S20" s="1407" t="s">
        <v>262</v>
      </c>
      <c r="T20" s="1408"/>
      <c r="U20" s="1408"/>
      <c r="V20" s="1408"/>
      <c r="W20" s="1409"/>
      <c r="X20" s="1407" t="s">
        <v>262</v>
      </c>
      <c r="Y20" s="1408"/>
      <c r="Z20" s="1408"/>
      <c r="AA20" s="1408"/>
      <c r="AB20" s="1409"/>
      <c r="AC20" s="1420" t="s">
        <v>119</v>
      </c>
      <c r="AD20" s="1420"/>
      <c r="AE20" s="1420"/>
      <c r="AF20" s="1420"/>
      <c r="AG20" s="1421"/>
      <c r="AH20"/>
      <c r="AI20"/>
      <c r="AJ20" s="13"/>
      <c r="AK20" s="4"/>
    </row>
    <row r="21" spans="1:37" s="11" customFormat="1" ht="34.5" customHeight="1" thickBot="1" x14ac:dyDescent="0.25">
      <c r="A21" s="500"/>
      <c r="B21" s="963" t="s">
        <v>295</v>
      </c>
      <c r="C21" s="392"/>
      <c r="D21" s="4"/>
      <c r="E21" s="468" t="s">
        <v>274</v>
      </c>
      <c r="F21" s="404"/>
      <c r="G21"/>
      <c r="H21" s="1404"/>
      <c r="I21" s="1405"/>
      <c r="J21" s="1405"/>
      <c r="K21" s="1405"/>
      <c r="L21" s="1406"/>
      <c r="M21" s="533"/>
      <c r="N21" s="1407"/>
      <c r="O21" s="1410"/>
      <c r="P21" s="1408"/>
      <c r="Q21" s="1408"/>
      <c r="R21" s="1409"/>
      <c r="S21" s="1407"/>
      <c r="T21" s="1408"/>
      <c r="U21" s="1408"/>
      <c r="V21" s="1408"/>
      <c r="W21" s="1409"/>
      <c r="X21" s="1407"/>
      <c r="Y21" s="1408"/>
      <c r="Z21" s="1408"/>
      <c r="AA21" s="1408"/>
      <c r="AB21" s="1409"/>
      <c r="AC21" s="1422"/>
      <c r="AD21" s="1422"/>
      <c r="AE21" s="1422"/>
      <c r="AF21" s="1422"/>
      <c r="AG21" s="1423"/>
      <c r="AH21"/>
      <c r="AI21"/>
      <c r="AJ21" s="13"/>
      <c r="AK21" s="4"/>
    </row>
    <row r="22" spans="1:37" s="11" customFormat="1" ht="45" customHeight="1" x14ac:dyDescent="0.25">
      <c r="A22" s="52"/>
      <c r="B22" s="1141" t="s">
        <v>334</v>
      </c>
      <c r="C22" s="392"/>
      <c r="D22" s="4"/>
      <c r="E22" s="1280" t="s">
        <v>253</v>
      </c>
      <c r="F22" s="403"/>
      <c r="G22"/>
      <c r="H22" s="1307"/>
      <c r="I22" s="1283" t="s">
        <v>498</v>
      </c>
      <c r="J22" s="1286" t="s">
        <v>418</v>
      </c>
      <c r="K22" s="1288" t="s">
        <v>419</v>
      </c>
      <c r="L22" s="1291" t="s">
        <v>447</v>
      </c>
      <c r="M22" s="534"/>
      <c r="N22" s="1414" t="s">
        <v>335</v>
      </c>
      <c r="O22" s="1283" t="s">
        <v>498</v>
      </c>
      <c r="P22" s="1310" t="s">
        <v>558</v>
      </c>
      <c r="Q22" s="1288" t="s">
        <v>419</v>
      </c>
      <c r="R22" s="1286" t="s">
        <v>418</v>
      </c>
      <c r="S22" s="1417" t="s">
        <v>335</v>
      </c>
      <c r="T22" s="1305" t="s">
        <v>33</v>
      </c>
      <c r="U22" s="1291" t="s">
        <v>447</v>
      </c>
      <c r="V22" s="1286" t="s">
        <v>418</v>
      </c>
      <c r="W22" s="1299"/>
      <c r="X22" s="1283" t="s">
        <v>498</v>
      </c>
      <c r="Y22" s="1307"/>
      <c r="Z22" s="1291" t="s">
        <v>447</v>
      </c>
      <c r="AA22" s="1475" t="s">
        <v>335</v>
      </c>
      <c r="AB22" s="1478" t="s">
        <v>418</v>
      </c>
      <c r="AC22" s="1397"/>
      <c r="AD22" s="1397"/>
      <c r="AE22" s="1397"/>
      <c r="AF22" s="1397"/>
      <c r="AG22" s="1398"/>
      <c r="AH22"/>
      <c r="AI22"/>
      <c r="AJ22" s="13"/>
      <c r="AK22" s="4"/>
    </row>
    <row r="23" spans="1:37" s="11" customFormat="1" ht="45" x14ac:dyDescent="0.25">
      <c r="A23" s="52"/>
      <c r="B23" s="965" t="s">
        <v>353</v>
      </c>
      <c r="C23" s="392"/>
      <c r="D23" s="4"/>
      <c r="E23" s="1281"/>
      <c r="F23" s="403"/>
      <c r="G23"/>
      <c r="H23" s="1308"/>
      <c r="I23" s="1284"/>
      <c r="J23" s="1286"/>
      <c r="K23" s="1289"/>
      <c r="L23" s="1292"/>
      <c r="M23" s="534"/>
      <c r="N23" s="1415"/>
      <c r="O23" s="1284"/>
      <c r="P23" s="1310"/>
      <c r="Q23" s="1289"/>
      <c r="R23" s="1286"/>
      <c r="S23" s="1418"/>
      <c r="T23" s="1306"/>
      <c r="U23" s="1292"/>
      <c r="V23" s="1286"/>
      <c r="W23" s="1300"/>
      <c r="X23" s="1284"/>
      <c r="Y23" s="1308"/>
      <c r="Z23" s="1292"/>
      <c r="AA23" s="1476"/>
      <c r="AB23" s="1478"/>
      <c r="AC23" s="1397"/>
      <c r="AD23" s="1397"/>
      <c r="AE23" s="1397"/>
      <c r="AF23" s="1397"/>
      <c r="AG23" s="1398"/>
      <c r="AH23"/>
      <c r="AI23"/>
      <c r="AJ23" s="13"/>
      <c r="AK23" s="4"/>
    </row>
    <row r="24" spans="1:37" s="11" customFormat="1" ht="45" x14ac:dyDescent="0.6">
      <c r="A24" s="52"/>
      <c r="B24" s="1137" t="s">
        <v>352</v>
      </c>
      <c r="C24" s="392"/>
      <c r="D24" s="4"/>
      <c r="E24" s="1281"/>
      <c r="F24" s="422"/>
      <c r="G24"/>
      <c r="H24" s="1308"/>
      <c r="I24" s="1284"/>
      <c r="J24" s="1286"/>
      <c r="K24" s="1289"/>
      <c r="L24" s="1292"/>
      <c r="M24" s="534"/>
      <c r="N24" s="1415"/>
      <c r="O24" s="1284"/>
      <c r="P24" s="1310"/>
      <c r="Q24" s="1289"/>
      <c r="R24" s="1286"/>
      <c r="S24" s="1418"/>
      <c r="T24" s="1306"/>
      <c r="U24" s="1292"/>
      <c r="V24" s="1286"/>
      <c r="W24" s="1300"/>
      <c r="X24" s="1284"/>
      <c r="Y24" s="1308"/>
      <c r="Z24" s="1292"/>
      <c r="AA24" s="1476"/>
      <c r="AB24" s="1478"/>
      <c r="AC24" s="1397"/>
      <c r="AD24" s="1397"/>
      <c r="AE24" s="1397"/>
      <c r="AF24" s="1397"/>
      <c r="AG24" s="1398"/>
      <c r="AH24"/>
      <c r="AI24"/>
      <c r="AJ24" s="13"/>
      <c r="AK24" s="4"/>
    </row>
    <row r="25" spans="1:37" s="11" customFormat="1" ht="45.75" thickBot="1" x14ac:dyDescent="0.25">
      <c r="A25" s="52"/>
      <c r="B25" s="1138" t="s">
        <v>422</v>
      </c>
      <c r="C25" s="392"/>
      <c r="D25" s="4"/>
      <c r="E25" s="1282"/>
      <c r="F25" s="423"/>
      <c r="G25"/>
      <c r="H25" s="1455"/>
      <c r="I25" s="1285"/>
      <c r="J25" s="1287"/>
      <c r="K25" s="1290"/>
      <c r="L25" s="1293"/>
      <c r="M25" s="534"/>
      <c r="N25" s="1416"/>
      <c r="O25" s="1285"/>
      <c r="P25" s="1310"/>
      <c r="Q25" s="1290"/>
      <c r="R25" s="1287"/>
      <c r="S25" s="1419"/>
      <c r="T25" s="1306"/>
      <c r="U25" s="1293"/>
      <c r="V25" s="1287"/>
      <c r="W25" s="1301"/>
      <c r="X25" s="1285"/>
      <c r="Y25" s="1309"/>
      <c r="Z25" s="1293"/>
      <c r="AA25" s="1477"/>
      <c r="AB25" s="1478"/>
      <c r="AC25" s="1397"/>
      <c r="AD25" s="1397"/>
      <c r="AE25" s="1397"/>
      <c r="AF25" s="1397"/>
      <c r="AG25" s="1398"/>
      <c r="AH25"/>
      <c r="AI25"/>
      <c r="AJ25" s="13"/>
      <c r="AK25" s="4"/>
    </row>
    <row r="26" spans="1:37" s="11" customFormat="1" ht="34.5" thickBot="1" x14ac:dyDescent="0.3">
      <c r="A26" s="52"/>
      <c r="B26" s="1143" t="s">
        <v>423</v>
      </c>
      <c r="C26" s="392"/>
      <c r="D26" s="4"/>
      <c r="E26" s="469" t="s">
        <v>254</v>
      </c>
      <c r="F26" s="424"/>
      <c r="G26"/>
      <c r="H26" s="1349" t="s">
        <v>206</v>
      </c>
      <c r="I26" s="1350"/>
      <c r="J26" s="1350"/>
      <c r="K26" s="1350"/>
      <c r="L26" s="1351"/>
      <c r="M26" s="533"/>
      <c r="N26" s="1349" t="s">
        <v>206</v>
      </c>
      <c r="O26" s="1354"/>
      <c r="P26" s="1350"/>
      <c r="Q26" s="1350"/>
      <c r="R26" s="1352"/>
      <c r="S26" s="1349" t="s">
        <v>206</v>
      </c>
      <c r="T26" s="1350"/>
      <c r="U26" s="1350"/>
      <c r="V26" s="1350"/>
      <c r="W26" s="1352"/>
      <c r="X26" s="1349" t="s">
        <v>206</v>
      </c>
      <c r="Y26" s="1350"/>
      <c r="Z26" s="1350"/>
      <c r="AA26" s="1350"/>
      <c r="AB26" s="1352"/>
      <c r="AC26" s="1397"/>
      <c r="AD26" s="1397"/>
      <c r="AE26" s="1397"/>
      <c r="AF26" s="1397"/>
      <c r="AG26" s="1398"/>
      <c r="AH26"/>
      <c r="AI26"/>
      <c r="AJ26" s="13"/>
      <c r="AK26" s="4"/>
    </row>
    <row r="27" spans="1:37" s="11" customFormat="1" ht="45" customHeight="1" x14ac:dyDescent="0.2">
      <c r="A27" s="52"/>
      <c r="B27" s="1142" t="s">
        <v>38</v>
      </c>
      <c r="C27" s="392"/>
      <c r="D27" s="4"/>
      <c r="E27" s="529" t="s">
        <v>228</v>
      </c>
      <c r="F27" s="1460" t="s">
        <v>155</v>
      </c>
      <c r="G27"/>
      <c r="H27" s="1307"/>
      <c r="I27" s="1305" t="s">
        <v>33</v>
      </c>
      <c r="J27" s="1307"/>
      <c r="K27" s="1311" t="s">
        <v>453</v>
      </c>
      <c r="L27" s="1324" t="s">
        <v>34</v>
      </c>
      <c r="M27" s="534"/>
      <c r="N27" s="1399" t="s">
        <v>428</v>
      </c>
      <c r="O27" s="1305" t="s">
        <v>551</v>
      </c>
      <c r="P27" s="1291" t="s">
        <v>447</v>
      </c>
      <c r="Q27" s="1288" t="s">
        <v>419</v>
      </c>
      <c r="R27" s="1299"/>
      <c r="S27" s="1399" t="s">
        <v>428</v>
      </c>
      <c r="T27" s="1305" t="s">
        <v>33</v>
      </c>
      <c r="U27" s="1310" t="s">
        <v>34</v>
      </c>
      <c r="V27" s="1311" t="s">
        <v>453</v>
      </c>
      <c r="W27" s="1299"/>
      <c r="X27" s="1305" t="s">
        <v>33</v>
      </c>
      <c r="Y27" s="1307"/>
      <c r="Z27" s="1307"/>
      <c r="AA27" s="1310" t="s">
        <v>34</v>
      </c>
      <c r="AB27" s="1311" t="s">
        <v>419</v>
      </c>
      <c r="AC27" s="1397"/>
      <c r="AD27" s="1397"/>
      <c r="AE27" s="1397"/>
      <c r="AF27" s="1397"/>
      <c r="AG27" s="1398"/>
      <c r="AH27"/>
      <c r="AI27"/>
      <c r="AJ27" s="13"/>
      <c r="AK27" s="4"/>
    </row>
    <row r="28" spans="1:37" s="11" customFormat="1" ht="45" customHeight="1" x14ac:dyDescent="0.2">
      <c r="A28" s="52"/>
      <c r="B28" s="970" t="s">
        <v>32</v>
      </c>
      <c r="C28" s="392"/>
      <c r="D28" s="4"/>
      <c r="E28" s="529" t="s">
        <v>229</v>
      </c>
      <c r="F28" s="1461"/>
      <c r="G28"/>
      <c r="H28" s="1308"/>
      <c r="I28" s="1306"/>
      <c r="J28" s="1308"/>
      <c r="K28" s="1312"/>
      <c r="L28" s="1324"/>
      <c r="M28" s="534"/>
      <c r="N28" s="1399"/>
      <c r="O28" s="1306"/>
      <c r="P28" s="1292"/>
      <c r="Q28" s="1289"/>
      <c r="R28" s="1300"/>
      <c r="S28" s="1399"/>
      <c r="T28" s="1306"/>
      <c r="U28" s="1310"/>
      <c r="V28" s="1312"/>
      <c r="W28" s="1300"/>
      <c r="X28" s="1306"/>
      <c r="Y28" s="1308"/>
      <c r="Z28" s="1308"/>
      <c r="AA28" s="1310"/>
      <c r="AB28" s="1312"/>
      <c r="AC28" s="1397"/>
      <c r="AD28" s="1397"/>
      <c r="AE28" s="1397"/>
      <c r="AF28" s="1397"/>
      <c r="AG28" s="1398"/>
      <c r="AH28"/>
      <c r="AI28"/>
      <c r="AJ28" s="13"/>
      <c r="AK28" s="4"/>
    </row>
    <row r="29" spans="1:37" s="11" customFormat="1" ht="45" customHeight="1" x14ac:dyDescent="0.2">
      <c r="A29" s="52"/>
      <c r="B29" s="54"/>
      <c r="C29" s="53"/>
      <c r="D29" s="4"/>
      <c r="E29" s="529" t="s">
        <v>269</v>
      </c>
      <c r="F29" s="1462"/>
      <c r="G29"/>
      <c r="H29" s="1308"/>
      <c r="I29" s="1306"/>
      <c r="J29" s="1308"/>
      <c r="K29" s="1312"/>
      <c r="L29" s="1324"/>
      <c r="M29" s="534"/>
      <c r="N29" s="1399"/>
      <c r="O29" s="1306"/>
      <c r="P29" s="1292"/>
      <c r="Q29" s="1289"/>
      <c r="R29" s="1300"/>
      <c r="S29" s="1399"/>
      <c r="T29" s="1306"/>
      <c r="U29" s="1310"/>
      <c r="V29" s="1312"/>
      <c r="W29" s="1300"/>
      <c r="X29" s="1306"/>
      <c r="Y29" s="1308"/>
      <c r="Z29" s="1308"/>
      <c r="AA29" s="1310"/>
      <c r="AB29" s="1312"/>
      <c r="AC29" s="1397"/>
      <c r="AD29" s="1397"/>
      <c r="AE29" s="1397"/>
      <c r="AF29" s="1397"/>
      <c r="AG29" s="1398"/>
      <c r="AH29"/>
      <c r="AI29"/>
      <c r="AJ29" s="13"/>
      <c r="AK29" s="4"/>
    </row>
    <row r="30" spans="1:37" s="11" customFormat="1" ht="45.75" customHeight="1" thickBot="1" x14ac:dyDescent="0.25">
      <c r="A30" s="52"/>
      <c r="B30" s="54"/>
      <c r="C30" s="53"/>
      <c r="D30" s="4"/>
      <c r="E30" s="529" t="s">
        <v>270</v>
      </c>
      <c r="F30" s="403"/>
      <c r="G30"/>
      <c r="H30" s="1455"/>
      <c r="I30" s="1306"/>
      <c r="J30" s="1455"/>
      <c r="K30" s="1312"/>
      <c r="L30" s="1324"/>
      <c r="M30" s="534"/>
      <c r="N30" s="1399"/>
      <c r="O30" s="1306"/>
      <c r="P30" s="1293"/>
      <c r="Q30" s="1290"/>
      <c r="R30" s="1301"/>
      <c r="S30" s="1399"/>
      <c r="T30" s="1306"/>
      <c r="U30" s="1413"/>
      <c r="V30" s="1312"/>
      <c r="W30" s="1400"/>
      <c r="X30" s="1306"/>
      <c r="Y30" s="1309"/>
      <c r="Z30" s="1309"/>
      <c r="AA30" s="1413"/>
      <c r="AB30" s="1463"/>
      <c r="AC30" s="1397"/>
      <c r="AD30" s="1397"/>
      <c r="AE30" s="1397"/>
      <c r="AF30" s="1397"/>
      <c r="AG30" s="1398"/>
      <c r="AH30"/>
      <c r="AI30"/>
      <c r="AJ30" s="13"/>
      <c r="AK30" s="4"/>
    </row>
    <row r="31" spans="1:37" s="11" customFormat="1" ht="34.5" thickBot="1" x14ac:dyDescent="0.25">
      <c r="A31" s="52"/>
      <c r="B31" s="54"/>
      <c r="C31" s="53"/>
      <c r="D31" s="4"/>
      <c r="E31" s="470" t="s">
        <v>255</v>
      </c>
      <c r="F31" s="471"/>
      <c r="G31"/>
      <c r="H31" s="1464" t="s">
        <v>345</v>
      </c>
      <c r="I31" s="1465"/>
      <c r="J31" s="1465"/>
      <c r="K31" s="1465"/>
      <c r="L31" s="1466"/>
      <c r="M31" s="68"/>
      <c r="N31" s="1464" t="s">
        <v>345</v>
      </c>
      <c r="O31" s="1465"/>
      <c r="P31" s="1465"/>
      <c r="Q31" s="1465"/>
      <c r="R31" s="1471"/>
      <c r="S31" s="1443" t="s">
        <v>206</v>
      </c>
      <c r="T31" s="1444"/>
      <c r="U31" s="1444"/>
      <c r="V31" s="1444"/>
      <c r="W31" s="1445"/>
      <c r="X31" s="1467" t="s">
        <v>345</v>
      </c>
      <c r="Y31" s="1468"/>
      <c r="Z31" s="1468"/>
      <c r="AA31" s="1468"/>
      <c r="AB31" s="1469"/>
      <c r="AC31" s="68"/>
      <c r="AD31" s="31"/>
      <c r="AE31" s="31"/>
      <c r="AF31" s="31"/>
      <c r="AG31" s="104"/>
      <c r="AH31"/>
      <c r="AI31"/>
      <c r="AJ31" s="13"/>
      <c r="AK31" s="4"/>
    </row>
    <row r="32" spans="1:37" s="11" customFormat="1" ht="30" customHeight="1" x14ac:dyDescent="0.2">
      <c r="A32" s="52"/>
      <c r="B32" s="54"/>
      <c r="C32" s="53"/>
      <c r="D32" s="4"/>
      <c r="E32" s="470" t="s">
        <v>256</v>
      </c>
      <c r="F32" s="1441" t="s">
        <v>204</v>
      </c>
      <c r="G32"/>
      <c r="H32" s="1464"/>
      <c r="I32" s="1465"/>
      <c r="J32" s="1465"/>
      <c r="K32" s="1465"/>
      <c r="L32" s="1466"/>
      <c r="M32" s="68"/>
      <c r="N32" s="1464"/>
      <c r="O32" s="1465"/>
      <c r="P32" s="1465"/>
      <c r="Q32" s="1465"/>
      <c r="R32" s="1471"/>
      <c r="S32" s="1446" t="s">
        <v>497</v>
      </c>
      <c r="T32" s="1447"/>
      <c r="U32" s="1447"/>
      <c r="V32" s="1447"/>
      <c r="W32" s="1448"/>
      <c r="X32" s="1470"/>
      <c r="Y32" s="1465"/>
      <c r="Z32" s="1465"/>
      <c r="AA32" s="1465"/>
      <c r="AB32" s="1471"/>
      <c r="AC32" s="68"/>
      <c r="AD32" s="31"/>
      <c r="AE32" s="31"/>
      <c r="AF32" s="31"/>
      <c r="AG32" s="104"/>
      <c r="AH32"/>
      <c r="AI32"/>
      <c r="AJ32" s="13"/>
      <c r="AK32" s="4"/>
    </row>
    <row r="33" spans="1:45" s="11" customFormat="1" ht="30.75" customHeight="1" thickBot="1" x14ac:dyDescent="0.25">
      <c r="A33" s="500"/>
      <c r="B33" s="957" t="s">
        <v>503</v>
      </c>
      <c r="C33" s="392"/>
      <c r="D33" s="4"/>
      <c r="E33" s="470" t="s">
        <v>257</v>
      </c>
      <c r="F33" s="1442"/>
      <c r="G33"/>
      <c r="H33" s="1464"/>
      <c r="I33" s="1465"/>
      <c r="J33" s="1465"/>
      <c r="K33" s="1465"/>
      <c r="L33" s="1466"/>
      <c r="M33" s="68"/>
      <c r="N33" s="1464"/>
      <c r="O33" s="1465"/>
      <c r="P33" s="1465"/>
      <c r="Q33" s="1465"/>
      <c r="R33" s="1471"/>
      <c r="S33" s="1449"/>
      <c r="T33" s="1450"/>
      <c r="U33" s="1450"/>
      <c r="V33" s="1450"/>
      <c r="W33" s="1451"/>
      <c r="X33" s="1472"/>
      <c r="Y33" s="1473"/>
      <c r="Z33" s="1473"/>
      <c r="AA33" s="1473"/>
      <c r="AB33" s="1474"/>
      <c r="AC33" s="68"/>
      <c r="AD33" s="31"/>
      <c r="AE33" s="31"/>
      <c r="AF33" s="31"/>
      <c r="AG33" s="104"/>
      <c r="AH33"/>
      <c r="AI33"/>
      <c r="AJ33" s="13"/>
      <c r="AK33" s="4"/>
    </row>
    <row r="34" spans="1:45" s="11" customFormat="1" ht="57.75" customHeight="1" x14ac:dyDescent="0.2">
      <c r="A34" s="52"/>
      <c r="B34" s="536" t="s">
        <v>504</v>
      </c>
      <c r="C34" s="53"/>
      <c r="D34" s="4"/>
      <c r="E34" s="529" t="s">
        <v>258</v>
      </c>
      <c r="F34" s="1442"/>
      <c r="G34"/>
      <c r="H34" s="1307"/>
      <c r="I34" s="1305" t="s">
        <v>551</v>
      </c>
      <c r="J34" s="1307"/>
      <c r="K34" s="1311" t="s">
        <v>453</v>
      </c>
      <c r="L34" s="1456"/>
      <c r="M34" s="1439"/>
      <c r="N34" s="1307"/>
      <c r="O34" s="1305" t="s">
        <v>33</v>
      </c>
      <c r="P34" s="1307"/>
      <c r="Q34" s="1411" t="s">
        <v>453</v>
      </c>
      <c r="R34" s="1299"/>
      <c r="S34" s="1449"/>
      <c r="T34" s="1450"/>
      <c r="U34" s="1450"/>
      <c r="V34" s="1450"/>
      <c r="W34" s="1451"/>
      <c r="X34" s="1431" t="s">
        <v>242</v>
      </c>
      <c r="Y34" s="1431"/>
      <c r="Z34" s="1431"/>
      <c r="AA34" s="1431"/>
      <c r="AB34" s="1431"/>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308"/>
      <c r="I35" s="1306"/>
      <c r="J35" s="1308"/>
      <c r="K35" s="1312"/>
      <c r="L35" s="1457"/>
      <c r="M35" s="1439"/>
      <c r="N35" s="1308"/>
      <c r="O35" s="1306"/>
      <c r="P35" s="1308"/>
      <c r="Q35" s="1412"/>
      <c r="R35" s="1300"/>
      <c r="S35" s="1449"/>
      <c r="T35" s="1450"/>
      <c r="U35" s="1450"/>
      <c r="V35" s="1450"/>
      <c r="W35" s="1451"/>
      <c r="X35" s="1432"/>
      <c r="Y35" s="1432"/>
      <c r="Z35" s="1432"/>
      <c r="AA35" s="1432"/>
      <c r="AB35" s="1432"/>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308"/>
      <c r="I36" s="1306"/>
      <c r="J36" s="1308"/>
      <c r="K36" s="1312"/>
      <c r="L36" s="1457"/>
      <c r="M36" s="1439"/>
      <c r="N36" s="1308"/>
      <c r="O36" s="1306"/>
      <c r="P36" s="1308"/>
      <c r="Q36" s="1412"/>
      <c r="R36" s="1300"/>
      <c r="S36" s="1449"/>
      <c r="T36" s="1450"/>
      <c r="U36" s="1450"/>
      <c r="V36" s="1450"/>
      <c r="W36" s="1451"/>
      <c r="X36" s="1433" t="s">
        <v>283</v>
      </c>
      <c r="Y36" s="1434"/>
      <c r="Z36" s="1434"/>
      <c r="AA36" s="1434"/>
      <c r="AB36" s="1435"/>
      <c r="AC36" s="68"/>
      <c r="AD36" s="31"/>
      <c r="AE36" s="31"/>
      <c r="AF36" s="31"/>
      <c r="AG36" s="104"/>
      <c r="AH36"/>
      <c r="AI36"/>
      <c r="AJ36" s="13"/>
      <c r="AK36" s="4"/>
    </row>
    <row r="37" spans="1:45" s="11" customFormat="1" ht="57.75" customHeight="1" thickBot="1" x14ac:dyDescent="0.25">
      <c r="A37" s="52"/>
      <c r="B37" s="54"/>
      <c r="C37" s="53"/>
      <c r="D37" s="4"/>
      <c r="E37" s="472" t="s">
        <v>261</v>
      </c>
      <c r="F37" s="473"/>
      <c r="G37" s="1439"/>
      <c r="H37" s="1455"/>
      <c r="I37" s="1306"/>
      <c r="J37" s="1455"/>
      <c r="K37" s="1312"/>
      <c r="L37" s="1458"/>
      <c r="M37" s="1440"/>
      <c r="N37" s="1309"/>
      <c r="O37" s="1306"/>
      <c r="P37" s="1309"/>
      <c r="Q37" s="1311"/>
      <c r="R37" s="1400"/>
      <c r="S37" s="1452"/>
      <c r="T37" s="1453"/>
      <c r="U37" s="1453"/>
      <c r="V37" s="1453"/>
      <c r="W37" s="1454"/>
      <c r="X37" s="1436"/>
      <c r="Y37" s="1437"/>
      <c r="Z37" s="1437"/>
      <c r="AA37" s="1437"/>
      <c r="AB37" s="1438"/>
      <c r="AC37" s="68"/>
      <c r="AD37" s="31"/>
      <c r="AE37" s="31"/>
      <c r="AF37" s="31"/>
      <c r="AG37" s="104"/>
      <c r="AH37"/>
      <c r="AI37"/>
      <c r="AJ37" s="13"/>
      <c r="AK37" s="4"/>
    </row>
    <row r="38" spans="1:45" s="11" customFormat="1" ht="45.75" thickBot="1" x14ac:dyDescent="0.65">
      <c r="A38" s="52"/>
      <c r="B38" s="54"/>
      <c r="C38" s="53"/>
      <c r="D38" s="4"/>
      <c r="E38" s="474" t="s">
        <v>276</v>
      </c>
      <c r="F38" s="425"/>
      <c r="G38" s="1439"/>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440"/>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72"/>
      <c r="AG41" s="114"/>
      <c r="AH41"/>
      <c r="AI41"/>
      <c r="AJ41"/>
      <c r="AK41"/>
    </row>
    <row r="42" spans="1:45" s="11" customFormat="1" ht="35.25" x14ac:dyDescent="0.45">
      <c r="A42" s="52"/>
      <c r="B42" s="976" t="s">
        <v>137</v>
      </c>
      <c r="C42" s="394"/>
      <c r="D42" s="233"/>
      <c r="E42" s="234"/>
      <c r="F42" s="1428" t="s">
        <v>107</v>
      </c>
      <c r="G42" s="1428"/>
      <c r="H42" s="1428"/>
      <c r="I42" s="1428"/>
      <c r="J42" s="1428"/>
      <c r="K42" s="1428"/>
      <c r="L42" s="1428"/>
      <c r="M42" s="1428"/>
      <c r="N42" s="1428"/>
      <c r="O42" s="1428"/>
      <c r="P42" s="1428"/>
      <c r="Q42" s="1428"/>
      <c r="R42" s="1428"/>
      <c r="S42" s="1428"/>
      <c r="T42" s="1428"/>
      <c r="U42" s="1428"/>
      <c r="V42" s="1428"/>
      <c r="W42" s="1428"/>
      <c r="X42" s="1428"/>
      <c r="Y42" s="1428"/>
      <c r="Z42" s="1428"/>
      <c r="AA42" s="1428"/>
      <c r="AB42" s="1428"/>
      <c r="AC42" s="1428"/>
      <c r="AD42" s="1428"/>
      <c r="AE42" s="1428"/>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2:AG30"/>
    <mergeCell ref="H26:L26"/>
    <mergeCell ref="N26:R26"/>
    <mergeCell ref="S26:W26"/>
    <mergeCell ref="X26:AB26"/>
    <mergeCell ref="N27:N30"/>
    <mergeCell ref="R27:R30"/>
    <mergeCell ref="V27:V30"/>
    <mergeCell ref="W27:W30"/>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329" transitionEvaluation="1">
    <tabColor indexed="8"/>
    <pageSetUpPr autoPageBreaks="0"/>
  </sheetPr>
  <dimension ref="A1:Q1210"/>
  <sheetViews>
    <sheetView showGridLines="0" tabSelected="1" topLeftCell="F329" zoomScale="84" zoomScaleNormal="84" zoomScaleSheetLayoutView="84" workbookViewId="0">
      <selection activeCell="P356" sqref="P356"/>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x14ac:dyDescent="0.2">
      <c r="A1" s="1139"/>
      <c r="B1" s="537" t="s">
        <v>673</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479" t="str">
        <f>'802.11 Cover'!$E$2</f>
        <v>133rd IEEE 802.11 WIRELESS LOCAL AREA NETWORKS SESSION</v>
      </c>
      <c r="F3" s="1480"/>
      <c r="G3" s="1480"/>
      <c r="H3" s="1481"/>
      <c r="I3" s="1481"/>
      <c r="J3" s="1481"/>
      <c r="K3" s="1481"/>
      <c r="L3" s="1481"/>
      <c r="M3" s="1481"/>
      <c r="N3" s="1482"/>
      <c r="O3" s="762"/>
    </row>
    <row r="4" spans="1:15" ht="18.75" customHeight="1" x14ac:dyDescent="0.2">
      <c r="A4" s="500"/>
      <c r="B4" s="1255" t="str">
        <f>Title!$B$4</f>
        <v>R7</v>
      </c>
      <c r="C4" s="53"/>
      <c r="E4" s="1483" t="str">
        <f>'802.11 Cover'!$E$5</f>
        <v>Hyatt Regency    Atlanta, Georgia, US</v>
      </c>
      <c r="F4" s="1484"/>
      <c r="G4" s="1484"/>
      <c r="H4" s="1484"/>
      <c r="I4" s="1484"/>
      <c r="J4" s="1484"/>
      <c r="K4" s="1484"/>
      <c r="L4" s="1484"/>
      <c r="M4" s="1484"/>
      <c r="N4" s="1485"/>
      <c r="O4" s="762"/>
    </row>
    <row r="5" spans="1:15" ht="15.75" customHeight="1" x14ac:dyDescent="0.2">
      <c r="A5" s="500"/>
      <c r="B5" s="1256"/>
      <c r="C5" s="53"/>
      <c r="E5" s="1486" t="str">
        <f>'802.11 Cover'!$E$7</f>
        <v>May 13-18, 2012</v>
      </c>
      <c r="F5" s="1487"/>
      <c r="G5" s="1487"/>
      <c r="H5" s="1487"/>
      <c r="I5" s="1487"/>
      <c r="J5" s="1487"/>
      <c r="K5" s="1487"/>
      <c r="L5" s="1487"/>
      <c r="M5" s="1487"/>
      <c r="N5" s="1488"/>
      <c r="O5" s="117"/>
    </row>
    <row r="6" spans="1:15" ht="15.75" customHeight="1" thickBot="1" x14ac:dyDescent="0.25">
      <c r="A6" s="500"/>
      <c r="B6" s="1257"/>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489" t="s">
        <v>689</v>
      </c>
      <c r="F8" s="1490"/>
      <c r="G8" s="1490"/>
      <c r="H8" s="1491"/>
      <c r="I8" s="1491"/>
      <c r="J8" s="1491"/>
      <c r="K8" s="1491"/>
      <c r="L8" s="1491"/>
      <c r="M8" s="1491"/>
      <c r="N8" s="1492"/>
      <c r="O8" s="81"/>
    </row>
    <row r="9" spans="1:15" ht="15.75" customHeight="1" x14ac:dyDescent="0.2">
      <c r="A9" s="500"/>
      <c r="B9" s="956" t="s">
        <v>163</v>
      </c>
      <c r="C9" s="392"/>
      <c r="E9" s="1495" t="s">
        <v>336</v>
      </c>
      <c r="F9" s="1496"/>
      <c r="G9" s="1496"/>
      <c r="H9" s="1496"/>
      <c r="I9" s="1496"/>
      <c r="J9" s="1496"/>
      <c r="K9" s="1496"/>
      <c r="L9" s="1496"/>
      <c r="M9" s="1496"/>
      <c r="N9" s="1497"/>
      <c r="O9" s="121"/>
    </row>
    <row r="10" spans="1:15" ht="15.75" customHeight="1" x14ac:dyDescent="0.2">
      <c r="A10" s="500"/>
      <c r="B10" s="535"/>
      <c r="C10" s="538"/>
      <c r="E10" s="1500" t="s">
        <v>108</v>
      </c>
      <c r="F10" s="1501"/>
      <c r="G10" s="1501"/>
      <c r="H10" s="1501"/>
      <c r="I10" s="1501"/>
      <c r="J10" s="1501"/>
      <c r="K10" s="1501"/>
      <c r="L10" s="1501"/>
      <c r="M10" s="1501"/>
      <c r="N10" s="1502"/>
      <c r="O10" s="121"/>
    </row>
    <row r="11" spans="1:15" ht="15.75" customHeight="1" x14ac:dyDescent="0.2">
      <c r="A11" s="500"/>
      <c r="B11" s="957" t="s">
        <v>501</v>
      </c>
      <c r="C11" s="392"/>
      <c r="E11" s="1503" t="s">
        <v>412</v>
      </c>
      <c r="F11" s="1504"/>
      <c r="G11" s="1504"/>
      <c r="H11" s="1504"/>
      <c r="I11" s="1504"/>
      <c r="J11" s="1504"/>
      <c r="K11" s="1504"/>
      <c r="L11" s="1504"/>
      <c r="M11" s="1504"/>
      <c r="N11" s="1505"/>
      <c r="O11" s="122"/>
    </row>
    <row r="12" spans="1:15" ht="15.75" customHeight="1" x14ac:dyDescent="0.2">
      <c r="A12" s="52"/>
      <c r="B12" s="536" t="s">
        <v>502</v>
      </c>
      <c r="C12" s="53"/>
      <c r="E12" s="775"/>
      <c r="F12" s="768"/>
      <c r="G12" s="775"/>
      <c r="H12" s="24"/>
      <c r="I12" s="25"/>
      <c r="J12" s="1498" t="str">
        <f>Title!$B$4</f>
        <v>R7</v>
      </c>
      <c r="K12" s="25"/>
      <c r="L12" s="374"/>
      <c r="M12" s="794"/>
      <c r="N12" s="1493" t="s">
        <v>280</v>
      </c>
      <c r="O12" s="122"/>
    </row>
    <row r="13" spans="1:15" ht="15.75" customHeight="1" x14ac:dyDescent="0.2">
      <c r="A13" s="500"/>
      <c r="B13" s="958" t="s">
        <v>189</v>
      </c>
      <c r="C13" s="392"/>
      <c r="E13" s="775"/>
      <c r="F13" s="768"/>
      <c r="G13" s="775"/>
      <c r="H13" s="24"/>
      <c r="I13" s="25"/>
      <c r="J13" s="1499"/>
      <c r="K13" s="25"/>
      <c r="L13" s="374"/>
      <c r="M13" s="795"/>
      <c r="N13" s="1494"/>
      <c r="O13" s="122"/>
    </row>
    <row r="14" spans="1:15" ht="15.75" customHeight="1" x14ac:dyDescent="0.2">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x14ac:dyDescent="0.2">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213"/>
      <c r="F16" s="216">
        <v>1.2</v>
      </c>
      <c r="G16" s="1177"/>
      <c r="H16" s="985"/>
      <c r="I16" s="185" t="s">
        <v>2</v>
      </c>
      <c r="J16" s="340" t="s">
        <v>702</v>
      </c>
      <c r="K16" s="177" t="s">
        <v>208</v>
      </c>
      <c r="L16" s="986" t="s">
        <v>141</v>
      </c>
      <c r="M16" s="783">
        <v>1</v>
      </c>
      <c r="N16" s="987">
        <f>N15+TIME(0,M15,0)</f>
        <v>0.37569444444444444</v>
      </c>
      <c r="O16" s="129"/>
    </row>
    <row r="17" spans="1:15" ht="15.75" customHeight="1" x14ac:dyDescent="0.2">
      <c r="A17" s="52"/>
      <c r="B17" s="962" t="s">
        <v>445</v>
      </c>
      <c r="C17" s="339"/>
      <c r="E17" s="1213"/>
      <c r="F17" s="216"/>
      <c r="G17" s="1177"/>
      <c r="H17" s="985"/>
      <c r="I17" s="185"/>
      <c r="J17" s="988"/>
      <c r="K17" s="177"/>
      <c r="L17" s="986"/>
      <c r="M17" s="783"/>
      <c r="N17" s="987"/>
      <c r="O17" s="122"/>
    </row>
    <row r="18" spans="1:15" ht="15.75" customHeight="1" x14ac:dyDescent="0.2">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180"/>
      <c r="F20" s="1148"/>
      <c r="G20" s="1180"/>
      <c r="H20" s="996"/>
      <c r="I20" s="997"/>
      <c r="J20" s="997"/>
      <c r="K20" s="997"/>
      <c r="L20" s="997"/>
      <c r="M20" s="1096"/>
      <c r="N20" s="998"/>
      <c r="O20" s="82"/>
    </row>
    <row r="21" spans="1:15" ht="15.75" customHeight="1" x14ac:dyDescent="0.2">
      <c r="A21" s="500"/>
      <c r="B21" s="963" t="s">
        <v>295</v>
      </c>
      <c r="C21" s="392"/>
      <c r="E21" s="1216">
        <v>2</v>
      </c>
      <c r="F21" s="1149"/>
      <c r="G21" s="1181"/>
      <c r="H21" s="999"/>
      <c r="I21" s="1000" t="s">
        <v>154</v>
      </c>
      <c r="J21" s="1001" t="s">
        <v>146</v>
      </c>
      <c r="K21" s="1001" t="s">
        <v>208</v>
      </c>
      <c r="L21" s="1002" t="s">
        <v>716</v>
      </c>
      <c r="M21" s="1097">
        <v>1</v>
      </c>
      <c r="N21" s="1003">
        <f>N19+TIME(0,M19,0)</f>
        <v>0.37777777777777777</v>
      </c>
      <c r="O21" s="82"/>
    </row>
    <row r="22" spans="1:15" ht="15.75" customHeight="1" x14ac:dyDescent="0.25">
      <c r="A22" s="52"/>
      <c r="B22" s="1141" t="s">
        <v>334</v>
      </c>
      <c r="C22" s="392"/>
      <c r="E22" s="1182"/>
      <c r="F22" s="1150"/>
      <c r="G22" s="1182"/>
      <c r="H22" s="1004"/>
      <c r="I22" s="1005"/>
      <c r="J22" s="986"/>
      <c r="K22" s="986"/>
      <c r="L22" s="986"/>
      <c r="M22" s="1098"/>
      <c r="N22" s="1006"/>
      <c r="O22" s="122"/>
    </row>
    <row r="23" spans="1:15" ht="15.75" customHeight="1" x14ac:dyDescent="0.25">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x14ac:dyDescent="0.2">
      <c r="A24" s="52"/>
      <c r="B24" s="1137" t="s">
        <v>352</v>
      </c>
      <c r="C24" s="392"/>
      <c r="E24" s="1218"/>
      <c r="F24" s="1152">
        <v>3.1</v>
      </c>
      <c r="G24" s="1184"/>
      <c r="H24" s="1009"/>
      <c r="I24" s="1005" t="s">
        <v>49</v>
      </c>
      <c r="J24" s="443" t="s">
        <v>319</v>
      </c>
      <c r="K24" s="177" t="s">
        <v>208</v>
      </c>
      <c r="L24" s="986" t="s">
        <v>329</v>
      </c>
      <c r="M24" s="783"/>
      <c r="N24" s="178"/>
      <c r="O24" s="122"/>
    </row>
    <row r="25" spans="1:15" ht="15.75" customHeight="1" x14ac:dyDescent="0.2">
      <c r="A25" s="52"/>
      <c r="B25" s="1138" t="s">
        <v>422</v>
      </c>
      <c r="C25" s="392"/>
      <c r="E25" s="1218"/>
      <c r="F25" s="1152"/>
      <c r="G25" s="1185">
        <v>1</v>
      </c>
      <c r="H25" s="1009"/>
      <c r="I25" s="1005"/>
      <c r="J25" s="496" t="s">
        <v>451</v>
      </c>
      <c r="K25" s="177"/>
      <c r="L25" s="986"/>
      <c r="M25" s="783"/>
      <c r="N25" s="178"/>
      <c r="O25" s="122"/>
    </row>
    <row r="26" spans="1:15" ht="15.75" customHeight="1" x14ac:dyDescent="0.25">
      <c r="A26" s="52"/>
      <c r="B26" s="1143" t="s">
        <v>423</v>
      </c>
      <c r="C26" s="392"/>
      <c r="E26" s="1218"/>
      <c r="F26" s="1152"/>
      <c r="G26" s="1177">
        <f>G25+1</f>
        <v>2</v>
      </c>
      <c r="H26" s="1010"/>
      <c r="I26" s="1005"/>
      <c r="J26" s="496" t="s">
        <v>413</v>
      </c>
      <c r="K26" s="177" t="s">
        <v>208</v>
      </c>
      <c r="L26" s="986" t="s">
        <v>349</v>
      </c>
      <c r="M26" s="783"/>
      <c r="N26" s="178"/>
      <c r="O26" s="122"/>
    </row>
    <row r="27" spans="1:15" ht="15.75" customHeight="1" x14ac:dyDescent="0.2">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x14ac:dyDescent="0.2">
      <c r="A28" s="52"/>
      <c r="B28" s="970" t="s">
        <v>32</v>
      </c>
      <c r="C28" s="392"/>
      <c r="E28" s="1218"/>
      <c r="F28" s="1152"/>
      <c r="G28" s="1184"/>
      <c r="H28" s="985"/>
      <c r="I28" s="1005"/>
      <c r="J28" s="496" t="s">
        <v>438</v>
      </c>
      <c r="K28" s="177" t="s">
        <v>208</v>
      </c>
      <c r="L28" s="986" t="s">
        <v>349</v>
      </c>
      <c r="M28" s="783"/>
      <c r="N28" s="178"/>
      <c r="O28" s="122"/>
    </row>
    <row r="29" spans="1:15" ht="15.75" customHeight="1" x14ac:dyDescent="0.2">
      <c r="A29" s="52"/>
      <c r="B29" s="54"/>
      <c r="C29" s="53"/>
      <c r="E29" s="1213"/>
      <c r="F29" s="216"/>
      <c r="G29" s="1177"/>
      <c r="H29" s="985"/>
      <c r="I29" s="1005" t="s">
        <v>49</v>
      </c>
      <c r="J29" s="1011" t="s">
        <v>169</v>
      </c>
      <c r="K29" s="177" t="s">
        <v>208</v>
      </c>
      <c r="L29" s="986" t="s">
        <v>349</v>
      </c>
      <c r="M29" s="783"/>
      <c r="N29" s="178"/>
      <c r="O29" s="82"/>
    </row>
    <row r="30" spans="1:15" ht="15.75" customHeight="1" x14ac:dyDescent="0.2">
      <c r="A30" s="52"/>
      <c r="B30" s="54"/>
      <c r="C30" s="53"/>
      <c r="E30" s="1213"/>
      <c r="F30" s="216"/>
      <c r="G30" s="1177"/>
      <c r="H30" s="985"/>
      <c r="I30" s="1005" t="s">
        <v>49</v>
      </c>
      <c r="J30" s="1011" t="s">
        <v>439</v>
      </c>
      <c r="K30" s="177" t="s">
        <v>208</v>
      </c>
      <c r="L30" s="986" t="s">
        <v>349</v>
      </c>
      <c r="M30" s="783"/>
      <c r="N30" s="178"/>
      <c r="O30" s="82"/>
    </row>
    <row r="31" spans="1:15" ht="15.75" customHeight="1" x14ac:dyDescent="0.2">
      <c r="A31" s="52"/>
      <c r="B31" s="54"/>
      <c r="C31" s="53"/>
      <c r="E31" s="1213"/>
      <c r="F31" s="216"/>
      <c r="G31" s="1177"/>
      <c r="H31" s="985"/>
      <c r="I31" s="1005" t="s">
        <v>49</v>
      </c>
      <c r="J31" s="1011" t="s">
        <v>150</v>
      </c>
      <c r="K31" s="177" t="s">
        <v>208</v>
      </c>
      <c r="L31" s="986" t="s">
        <v>349</v>
      </c>
      <c r="M31" s="783"/>
      <c r="N31" s="178"/>
      <c r="O31" s="82"/>
    </row>
    <row r="32" spans="1:15" ht="15.75" customHeight="1" x14ac:dyDescent="0.2">
      <c r="A32" s="52"/>
      <c r="B32" s="54"/>
      <c r="C32" s="53"/>
      <c r="E32" s="1213"/>
      <c r="F32" s="216"/>
      <c r="G32" s="1177"/>
      <c r="H32" s="985"/>
      <c r="I32" s="1005" t="s">
        <v>49</v>
      </c>
      <c r="J32" s="1011" t="s">
        <v>151</v>
      </c>
      <c r="K32" s="177" t="s">
        <v>208</v>
      </c>
      <c r="L32" s="986" t="s">
        <v>349</v>
      </c>
      <c r="M32" s="783"/>
      <c r="N32" s="178"/>
      <c r="O32" s="129"/>
    </row>
    <row r="33" spans="1:16" ht="15.75" customHeight="1" x14ac:dyDescent="0.2">
      <c r="A33" s="500"/>
      <c r="B33" s="957" t="s">
        <v>503</v>
      </c>
      <c r="C33" s="392"/>
      <c r="E33" s="1213"/>
      <c r="F33" s="216"/>
      <c r="G33" s="1177"/>
      <c r="H33" s="985"/>
      <c r="I33" s="1005" t="s">
        <v>49</v>
      </c>
      <c r="J33" s="1011" t="s">
        <v>440</v>
      </c>
      <c r="K33" s="177" t="s">
        <v>208</v>
      </c>
      <c r="L33" s="986" t="s">
        <v>349</v>
      </c>
      <c r="M33" s="783"/>
      <c r="N33" s="178"/>
      <c r="O33" s="129"/>
    </row>
    <row r="34" spans="1:16" ht="15.75" customHeight="1" x14ac:dyDescent="0.2">
      <c r="A34" s="52"/>
      <c r="B34" s="536" t="s">
        <v>504</v>
      </c>
      <c r="C34" s="53"/>
      <c r="E34" s="1213"/>
      <c r="F34" s="216"/>
      <c r="G34" s="1177"/>
      <c r="H34" s="985"/>
      <c r="I34" s="1005" t="s">
        <v>49</v>
      </c>
      <c r="J34" s="1011" t="s">
        <v>170</v>
      </c>
      <c r="K34" s="177" t="s">
        <v>208</v>
      </c>
      <c r="L34" s="986" t="s">
        <v>349</v>
      </c>
      <c r="M34" s="783"/>
      <c r="N34" s="178"/>
      <c r="O34" s="129"/>
    </row>
    <row r="35" spans="1:16" ht="15.75" customHeight="1" x14ac:dyDescent="0.2">
      <c r="A35" s="52"/>
      <c r="B35" s="1135" t="s">
        <v>544</v>
      </c>
      <c r="C35" s="392"/>
      <c r="E35" s="1213"/>
      <c r="F35" s="216"/>
      <c r="G35" s="1177"/>
      <c r="H35" s="985"/>
      <c r="I35" s="1005" t="s">
        <v>49</v>
      </c>
      <c r="J35" s="1011" t="s">
        <v>441</v>
      </c>
      <c r="K35" s="177" t="s">
        <v>208</v>
      </c>
      <c r="L35" s="986" t="s">
        <v>349</v>
      </c>
      <c r="M35" s="783"/>
      <c r="N35" s="178"/>
      <c r="O35" s="129"/>
    </row>
    <row r="36" spans="1:16" ht="15.75" customHeight="1" x14ac:dyDescent="0.2">
      <c r="A36" s="52"/>
      <c r="B36" s="1136" t="s">
        <v>498</v>
      </c>
      <c r="C36" s="392"/>
      <c r="E36" s="1213"/>
      <c r="F36" s="216"/>
      <c r="G36" s="1177"/>
      <c r="H36" s="985"/>
      <c r="I36" s="1005" t="s">
        <v>49</v>
      </c>
      <c r="J36" s="1011" t="s">
        <v>171</v>
      </c>
      <c r="K36" s="177" t="s">
        <v>208</v>
      </c>
      <c r="L36" s="986" t="s">
        <v>349</v>
      </c>
      <c r="M36" s="783"/>
      <c r="N36" s="178"/>
      <c r="O36" s="129"/>
    </row>
    <row r="37" spans="1:16" ht="15.75" customHeight="1" x14ac:dyDescent="0.2">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x14ac:dyDescent="0.25">
      <c r="A38" s="52"/>
      <c r="B38" s="54"/>
      <c r="C38" s="53"/>
      <c r="E38" s="1213"/>
      <c r="F38" s="216"/>
      <c r="G38" s="1177"/>
      <c r="H38" s="985"/>
      <c r="I38" s="1005"/>
      <c r="J38" s="176" t="s">
        <v>414</v>
      </c>
      <c r="K38" s="177" t="s">
        <v>208</v>
      </c>
      <c r="L38" s="986" t="s">
        <v>349</v>
      </c>
      <c r="M38" s="783"/>
      <c r="N38" s="178"/>
      <c r="O38" s="129"/>
    </row>
    <row r="39" spans="1:16" ht="15.75" customHeight="1" x14ac:dyDescent="0.2">
      <c r="A39" s="52"/>
      <c r="B39" s="973" t="s">
        <v>358</v>
      </c>
      <c r="C39" s="394"/>
      <c r="E39" s="1213"/>
      <c r="F39" s="216"/>
      <c r="G39" s="1177">
        <v>1</v>
      </c>
      <c r="H39" s="985"/>
      <c r="I39" s="1005" t="s">
        <v>49</v>
      </c>
      <c r="J39" s="1012" t="s">
        <v>152</v>
      </c>
      <c r="K39" s="177"/>
      <c r="L39" s="986"/>
      <c r="M39" s="783"/>
      <c r="N39" s="178"/>
      <c r="O39" s="130"/>
    </row>
    <row r="40" spans="1:16" ht="15.75" customHeight="1" x14ac:dyDescent="0.2">
      <c r="A40" s="52"/>
      <c r="B40" s="974" t="s">
        <v>307</v>
      </c>
      <c r="C40" s="394"/>
      <c r="E40" s="1219"/>
      <c r="F40" s="239">
        <v>3.3</v>
      </c>
      <c r="G40" s="1186"/>
      <c r="H40" s="1013"/>
      <c r="I40" s="992" t="s">
        <v>344</v>
      </c>
      <c r="J40" s="421" t="s">
        <v>202</v>
      </c>
      <c r="K40" s="168" t="s">
        <v>208</v>
      </c>
      <c r="L40" s="994" t="s">
        <v>328</v>
      </c>
      <c r="M40" s="1095"/>
      <c r="N40" s="199"/>
      <c r="O40" s="130"/>
    </row>
    <row r="41" spans="1:16" ht="15.75" customHeight="1" x14ac:dyDescent="0.2">
      <c r="A41" s="52"/>
      <c r="B41" s="975" t="s">
        <v>285</v>
      </c>
      <c r="C41" s="394"/>
      <c r="E41" s="1180"/>
      <c r="F41" s="1148"/>
      <c r="G41" s="1180"/>
      <c r="H41" s="996"/>
      <c r="I41" s="997"/>
      <c r="J41" s="1014"/>
      <c r="K41" s="997"/>
      <c r="L41" s="997"/>
      <c r="M41" s="1096"/>
      <c r="N41" s="1015"/>
      <c r="O41" s="129"/>
    </row>
    <row r="42" spans="1:16" ht="15.75" customHeight="1" x14ac:dyDescent="0.2">
      <c r="A42" s="52"/>
      <c r="B42" s="976" t="s">
        <v>137</v>
      </c>
      <c r="C42" s="394"/>
      <c r="E42" s="1217">
        <v>4</v>
      </c>
      <c r="F42" s="1151"/>
      <c r="G42" s="1183"/>
      <c r="H42" s="1007"/>
      <c r="I42" s="982"/>
      <c r="J42" s="1008" t="s">
        <v>186</v>
      </c>
      <c r="K42" s="983"/>
      <c r="L42" s="983"/>
      <c r="M42" s="1094"/>
      <c r="N42" s="190"/>
      <c r="O42" s="527"/>
    </row>
    <row r="43" spans="1:16" ht="15.75" customHeight="1" x14ac:dyDescent="0.2">
      <c r="A43" s="52"/>
      <c r="B43" s="977" t="s">
        <v>138</v>
      </c>
      <c r="C43" s="394"/>
      <c r="E43" s="1220"/>
      <c r="F43" s="1150">
        <v>4.0999999999999996</v>
      </c>
      <c r="G43" s="1182"/>
      <c r="H43" s="1004"/>
      <c r="I43" s="1005" t="s">
        <v>49</v>
      </c>
      <c r="J43" s="1016" t="s">
        <v>308</v>
      </c>
      <c r="K43" s="986"/>
      <c r="L43" s="986"/>
      <c r="M43" s="1098"/>
      <c r="N43" s="190"/>
      <c r="O43" s="528"/>
    </row>
    <row r="44" spans="1:16" ht="15.75" customHeight="1" x14ac:dyDescent="0.2">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220"/>
      <c r="F45" s="1150"/>
      <c r="G45" s="1177">
        <f>G44+1</f>
        <v>2</v>
      </c>
      <c r="H45" s="1004"/>
      <c r="I45" s="1005" t="s">
        <v>49</v>
      </c>
      <c r="J45" s="1017" t="s">
        <v>698</v>
      </c>
      <c r="K45" s="986" t="s">
        <v>208</v>
      </c>
      <c r="L45" s="986" t="s">
        <v>271</v>
      </c>
      <c r="M45" s="1098">
        <v>2</v>
      </c>
      <c r="N45" s="987">
        <f t="shared" ref="N45:N50" si="0">N44+TIME(0,M44,0)</f>
        <v>0.38194444444444442</v>
      </c>
      <c r="O45" s="129"/>
    </row>
    <row r="46" spans="1:16" ht="15.75" customHeight="1" x14ac:dyDescent="0.2">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220"/>
      <c r="F48" s="1150"/>
      <c r="G48" s="1177">
        <f t="shared" ref="G48:G60" si="1">G47+1</f>
        <v>5</v>
      </c>
      <c r="H48" s="1004"/>
      <c r="I48" s="1005" t="s">
        <v>49</v>
      </c>
      <c r="J48" s="1019" t="s">
        <v>708</v>
      </c>
      <c r="K48" s="986" t="s">
        <v>208</v>
      </c>
      <c r="L48" s="986" t="s">
        <v>271</v>
      </c>
      <c r="M48" s="1098">
        <v>1</v>
      </c>
      <c r="N48" s="987">
        <f t="shared" si="0"/>
        <v>0.38541666666666663</v>
      </c>
      <c r="O48" s="129"/>
    </row>
    <row r="49" spans="1:15" ht="15.75" customHeight="1" x14ac:dyDescent="0.2">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x14ac:dyDescent="0.2">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673</v>
      </c>
      <c r="C54" s="503"/>
      <c r="E54" s="1218"/>
      <c r="F54" s="1150"/>
      <c r="G54" s="1177">
        <f t="shared" si="1"/>
        <v>11</v>
      </c>
      <c r="H54" s="1009"/>
      <c r="I54" s="1005" t="s">
        <v>49</v>
      </c>
      <c r="J54" s="1017" t="s">
        <v>693</v>
      </c>
      <c r="K54" s="177" t="s">
        <v>208</v>
      </c>
      <c r="L54" s="986" t="s">
        <v>271</v>
      </c>
      <c r="M54" s="783">
        <v>3</v>
      </c>
      <c r="N54" s="987">
        <f t="shared" si="2"/>
        <v>0.39097222222222217</v>
      </c>
      <c r="O54" s="122"/>
    </row>
    <row r="55" spans="1:15" ht="15.75" customHeight="1" x14ac:dyDescent="0.2">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x14ac:dyDescent="0.25">
      <c r="A56" s="798"/>
      <c r="B56" s="798"/>
      <c r="C56" s="798"/>
      <c r="E56" s="1218"/>
      <c r="F56" s="1150"/>
      <c r="G56" s="1177">
        <f t="shared" si="1"/>
        <v>13</v>
      </c>
      <c r="H56" s="1009"/>
      <c r="I56" s="1005" t="s">
        <v>49</v>
      </c>
      <c r="J56" s="341" t="s">
        <v>694</v>
      </c>
      <c r="K56" s="418" t="s">
        <v>208</v>
      </c>
      <c r="L56" s="986" t="s">
        <v>271</v>
      </c>
      <c r="M56" s="783">
        <v>2</v>
      </c>
      <c r="N56" s="987">
        <f t="shared" si="2"/>
        <v>0.39444444444444438</v>
      </c>
      <c r="O56" s="122"/>
    </row>
    <row r="57" spans="1:15" ht="15.75" customHeight="1" x14ac:dyDescent="0.2">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x14ac:dyDescent="0.2">
      <c r="A60" s="798"/>
      <c r="B60" s="798"/>
      <c r="C60" s="798"/>
      <c r="E60" s="1180"/>
      <c r="F60" s="1148"/>
      <c r="G60" s="1177">
        <f t="shared" si="1"/>
        <v>17</v>
      </c>
      <c r="H60" s="1009"/>
      <c r="I60" s="1005" t="s">
        <v>49</v>
      </c>
      <c r="J60" s="215" t="s">
        <v>703</v>
      </c>
      <c r="K60" s="177" t="s">
        <v>208</v>
      </c>
      <c r="L60" s="986" t="s">
        <v>271</v>
      </c>
      <c r="M60" s="783">
        <v>2</v>
      </c>
      <c r="N60" s="987">
        <f>N58+TIME(0,M58,0)</f>
        <v>0.39861111111111103</v>
      </c>
      <c r="O60" s="131"/>
    </row>
    <row r="61" spans="1:15" ht="15.75" customHeight="1" x14ac:dyDescent="0.2">
      <c r="E61" s="1221">
        <v>5</v>
      </c>
      <c r="F61" s="1154"/>
      <c r="G61" s="1187"/>
      <c r="H61" s="1020"/>
      <c r="I61" s="1513" t="s">
        <v>159</v>
      </c>
      <c r="J61" s="1513"/>
      <c r="K61" s="1513"/>
      <c r="L61" s="1513"/>
      <c r="M61" s="1513"/>
      <c r="N61" s="1514"/>
      <c r="O61" s="129"/>
    </row>
    <row r="62" spans="1:15" ht="15.75" customHeight="1" x14ac:dyDescent="0.2">
      <c r="E62" s="1218"/>
      <c r="F62" s="1152"/>
      <c r="G62" s="1184"/>
      <c r="H62" s="1009"/>
      <c r="I62" s="1005"/>
      <c r="J62" s="177"/>
      <c r="K62" s="177"/>
      <c r="L62" s="177"/>
      <c r="M62" s="783"/>
      <c r="N62" s="987"/>
      <c r="O62" s="762"/>
    </row>
    <row r="63" spans="1:15" ht="15.75" customHeight="1" x14ac:dyDescent="0.2">
      <c r="E63" s="1222"/>
      <c r="F63" s="1155">
        <v>5.0999999999999996</v>
      </c>
      <c r="G63" s="1188"/>
      <c r="H63" s="1004"/>
      <c r="I63" s="1005" t="s">
        <v>49</v>
      </c>
      <c r="J63" s="1016" t="s">
        <v>677</v>
      </c>
      <c r="K63" s="986"/>
      <c r="L63" s="986"/>
      <c r="M63" s="1098"/>
      <c r="N63" s="987"/>
      <c r="O63" s="83"/>
    </row>
    <row r="64" spans="1:15" ht="15.75" customHeight="1" x14ac:dyDescent="0.25">
      <c r="E64" s="1223"/>
      <c r="F64" s="1153"/>
      <c r="G64" s="1185">
        <v>1</v>
      </c>
      <c r="H64" s="985"/>
      <c r="I64" s="1005" t="s">
        <v>49</v>
      </c>
      <c r="J64" s="162" t="s">
        <v>704</v>
      </c>
      <c r="K64" s="177" t="s">
        <v>208</v>
      </c>
      <c r="L64" s="986" t="s">
        <v>165</v>
      </c>
      <c r="M64" s="783">
        <v>1</v>
      </c>
      <c r="N64" s="182">
        <f>N58+TIME(0,M58,0)</f>
        <v>0.39861111111111103</v>
      </c>
      <c r="O64" s="83"/>
    </row>
    <row r="65" spans="5:15" ht="15.75" customHeight="1" x14ac:dyDescent="0.25">
      <c r="E65" s="1213"/>
      <c r="F65" s="216"/>
      <c r="G65" s="1177">
        <f>G64+1</f>
        <v>2</v>
      </c>
      <c r="H65" s="985"/>
      <c r="I65" s="1005" t="s">
        <v>49</v>
      </c>
      <c r="J65" s="162" t="s">
        <v>705</v>
      </c>
      <c r="K65" s="177" t="s">
        <v>208</v>
      </c>
      <c r="L65" s="986" t="s">
        <v>165</v>
      </c>
      <c r="M65" s="783">
        <v>1</v>
      </c>
      <c r="N65" s="182">
        <f>N64+TIME(0,M64,0)</f>
        <v>0.39930555555555547</v>
      </c>
      <c r="O65" s="83"/>
    </row>
    <row r="66" spans="5:15" ht="15.75" customHeight="1" x14ac:dyDescent="0.25">
      <c r="E66" s="1213"/>
      <c r="F66" s="216"/>
      <c r="G66" s="1177">
        <f t="shared" ref="G66:G76" si="3">G65+1</f>
        <v>3</v>
      </c>
      <c r="H66" s="985"/>
      <c r="I66" s="1005" t="s">
        <v>49</v>
      </c>
      <c r="J66" s="1242" t="s">
        <v>706</v>
      </c>
      <c r="K66" s="171" t="s">
        <v>6</v>
      </c>
      <c r="L66" s="986" t="s">
        <v>165</v>
      </c>
      <c r="M66" s="783">
        <v>2</v>
      </c>
      <c r="N66" s="182">
        <f t="shared" ref="N66:N73" si="4">N65+TIME(0,M65,0)</f>
        <v>0.39999999999999991</v>
      </c>
      <c r="O66" s="83"/>
    </row>
    <row r="67" spans="5:15" ht="15.75" customHeight="1" x14ac:dyDescent="0.25">
      <c r="E67" s="1224"/>
      <c r="F67" s="1168"/>
      <c r="G67" s="1177">
        <f t="shared" si="3"/>
        <v>4</v>
      </c>
      <c r="H67" s="985"/>
      <c r="I67" s="171" t="s">
        <v>49</v>
      </c>
      <c r="J67" s="162" t="s">
        <v>707</v>
      </c>
      <c r="K67" s="171" t="s">
        <v>6</v>
      </c>
      <c r="L67" s="986" t="s">
        <v>165</v>
      </c>
      <c r="M67" s="783">
        <v>1</v>
      </c>
      <c r="N67" s="182">
        <f t="shared" si="4"/>
        <v>0.4013888888888888</v>
      </c>
      <c r="O67" s="129"/>
    </row>
    <row r="68" spans="5:15" ht="15.75" customHeight="1" x14ac:dyDescent="0.2">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x14ac:dyDescent="0.25">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x14ac:dyDescent="0.2">
      <c r="E70" s="1213"/>
      <c r="F70" s="216"/>
      <c r="G70" s="1177">
        <f t="shared" si="3"/>
        <v>7</v>
      </c>
      <c r="H70" s="985"/>
      <c r="I70" s="1005" t="s">
        <v>49</v>
      </c>
      <c r="M70" s="1100"/>
      <c r="N70" s="182">
        <f t="shared" si="4"/>
        <v>0.40347222222222212</v>
      </c>
      <c r="O70" s="83"/>
    </row>
    <row r="71" spans="5:15" ht="15.75" customHeight="1" x14ac:dyDescent="0.2">
      <c r="E71" s="1213"/>
      <c r="F71" s="216"/>
      <c r="G71" s="1177">
        <f t="shared" si="3"/>
        <v>8</v>
      </c>
      <c r="H71" s="985"/>
      <c r="I71" s="1005" t="s">
        <v>49</v>
      </c>
      <c r="J71" s="1021"/>
      <c r="K71" s="986"/>
      <c r="L71" s="1005"/>
      <c r="M71" s="783"/>
      <c r="N71" s="182">
        <f t="shared" si="4"/>
        <v>0.40347222222222212</v>
      </c>
      <c r="O71" s="83"/>
    </row>
    <row r="72" spans="5:15" ht="15.75" customHeight="1" x14ac:dyDescent="0.2">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x14ac:dyDescent="0.2">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x14ac:dyDescent="0.2">
      <c r="E74" s="1223"/>
      <c r="F74" s="1153"/>
      <c r="G74" s="1177"/>
      <c r="H74" s="985"/>
      <c r="I74" s="1005"/>
      <c r="J74" s="1016" t="s">
        <v>78</v>
      </c>
      <c r="K74" s="986"/>
      <c r="L74" s="169"/>
      <c r="M74" s="783"/>
      <c r="N74" s="182"/>
      <c r="O74" s="132"/>
    </row>
    <row r="75" spans="5:15" ht="16.5" customHeight="1" x14ac:dyDescent="0.25">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x14ac:dyDescent="0.2">
      <c r="E76" s="1222"/>
      <c r="F76" s="1155"/>
      <c r="G76" s="1177">
        <f t="shared" si="3"/>
        <v>12</v>
      </c>
      <c r="H76" s="1023"/>
      <c r="I76" s="1005" t="s">
        <v>49</v>
      </c>
      <c r="J76" s="1024" t="s">
        <v>153</v>
      </c>
      <c r="K76" s="986"/>
      <c r="L76" s="1005"/>
      <c r="M76" s="783">
        <v>1</v>
      </c>
      <c r="N76" s="182">
        <f>N75+TIME(0,M75,0)</f>
        <v>0.40555555555555545</v>
      </c>
      <c r="O76" s="83"/>
    </row>
    <row r="77" spans="5:15" ht="15.75" customHeight="1" x14ac:dyDescent="0.2">
      <c r="E77" s="1213"/>
      <c r="F77" s="216"/>
      <c r="G77" s="1177"/>
      <c r="H77" s="1004"/>
      <c r="I77" s="177"/>
      <c r="J77" s="200"/>
      <c r="K77" s="177"/>
      <c r="L77" s="177"/>
      <c r="M77" s="783"/>
      <c r="N77" s="182"/>
      <c r="O77" s="129"/>
    </row>
    <row r="78" spans="5:15" ht="15.75" customHeight="1" x14ac:dyDescent="0.2">
      <c r="E78" s="1222"/>
      <c r="F78" s="1155">
        <v>5.2</v>
      </c>
      <c r="G78" s="1188"/>
      <c r="H78" s="1004"/>
      <c r="I78" s="1005" t="s">
        <v>49</v>
      </c>
      <c r="J78" s="1016" t="s">
        <v>442</v>
      </c>
      <c r="K78" s="986"/>
      <c r="L78" s="986"/>
      <c r="M78" s="783"/>
      <c r="N78" s="182">
        <f>N76+TIME(0,M76,0)</f>
        <v>0.40624999999999989</v>
      </c>
      <c r="O78" s="129"/>
    </row>
    <row r="79" spans="5:15" ht="15.75" customHeight="1" x14ac:dyDescent="0.2">
      <c r="E79" s="1224"/>
      <c r="F79" s="1153"/>
      <c r="G79" s="1185">
        <v>1</v>
      </c>
      <c r="H79" s="1004"/>
      <c r="I79" s="169" t="s">
        <v>49</v>
      </c>
      <c r="J79" s="986" t="s">
        <v>288</v>
      </c>
      <c r="K79" s="986" t="s">
        <v>208</v>
      </c>
      <c r="L79" s="1005" t="s">
        <v>264</v>
      </c>
      <c r="M79" s="783">
        <v>1</v>
      </c>
      <c r="N79" s="182">
        <f>N78+TIME(0,M78,0)</f>
        <v>0.40624999999999989</v>
      </c>
      <c r="O79" s="129"/>
    </row>
    <row r="80" spans="5:15" ht="15.75" customHeight="1" x14ac:dyDescent="0.25">
      <c r="E80" s="1224"/>
      <c r="F80" s="216"/>
      <c r="G80" s="1177">
        <f>G79+1</f>
        <v>2</v>
      </c>
      <c r="H80" s="1004"/>
      <c r="I80" s="169" t="s">
        <v>49</v>
      </c>
      <c r="J80" s="986" t="s">
        <v>281</v>
      </c>
      <c r="K80" s="161" t="s">
        <v>208</v>
      </c>
      <c r="L80" s="177" t="s">
        <v>102</v>
      </c>
      <c r="M80" s="1101">
        <v>1</v>
      </c>
      <c r="N80" s="182">
        <f>N79+TIME(0,M79,0)</f>
        <v>0.40694444444444433</v>
      </c>
      <c r="O80" s="129"/>
    </row>
    <row r="81" spans="1:15" ht="15.75" customHeight="1" x14ac:dyDescent="0.2">
      <c r="E81" s="1224"/>
      <c r="F81" s="216"/>
      <c r="G81" s="1177">
        <f>G80+1</f>
        <v>3</v>
      </c>
      <c r="H81" s="1004"/>
      <c r="I81" s="169" t="s">
        <v>49</v>
      </c>
      <c r="J81" s="986" t="s">
        <v>335</v>
      </c>
      <c r="K81" s="986" t="s">
        <v>208</v>
      </c>
      <c r="L81" s="177" t="s">
        <v>179</v>
      </c>
      <c r="M81" s="1099">
        <v>1</v>
      </c>
      <c r="N81" s="182"/>
      <c r="O81" s="129"/>
    </row>
    <row r="82" spans="1:15" ht="15.75" customHeight="1" x14ac:dyDescent="0.2">
      <c r="E82" s="1224"/>
      <c r="F82" s="216"/>
      <c r="G82" s="1177">
        <f>G81+1</f>
        <v>4</v>
      </c>
      <c r="H82" s="1004"/>
      <c r="I82" s="169" t="s">
        <v>49</v>
      </c>
      <c r="J82" s="986" t="s">
        <v>103</v>
      </c>
      <c r="K82" s="986" t="s">
        <v>208</v>
      </c>
      <c r="L82" s="177" t="s">
        <v>148</v>
      </c>
      <c r="M82" s="1099">
        <v>1</v>
      </c>
      <c r="N82" s="182"/>
      <c r="O82" s="129"/>
    </row>
    <row r="83" spans="1:15" ht="15.75" customHeight="1" x14ac:dyDescent="0.2">
      <c r="E83" s="1224"/>
      <c r="F83" s="216"/>
      <c r="G83" s="1177">
        <f>G82+1</f>
        <v>5</v>
      </c>
      <c r="H83" s="1004"/>
      <c r="I83" s="169" t="s">
        <v>49</v>
      </c>
      <c r="J83" s="986" t="s">
        <v>428</v>
      </c>
      <c r="K83" s="986" t="s">
        <v>208</v>
      </c>
      <c r="L83" s="177" t="s">
        <v>271</v>
      </c>
      <c r="M83" s="1099">
        <v>1</v>
      </c>
      <c r="N83" s="182"/>
      <c r="O83" s="129"/>
    </row>
    <row r="84" spans="1:15" ht="15.75" customHeight="1" x14ac:dyDescent="0.2">
      <c r="E84" s="1224"/>
      <c r="F84" s="216"/>
      <c r="G84" s="1177"/>
      <c r="H84" s="1004"/>
      <c r="I84" s="169"/>
      <c r="J84" s="1025"/>
      <c r="K84" s="1025"/>
      <c r="L84" s="1026"/>
      <c r="M84" s="1101"/>
      <c r="N84" s="182"/>
      <c r="O84" s="762"/>
    </row>
    <row r="85" spans="1:15" ht="15.75" customHeight="1" x14ac:dyDescent="0.2">
      <c r="E85" s="1224"/>
      <c r="F85" s="216"/>
      <c r="G85" s="1177"/>
      <c r="H85" s="1004"/>
      <c r="I85" s="169"/>
      <c r="J85" s="1025"/>
      <c r="K85" s="1025"/>
      <c r="L85" s="1026"/>
      <c r="M85" s="1101"/>
      <c r="N85" s="182"/>
      <c r="O85" s="762"/>
    </row>
    <row r="86" spans="1:15" ht="15.75" customHeight="1" x14ac:dyDescent="0.2">
      <c r="E86" s="1224"/>
      <c r="F86" s="216"/>
      <c r="G86" s="1177"/>
      <c r="H86" s="1004"/>
      <c r="I86" s="169"/>
      <c r="J86" s="1021"/>
      <c r="K86" s="986"/>
      <c r="L86" s="1005"/>
      <c r="M86" s="783"/>
      <c r="N86" s="182"/>
      <c r="O86" s="762"/>
    </row>
    <row r="87" spans="1:15" s="489" customFormat="1" ht="15.75" customHeight="1" x14ac:dyDescent="0.2">
      <c r="A87"/>
      <c r="B87"/>
      <c r="C87"/>
      <c r="D87" s="487"/>
      <c r="E87" s="1222"/>
      <c r="F87" s="1155">
        <v>5.3</v>
      </c>
      <c r="G87" s="1188"/>
      <c r="H87" s="1004"/>
      <c r="I87" s="1005"/>
      <c r="J87" s="1016" t="s">
        <v>236</v>
      </c>
      <c r="K87" s="986"/>
      <c r="L87" s="986"/>
      <c r="M87" s="783"/>
      <c r="N87" s="182">
        <f>N80+TIME(0,M80,0)</f>
        <v>0.40763888888888877</v>
      </c>
      <c r="O87" s="488"/>
    </row>
    <row r="88" spans="1:15" ht="15.75" customHeight="1" x14ac:dyDescent="0.25">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222"/>
      <c r="F89" s="1155"/>
      <c r="G89" s="1177">
        <f t="shared" ref="G89:G96" si="6">G88+1</f>
        <v>2</v>
      </c>
      <c r="H89" s="1023"/>
      <c r="I89" s="1005"/>
      <c r="J89" s="1021" t="s">
        <v>313</v>
      </c>
      <c r="K89" s="986"/>
      <c r="L89" s="1005"/>
      <c r="M89" s="783">
        <v>1</v>
      </c>
      <c r="N89" s="182">
        <f t="shared" si="5"/>
        <v>0.40833333333333321</v>
      </c>
      <c r="O89" s="762"/>
    </row>
    <row r="90" spans="1:15" ht="15.75" customHeight="1" x14ac:dyDescent="0.2">
      <c r="E90" s="1223"/>
      <c r="F90" s="1153"/>
      <c r="G90" s="1177">
        <f t="shared" si="6"/>
        <v>3</v>
      </c>
      <c r="H90" s="1023"/>
      <c r="I90" s="1005" t="s">
        <v>49</v>
      </c>
      <c r="J90" s="1028"/>
      <c r="K90" s="1029" t="s">
        <v>208</v>
      </c>
      <c r="L90" s="1030"/>
      <c r="M90" s="1102"/>
      <c r="N90" s="182">
        <f t="shared" si="5"/>
        <v>0.40902777777777766</v>
      </c>
      <c r="O90" s="762"/>
    </row>
    <row r="91" spans="1:15" ht="15.75" customHeight="1" x14ac:dyDescent="0.2">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x14ac:dyDescent="0.2">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x14ac:dyDescent="0.2">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x14ac:dyDescent="0.2">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x14ac:dyDescent="0.2">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x14ac:dyDescent="0.2">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x14ac:dyDescent="0.2">
      <c r="E97" s="1213"/>
      <c r="F97" s="216"/>
      <c r="G97" s="1177">
        <f>G96+1</f>
        <v>10</v>
      </c>
      <c r="H97" s="1004"/>
      <c r="I97" s="169" t="s">
        <v>49</v>
      </c>
      <c r="J97" s="1027" t="s">
        <v>31</v>
      </c>
      <c r="K97" s="986" t="s">
        <v>208</v>
      </c>
      <c r="L97" s="177" t="s">
        <v>452</v>
      </c>
      <c r="M97" s="1099">
        <v>1</v>
      </c>
      <c r="N97" s="182">
        <f t="shared" si="5"/>
        <v>0.41319444444444431</v>
      </c>
      <c r="O97" s="82"/>
    </row>
    <row r="98" spans="5:15" ht="15.75" customHeight="1" x14ac:dyDescent="0.2">
      <c r="E98" s="1213"/>
      <c r="F98" s="216"/>
      <c r="G98" s="1177"/>
      <c r="H98" s="1004"/>
      <c r="I98" s="169"/>
      <c r="J98" s="1021"/>
      <c r="K98" s="986"/>
      <c r="L98" s="177"/>
      <c r="M98" s="1099"/>
      <c r="N98" s="182"/>
      <c r="O98" s="762"/>
    </row>
    <row r="99" spans="5:15" ht="15.75" customHeight="1" x14ac:dyDescent="0.2">
      <c r="E99" s="1222"/>
      <c r="F99" s="1155">
        <v>5.4</v>
      </c>
      <c r="G99" s="1188"/>
      <c r="H99" s="1004"/>
      <c r="I99" s="1005" t="s">
        <v>49</v>
      </c>
      <c r="J99" s="1016" t="s">
        <v>160</v>
      </c>
      <c r="K99" s="986"/>
      <c r="L99" s="986"/>
      <c r="M99" s="1098"/>
      <c r="N99" s="182">
        <f>N96+TIME(0,M96,0)</f>
        <v>0.41319444444444431</v>
      </c>
      <c r="O99" s="762"/>
    </row>
    <row r="100" spans="5:15" ht="15.75" customHeight="1" x14ac:dyDescent="0.2">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x14ac:dyDescent="0.2">
      <c r="E102" s="1213"/>
      <c r="F102" s="216"/>
      <c r="G102" s="1177"/>
      <c r="H102" s="1004"/>
      <c r="I102" s="177"/>
      <c r="J102" s="200"/>
      <c r="K102" s="177"/>
      <c r="L102" s="177"/>
      <c r="M102" s="1099"/>
      <c r="N102" s="182">
        <f t="shared" si="7"/>
        <v>0.41458333333333319</v>
      </c>
      <c r="O102" s="762"/>
    </row>
    <row r="103" spans="5:15" ht="15.75" customHeight="1" x14ac:dyDescent="0.2">
      <c r="E103" s="1222"/>
      <c r="F103" s="216"/>
      <c r="G103" s="1177"/>
      <c r="H103" s="1004"/>
      <c r="I103" s="169"/>
      <c r="J103" s="1021"/>
      <c r="K103" s="986"/>
      <c r="L103" s="177"/>
      <c r="M103" s="1099"/>
      <c r="N103" s="182">
        <f t="shared" si="7"/>
        <v>0.41458333333333319</v>
      </c>
      <c r="O103" s="762"/>
    </row>
    <row r="104" spans="5:15" ht="15.75" customHeight="1" x14ac:dyDescent="0.2">
      <c r="E104" s="1222"/>
      <c r="F104" s="1155">
        <v>6</v>
      </c>
      <c r="G104" s="1188"/>
      <c r="H104" s="1004"/>
      <c r="I104" s="1005" t="s">
        <v>49</v>
      </c>
      <c r="J104" s="1016" t="s">
        <v>455</v>
      </c>
      <c r="K104" s="986"/>
      <c r="L104" s="177"/>
      <c r="M104" s="1099"/>
      <c r="N104" s="182">
        <f t="shared" si="7"/>
        <v>0.41458333333333319</v>
      </c>
      <c r="O104" s="117"/>
    </row>
    <row r="105" spans="5:15" ht="15.75" customHeight="1" x14ac:dyDescent="0.2">
      <c r="E105" s="1225"/>
      <c r="F105" s="1156"/>
      <c r="G105" s="1189">
        <v>1</v>
      </c>
      <c r="H105" s="991"/>
      <c r="I105" s="179" t="s">
        <v>49</v>
      </c>
      <c r="J105" s="1032"/>
      <c r="K105" s="994"/>
      <c r="L105" s="168"/>
      <c r="M105" s="1103"/>
      <c r="N105" s="187">
        <f t="shared" si="7"/>
        <v>0.41458333333333319</v>
      </c>
      <c r="O105" s="117"/>
    </row>
    <row r="106" spans="5:15" ht="15.75" customHeight="1" x14ac:dyDescent="0.2">
      <c r="E106" s="1201"/>
      <c r="F106" s="1153"/>
      <c r="G106" s="1185"/>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226">
        <v>6</v>
      </c>
      <c r="F108" s="1157"/>
      <c r="G108" s="1190"/>
      <c r="H108" s="1034"/>
      <c r="I108" s="204" t="s">
        <v>2</v>
      </c>
      <c r="J108" s="205" t="s">
        <v>52</v>
      </c>
      <c r="K108" s="1035"/>
      <c r="L108" s="1036"/>
      <c r="M108" s="1104"/>
      <c r="N108" s="367">
        <f>TIME(10,0,0)</f>
        <v>0.41666666666666669</v>
      </c>
      <c r="O108" s="81"/>
    </row>
    <row r="109" spans="5:15" ht="15.75" customHeight="1" x14ac:dyDescent="0.2">
      <c r="E109" s="1227"/>
      <c r="F109" s="1158"/>
      <c r="G109" s="1191"/>
      <c r="H109" s="1037"/>
      <c r="I109" s="811"/>
      <c r="J109" s="100"/>
      <c r="K109" s="811"/>
      <c r="L109" s="368"/>
      <c r="M109" s="1105"/>
      <c r="N109" s="223"/>
      <c r="O109" s="81"/>
    </row>
    <row r="110" spans="5:15" ht="15.75" customHeight="1" x14ac:dyDescent="0.2">
      <c r="E110" s="1228"/>
      <c r="F110" s="1159"/>
      <c r="G110" s="1192"/>
      <c r="H110" s="1038"/>
      <c r="I110" s="811"/>
      <c r="J110" s="322" t="s">
        <v>214</v>
      </c>
      <c r="K110" s="133"/>
      <c r="L110" s="369"/>
      <c r="M110" s="1106">
        <v>30</v>
      </c>
      <c r="N110" s="1039">
        <f>TIME(10,0,0)</f>
        <v>0.41666666666666669</v>
      </c>
      <c r="O110" s="122"/>
    </row>
    <row r="111" spans="5:15" ht="15.75" customHeight="1" x14ac:dyDescent="0.2">
      <c r="E111" s="1228"/>
      <c r="F111" s="1159"/>
      <c r="G111" s="1192"/>
      <c r="H111" s="1038"/>
      <c r="I111" s="811"/>
      <c r="J111" s="2"/>
      <c r="K111" s="100"/>
      <c r="L111" s="370"/>
      <c r="M111" s="1107"/>
      <c r="N111" s="1040"/>
      <c r="O111" s="82"/>
    </row>
    <row r="112" spans="5:15" ht="15.75" customHeight="1" x14ac:dyDescent="0.2">
      <c r="E112" s="1229"/>
      <c r="F112" s="1160"/>
      <c r="G112" s="1193"/>
      <c r="H112" s="1041"/>
      <c r="I112" s="23"/>
      <c r="J112" s="323" t="s">
        <v>244</v>
      </c>
      <c r="K112" s="134"/>
      <c r="L112" s="371"/>
      <c r="M112" s="1108"/>
      <c r="N112" s="1042">
        <f>N110+TIME(0,M110,0)</f>
        <v>0.4375</v>
      </c>
      <c r="O112" s="121"/>
    </row>
    <row r="113" spans="5:15" ht="15.75" customHeight="1" x14ac:dyDescent="0.2">
      <c r="E113" s="1230"/>
      <c r="F113" s="1161"/>
      <c r="G113" s="1194"/>
      <c r="H113" s="1043"/>
      <c r="I113" s="86"/>
      <c r="J113" s="87"/>
      <c r="K113" s="135"/>
      <c r="L113" s="375"/>
      <c r="M113" s="1109"/>
      <c r="N113" s="1044"/>
      <c r="O113" s="121"/>
    </row>
    <row r="114" spans="5:15" ht="15.75" customHeight="1" x14ac:dyDescent="0.2">
      <c r="E114" s="1231"/>
      <c r="F114" s="1162"/>
      <c r="G114" s="1195"/>
      <c r="H114" s="1045"/>
      <c r="I114" s="30"/>
      <c r="J114" s="43"/>
      <c r="K114" s="136"/>
      <c r="L114" s="376"/>
      <c r="M114" s="1110"/>
      <c r="N114" s="1046"/>
      <c r="O114" s="81"/>
    </row>
    <row r="115" spans="5:15" ht="15.75" customHeight="1" x14ac:dyDescent="0.2">
      <c r="E115" s="1232"/>
      <c r="F115" s="1163"/>
      <c r="G115" s="1196"/>
      <c r="H115" s="1047"/>
      <c r="I115" s="88"/>
      <c r="J115" s="89"/>
      <c r="K115" s="137"/>
      <c r="L115" s="377"/>
      <c r="M115" s="1111"/>
      <c r="N115" s="1048"/>
      <c r="O115" s="81"/>
    </row>
    <row r="116" spans="5:15" ht="15.75" customHeight="1" x14ac:dyDescent="0.2">
      <c r="E116" s="1197"/>
      <c r="F116" s="1164"/>
      <c r="G116" s="1197"/>
      <c r="H116" s="1049"/>
      <c r="I116" s="99"/>
      <c r="J116" s="99"/>
      <c r="K116" s="99"/>
      <c r="L116" s="378"/>
      <c r="M116" s="1112"/>
      <c r="N116" s="224"/>
      <c r="O116" s="83"/>
    </row>
    <row r="117" spans="5:15" ht="15.75" customHeight="1" x14ac:dyDescent="0.2">
      <c r="E117" s="1521" t="s">
        <v>7</v>
      </c>
      <c r="F117" s="1522"/>
      <c r="G117" s="1522"/>
      <c r="H117" s="1522"/>
      <c r="I117" s="1522"/>
      <c r="J117" s="1522"/>
      <c r="K117" s="1522"/>
      <c r="L117" s="1522"/>
      <c r="M117" s="1522"/>
      <c r="N117" s="1523"/>
      <c r="O117" s="83"/>
    </row>
    <row r="118" spans="5:15" ht="15.75" customHeight="1" x14ac:dyDescent="0.2">
      <c r="E118" s="1524" t="str">
        <f>E3</f>
        <v>133rd IEEE 802.11 WIRELESS LOCAL AREA NETWORKS SESSION</v>
      </c>
      <c r="F118" s="1481"/>
      <c r="G118" s="1481"/>
      <c r="H118" s="1481"/>
      <c r="I118" s="1481"/>
      <c r="J118" s="1481"/>
      <c r="K118" s="1481"/>
      <c r="L118" s="1481"/>
      <c r="M118" s="1481"/>
      <c r="N118" s="1482"/>
      <c r="O118" s="762"/>
    </row>
    <row r="119" spans="5:15" ht="15.75" customHeight="1" x14ac:dyDescent="0.2">
      <c r="E119" s="1525" t="str">
        <f>E4</f>
        <v>Hyatt Regency    Atlanta, Georgia, US</v>
      </c>
      <c r="F119" s="1526"/>
      <c r="G119" s="1526"/>
      <c r="H119" s="1526"/>
      <c r="I119" s="1526"/>
      <c r="J119" s="1526"/>
      <c r="K119" s="1526"/>
      <c r="L119" s="1526"/>
      <c r="M119" s="1526"/>
      <c r="N119" s="1527"/>
      <c r="O119" s="762"/>
    </row>
    <row r="120" spans="5:15" ht="15.75" customHeight="1" x14ac:dyDescent="0.2">
      <c r="E120" s="1528" t="str">
        <f>E5</f>
        <v>May 13-18, 2012</v>
      </c>
      <c r="F120" s="1529"/>
      <c r="G120" s="1529"/>
      <c r="H120" s="1511"/>
      <c r="I120" s="1511"/>
      <c r="J120" s="1511"/>
      <c r="K120" s="1511"/>
      <c r="L120" s="1511"/>
      <c r="M120" s="1511"/>
      <c r="N120" s="1512"/>
      <c r="O120" s="762"/>
    </row>
    <row r="121" spans="5:15" ht="15.75" customHeight="1" x14ac:dyDescent="0.2">
      <c r="E121" s="1233"/>
      <c r="F121" s="1165"/>
      <c r="G121" s="1198"/>
      <c r="H121" s="1050"/>
      <c r="I121" s="1051"/>
      <c r="J121" s="1051"/>
      <c r="K121" s="1051"/>
      <c r="L121" s="1051"/>
      <c r="M121" s="1113"/>
      <c r="N121" s="1052"/>
      <c r="O121" s="83"/>
    </row>
    <row r="122" spans="5:15" ht="15.75" customHeight="1" x14ac:dyDescent="0.2">
      <c r="E122" s="1234"/>
      <c r="F122" s="1166"/>
      <c r="G122" s="1199"/>
      <c r="H122" s="19"/>
      <c r="I122" s="20"/>
      <c r="J122" s="20"/>
      <c r="K122" s="20"/>
      <c r="L122" s="373"/>
      <c r="M122" s="1114"/>
      <c r="N122" s="220"/>
      <c r="O122" s="83"/>
    </row>
    <row r="123" spans="5:15" ht="15.75" customHeight="1" x14ac:dyDescent="0.2">
      <c r="E123" s="1506" t="s">
        <v>690</v>
      </c>
      <c r="F123" s="1507"/>
      <c r="G123" s="1507"/>
      <c r="H123" s="1508"/>
      <c r="I123" s="1508"/>
      <c r="J123" s="1508"/>
      <c r="K123" s="1508"/>
      <c r="L123" s="1508"/>
      <c r="M123" s="1508"/>
      <c r="N123" s="1509"/>
      <c r="O123" s="81"/>
    </row>
    <row r="124" spans="5:15" ht="15.75" customHeight="1" x14ac:dyDescent="0.2">
      <c r="E124" s="1518" t="str">
        <f>E9</f>
        <v>WG CHAIR - Bruce Kraemer (Marvell)</v>
      </c>
      <c r="F124" s="1519"/>
      <c r="G124" s="1519"/>
      <c r="H124" s="1519"/>
      <c r="I124" s="1519"/>
      <c r="J124" s="1519"/>
      <c r="K124" s="1519"/>
      <c r="L124" s="1519"/>
      <c r="M124" s="1519"/>
      <c r="N124" s="1520"/>
      <c r="O124" s="81"/>
    </row>
    <row r="125" spans="5:15" ht="15.75" customHeight="1" x14ac:dyDescent="0.2">
      <c r="E125" s="1530" t="str">
        <f>E10</f>
        <v>WG  VICE-CHAIR - Jon Rosdahl (CSR) -- WG  VICE-CHAIR - Adrian Stephens (Intel)</v>
      </c>
      <c r="F125" s="1531"/>
      <c r="G125" s="1531"/>
      <c r="H125" s="1531"/>
      <c r="I125" s="1531"/>
      <c r="J125" s="1531"/>
      <c r="K125" s="1531"/>
      <c r="L125" s="1531"/>
      <c r="M125" s="1531"/>
      <c r="N125" s="1532"/>
      <c r="O125" s="81"/>
    </row>
    <row r="126" spans="5:15" ht="27" customHeight="1" x14ac:dyDescent="0.2">
      <c r="E126" s="1533" t="str">
        <f>E11</f>
        <v>WG SECRETARY - STEPHEN MCCANN (RIM)</v>
      </c>
      <c r="F126" s="1534"/>
      <c r="G126" s="1534"/>
      <c r="H126" s="1534"/>
      <c r="I126" s="1534"/>
      <c r="J126" s="1534"/>
      <c r="K126" s="1534"/>
      <c r="L126" s="1534"/>
      <c r="M126" s="1534"/>
      <c r="N126" s="1535"/>
      <c r="O126" s="81"/>
    </row>
    <row r="127" spans="5:15" ht="15.75" customHeight="1" thickBot="1" x14ac:dyDescent="0.25">
      <c r="E127" s="1200"/>
      <c r="F127" s="1167"/>
      <c r="G127" s="1200"/>
      <c r="H127" s="32"/>
      <c r="I127" s="32"/>
      <c r="J127" s="1536" t="str">
        <f>Title!$B$4</f>
        <v>R7</v>
      </c>
      <c r="K127" s="32"/>
      <c r="L127" s="213"/>
      <c r="M127" s="1115"/>
      <c r="N127" s="225"/>
      <c r="O127" s="91"/>
    </row>
    <row r="128" spans="5:15" ht="15.75" customHeight="1" thickBot="1" x14ac:dyDescent="0.25">
      <c r="E128" s="1177"/>
      <c r="F128" s="216"/>
      <c r="G128" s="1177"/>
      <c r="H128" s="985"/>
      <c r="I128" s="164"/>
      <c r="J128" s="1537"/>
      <c r="K128" s="164"/>
      <c r="L128" s="164"/>
      <c r="M128" s="1100"/>
      <c r="N128" s="326" t="s">
        <v>415</v>
      </c>
      <c r="O128" s="81"/>
    </row>
    <row r="129" spans="4:15" ht="15.75" customHeight="1" x14ac:dyDescent="0.2">
      <c r="E129" s="1212">
        <v>1</v>
      </c>
      <c r="F129" s="1146"/>
      <c r="G129" s="1176"/>
      <c r="H129" s="981"/>
      <c r="I129" s="1053"/>
      <c r="J129" s="165" t="s">
        <v>158</v>
      </c>
      <c r="K129" s="983" t="s">
        <v>208</v>
      </c>
      <c r="L129" s="983" t="s">
        <v>327</v>
      </c>
      <c r="M129" s="1094">
        <v>1</v>
      </c>
      <c r="N129" s="987">
        <f>TIME(10,30,0)</f>
        <v>0.4375</v>
      </c>
      <c r="O129" s="442"/>
    </row>
    <row r="130" spans="4:15" ht="15.75" customHeight="1" x14ac:dyDescent="0.2">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x14ac:dyDescent="0.2">
      <c r="E131" s="1201"/>
      <c r="F131" s="1168"/>
      <c r="G131" s="1201"/>
      <c r="H131" s="1054"/>
      <c r="I131" s="169"/>
      <c r="J131" s="170"/>
      <c r="K131" s="171"/>
      <c r="L131" s="171"/>
      <c r="M131" s="1116"/>
      <c r="N131" s="1055"/>
      <c r="O131" s="442"/>
    </row>
    <row r="132" spans="4:15" ht="15.75" customHeight="1" x14ac:dyDescent="0.2">
      <c r="E132" s="1235">
        <v>2</v>
      </c>
      <c r="F132" s="1169"/>
      <c r="G132" s="1202"/>
      <c r="H132" s="1056"/>
      <c r="I132" s="172"/>
      <c r="J132" s="173" t="s">
        <v>216</v>
      </c>
      <c r="K132" s="174" t="s">
        <v>208</v>
      </c>
      <c r="L132" s="174" t="s">
        <v>48</v>
      </c>
      <c r="M132" s="1117"/>
      <c r="N132" s="182">
        <f>N130+TIME(0,M130,0)</f>
        <v>0.43888888888888888</v>
      </c>
      <c r="O132" s="442"/>
    </row>
    <row r="133" spans="4:15" ht="15.75" customHeight="1" x14ac:dyDescent="0.2">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x14ac:dyDescent="0.2">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x14ac:dyDescent="0.2">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x14ac:dyDescent="0.2">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x14ac:dyDescent="0.2">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x14ac:dyDescent="0.2">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x14ac:dyDescent="0.2">
      <c r="E140" s="1201"/>
      <c r="F140" s="1168"/>
      <c r="G140" s="1201"/>
      <c r="H140" s="1023"/>
      <c r="I140" s="169"/>
      <c r="J140" s="177"/>
      <c r="K140" s="171"/>
      <c r="L140" s="171"/>
      <c r="M140" s="1116"/>
      <c r="N140" s="198"/>
      <c r="O140" s="442"/>
    </row>
    <row r="141" spans="4:15" ht="15.75" customHeight="1" x14ac:dyDescent="0.2">
      <c r="E141" s="1236">
        <v>3</v>
      </c>
      <c r="F141" s="1170"/>
      <c r="G141" s="1204"/>
      <c r="H141" s="1062"/>
      <c r="I141" s="172" t="s">
        <v>49</v>
      </c>
      <c r="J141" s="165" t="s">
        <v>203</v>
      </c>
      <c r="K141" s="181"/>
      <c r="L141" s="181"/>
      <c r="M141" s="1117"/>
      <c r="N141" s="182"/>
      <c r="O141" s="442"/>
    </row>
    <row r="142" spans="4:15" ht="15.75" customHeight="1" x14ac:dyDescent="0.2">
      <c r="E142" s="1213"/>
      <c r="F142" s="216"/>
      <c r="G142" s="1177"/>
      <c r="H142" s="1054"/>
      <c r="I142" s="169"/>
      <c r="J142" s="177"/>
      <c r="K142" s="177"/>
      <c r="L142" s="177"/>
      <c r="M142" s="1117"/>
      <c r="N142" s="182"/>
      <c r="O142" s="442"/>
    </row>
    <row r="143" spans="4:15" ht="15.75" customHeight="1" x14ac:dyDescent="0.2">
      <c r="E143" s="1213"/>
      <c r="F143" s="216">
        <f>E141+0.1</f>
        <v>3.1</v>
      </c>
      <c r="G143" s="1177"/>
      <c r="H143" s="1054"/>
      <c r="I143" s="169"/>
      <c r="J143" s="420" t="s">
        <v>324</v>
      </c>
      <c r="K143" s="177"/>
      <c r="L143" s="177"/>
      <c r="M143" s="1117"/>
      <c r="N143" s="182"/>
      <c r="O143" s="442"/>
    </row>
    <row r="144" spans="4:15" ht="15.75" customHeight="1" x14ac:dyDescent="0.2">
      <c r="D144" s="456"/>
      <c r="E144" s="1213"/>
      <c r="F144" s="216"/>
      <c r="G144" s="1177">
        <v>1</v>
      </c>
      <c r="H144" s="1023"/>
      <c r="I144" s="1005" t="s">
        <v>49</v>
      </c>
      <c r="J144" s="1063" t="s">
        <v>15</v>
      </c>
      <c r="K144" s="462" t="s">
        <v>6</v>
      </c>
      <c r="L144" s="906" t="s">
        <v>148</v>
      </c>
      <c r="M144" s="783">
        <v>2</v>
      </c>
      <c r="N144" s="182">
        <f>N139+TIME(0,M139,0)</f>
        <v>0.44305555555555554</v>
      </c>
      <c r="O144" s="442"/>
    </row>
    <row r="145" spans="5:15" ht="15.75" customHeight="1" x14ac:dyDescent="0.2">
      <c r="E145" s="1213"/>
      <c r="F145" s="216"/>
      <c r="G145" s="1177">
        <f>G144+1</f>
        <v>2</v>
      </c>
      <c r="H145" s="1023"/>
      <c r="I145" s="1005" t="s">
        <v>49</v>
      </c>
      <c r="J145" s="1005" t="s">
        <v>679</v>
      </c>
      <c r="K145" s="183" t="s">
        <v>6</v>
      </c>
      <c r="L145" s="906" t="s">
        <v>182</v>
      </c>
      <c r="M145" s="783">
        <v>5</v>
      </c>
      <c r="N145" s="182">
        <f t="shared" si="9"/>
        <v>0.44444444444444442</v>
      </c>
      <c r="O145" s="442"/>
    </row>
    <row r="146" spans="5:15" ht="15.75" customHeight="1" x14ac:dyDescent="0.2">
      <c r="E146" s="1213"/>
      <c r="F146" s="216"/>
      <c r="G146" s="1177">
        <f>G145+1</f>
        <v>3</v>
      </c>
      <c r="H146" s="1023"/>
      <c r="I146" s="1005" t="s">
        <v>49</v>
      </c>
      <c r="J146" s="1064"/>
      <c r="K146" s="183"/>
      <c r="L146" s="906"/>
      <c r="M146" s="783"/>
      <c r="N146" s="182">
        <f t="shared" si="9"/>
        <v>0.44791666666666663</v>
      </c>
      <c r="O146" s="442"/>
    </row>
    <row r="147" spans="5:15" ht="15.75" customHeight="1" x14ac:dyDescent="0.2">
      <c r="E147" s="1213"/>
      <c r="F147" s="216"/>
      <c r="G147" s="1177"/>
      <c r="H147" s="1023"/>
      <c r="I147" s="1005"/>
      <c r="J147" s="1065"/>
      <c r="K147" s="183"/>
      <c r="L147" s="906"/>
      <c r="M147" s="783"/>
      <c r="N147" s="182">
        <f t="shared" si="9"/>
        <v>0.44791666666666663</v>
      </c>
      <c r="O147" s="442"/>
    </row>
    <row r="148" spans="5:15" ht="15.75" customHeight="1" x14ac:dyDescent="0.2">
      <c r="E148" s="1213"/>
      <c r="F148" s="216">
        <v>3.2</v>
      </c>
      <c r="G148" s="1177"/>
      <c r="H148" s="1054"/>
      <c r="I148" s="1005"/>
      <c r="J148" s="420" t="s">
        <v>323</v>
      </c>
      <c r="K148" s="177"/>
      <c r="L148" s="177"/>
      <c r="M148" s="783"/>
      <c r="N148" s="182">
        <f t="shared" si="9"/>
        <v>0.44791666666666663</v>
      </c>
      <c r="O148" s="442"/>
    </row>
    <row r="149" spans="5:15" ht="15.75" customHeight="1" x14ac:dyDescent="0.2">
      <c r="E149" s="1213"/>
      <c r="F149" s="216"/>
      <c r="G149" s="1177">
        <v>1</v>
      </c>
      <c r="H149" s="1023"/>
      <c r="I149" s="1005" t="s">
        <v>49</v>
      </c>
      <c r="J149" s="1063" t="s">
        <v>54</v>
      </c>
      <c r="K149" s="417" t="s">
        <v>6</v>
      </c>
      <c r="L149" s="1063" t="s">
        <v>493</v>
      </c>
      <c r="M149" s="783">
        <v>5</v>
      </c>
      <c r="N149" s="182">
        <f t="shared" si="9"/>
        <v>0.44791666666666663</v>
      </c>
      <c r="O149" s="442"/>
    </row>
    <row r="150" spans="5:15" ht="15.75" customHeight="1" x14ac:dyDescent="0.2">
      <c r="E150" s="1213"/>
      <c r="F150" s="216"/>
      <c r="G150" s="1177">
        <f>G149+1</f>
        <v>2</v>
      </c>
      <c r="H150" s="1023"/>
      <c r="I150" s="1005" t="s">
        <v>49</v>
      </c>
      <c r="J150" s="1005" t="s">
        <v>326</v>
      </c>
      <c r="K150" s="183" t="s">
        <v>6</v>
      </c>
      <c r="L150" s="906" t="s">
        <v>492</v>
      </c>
      <c r="M150" s="783">
        <v>5</v>
      </c>
      <c r="N150" s="182">
        <f t="shared" si="9"/>
        <v>0.45138888888888884</v>
      </c>
      <c r="O150" s="442"/>
    </row>
    <row r="151" spans="5:15" ht="15.75" customHeight="1" x14ac:dyDescent="0.2">
      <c r="E151" s="1213"/>
      <c r="F151" s="216"/>
      <c r="G151" s="1177">
        <f>G150+1</f>
        <v>3</v>
      </c>
      <c r="H151" s="1023"/>
      <c r="I151" s="1005" t="s">
        <v>49</v>
      </c>
      <c r="J151" s="1063" t="s">
        <v>325</v>
      </c>
      <c r="K151" s="417" t="s">
        <v>6</v>
      </c>
      <c r="L151" s="1063" t="s">
        <v>177</v>
      </c>
      <c r="M151" s="1119">
        <v>5</v>
      </c>
      <c r="N151" s="182">
        <f t="shared" si="9"/>
        <v>0.45486111111111105</v>
      </c>
      <c r="O151" s="442"/>
    </row>
    <row r="152" spans="5:15" ht="15.75" customHeight="1" x14ac:dyDescent="0.2">
      <c r="E152" s="1213"/>
      <c r="F152" s="216"/>
      <c r="G152" s="1177">
        <f>G151+1</f>
        <v>4</v>
      </c>
      <c r="H152" s="1023"/>
      <c r="I152" s="1005" t="s">
        <v>49</v>
      </c>
      <c r="J152" s="1063" t="s">
        <v>192</v>
      </c>
      <c r="K152" s="417" t="s">
        <v>6</v>
      </c>
      <c r="L152" s="1063" t="s">
        <v>193</v>
      </c>
      <c r="M152" s="1119">
        <v>5</v>
      </c>
      <c r="N152" s="182">
        <f t="shared" si="9"/>
        <v>0.45833333333333326</v>
      </c>
      <c r="O152" s="442"/>
    </row>
    <row r="153" spans="5:15" ht="15.75" customHeight="1" x14ac:dyDescent="0.2">
      <c r="E153" s="1219"/>
      <c r="F153" s="239"/>
      <c r="G153" s="1186">
        <f>G152+1</f>
        <v>5</v>
      </c>
      <c r="H153" s="1061"/>
      <c r="I153" s="992" t="s">
        <v>49</v>
      </c>
      <c r="J153" s="1066" t="s">
        <v>720</v>
      </c>
      <c r="K153" s="1246" t="s">
        <v>6</v>
      </c>
      <c r="L153" s="168" t="s">
        <v>721</v>
      </c>
      <c r="M153" s="1095">
        <v>15</v>
      </c>
      <c r="N153" s="187">
        <f t="shared" si="9"/>
        <v>0.46180555555555547</v>
      </c>
      <c r="O153" s="442"/>
    </row>
    <row r="154" spans="5:15" ht="15.75" customHeight="1" x14ac:dyDescent="0.2">
      <c r="E154" s="1177"/>
      <c r="F154" s="216"/>
      <c r="G154" s="1177"/>
      <c r="H154" s="1054"/>
      <c r="I154" s="1005"/>
      <c r="J154" s="1067"/>
      <c r="K154" s="183"/>
      <c r="L154" s="1068"/>
      <c r="M154" s="783"/>
      <c r="N154" s="1006"/>
      <c r="O154" s="442"/>
    </row>
    <row r="155" spans="5:15" ht="15.75" customHeight="1" x14ac:dyDescent="0.2">
      <c r="E155" s="1236">
        <v>4</v>
      </c>
      <c r="F155" s="1170"/>
      <c r="G155" s="1204"/>
      <c r="H155" s="1020"/>
      <c r="I155" s="174"/>
      <c r="J155" s="186" t="s">
        <v>156</v>
      </c>
      <c r="K155" s="181"/>
      <c r="L155" s="181"/>
      <c r="M155" s="1120"/>
      <c r="N155" s="175"/>
      <c r="O155" s="442"/>
    </row>
    <row r="156" spans="5:15" ht="15.75" customHeight="1" x14ac:dyDescent="0.25">
      <c r="E156" s="1213"/>
      <c r="F156" s="216">
        <f>E155+0.1</f>
        <v>4.0999999999999996</v>
      </c>
      <c r="G156" s="1177"/>
      <c r="H156" s="1009"/>
      <c r="I156" s="1005" t="s">
        <v>2</v>
      </c>
      <c r="J156" s="449" t="s">
        <v>692</v>
      </c>
      <c r="K156" s="183" t="s">
        <v>6</v>
      </c>
      <c r="L156" s="327" t="s">
        <v>421</v>
      </c>
      <c r="M156" s="1117">
        <v>15</v>
      </c>
      <c r="N156" s="182">
        <f>N153+TIME(0,M153,0)</f>
        <v>0.47222222222222215</v>
      </c>
      <c r="O156" s="442"/>
    </row>
    <row r="157" spans="5:15" ht="15.75" customHeight="1" x14ac:dyDescent="0.2">
      <c r="E157" s="1213"/>
      <c r="F157" s="216">
        <f>F156+0.1</f>
        <v>4.1999999999999993</v>
      </c>
      <c r="G157" s="1177"/>
      <c r="H157" s="1009"/>
      <c r="I157" s="1005" t="s">
        <v>49</v>
      </c>
      <c r="J157" s="449" t="s">
        <v>711</v>
      </c>
      <c r="K157" s="183" t="s">
        <v>6</v>
      </c>
      <c r="L157" s="906" t="s">
        <v>165</v>
      </c>
      <c r="M157" s="783">
        <v>5</v>
      </c>
      <c r="N157" s="182">
        <f>N156+TIME(0,M156,0)</f>
        <v>0.48263888888888884</v>
      </c>
      <c r="O157" s="442"/>
    </row>
    <row r="158" spans="5:15" ht="15.75" customHeight="1" x14ac:dyDescent="0.25">
      <c r="E158" s="1213"/>
      <c r="F158" s="216">
        <f>F157+0.1</f>
        <v>4.2999999999999989</v>
      </c>
      <c r="G158" s="1177"/>
      <c r="H158" s="1009"/>
      <c r="I158" s="1005" t="s">
        <v>2</v>
      </c>
      <c r="J158" s="449"/>
      <c r="K158" s="183"/>
      <c r="L158" s="327"/>
      <c r="M158" s="1100"/>
      <c r="N158" s="182">
        <f>N157+TIME(0,M157,0)</f>
        <v>0.48611111111111105</v>
      </c>
      <c r="O158" s="442"/>
    </row>
    <row r="159" spans="5:15" ht="15.75" customHeight="1" x14ac:dyDescent="0.25">
      <c r="E159" s="1213"/>
      <c r="F159" s="216">
        <f>F158+0.1</f>
        <v>4.3999999999999986</v>
      </c>
      <c r="G159" s="1177"/>
      <c r="H159" s="1009"/>
      <c r="I159" s="1005" t="s">
        <v>2</v>
      </c>
      <c r="J159" s="449"/>
      <c r="K159" s="183"/>
      <c r="L159" s="327"/>
      <c r="M159" s="1100"/>
      <c r="N159" s="182">
        <f>N158+TIME(0,M158,0)</f>
        <v>0.48611111111111105</v>
      </c>
      <c r="O159" s="442"/>
    </row>
    <row r="160" spans="5:15" ht="15.75" customHeight="1" x14ac:dyDescent="0.2">
      <c r="E160" s="1219"/>
      <c r="F160" s="239">
        <f>F159+0.1</f>
        <v>4.4999999999999982</v>
      </c>
      <c r="G160" s="1186"/>
      <c r="H160" s="1031"/>
      <c r="I160" s="992" t="s">
        <v>62</v>
      </c>
      <c r="J160" s="398"/>
      <c r="K160" s="1069"/>
      <c r="L160" s="1070"/>
      <c r="M160" s="1118"/>
      <c r="N160" s="187">
        <f>N159+TIME(0,M159,0)</f>
        <v>0.48611111111111105</v>
      </c>
      <c r="O160" s="442"/>
    </row>
    <row r="161" spans="5:15" ht="15.75" customHeight="1" x14ac:dyDescent="0.2">
      <c r="E161" s="1177"/>
      <c r="F161" s="216"/>
      <c r="G161" s="1177"/>
      <c r="H161" s="1010"/>
      <c r="I161" s="1005"/>
      <c r="J161" s="189"/>
      <c r="K161" s="986"/>
      <c r="L161" s="1005"/>
      <c r="M161" s="783"/>
      <c r="N161" s="190"/>
      <c r="O161" s="442"/>
    </row>
    <row r="162" spans="5:15" ht="15.75" customHeight="1" x14ac:dyDescent="0.2">
      <c r="E162" s="1237">
        <v>5</v>
      </c>
      <c r="F162" s="1171"/>
      <c r="G162" s="1205"/>
      <c r="H162" s="1056"/>
      <c r="I162" s="174"/>
      <c r="J162" s="1008" t="s">
        <v>215</v>
      </c>
      <c r="K162" s="983"/>
      <c r="L162" s="1071"/>
      <c r="M162" s="1094"/>
      <c r="N162" s="175">
        <f>N160+TIME(0,M160,0)</f>
        <v>0.48611111111111105</v>
      </c>
      <c r="O162" s="442"/>
    </row>
    <row r="163" spans="5:15" ht="15.75" customHeight="1" x14ac:dyDescent="0.2">
      <c r="E163" s="1222"/>
      <c r="F163" s="216">
        <f>E162+0.1</f>
        <v>5.0999999999999996</v>
      </c>
      <c r="G163" s="1188"/>
      <c r="H163" s="1023"/>
      <c r="I163" s="171" t="s">
        <v>2</v>
      </c>
      <c r="J163" s="1072"/>
      <c r="K163" s="183"/>
      <c r="L163" s="906"/>
      <c r="M163" s="1117"/>
      <c r="N163" s="182">
        <f>N162+TIME(0,M162,0)</f>
        <v>0.48611111111111105</v>
      </c>
      <c r="O163" s="442"/>
    </row>
    <row r="164" spans="5:15" ht="15.75" customHeight="1" x14ac:dyDescent="0.25">
      <c r="E164" s="1222"/>
      <c r="F164" s="216">
        <f>F163+0.1</f>
        <v>5.1999999999999993</v>
      </c>
      <c r="G164" s="1188"/>
      <c r="H164" s="1023"/>
      <c r="I164" s="171" t="s">
        <v>2</v>
      </c>
      <c r="J164" s="986" t="s">
        <v>149</v>
      </c>
      <c r="K164" s="183" t="s">
        <v>6</v>
      </c>
      <c r="L164" s="327" t="s">
        <v>421</v>
      </c>
      <c r="M164" s="1117">
        <v>7</v>
      </c>
      <c r="N164" s="182">
        <f>N163+TIME(0,M163,0)</f>
        <v>0.48611111111111105</v>
      </c>
      <c r="O164" s="442"/>
    </row>
    <row r="165" spans="5:15" ht="15.75" customHeight="1" x14ac:dyDescent="0.2">
      <c r="E165" s="1222"/>
      <c r="F165" s="216">
        <f>F164+0.1</f>
        <v>5.2999999999999989</v>
      </c>
      <c r="G165" s="1188"/>
      <c r="H165" s="1023"/>
      <c r="I165" s="171" t="s">
        <v>62</v>
      </c>
      <c r="J165" s="1064" t="s">
        <v>714</v>
      </c>
      <c r="K165" s="986" t="s">
        <v>208</v>
      </c>
      <c r="L165" s="1243" t="s">
        <v>177</v>
      </c>
      <c r="M165" s="1244">
        <v>5</v>
      </c>
      <c r="N165" s="182">
        <f t="shared" ref="N165:N175" si="10">N164+TIME(0,M164,0)</f>
        <v>0.49097222222222214</v>
      </c>
      <c r="O165" s="442"/>
    </row>
    <row r="166" spans="5:15" ht="15.75" customHeight="1" x14ac:dyDescent="0.2">
      <c r="E166" s="1222"/>
      <c r="F166" s="216">
        <f t="shared" ref="F166:F171" si="11">F165+0.1</f>
        <v>5.3999999999999986</v>
      </c>
      <c r="G166" s="1188"/>
      <c r="H166" s="1023"/>
      <c r="I166" s="171" t="s">
        <v>62</v>
      </c>
      <c r="J166" s="1064" t="s">
        <v>715</v>
      </c>
      <c r="K166" s="986" t="s">
        <v>208</v>
      </c>
      <c r="L166" s="1243" t="s">
        <v>547</v>
      </c>
      <c r="M166" s="1244">
        <v>15</v>
      </c>
      <c r="N166" s="182">
        <f t="shared" si="10"/>
        <v>0.49444444444444435</v>
      </c>
      <c r="O166" s="442"/>
    </row>
    <row r="167" spans="5:15" ht="15.75" customHeight="1" x14ac:dyDescent="0.2">
      <c r="E167" s="1222"/>
      <c r="F167" s="216">
        <f t="shared" si="11"/>
        <v>5.4999999999999982</v>
      </c>
      <c r="G167" s="1188"/>
      <c r="H167" s="1023"/>
      <c r="I167" s="171" t="s">
        <v>2</v>
      </c>
      <c r="J167" s="1076" t="s">
        <v>712</v>
      </c>
      <c r="K167" s="417" t="s">
        <v>6</v>
      </c>
      <c r="L167" s="1245" t="s">
        <v>713</v>
      </c>
      <c r="M167" s="1244">
        <v>15</v>
      </c>
      <c r="N167" s="182">
        <f t="shared" si="10"/>
        <v>0.50486111111111098</v>
      </c>
      <c r="O167" s="442"/>
    </row>
    <row r="168" spans="5:15" ht="15.75" customHeight="1" x14ac:dyDescent="0.2">
      <c r="E168" s="1222"/>
      <c r="F168" s="216">
        <f t="shared" si="11"/>
        <v>5.5999999999999979</v>
      </c>
      <c r="G168" s="1188"/>
      <c r="H168" s="1023"/>
      <c r="I168" s="171" t="s">
        <v>62</v>
      </c>
      <c r="J168" s="1076" t="s">
        <v>717</v>
      </c>
      <c r="K168" s="417" t="s">
        <v>6</v>
      </c>
      <c r="L168" s="1245" t="s">
        <v>718</v>
      </c>
      <c r="M168" s="1244">
        <v>5</v>
      </c>
      <c r="N168" s="182">
        <f t="shared" si="10"/>
        <v>0.51527777777777761</v>
      </c>
      <c r="O168" s="442"/>
    </row>
    <row r="169" spans="5:15" ht="15.75" customHeight="1" x14ac:dyDescent="0.2">
      <c r="E169" s="1222"/>
      <c r="F169" s="216">
        <f t="shared" si="11"/>
        <v>5.6999999999999975</v>
      </c>
      <c r="G169" s="1188"/>
      <c r="H169" s="1023"/>
      <c r="I169" s="171" t="s">
        <v>62</v>
      </c>
      <c r="N169" s="182">
        <f t="shared" si="10"/>
        <v>0.51874999999999982</v>
      </c>
      <c r="O169" s="442"/>
    </row>
    <row r="170" spans="5:15" ht="15.75" customHeight="1" x14ac:dyDescent="0.2">
      <c r="E170" s="1222"/>
      <c r="F170" s="216">
        <f t="shared" si="11"/>
        <v>5.7999999999999972</v>
      </c>
      <c r="G170" s="1188"/>
      <c r="H170" s="1023"/>
      <c r="I170" s="171" t="s">
        <v>62</v>
      </c>
      <c r="J170" s="1076"/>
      <c r="K170" s="417"/>
      <c r="L170" s="1245"/>
      <c r="M170" s="1244"/>
      <c r="N170" s="182">
        <f t="shared" si="10"/>
        <v>0.51874999999999982</v>
      </c>
      <c r="O170" s="442"/>
    </row>
    <row r="171" spans="5:15" ht="15.75" customHeight="1" x14ac:dyDescent="0.2">
      <c r="E171" s="1222"/>
      <c r="F171" s="216">
        <f t="shared" si="11"/>
        <v>5.8999999999999968</v>
      </c>
      <c r="G171" s="1188"/>
      <c r="H171" s="1023"/>
      <c r="I171" s="171" t="s">
        <v>62</v>
      </c>
      <c r="J171" s="1075"/>
      <c r="K171" s="1073"/>
      <c r="L171" s="1074"/>
      <c r="M171" s="1121"/>
      <c r="N171" s="182">
        <f t="shared" si="10"/>
        <v>0.51874999999999982</v>
      </c>
      <c r="O171" s="442"/>
    </row>
    <row r="172" spans="5:15" ht="15.75" customHeight="1" x14ac:dyDescent="0.25">
      <c r="E172" s="1222"/>
      <c r="F172" s="216">
        <v>5.0999999999999996</v>
      </c>
      <c r="G172" s="1188"/>
      <c r="H172" s="1023"/>
      <c r="I172" s="171" t="s">
        <v>62</v>
      </c>
      <c r="J172" s="986"/>
      <c r="K172" s="183"/>
      <c r="L172" s="327"/>
      <c r="M172" s="1117"/>
      <c r="N172" s="182">
        <f t="shared" si="10"/>
        <v>0.51874999999999982</v>
      </c>
      <c r="O172" s="442"/>
    </row>
    <row r="173" spans="5:15" ht="15.75" customHeight="1" x14ac:dyDescent="0.2">
      <c r="E173" s="1222"/>
      <c r="F173" s="216">
        <f>F172+0.01</f>
        <v>5.1099999999999994</v>
      </c>
      <c r="G173" s="1188"/>
      <c r="H173" s="1023"/>
      <c r="I173" s="171" t="s">
        <v>62</v>
      </c>
      <c r="N173" s="182">
        <f t="shared" si="10"/>
        <v>0.51874999999999982</v>
      </c>
      <c r="O173" s="442"/>
    </row>
    <row r="174" spans="5:15" ht="15.75" customHeight="1" x14ac:dyDescent="0.25">
      <c r="E174" s="1222"/>
      <c r="F174" s="216">
        <f t="shared" ref="F174:F175" si="12">F173+0.01</f>
        <v>5.1199999999999992</v>
      </c>
      <c r="G174" s="1188"/>
      <c r="H174" s="1023"/>
      <c r="I174" s="171" t="s">
        <v>62</v>
      </c>
      <c r="J174" s="1077"/>
      <c r="K174" s="183"/>
      <c r="L174" s="327"/>
      <c r="M174" s="1117"/>
      <c r="N174" s="182">
        <f t="shared" si="10"/>
        <v>0.51874999999999982</v>
      </c>
      <c r="O174" s="442"/>
    </row>
    <row r="175" spans="5:15" ht="15.75" customHeight="1" x14ac:dyDescent="0.2">
      <c r="E175" s="1219"/>
      <c r="F175" s="239">
        <f t="shared" si="12"/>
        <v>5.129999999999999</v>
      </c>
      <c r="G175" s="1186"/>
      <c r="H175" s="1031"/>
      <c r="I175" s="353" t="s">
        <v>62</v>
      </c>
      <c r="J175" s="1078"/>
      <c r="K175" s="184"/>
      <c r="L175" s="994"/>
      <c r="M175" s="1118"/>
      <c r="N175" s="187">
        <f t="shared" si="10"/>
        <v>0.51874999999999982</v>
      </c>
      <c r="O175" s="442"/>
    </row>
    <row r="176" spans="5:15" ht="15.75" customHeight="1" x14ac:dyDescent="0.2">
      <c r="E176" s="1177"/>
      <c r="F176" s="216"/>
      <c r="G176" s="1177"/>
      <c r="H176" s="1010"/>
      <c r="I176" s="169"/>
      <c r="J176" s="189"/>
      <c r="K176" s="171"/>
      <c r="L176" s="171"/>
      <c r="M176" s="1117"/>
      <c r="N176" s="180"/>
      <c r="O176" s="442"/>
    </row>
    <row r="177" spans="5:15" ht="15.75" customHeight="1" x14ac:dyDescent="0.2">
      <c r="E177" s="1236">
        <v>6</v>
      </c>
      <c r="F177" s="1170"/>
      <c r="G177" s="1204"/>
      <c r="H177" s="1020"/>
      <c r="I177" s="174"/>
      <c r="J177" s="186" t="s">
        <v>680</v>
      </c>
      <c r="K177" s="181"/>
      <c r="L177" s="181"/>
      <c r="M177" s="1094">
        <v>0</v>
      </c>
      <c r="N177" s="175">
        <f>N175+TIME(0,M175,0)</f>
        <v>0.51874999999999982</v>
      </c>
      <c r="O177" s="442"/>
    </row>
    <row r="178" spans="5:15" ht="15.75" customHeight="1" x14ac:dyDescent="0.25">
      <c r="E178" s="1219"/>
      <c r="F178" s="239"/>
      <c r="G178" s="1186"/>
      <c r="H178" s="1031"/>
      <c r="I178" s="992" t="s">
        <v>62</v>
      </c>
      <c r="J178" s="1078"/>
      <c r="K178" s="184" t="s">
        <v>6</v>
      </c>
      <c r="L178" s="365" t="s">
        <v>421</v>
      </c>
      <c r="M178" s="1122">
        <v>0</v>
      </c>
      <c r="N178" s="187">
        <f>N177+TIME(0,M177,0)</f>
        <v>0.51874999999999982</v>
      </c>
      <c r="O178" s="442"/>
    </row>
    <row r="179" spans="5:15" ht="15.75" customHeight="1" x14ac:dyDescent="0.2">
      <c r="E179" s="1177"/>
      <c r="F179" s="216"/>
      <c r="G179" s="1177"/>
      <c r="H179" s="1010"/>
      <c r="I179" s="1005"/>
      <c r="J179" s="201" t="s">
        <v>429</v>
      </c>
      <c r="K179" s="986"/>
      <c r="L179" s="1005"/>
      <c r="M179" s="783"/>
      <c r="N179" s="203">
        <f>N182-N178</f>
        <v>2.083333333333548E-3</v>
      </c>
      <c r="O179" s="442"/>
    </row>
    <row r="180" spans="5:15" ht="15.75" customHeight="1" x14ac:dyDescent="0.2">
      <c r="E180" s="1237">
        <v>7</v>
      </c>
      <c r="F180" s="1171"/>
      <c r="G180" s="1205"/>
      <c r="H180" s="1056"/>
      <c r="I180" s="1053" t="s">
        <v>2</v>
      </c>
      <c r="J180" s="191" t="s">
        <v>53</v>
      </c>
      <c r="K180" s="983"/>
      <c r="L180" s="1071"/>
      <c r="M180" s="1094"/>
      <c r="N180" s="1079">
        <f>N177+TIME(0,M177,0)</f>
        <v>0.51874999999999982</v>
      </c>
      <c r="O180" s="442"/>
    </row>
    <row r="181" spans="5:15" ht="15.75" customHeight="1" x14ac:dyDescent="0.2">
      <c r="E181" s="1213"/>
      <c r="F181" s="216"/>
      <c r="G181" s="1177"/>
      <c r="H181" s="1009"/>
      <c r="I181" s="177"/>
      <c r="J181" s="188"/>
      <c r="K181" s="177"/>
      <c r="L181" s="177"/>
      <c r="M181" s="783"/>
      <c r="N181" s="178"/>
      <c r="O181" s="442"/>
    </row>
    <row r="182" spans="5:15" ht="15.75" customHeight="1" x14ac:dyDescent="0.2">
      <c r="E182" s="1213"/>
      <c r="F182" s="216"/>
      <c r="G182" s="1177"/>
      <c r="H182" s="1010"/>
      <c r="I182" s="177"/>
      <c r="J182" s="192" t="s">
        <v>214</v>
      </c>
      <c r="K182" s="193"/>
      <c r="L182" s="193"/>
      <c r="M182" s="1123">
        <v>60</v>
      </c>
      <c r="N182" s="1003">
        <f>TIME(12,30,0)</f>
        <v>0.52083333333333337</v>
      </c>
      <c r="O182" s="442"/>
    </row>
    <row r="183" spans="5:15" ht="15.75" customHeight="1" x14ac:dyDescent="0.2">
      <c r="E183" s="1213"/>
      <c r="F183" s="216"/>
      <c r="G183" s="1177"/>
      <c r="H183" s="1010"/>
      <c r="I183" s="177"/>
      <c r="J183" s="185"/>
      <c r="K183" s="188"/>
      <c r="L183" s="188"/>
      <c r="M183" s="784"/>
      <c r="N183" s="987"/>
      <c r="O183" s="442"/>
    </row>
    <row r="184" spans="5:15" ht="15.75" customHeight="1" x14ac:dyDescent="0.2">
      <c r="E184" s="1219"/>
      <c r="F184" s="239"/>
      <c r="G184" s="1186"/>
      <c r="H184" s="1031"/>
      <c r="I184" s="168"/>
      <c r="J184" s="194" t="s">
        <v>188</v>
      </c>
      <c r="K184" s="195"/>
      <c r="L184" s="195"/>
      <c r="M184" s="1124"/>
      <c r="N184" s="1079">
        <f>N462+TIME(0,M462,0)</f>
        <v>0</v>
      </c>
      <c r="O184" s="442"/>
    </row>
    <row r="185" spans="5:15" ht="15.75" customHeight="1" x14ac:dyDescent="0.2">
      <c r="E185" s="1177"/>
      <c r="F185" s="216"/>
      <c r="G185" s="1177"/>
      <c r="H185" s="1080"/>
      <c r="I185" s="158"/>
      <c r="J185" s="157"/>
      <c r="K185" s="163"/>
      <c r="L185" s="188"/>
      <c r="M185" s="1125"/>
      <c r="N185" s="1006"/>
      <c r="O185" s="442"/>
    </row>
    <row r="186" spans="5:15" ht="15.75" customHeight="1" x14ac:dyDescent="0.2">
      <c r="E186" s="1177"/>
      <c r="F186" s="216"/>
      <c r="G186" s="1177"/>
      <c r="H186" s="1080"/>
      <c r="I186" s="158"/>
      <c r="J186" s="157"/>
      <c r="K186" s="163"/>
      <c r="L186" s="188"/>
      <c r="M186" s="1125"/>
      <c r="N186" s="1006"/>
      <c r="O186" s="442"/>
    </row>
    <row r="187" spans="5:15" ht="15.75" customHeight="1" x14ac:dyDescent="0.2">
      <c r="E187" s="1177"/>
      <c r="F187" s="216"/>
      <c r="G187" s="1177"/>
      <c r="H187" s="1080"/>
      <c r="I187" s="158"/>
      <c r="J187" s="157"/>
      <c r="K187" s="163"/>
      <c r="L187" s="188"/>
      <c r="M187" s="1125"/>
      <c r="N187" s="1006"/>
      <c r="O187" s="442"/>
    </row>
    <row r="188" spans="5:15" ht="15.75" customHeight="1" x14ac:dyDescent="0.2">
      <c r="E188" s="1177"/>
      <c r="F188" s="216"/>
      <c r="G188" s="1177"/>
      <c r="H188" s="1080"/>
      <c r="I188" s="158"/>
      <c r="J188" s="157"/>
      <c r="K188" s="163"/>
      <c r="L188" s="188"/>
      <c r="M188" s="1125"/>
      <c r="N188" s="1006"/>
      <c r="O188" s="442"/>
    </row>
    <row r="189" spans="5:15" ht="15.75" customHeight="1" x14ac:dyDescent="0.25">
      <c r="E189" s="1206"/>
      <c r="F189" s="214"/>
      <c r="G189" s="1206"/>
      <c r="H189" s="798"/>
      <c r="I189" s="798"/>
      <c r="J189" s="798"/>
      <c r="K189" s="798"/>
      <c r="L189" s="226"/>
      <c r="M189" s="1126"/>
      <c r="N189" s="226"/>
      <c r="O189" s="442"/>
    </row>
    <row r="190" spans="5:15" ht="15.75" customHeight="1" x14ac:dyDescent="0.25">
      <c r="E190" s="1206"/>
      <c r="F190" s="214"/>
      <c r="G190" s="1206"/>
      <c r="H190" s="798"/>
      <c r="I190" s="798"/>
      <c r="J190" s="798"/>
      <c r="K190" s="798"/>
      <c r="L190" s="226"/>
      <c r="M190" s="1126"/>
      <c r="N190" s="226"/>
      <c r="O190" s="442"/>
    </row>
    <row r="191" spans="5:15" ht="15.75" customHeight="1" x14ac:dyDescent="0.25">
      <c r="E191" s="1206"/>
      <c r="F191" s="214"/>
      <c r="G191" s="1206"/>
      <c r="H191" s="798"/>
      <c r="I191" s="798"/>
      <c r="J191" s="798"/>
      <c r="K191" s="798"/>
      <c r="L191" s="226"/>
      <c r="M191" s="1126"/>
      <c r="N191" s="226"/>
      <c r="O191" s="442"/>
    </row>
    <row r="192" spans="5:15" ht="15.75" customHeight="1" x14ac:dyDescent="0.25">
      <c r="E192" s="1206"/>
      <c r="F192" s="214"/>
      <c r="G192" s="1206"/>
      <c r="H192" s="798"/>
      <c r="I192" s="798"/>
      <c r="J192" s="798"/>
      <c r="K192" s="798"/>
      <c r="L192" s="226"/>
      <c r="M192" s="1126"/>
      <c r="N192" s="226"/>
      <c r="O192" s="442"/>
    </row>
    <row r="193" spans="4:15" ht="15.75" customHeight="1" x14ac:dyDescent="0.25">
      <c r="D193" s="457"/>
      <c r="E193" s="1206"/>
      <c r="F193" s="214"/>
      <c r="G193" s="1206"/>
      <c r="H193" s="798"/>
      <c r="I193" s="798"/>
      <c r="J193" s="798"/>
      <c r="K193" s="798"/>
      <c r="L193" s="226"/>
      <c r="M193" s="1126"/>
      <c r="N193" s="226"/>
      <c r="O193" s="442"/>
    </row>
    <row r="194" spans="4:15" ht="15.75" customHeight="1" x14ac:dyDescent="0.25">
      <c r="E194" s="1206"/>
      <c r="F194" s="214"/>
      <c r="G194" s="1206"/>
      <c r="H194" s="798"/>
      <c r="I194" s="798"/>
      <c r="J194" s="798"/>
      <c r="K194" s="798"/>
      <c r="L194" s="226"/>
      <c r="M194" s="1126"/>
      <c r="N194" s="226"/>
      <c r="O194" s="442"/>
    </row>
    <row r="195" spans="4:15" ht="15.75" customHeight="1" x14ac:dyDescent="0.25">
      <c r="E195" s="1206"/>
      <c r="F195" s="214"/>
      <c r="G195" s="1206"/>
      <c r="H195" s="798"/>
      <c r="I195" s="798"/>
      <c r="J195" s="798"/>
      <c r="K195" s="798"/>
      <c r="L195" s="226"/>
      <c r="M195" s="1126"/>
      <c r="N195" s="226"/>
      <c r="O195" s="442"/>
    </row>
    <row r="196" spans="4:15" ht="15.75" customHeight="1" x14ac:dyDescent="0.2">
      <c r="D196" s="456"/>
      <c r="E196" s="1197"/>
      <c r="F196" s="1164"/>
      <c r="G196" s="1197"/>
      <c r="H196" s="1081"/>
      <c r="I196" s="814"/>
      <c r="J196" s="815"/>
      <c r="K196" s="99"/>
      <c r="L196" s="378"/>
      <c r="M196" s="1112"/>
      <c r="N196" s="1082"/>
      <c r="O196" s="442"/>
    </row>
    <row r="197" spans="4:15" ht="15.75" customHeight="1" x14ac:dyDescent="0.2">
      <c r="D197" s="456"/>
      <c r="E197" s="1521"/>
      <c r="F197" s="1522"/>
      <c r="G197" s="1522"/>
      <c r="H197" s="1522"/>
      <c r="I197" s="1522"/>
      <c r="J197" s="1522"/>
      <c r="K197" s="1522"/>
      <c r="L197" s="1522"/>
      <c r="M197" s="1522"/>
      <c r="N197" s="1523"/>
      <c r="O197" s="442"/>
    </row>
    <row r="198" spans="4:15" ht="15.75" customHeight="1" x14ac:dyDescent="0.2">
      <c r="E198" s="1479" t="str">
        <f>'802.11 Cover'!$E$2</f>
        <v>133rd IEEE 802.11 WIRELESS LOCAL AREA NETWORKS SESSION</v>
      </c>
      <c r="F198" s="1480"/>
      <c r="G198" s="1480"/>
      <c r="H198" s="1481"/>
      <c r="I198" s="1481"/>
      <c r="J198" s="1481"/>
      <c r="K198" s="1481"/>
      <c r="L198" s="1481"/>
      <c r="M198" s="1481"/>
      <c r="N198" s="1482"/>
      <c r="O198" s="442"/>
    </row>
    <row r="199" spans="4:15" ht="15.75" customHeight="1" x14ac:dyDescent="0.2">
      <c r="E199" s="1483" t="str">
        <f>'802.11 Cover'!$E$5</f>
        <v>Hyatt Regency    Atlanta, Georgia, US</v>
      </c>
      <c r="F199" s="1484"/>
      <c r="G199" s="1484"/>
      <c r="H199" s="1484"/>
      <c r="I199" s="1484"/>
      <c r="J199" s="1484"/>
      <c r="K199" s="1484"/>
      <c r="L199" s="1484"/>
      <c r="M199" s="1484"/>
      <c r="N199" s="1485"/>
      <c r="O199" s="442"/>
    </row>
    <row r="200" spans="4:15" ht="15.75" customHeight="1" x14ac:dyDescent="0.2">
      <c r="E200" s="1510" t="str">
        <f>'802.11 Cover'!$E$7</f>
        <v>May 13-18, 2012</v>
      </c>
      <c r="F200" s="1511"/>
      <c r="G200" s="1511"/>
      <c r="H200" s="1511"/>
      <c r="I200" s="1511"/>
      <c r="J200" s="1511"/>
      <c r="K200" s="1511"/>
      <c r="L200" s="1511"/>
      <c r="M200" s="1511"/>
      <c r="N200" s="1512"/>
      <c r="O200" s="442"/>
    </row>
    <row r="201" spans="4:15" ht="15.75" customHeight="1" x14ac:dyDescent="0.2">
      <c r="E201" s="1238"/>
      <c r="F201" s="1172"/>
      <c r="G201" s="1207"/>
      <c r="H201" s="34"/>
      <c r="I201" s="34"/>
      <c r="J201" s="34"/>
      <c r="K201" s="34"/>
      <c r="L201" s="379"/>
      <c r="M201" s="1127"/>
      <c r="N201" s="227"/>
      <c r="O201" s="442"/>
    </row>
    <row r="202" spans="4:15" ht="15.75" customHeight="1" x14ac:dyDescent="0.2">
      <c r="E202" s="1506" t="s">
        <v>691</v>
      </c>
      <c r="F202" s="1507"/>
      <c r="G202" s="1507"/>
      <c r="H202" s="1508"/>
      <c r="I202" s="1508"/>
      <c r="J202" s="1508"/>
      <c r="K202" s="1508"/>
      <c r="L202" s="1508"/>
      <c r="M202" s="1508"/>
      <c r="N202" s="1509"/>
      <c r="O202" s="442"/>
    </row>
    <row r="203" spans="4:15" ht="15.75" customHeight="1" x14ac:dyDescent="0.2">
      <c r="E203" s="1518" t="str">
        <f>E9</f>
        <v>WG CHAIR - Bruce Kraemer (Marvell)</v>
      </c>
      <c r="F203" s="1519"/>
      <c r="G203" s="1519"/>
      <c r="H203" s="1519"/>
      <c r="I203" s="1519"/>
      <c r="J203" s="1519"/>
      <c r="K203" s="1519"/>
      <c r="L203" s="1519"/>
      <c r="M203" s="1519"/>
      <c r="N203" s="1520"/>
      <c r="O203" s="442"/>
    </row>
    <row r="204" spans="4:15" ht="15.75" customHeight="1" x14ac:dyDescent="0.2">
      <c r="E204" s="1518" t="str">
        <f>E10</f>
        <v>WG  VICE-CHAIR - Jon Rosdahl (CSR) -- WG  VICE-CHAIR - Adrian Stephens (Intel)</v>
      </c>
      <c r="F204" s="1519"/>
      <c r="G204" s="1519"/>
      <c r="H204" s="1519"/>
      <c r="I204" s="1519"/>
      <c r="J204" s="1519"/>
      <c r="K204" s="1519"/>
      <c r="L204" s="1519"/>
      <c r="M204" s="1519"/>
      <c r="N204" s="1520"/>
      <c r="O204" s="442"/>
    </row>
    <row r="205" spans="4:15" ht="15.75" customHeight="1" x14ac:dyDescent="0.2">
      <c r="E205" s="1518" t="str">
        <f>E11</f>
        <v>WG SECRETARY - STEPHEN MCCANN (RIM)</v>
      </c>
      <c r="F205" s="1519"/>
      <c r="G205" s="1519"/>
      <c r="H205" s="1519"/>
      <c r="I205" s="1519"/>
      <c r="J205" s="1519"/>
      <c r="K205" s="1519"/>
      <c r="L205" s="1519"/>
      <c r="M205" s="1519"/>
      <c r="N205" s="1520"/>
      <c r="O205" s="442"/>
    </row>
    <row r="206" spans="4:15" ht="15.75" customHeight="1" x14ac:dyDescent="0.2">
      <c r="E206" s="1200"/>
      <c r="F206" s="1167"/>
      <c r="G206" s="1200"/>
      <c r="H206" s="32"/>
      <c r="I206" s="32"/>
      <c r="J206" s="1538" t="str">
        <f>Title!$B$4</f>
        <v>R7</v>
      </c>
      <c r="K206" s="32"/>
      <c r="L206" s="213"/>
      <c r="M206" s="1115"/>
      <c r="N206" s="225"/>
      <c r="O206" s="442"/>
    </row>
    <row r="207" spans="4:15" ht="15.75" customHeight="1" x14ac:dyDescent="0.2">
      <c r="E207" s="1200"/>
      <c r="F207" s="1167"/>
      <c r="G207" s="1200"/>
      <c r="H207" s="32"/>
      <c r="I207" s="32"/>
      <c r="J207" s="1539"/>
      <c r="K207" s="32"/>
      <c r="L207" s="213"/>
      <c r="M207" s="1540" t="s">
        <v>162</v>
      </c>
      <c r="N207" s="1540"/>
      <c r="O207" s="442"/>
    </row>
    <row r="208" spans="4:15" ht="15.75" customHeight="1" x14ac:dyDescent="0.25">
      <c r="E208" s="1206"/>
      <c r="F208" s="214"/>
      <c r="G208" s="1206"/>
      <c r="H208" s="1033"/>
      <c r="I208" s="25"/>
      <c r="J208" s="159"/>
      <c r="K208" s="159"/>
      <c r="L208" s="25"/>
      <c r="M208" s="1541"/>
      <c r="N208" s="1541"/>
      <c r="O208" s="442"/>
    </row>
    <row r="209" spans="4:15" ht="15.75" customHeight="1" x14ac:dyDescent="0.25">
      <c r="E209" s="1206">
        <v>1</v>
      </c>
      <c r="F209" s="214"/>
      <c r="G209" s="1206"/>
      <c r="H209" s="160"/>
      <c r="I209" s="160"/>
      <c r="J209" s="419" t="s">
        <v>158</v>
      </c>
      <c r="K209" s="161" t="s">
        <v>208</v>
      </c>
      <c r="L209" s="1093" t="s">
        <v>271</v>
      </c>
      <c r="M209" s="785">
        <v>1</v>
      </c>
      <c r="N209" s="228">
        <f>TIME(8,0,0)</f>
        <v>0.33333333333333331</v>
      </c>
      <c r="O209" s="442"/>
    </row>
    <row r="210" spans="4:15" ht="35.25" customHeight="1" x14ac:dyDescent="0.25">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x14ac:dyDescent="0.25">
      <c r="E211" s="1206"/>
      <c r="F211" s="214"/>
      <c r="G211" s="1206"/>
      <c r="H211" s="160"/>
      <c r="I211" s="160"/>
      <c r="J211" s="162"/>
      <c r="K211" s="161"/>
      <c r="L211" s="327"/>
      <c r="M211" s="785"/>
      <c r="N211" s="228"/>
      <c r="O211" s="442"/>
    </row>
    <row r="212" spans="4:15" ht="15.75" customHeight="1" x14ac:dyDescent="0.25">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x14ac:dyDescent="0.25">
      <c r="E213" s="1206"/>
      <c r="F213" s="214">
        <f>E212+0.01</f>
        <v>2.0099999999999998</v>
      </c>
      <c r="G213" s="1206"/>
      <c r="H213" s="160"/>
      <c r="I213" s="160" t="s">
        <v>0</v>
      </c>
      <c r="J213" s="340" t="s">
        <v>321</v>
      </c>
      <c r="K213" s="161" t="s">
        <v>208</v>
      </c>
      <c r="L213" s="327" t="s">
        <v>271</v>
      </c>
      <c r="M213" s="785"/>
      <c r="N213" s="228"/>
      <c r="O213" s="442"/>
    </row>
    <row r="214" spans="4:15" ht="15.75" customHeight="1" x14ac:dyDescent="0.25">
      <c r="E214" s="1206"/>
      <c r="F214" s="214">
        <f>F213+0.01</f>
        <v>2.0199999999999996</v>
      </c>
      <c r="G214" s="1206"/>
      <c r="H214" s="160"/>
      <c r="I214" s="160" t="s">
        <v>0</v>
      </c>
      <c r="J214" s="327" t="s">
        <v>145</v>
      </c>
      <c r="K214" s="161" t="s">
        <v>208</v>
      </c>
      <c r="L214" s="327" t="s">
        <v>284</v>
      </c>
      <c r="M214" s="1542" t="s">
        <v>172</v>
      </c>
      <c r="N214" s="1543"/>
      <c r="O214" s="442"/>
    </row>
    <row r="215" spans="4:15" ht="15.75" customHeight="1" x14ac:dyDescent="0.25">
      <c r="E215" s="1206"/>
      <c r="F215" s="214">
        <f t="shared" ref="F215:F225" si="13">F214+0.01</f>
        <v>2.0299999999999994</v>
      </c>
      <c r="G215" s="1206"/>
      <c r="H215" s="160"/>
      <c r="I215" s="160" t="s">
        <v>0</v>
      </c>
      <c r="J215" s="327" t="s">
        <v>199</v>
      </c>
      <c r="K215" s="161" t="s">
        <v>208</v>
      </c>
      <c r="L215" s="327" t="s">
        <v>210</v>
      </c>
      <c r="M215" s="1542"/>
      <c r="N215" s="1543"/>
      <c r="O215" s="442"/>
    </row>
    <row r="216" spans="4:15" ht="15.75" customHeight="1" x14ac:dyDescent="0.25">
      <c r="E216" s="1206"/>
      <c r="F216" s="214">
        <f t="shared" si="13"/>
        <v>2.0399999999999991</v>
      </c>
      <c r="G216" s="1206"/>
      <c r="H216" s="160"/>
      <c r="I216" s="160" t="s">
        <v>0</v>
      </c>
      <c r="J216" s="327" t="s">
        <v>198</v>
      </c>
      <c r="K216" s="161" t="s">
        <v>208</v>
      </c>
      <c r="L216" s="327" t="s">
        <v>210</v>
      </c>
      <c r="M216" s="1542"/>
      <c r="N216" s="1543"/>
      <c r="O216" s="442"/>
    </row>
    <row r="217" spans="4:15" ht="15.75" customHeight="1" x14ac:dyDescent="0.25">
      <c r="E217" s="1206"/>
      <c r="F217" s="214">
        <f t="shared" si="13"/>
        <v>2.0499999999999989</v>
      </c>
      <c r="G217" s="1206"/>
      <c r="H217" s="160"/>
      <c r="I217" s="160" t="s">
        <v>0</v>
      </c>
      <c r="J217" s="327" t="s">
        <v>191</v>
      </c>
      <c r="K217" s="161" t="s">
        <v>208</v>
      </c>
      <c r="L217" s="327" t="s">
        <v>197</v>
      </c>
      <c r="M217" s="1542"/>
      <c r="N217" s="1543"/>
      <c r="O217" s="442"/>
    </row>
    <row r="218" spans="4:15" ht="15.75" customHeight="1" x14ac:dyDescent="0.25">
      <c r="E218" s="1206"/>
      <c r="F218" s="214">
        <f t="shared" si="13"/>
        <v>2.0599999999999987</v>
      </c>
      <c r="G218" s="1206"/>
      <c r="H218" s="160"/>
      <c r="I218" s="160" t="s">
        <v>0</v>
      </c>
      <c r="J218" s="327" t="s">
        <v>196</v>
      </c>
      <c r="K218" s="161" t="s">
        <v>208</v>
      </c>
      <c r="L218" s="327" t="s">
        <v>210</v>
      </c>
      <c r="M218" s="1542"/>
      <c r="N218" s="1544"/>
      <c r="O218" s="442"/>
    </row>
    <row r="219" spans="4:15" ht="15.75" customHeight="1" x14ac:dyDescent="0.25">
      <c r="E219" s="1206"/>
      <c r="F219" s="214">
        <f t="shared" si="13"/>
        <v>2.0699999999999985</v>
      </c>
      <c r="G219" s="1206"/>
      <c r="H219" s="160"/>
      <c r="I219" s="160" t="s">
        <v>0</v>
      </c>
      <c r="J219" s="327" t="s">
        <v>458</v>
      </c>
      <c r="K219" s="161" t="s">
        <v>208</v>
      </c>
      <c r="L219" s="327" t="s">
        <v>421</v>
      </c>
      <c r="M219" s="785"/>
      <c r="N219" s="228"/>
      <c r="O219" s="442"/>
    </row>
    <row r="220" spans="4:15" ht="15.75" customHeight="1" x14ac:dyDescent="0.25">
      <c r="E220" s="1206"/>
      <c r="F220" s="214">
        <f t="shared" si="13"/>
        <v>2.0799999999999983</v>
      </c>
      <c r="G220" s="1206"/>
      <c r="H220" s="160"/>
      <c r="I220" s="160" t="s">
        <v>0</v>
      </c>
      <c r="J220" s="340" t="s">
        <v>695</v>
      </c>
      <c r="K220" s="161" t="s">
        <v>208</v>
      </c>
      <c r="L220" s="327" t="s">
        <v>271</v>
      </c>
      <c r="M220" s="785">
        <v>2</v>
      </c>
      <c r="N220" s="228">
        <f>N212+TIME(0,M212,0)</f>
        <v>0.33819444444444441</v>
      </c>
      <c r="O220" s="442"/>
    </row>
    <row r="221" spans="4:15" ht="15.75" customHeight="1" x14ac:dyDescent="0.25">
      <c r="D221" s="457"/>
      <c r="E221" s="1206"/>
      <c r="F221" s="214">
        <f t="shared" si="13"/>
        <v>2.0899999999999981</v>
      </c>
      <c r="G221" s="1206"/>
      <c r="H221" s="160"/>
      <c r="I221" s="160" t="s">
        <v>0</v>
      </c>
      <c r="J221" s="340" t="s">
        <v>696</v>
      </c>
      <c r="K221" s="161" t="s">
        <v>208</v>
      </c>
      <c r="L221" s="327" t="s">
        <v>271</v>
      </c>
      <c r="M221" s="785">
        <v>5</v>
      </c>
      <c r="N221" s="228">
        <f>N220+TIME(0,M220,0)</f>
        <v>0.33958333333333329</v>
      </c>
      <c r="O221" s="442"/>
    </row>
    <row r="222" spans="4:15" ht="15.75" customHeight="1" x14ac:dyDescent="0.25">
      <c r="D222" s="457"/>
      <c r="E222" s="1206"/>
      <c r="F222" s="214">
        <f t="shared" si="13"/>
        <v>2.0999999999999979</v>
      </c>
      <c r="G222" s="1206"/>
      <c r="H222" s="160"/>
      <c r="I222" s="160" t="s">
        <v>0</v>
      </c>
      <c r="J222" s="461" t="s">
        <v>697</v>
      </c>
      <c r="K222" s="161" t="s">
        <v>208</v>
      </c>
      <c r="L222" s="327" t="s">
        <v>271</v>
      </c>
      <c r="M222" s="785">
        <v>3</v>
      </c>
      <c r="N222" s="228">
        <f>N221+TIME(0,M221,0)</f>
        <v>0.3430555555555555</v>
      </c>
      <c r="O222" s="129"/>
    </row>
    <row r="223" spans="4:15" ht="15.75" customHeight="1" x14ac:dyDescent="0.25">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x14ac:dyDescent="0.25">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x14ac:dyDescent="0.25">
      <c r="E225" s="1206"/>
      <c r="F225" s="214">
        <f t="shared" si="13"/>
        <v>2.1299999999999972</v>
      </c>
      <c r="G225" s="1206"/>
      <c r="H225" s="160"/>
      <c r="I225" s="160" t="s">
        <v>0</v>
      </c>
      <c r="J225" s="206"/>
      <c r="K225" s="161"/>
      <c r="L225" s="327"/>
      <c r="M225" s="785"/>
      <c r="N225" s="228">
        <f>N224+TIME(0,M224,0)</f>
        <v>0.34930555555555548</v>
      </c>
      <c r="O225" s="83"/>
    </row>
    <row r="226" spans="5:15" ht="15.75" customHeight="1" x14ac:dyDescent="0.25">
      <c r="E226" s="1206">
        <v>3</v>
      </c>
      <c r="F226" s="214"/>
      <c r="G226" s="1206"/>
      <c r="H226" s="160"/>
      <c r="I226" s="160"/>
      <c r="J226" s="419" t="s">
        <v>200</v>
      </c>
      <c r="K226" s="161"/>
      <c r="L226" s="327"/>
      <c r="M226" s="785"/>
      <c r="N226" s="228"/>
      <c r="O226" s="129"/>
    </row>
    <row r="227" spans="5:15" ht="15.75" customHeight="1" x14ac:dyDescent="0.25">
      <c r="E227" s="1206"/>
      <c r="F227" s="214"/>
      <c r="G227" s="1206"/>
      <c r="H227" s="160"/>
      <c r="I227" s="160"/>
      <c r="J227" s="162"/>
      <c r="K227" s="161"/>
      <c r="L227" s="327"/>
      <c r="M227" s="785"/>
      <c r="N227" s="228"/>
      <c r="O227" s="129"/>
    </row>
    <row r="228" spans="5:15" ht="15.75" customHeight="1" x14ac:dyDescent="0.25">
      <c r="E228" s="1206"/>
      <c r="F228" s="214">
        <v>3.1</v>
      </c>
      <c r="G228" s="1206"/>
      <c r="H228" s="160"/>
      <c r="I228" s="160"/>
      <c r="J228" s="207" t="s">
        <v>237</v>
      </c>
      <c r="K228" s="161"/>
      <c r="L228" s="327"/>
      <c r="M228" s="785"/>
      <c r="N228" s="228"/>
      <c r="O228" s="83"/>
    </row>
    <row r="229" spans="5:15" ht="15.75" customHeight="1" x14ac:dyDescent="0.25">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x14ac:dyDescent="0.25">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x14ac:dyDescent="0.25">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x14ac:dyDescent="0.25">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206"/>
      <c r="F233" s="214">
        <v>3.1</v>
      </c>
      <c r="G233" s="1206">
        <f t="shared" ref="G233:G241" si="15">G232+1</f>
        <v>4</v>
      </c>
      <c r="H233" s="160"/>
      <c r="I233" s="160" t="s">
        <v>49</v>
      </c>
      <c r="J233" s="1086" t="s">
        <v>727</v>
      </c>
      <c r="K233" s="161" t="s">
        <v>6</v>
      </c>
      <c r="L233" s="327" t="s">
        <v>165</v>
      </c>
      <c r="M233" s="785">
        <v>3</v>
      </c>
      <c r="N233" s="228">
        <f t="shared" si="14"/>
        <v>0.3562499999999999</v>
      </c>
      <c r="O233" s="129"/>
    </row>
    <row r="234" spans="5:15" ht="15.75" customHeight="1" x14ac:dyDescent="0.25">
      <c r="E234" s="1206"/>
      <c r="F234" s="214">
        <v>3.1</v>
      </c>
      <c r="G234" s="1206">
        <f t="shared" si="15"/>
        <v>5</v>
      </c>
      <c r="H234" s="160"/>
      <c r="I234" s="160" t="s">
        <v>49</v>
      </c>
      <c r="J234" s="1086"/>
      <c r="K234" s="1084"/>
      <c r="L234" s="1085"/>
      <c r="M234" s="1128"/>
      <c r="N234" s="228">
        <f t="shared" si="14"/>
        <v>0.35833333333333323</v>
      </c>
      <c r="O234" s="129"/>
    </row>
    <row r="235" spans="5:15" ht="15.75" customHeight="1" x14ac:dyDescent="0.25">
      <c r="E235" s="1206"/>
      <c r="F235" s="214">
        <v>3.1</v>
      </c>
      <c r="G235" s="1206">
        <f t="shared" si="15"/>
        <v>6</v>
      </c>
      <c r="H235" s="160"/>
      <c r="I235" s="160" t="s">
        <v>49</v>
      </c>
      <c r="M235" s="1100"/>
      <c r="N235" s="228">
        <f t="shared" si="14"/>
        <v>0.35833333333333323</v>
      </c>
      <c r="O235" s="129"/>
    </row>
    <row r="236" spans="5:15" ht="15.75" customHeight="1" x14ac:dyDescent="0.25">
      <c r="E236" s="1206"/>
      <c r="F236" s="214">
        <v>3.1</v>
      </c>
      <c r="G236" s="1206">
        <f t="shared" si="15"/>
        <v>7</v>
      </c>
      <c r="H236" s="160"/>
      <c r="I236" s="160" t="s">
        <v>49</v>
      </c>
      <c r="J236" s="162" t="s">
        <v>316</v>
      </c>
      <c r="K236" s="161" t="s">
        <v>208</v>
      </c>
      <c r="L236" s="327" t="s">
        <v>450</v>
      </c>
      <c r="M236" s="785">
        <v>3</v>
      </c>
      <c r="N236" s="228">
        <f t="shared" si="14"/>
        <v>0.35833333333333323</v>
      </c>
      <c r="O236" s="129"/>
    </row>
    <row r="237" spans="5:15" ht="15.75" customHeight="1" x14ac:dyDescent="0.25">
      <c r="E237" s="1206"/>
      <c r="F237" s="214">
        <v>3.1</v>
      </c>
      <c r="G237" s="1206">
        <f t="shared" si="15"/>
        <v>8</v>
      </c>
      <c r="H237" s="160"/>
      <c r="I237" s="160" t="s">
        <v>49</v>
      </c>
      <c r="M237" s="1100"/>
      <c r="N237" s="228">
        <f t="shared" si="14"/>
        <v>0.36041666666666655</v>
      </c>
      <c r="O237" s="129"/>
    </row>
    <row r="238" spans="5:15" ht="15.75" customHeight="1" x14ac:dyDescent="0.25">
      <c r="E238" s="1206"/>
      <c r="F238" s="214">
        <v>3.1</v>
      </c>
      <c r="G238" s="1206">
        <f t="shared" si="15"/>
        <v>9</v>
      </c>
      <c r="H238" s="160"/>
      <c r="I238" s="160" t="s">
        <v>49</v>
      </c>
      <c r="M238" s="785"/>
      <c r="N238" s="228">
        <f t="shared" si="14"/>
        <v>0.36041666666666655</v>
      </c>
      <c r="O238" s="129"/>
    </row>
    <row r="239" spans="5:15" ht="15.75" customHeight="1" x14ac:dyDescent="0.25">
      <c r="E239" s="1206"/>
      <c r="F239" s="214">
        <v>3.1</v>
      </c>
      <c r="G239" s="1206">
        <f t="shared" si="15"/>
        <v>10</v>
      </c>
      <c r="H239" s="160"/>
      <c r="I239" s="160"/>
      <c r="J239" s="206"/>
      <c r="K239" s="161" t="s">
        <v>208</v>
      </c>
      <c r="L239" s="327"/>
      <c r="M239" s="785"/>
      <c r="N239" s="228">
        <f t="shared" si="14"/>
        <v>0.36041666666666655</v>
      </c>
      <c r="O239" s="129"/>
    </row>
    <row r="240" spans="5:15" ht="15.75" customHeight="1" x14ac:dyDescent="0.25">
      <c r="E240" s="1206"/>
      <c r="F240" s="214">
        <v>3.1</v>
      </c>
      <c r="G240" s="1206">
        <f t="shared" si="15"/>
        <v>11</v>
      </c>
      <c r="H240" s="160"/>
      <c r="I240" s="160"/>
      <c r="J240" s="206"/>
      <c r="K240" s="161" t="s">
        <v>208</v>
      </c>
      <c r="L240" s="327"/>
      <c r="M240" s="785"/>
      <c r="N240" s="228">
        <f t="shared" si="14"/>
        <v>0.36041666666666655</v>
      </c>
      <c r="O240" s="129"/>
    </row>
    <row r="241" spans="5:15" ht="15.75" customHeight="1" x14ac:dyDescent="0.25">
      <c r="E241" s="1206"/>
      <c r="F241" s="214">
        <v>3.1</v>
      </c>
      <c r="G241" s="1206">
        <f t="shared" si="15"/>
        <v>12</v>
      </c>
      <c r="H241" s="160"/>
      <c r="I241" s="160"/>
      <c r="J241" s="206"/>
      <c r="K241" s="161" t="s">
        <v>208</v>
      </c>
      <c r="L241" s="327"/>
      <c r="M241" s="785"/>
      <c r="N241" s="228">
        <f>N240+TIME(0,M240,0)</f>
        <v>0.36041666666666655</v>
      </c>
      <c r="O241" s="129"/>
    </row>
    <row r="242" spans="5:15" ht="15.75" customHeight="1" x14ac:dyDescent="0.25">
      <c r="E242" s="1206"/>
      <c r="F242" s="214"/>
      <c r="G242" s="1206"/>
      <c r="H242" s="160"/>
      <c r="I242" s="160"/>
      <c r="J242" s="206"/>
      <c r="K242" s="161"/>
      <c r="L242" s="327"/>
      <c r="M242" s="785"/>
      <c r="N242" s="228"/>
      <c r="O242" s="129"/>
    </row>
    <row r="243" spans="5:15" ht="15.75" customHeight="1" x14ac:dyDescent="0.25">
      <c r="E243" s="1206"/>
      <c r="F243" s="214">
        <v>3.2</v>
      </c>
      <c r="G243" s="1206"/>
      <c r="H243" s="160"/>
      <c r="I243" s="160"/>
      <c r="J243" s="207" t="s">
        <v>442</v>
      </c>
      <c r="K243" s="161"/>
      <c r="L243" s="327"/>
      <c r="M243" s="785"/>
      <c r="N243" s="228">
        <f>N241+TIME(0,M241,0)</f>
        <v>0.36041666666666655</v>
      </c>
      <c r="O243" s="797"/>
    </row>
    <row r="244" spans="5:15" ht="15.75" customHeight="1" x14ac:dyDescent="0.25">
      <c r="E244" s="1206"/>
      <c r="F244" s="214">
        <v>3.2</v>
      </c>
      <c r="G244" s="1206">
        <v>1</v>
      </c>
      <c r="H244" s="160"/>
      <c r="I244" s="160" t="s">
        <v>49</v>
      </c>
      <c r="J244" s="162" t="s">
        <v>302</v>
      </c>
      <c r="K244" s="161" t="s">
        <v>208</v>
      </c>
      <c r="L244" s="327" t="s">
        <v>264</v>
      </c>
      <c r="M244" s="785">
        <v>3</v>
      </c>
      <c r="N244" s="228">
        <f>N243+TIME(0,M243,0)</f>
        <v>0.36041666666666655</v>
      </c>
      <c r="O244" s="797"/>
    </row>
    <row r="245" spans="5:15" ht="15.75" customHeight="1" x14ac:dyDescent="0.25">
      <c r="E245" s="1206"/>
      <c r="F245" s="214">
        <v>3.2</v>
      </c>
      <c r="G245" s="1206">
        <f>G244+1</f>
        <v>2</v>
      </c>
      <c r="H245" s="160"/>
      <c r="I245" s="160" t="s">
        <v>49</v>
      </c>
      <c r="J245" s="162" t="s">
        <v>282</v>
      </c>
      <c r="K245" s="161" t="s">
        <v>208</v>
      </c>
      <c r="L245" s="177" t="s">
        <v>102</v>
      </c>
      <c r="M245" s="785">
        <v>3</v>
      </c>
      <c r="N245" s="228">
        <f>N244+TIME(0,M244,0)</f>
        <v>0.36249999999999988</v>
      </c>
      <c r="O245" s="797"/>
    </row>
    <row r="246" spans="5:15" ht="15.75" customHeight="1" x14ac:dyDescent="0.25">
      <c r="E246" s="1206"/>
      <c r="F246" s="214">
        <v>3.2</v>
      </c>
      <c r="G246" s="1206">
        <f>G245+1</f>
        <v>3</v>
      </c>
      <c r="H246" s="160"/>
      <c r="I246" s="160" t="s">
        <v>49</v>
      </c>
      <c r="J246" s="986" t="s">
        <v>335</v>
      </c>
      <c r="K246" s="986" t="s">
        <v>208</v>
      </c>
      <c r="L246" s="177" t="s">
        <v>179</v>
      </c>
      <c r="M246" s="785">
        <v>3</v>
      </c>
      <c r="N246" s="228">
        <f t="shared" ref="N246:N267" si="16">N245+TIME(0,M245,0)</f>
        <v>0.3645833333333332</v>
      </c>
      <c r="O246" s="797"/>
    </row>
    <row r="247" spans="5:15" ht="15.75" customHeight="1" x14ac:dyDescent="0.25">
      <c r="E247" s="1206"/>
      <c r="F247" s="214">
        <v>3.2</v>
      </c>
      <c r="G247" s="1206">
        <f>G246+1</f>
        <v>4</v>
      </c>
      <c r="H247" s="160"/>
      <c r="I247" s="160" t="s">
        <v>49</v>
      </c>
      <c r="J247" s="986" t="s">
        <v>103</v>
      </c>
      <c r="K247" s="986" t="s">
        <v>208</v>
      </c>
      <c r="L247" s="177" t="s">
        <v>148</v>
      </c>
      <c r="M247" s="785">
        <v>3</v>
      </c>
      <c r="N247" s="228">
        <f t="shared" si="16"/>
        <v>0.36666666666666653</v>
      </c>
      <c r="O247" s="797"/>
    </row>
    <row r="248" spans="5:15" ht="15.75" customHeight="1" x14ac:dyDescent="0.25">
      <c r="E248" s="1206"/>
      <c r="F248" s="214">
        <v>3.2</v>
      </c>
      <c r="G248" s="1206">
        <f>G247+1</f>
        <v>5</v>
      </c>
      <c r="H248" s="160"/>
      <c r="I248" s="160" t="s">
        <v>49</v>
      </c>
      <c r="J248" s="1254" t="s">
        <v>428</v>
      </c>
      <c r="K248" s="1254" t="s">
        <v>208</v>
      </c>
      <c r="L248" s="1253" t="s">
        <v>271</v>
      </c>
      <c r="M248" s="785"/>
      <c r="N248" s="228">
        <f t="shared" si="16"/>
        <v>0.36874999999999986</v>
      </c>
      <c r="O248" s="797"/>
    </row>
    <row r="249" spans="5:15" ht="15.75" customHeight="1" x14ac:dyDescent="0.25">
      <c r="E249" s="1206"/>
      <c r="F249" s="214">
        <v>3.2</v>
      </c>
      <c r="G249" s="1206">
        <f>G248+1</f>
        <v>6</v>
      </c>
      <c r="H249" s="160"/>
      <c r="I249" s="160" t="s">
        <v>49</v>
      </c>
      <c r="J249" s="458"/>
      <c r="K249" s="459"/>
      <c r="L249" s="460"/>
      <c r="M249" s="1129"/>
      <c r="N249" s="228">
        <f t="shared" si="16"/>
        <v>0.36874999999999986</v>
      </c>
      <c r="O249" s="797"/>
    </row>
    <row r="250" spans="5:15" ht="15.75" customHeight="1" x14ac:dyDescent="0.25">
      <c r="E250" s="1206"/>
      <c r="F250" s="214"/>
      <c r="G250" s="1206"/>
      <c r="H250" s="160"/>
      <c r="I250" s="160"/>
      <c r="J250" s="458"/>
      <c r="K250" s="459"/>
      <c r="L250" s="460"/>
      <c r="M250" s="1129"/>
      <c r="N250" s="228">
        <f t="shared" si="16"/>
        <v>0.36874999999999986</v>
      </c>
      <c r="O250" s="797"/>
    </row>
    <row r="251" spans="5:15" ht="15.75" customHeight="1" x14ac:dyDescent="0.25">
      <c r="E251" s="1206"/>
      <c r="F251" s="214"/>
      <c r="G251" s="1206"/>
      <c r="H251" s="160"/>
      <c r="I251" s="160"/>
      <c r="J251" s="162"/>
      <c r="K251" s="161"/>
      <c r="L251" s="327"/>
      <c r="M251" s="785"/>
      <c r="N251" s="228">
        <f t="shared" si="16"/>
        <v>0.36874999999999986</v>
      </c>
      <c r="O251" s="797"/>
    </row>
    <row r="252" spans="5:15" ht="15.75" customHeight="1" x14ac:dyDescent="0.25">
      <c r="E252" s="1206"/>
      <c r="F252" s="214">
        <v>3.3</v>
      </c>
      <c r="G252" s="1206"/>
      <c r="H252" s="160"/>
      <c r="I252" s="160"/>
      <c r="J252" s="1016" t="s">
        <v>236</v>
      </c>
      <c r="K252" s="986"/>
      <c r="L252" s="986"/>
      <c r="M252" s="785"/>
      <c r="N252" s="228">
        <f t="shared" si="16"/>
        <v>0.36874999999999986</v>
      </c>
      <c r="O252" s="797"/>
    </row>
    <row r="253" spans="5:15" ht="15.75" customHeight="1" x14ac:dyDescent="0.25">
      <c r="E253" s="1206"/>
      <c r="F253" s="214">
        <v>3.2</v>
      </c>
      <c r="G253" s="1206">
        <v>1</v>
      </c>
      <c r="H253" s="160"/>
      <c r="I253" s="160" t="s">
        <v>49</v>
      </c>
      <c r="J253" s="1254" t="s">
        <v>330</v>
      </c>
      <c r="K253" s="1254" t="s">
        <v>208</v>
      </c>
      <c r="L253" s="1253" t="s">
        <v>464</v>
      </c>
      <c r="M253" s="785"/>
      <c r="N253" s="228">
        <f t="shared" si="16"/>
        <v>0.36874999999999986</v>
      </c>
      <c r="O253" s="797"/>
    </row>
    <row r="254" spans="5:15" ht="15.75" customHeight="1" x14ac:dyDescent="0.25">
      <c r="E254" s="1206"/>
      <c r="F254" s="214">
        <v>3.2</v>
      </c>
      <c r="G254" s="1206">
        <f t="shared" ref="G254:G256" si="17">G253+1</f>
        <v>2</v>
      </c>
      <c r="H254" s="160"/>
      <c r="I254" s="160" t="s">
        <v>49</v>
      </c>
      <c r="J254" s="986" t="s">
        <v>407</v>
      </c>
      <c r="K254" s="986" t="s">
        <v>208</v>
      </c>
      <c r="L254" s="177" t="s">
        <v>411</v>
      </c>
      <c r="M254" s="785">
        <v>3</v>
      </c>
      <c r="N254" s="228">
        <f t="shared" si="16"/>
        <v>0.36874999999999986</v>
      </c>
      <c r="O254" s="797"/>
    </row>
    <row r="255" spans="5:15" ht="15.75" customHeight="1" x14ac:dyDescent="0.25">
      <c r="E255" s="1206"/>
      <c r="F255" s="214">
        <v>3.2</v>
      </c>
      <c r="G255" s="1206">
        <f t="shared" si="17"/>
        <v>3</v>
      </c>
      <c r="H255" s="160"/>
      <c r="I255" s="160" t="s">
        <v>49</v>
      </c>
      <c r="J255" s="986" t="s">
        <v>417</v>
      </c>
      <c r="K255" s="986" t="s">
        <v>208</v>
      </c>
      <c r="L255" s="177" t="s">
        <v>182</v>
      </c>
      <c r="M255" s="785">
        <v>3</v>
      </c>
      <c r="N255" s="228">
        <f t="shared" si="16"/>
        <v>0.37083333333333318</v>
      </c>
      <c r="O255" s="797"/>
    </row>
    <row r="256" spans="5:15" ht="15.75" customHeight="1" x14ac:dyDescent="0.25">
      <c r="E256" s="1206"/>
      <c r="F256" s="214">
        <v>3.2</v>
      </c>
      <c r="G256" s="1206">
        <f t="shared" si="17"/>
        <v>4</v>
      </c>
      <c r="H256" s="160"/>
      <c r="I256" s="160" t="s">
        <v>49</v>
      </c>
      <c r="J256" s="1254" t="s">
        <v>426</v>
      </c>
      <c r="K256" s="1254" t="s">
        <v>208</v>
      </c>
      <c r="L256" s="1253" t="s">
        <v>102</v>
      </c>
      <c r="M256" s="785"/>
      <c r="N256" s="228">
        <f t="shared" si="16"/>
        <v>0.37291666666666651</v>
      </c>
      <c r="O256" s="797"/>
    </row>
    <row r="257" spans="5:15" ht="15.75" customHeight="1" x14ac:dyDescent="0.25">
      <c r="E257" s="1206"/>
      <c r="F257" s="214">
        <v>3.2</v>
      </c>
      <c r="G257" s="1206">
        <f>G256+1</f>
        <v>5</v>
      </c>
      <c r="H257" s="160"/>
      <c r="I257" s="160" t="s">
        <v>49</v>
      </c>
      <c r="J257" s="986" t="s">
        <v>427</v>
      </c>
      <c r="K257" s="986" t="s">
        <v>208</v>
      </c>
      <c r="L257" s="177" t="s">
        <v>148</v>
      </c>
      <c r="M257" s="785">
        <v>3</v>
      </c>
      <c r="N257" s="228">
        <f t="shared" si="16"/>
        <v>0.37291666666666651</v>
      </c>
      <c r="O257" s="797"/>
    </row>
    <row r="258" spans="5:15" ht="15.75" customHeight="1" x14ac:dyDescent="0.25">
      <c r="E258" s="1206"/>
      <c r="F258" s="214">
        <v>3.2</v>
      </c>
      <c r="G258" s="1206">
        <f>G257+1</f>
        <v>6</v>
      </c>
      <c r="H258" s="160"/>
      <c r="I258" s="160" t="s">
        <v>49</v>
      </c>
      <c r="J258" s="986" t="s">
        <v>459</v>
      </c>
      <c r="K258" s="986" t="s">
        <v>208</v>
      </c>
      <c r="L258" s="177" t="s">
        <v>60</v>
      </c>
      <c r="M258" s="785">
        <v>3</v>
      </c>
      <c r="N258" s="228">
        <f>N257+TIME(0,M257,0)</f>
        <v>0.37499999999999983</v>
      </c>
      <c r="O258" s="797"/>
    </row>
    <row r="259" spans="5:15" ht="15.75" customHeight="1" x14ac:dyDescent="0.25">
      <c r="E259" s="1206"/>
      <c r="F259" s="214">
        <v>3.2</v>
      </c>
      <c r="G259" s="1206">
        <f>G258+1</f>
        <v>7</v>
      </c>
      <c r="H259" s="160"/>
      <c r="I259" s="160" t="s">
        <v>49</v>
      </c>
      <c r="J259" s="986" t="s">
        <v>31</v>
      </c>
      <c r="K259" s="986" t="s">
        <v>208</v>
      </c>
      <c r="L259" s="177" t="s">
        <v>452</v>
      </c>
      <c r="M259" s="785">
        <v>3</v>
      </c>
      <c r="N259" s="228">
        <f>N258+TIME(0,M258,0)</f>
        <v>0.37708333333333316</v>
      </c>
      <c r="O259" s="797"/>
    </row>
    <row r="260" spans="5:15" ht="15.75" customHeight="1" x14ac:dyDescent="0.25">
      <c r="E260" s="1206"/>
      <c r="F260" s="214"/>
      <c r="G260" s="1206"/>
      <c r="H260" s="160"/>
      <c r="I260" s="160"/>
      <c r="J260" s="1021"/>
      <c r="K260" s="986"/>
      <c r="L260" s="177"/>
      <c r="M260" s="1099"/>
      <c r="N260" s="228">
        <f>N259+TIME(0,M259,0)</f>
        <v>0.37916666666666649</v>
      </c>
      <c r="O260" s="797"/>
    </row>
    <row r="261" spans="5:15" ht="15.75" customHeight="1" x14ac:dyDescent="0.25">
      <c r="E261" s="1206"/>
      <c r="F261" s="214"/>
      <c r="G261" s="1188"/>
      <c r="H261" s="1004"/>
      <c r="I261" s="1005"/>
      <c r="J261" s="1021"/>
      <c r="K261" s="986"/>
      <c r="L261" s="177"/>
      <c r="M261" s="785"/>
      <c r="N261" s="228">
        <f>N260+TIME(0,M260,0)</f>
        <v>0.37916666666666649</v>
      </c>
      <c r="O261" s="797"/>
    </row>
    <row r="262" spans="5:15" ht="15.75" customHeight="1" x14ac:dyDescent="0.25">
      <c r="E262" s="1206"/>
      <c r="F262" s="214">
        <v>3.4</v>
      </c>
      <c r="G262" s="783"/>
      <c r="H262" s="1004"/>
      <c r="I262" s="169"/>
      <c r="J262" s="1016" t="s">
        <v>160</v>
      </c>
      <c r="K262" s="986"/>
      <c r="L262" s="986"/>
      <c r="M262" s="785"/>
      <c r="N262" s="228">
        <f>N261+TIME(0,M261,0)</f>
        <v>0.37916666666666649</v>
      </c>
      <c r="O262" s="797"/>
    </row>
    <row r="263" spans="5:15" ht="15.75" customHeight="1" x14ac:dyDescent="0.25">
      <c r="E263" s="1206"/>
      <c r="F263" s="214">
        <v>3.4</v>
      </c>
      <c r="G263" s="783">
        <f>G262+1</f>
        <v>1</v>
      </c>
      <c r="H263" s="1004"/>
      <c r="I263" s="169" t="s">
        <v>49</v>
      </c>
      <c r="J263" s="986" t="s">
        <v>546</v>
      </c>
      <c r="K263" s="986" t="s">
        <v>208</v>
      </c>
      <c r="L263" s="177" t="s">
        <v>547</v>
      </c>
      <c r="M263" s="796">
        <v>15</v>
      </c>
      <c r="N263" s="228">
        <f t="shared" si="16"/>
        <v>0.37916666666666649</v>
      </c>
      <c r="O263" s="797"/>
    </row>
    <row r="264" spans="5:15" ht="15.75" customHeight="1" x14ac:dyDescent="0.25">
      <c r="E264" s="1206"/>
      <c r="F264" s="214">
        <v>3.4</v>
      </c>
      <c r="G264" s="783">
        <f>G263+1</f>
        <v>2</v>
      </c>
      <c r="H264" s="1004"/>
      <c r="I264" s="169" t="s">
        <v>49</v>
      </c>
      <c r="J264" s="986" t="s">
        <v>543</v>
      </c>
      <c r="K264" s="986" t="s">
        <v>208</v>
      </c>
      <c r="L264" s="177" t="s">
        <v>141</v>
      </c>
      <c r="M264" s="796">
        <v>3</v>
      </c>
      <c r="N264" s="228">
        <f t="shared" si="16"/>
        <v>0.38958333333333317</v>
      </c>
      <c r="O264" s="797"/>
    </row>
    <row r="265" spans="5:15" ht="15.75" customHeight="1" x14ac:dyDescent="0.25">
      <c r="E265" s="1206"/>
      <c r="F265" s="214">
        <v>3.5</v>
      </c>
      <c r="G265" s="783"/>
      <c r="H265" s="1004"/>
      <c r="I265" s="169" t="s">
        <v>49</v>
      </c>
      <c r="J265" s="1016" t="s">
        <v>301</v>
      </c>
      <c r="K265" s="986"/>
      <c r="L265" s="986"/>
      <c r="M265" s="1100"/>
      <c r="N265" s="228">
        <f t="shared" si="16"/>
        <v>0.3916666666666665</v>
      </c>
      <c r="O265" s="797"/>
    </row>
    <row r="266" spans="5:15" ht="15.75" customHeight="1" x14ac:dyDescent="0.25">
      <c r="E266" s="1206"/>
      <c r="F266" s="214">
        <v>3.5</v>
      </c>
      <c r="G266" s="784">
        <f>G265+1</f>
        <v>1</v>
      </c>
      <c r="H266" s="1004"/>
      <c r="I266" s="169" t="s">
        <v>49</v>
      </c>
      <c r="M266" s="1100"/>
      <c r="N266" s="228">
        <f t="shared" si="16"/>
        <v>0.3916666666666665</v>
      </c>
      <c r="O266" s="797"/>
    </row>
    <row r="267" spans="5:15" ht="15.75" customHeight="1" x14ac:dyDescent="0.25">
      <c r="E267" s="1206"/>
      <c r="F267" s="214"/>
      <c r="G267" s="784"/>
      <c r="H267" s="160"/>
      <c r="I267" s="169"/>
      <c r="J267" s="1032"/>
      <c r="K267" s="994"/>
      <c r="L267" s="168"/>
      <c r="M267" s="785"/>
      <c r="N267" s="228">
        <f t="shared" si="16"/>
        <v>0.3916666666666665</v>
      </c>
      <c r="O267" s="797"/>
    </row>
    <row r="268" spans="5:15" ht="15.75" customHeight="1" x14ac:dyDescent="0.25">
      <c r="E268" s="1206"/>
      <c r="F268" s="214"/>
      <c r="G268" s="784"/>
      <c r="H268" s="160"/>
      <c r="I268" s="160"/>
      <c r="J268" s="1021"/>
      <c r="K268" s="986"/>
      <c r="L268" s="177"/>
      <c r="M268" s="785"/>
      <c r="N268" s="228"/>
      <c r="O268" s="797"/>
    </row>
    <row r="269" spans="5:15" ht="15.75" customHeight="1" x14ac:dyDescent="0.25">
      <c r="E269" s="1206"/>
      <c r="F269" s="214">
        <v>3.6</v>
      </c>
      <c r="G269" s="783"/>
      <c r="H269" s="1004"/>
      <c r="I269" s="169"/>
      <c r="J269" s="1016" t="s">
        <v>434</v>
      </c>
      <c r="K269" s="986"/>
      <c r="L269" s="177"/>
      <c r="M269" s="785"/>
      <c r="N269" s="228"/>
      <c r="O269" s="797"/>
    </row>
    <row r="270" spans="5:15" ht="15.75" customHeight="1" x14ac:dyDescent="0.25">
      <c r="E270" s="1206"/>
      <c r="F270" s="214"/>
      <c r="G270" s="785">
        <v>1</v>
      </c>
      <c r="H270" s="160"/>
      <c r="I270" s="169" t="s">
        <v>49</v>
      </c>
      <c r="J270" s="340" t="s">
        <v>106</v>
      </c>
      <c r="K270" s="161" t="s">
        <v>208</v>
      </c>
      <c r="L270" s="327" t="s">
        <v>264</v>
      </c>
      <c r="M270" s="785">
        <v>7</v>
      </c>
      <c r="N270" s="228">
        <f>N267+TIME(0,M267,0)</f>
        <v>0.3916666666666665</v>
      </c>
      <c r="O270" s="797"/>
    </row>
    <row r="271" spans="5:15" ht="15.75" customHeight="1" x14ac:dyDescent="0.25">
      <c r="E271" s="1206"/>
      <c r="F271" s="214"/>
      <c r="G271" s="785">
        <v>3</v>
      </c>
      <c r="H271" s="160"/>
      <c r="I271" s="169" t="s">
        <v>49</v>
      </c>
      <c r="J271" s="340" t="s">
        <v>683</v>
      </c>
      <c r="K271" s="161" t="s">
        <v>208</v>
      </c>
      <c r="L271" s="327" t="s">
        <v>264</v>
      </c>
      <c r="M271" s="785">
        <v>7</v>
      </c>
      <c r="N271" s="228">
        <f>N270+TIME(0,M270,0)</f>
        <v>0.39652777777777759</v>
      </c>
      <c r="O271" s="797"/>
    </row>
    <row r="272" spans="5:15" ht="15.75" customHeight="1" x14ac:dyDescent="0.25">
      <c r="E272" s="1206"/>
      <c r="F272" s="214"/>
      <c r="G272" s="785">
        <v>4</v>
      </c>
      <c r="H272" s="160"/>
      <c r="I272" s="169" t="s">
        <v>49</v>
      </c>
      <c r="J272" s="1086" t="s">
        <v>684</v>
      </c>
      <c r="K272" s="1084" t="s">
        <v>208</v>
      </c>
      <c r="L272" s="1085" t="s">
        <v>148</v>
      </c>
      <c r="M272" s="1128">
        <v>7</v>
      </c>
      <c r="N272" s="228">
        <f t="shared" ref="N272:N275" si="18">N271+TIME(0,M271,0)</f>
        <v>0.40138888888888868</v>
      </c>
      <c r="O272" s="797"/>
    </row>
    <row r="273" spans="5:15" ht="15.75" customHeight="1" x14ac:dyDescent="0.25">
      <c r="E273" s="1206"/>
      <c r="F273" s="214"/>
      <c r="G273" s="785">
        <v>5</v>
      </c>
      <c r="H273" s="160"/>
      <c r="I273" s="169" t="s">
        <v>49</v>
      </c>
      <c r="J273" s="447"/>
      <c r="K273" s="448"/>
      <c r="L273" s="1087"/>
      <c r="M273" s="785"/>
      <c r="N273" s="228">
        <f t="shared" si="18"/>
        <v>0.40624999999999978</v>
      </c>
      <c r="O273" s="797"/>
    </row>
    <row r="274" spans="5:15" ht="15.75" customHeight="1" x14ac:dyDescent="0.25">
      <c r="E274" s="1206"/>
      <c r="F274" s="214"/>
      <c r="G274" s="785">
        <v>6</v>
      </c>
      <c r="H274" s="160"/>
      <c r="I274" s="160"/>
      <c r="J274" s="340"/>
      <c r="K274" s="161"/>
      <c r="L274" s="327"/>
      <c r="M274" s="785"/>
      <c r="N274" s="228">
        <f t="shared" si="18"/>
        <v>0.40624999999999978</v>
      </c>
      <c r="O274" s="797"/>
    </row>
    <row r="275" spans="5:15" ht="15.75" customHeight="1" x14ac:dyDescent="0.25">
      <c r="E275" s="1206"/>
      <c r="F275" s="214"/>
      <c r="G275" s="1206"/>
      <c r="H275" s="160"/>
      <c r="I275" s="160"/>
      <c r="J275" s="162" t="s">
        <v>214</v>
      </c>
      <c r="K275" s="161"/>
      <c r="L275" s="327"/>
      <c r="M275" s="785">
        <v>15</v>
      </c>
      <c r="N275" s="228">
        <f t="shared" si="18"/>
        <v>0.40624999999999978</v>
      </c>
      <c r="O275" s="797"/>
    </row>
    <row r="276" spans="5:15" ht="15.75" customHeight="1" x14ac:dyDescent="0.25">
      <c r="E276" s="1206"/>
      <c r="F276" s="214"/>
      <c r="G276" s="1206"/>
      <c r="H276" s="160"/>
      <c r="I276" s="160"/>
      <c r="J276" s="162"/>
      <c r="K276" s="161"/>
      <c r="L276" s="327"/>
      <c r="M276" s="785"/>
      <c r="N276" s="228"/>
      <c r="O276" s="797"/>
    </row>
    <row r="277" spans="5:15" ht="15.75" customHeight="1" x14ac:dyDescent="0.25">
      <c r="E277" s="1206"/>
      <c r="F277" s="214"/>
      <c r="G277" s="1206"/>
      <c r="H277" s="160"/>
      <c r="I277" s="160"/>
      <c r="J277" s="162" t="s">
        <v>176</v>
      </c>
      <c r="K277" s="161"/>
      <c r="L277" s="327"/>
      <c r="M277" s="785"/>
      <c r="N277" s="228"/>
      <c r="O277" s="797"/>
    </row>
    <row r="278" spans="5:15" ht="15.75" customHeight="1" x14ac:dyDescent="0.25">
      <c r="E278" s="1206">
        <v>4</v>
      </c>
      <c r="F278" s="214"/>
      <c r="G278" s="1206"/>
      <c r="H278" s="160">
        <v>4</v>
      </c>
      <c r="I278" s="160"/>
      <c r="J278" s="419" t="s">
        <v>351</v>
      </c>
      <c r="K278" s="161"/>
      <c r="L278" s="327"/>
      <c r="M278" s="785"/>
      <c r="N278" s="228">
        <f>N275+TIME(0,M275,0)</f>
        <v>0.41666666666666646</v>
      </c>
      <c r="O278" s="797"/>
    </row>
    <row r="279" spans="5:15" ht="15.75" customHeight="1" x14ac:dyDescent="0.25">
      <c r="E279" s="1206"/>
      <c r="F279" s="214"/>
      <c r="G279" s="1206"/>
      <c r="H279" s="160"/>
      <c r="I279" s="328"/>
      <c r="J279" s="324"/>
      <c r="K279" s="338"/>
      <c r="L279" s="380"/>
      <c r="M279" s="785"/>
      <c r="N279" s="228"/>
      <c r="O279" s="797"/>
    </row>
    <row r="280" spans="5:15" ht="15.75" customHeight="1" x14ac:dyDescent="0.25">
      <c r="E280" s="1206"/>
      <c r="F280" s="214"/>
      <c r="G280" s="1206"/>
      <c r="H280" s="160"/>
      <c r="I280" s="160"/>
      <c r="J280" s="162"/>
      <c r="K280" s="161"/>
      <c r="L280" s="327"/>
      <c r="M280" s="785"/>
      <c r="N280" s="228"/>
      <c r="O280" s="797"/>
    </row>
    <row r="281" spans="5:15" ht="15.75" customHeight="1" x14ac:dyDescent="0.25">
      <c r="E281" s="1206"/>
      <c r="F281" s="214">
        <v>4.0999999999999996</v>
      </c>
      <c r="G281" s="1206"/>
      <c r="H281" s="160"/>
      <c r="I281" s="160"/>
      <c r="J281" s="207" t="s">
        <v>238</v>
      </c>
      <c r="K281" s="161"/>
      <c r="L281" s="327"/>
      <c r="M281" s="785"/>
      <c r="N281" s="228">
        <f>N278+TIME(0,M278,0)</f>
        <v>0.41666666666666646</v>
      </c>
      <c r="O281" s="797" t="str">
        <f>IF(M281&gt;0,1," ")</f>
        <v xml:space="preserve"> </v>
      </c>
    </row>
    <row r="282" spans="5:15" ht="15.75" customHeight="1" x14ac:dyDescent="0.25">
      <c r="E282" s="1206"/>
      <c r="F282" s="214">
        <v>4.0999999999999996</v>
      </c>
      <c r="G282" s="1206">
        <v>1</v>
      </c>
      <c r="H282" s="160"/>
      <c r="I282" s="160" t="s">
        <v>2</v>
      </c>
      <c r="J282" s="162" t="s">
        <v>105</v>
      </c>
      <c r="K282" s="161" t="s">
        <v>208</v>
      </c>
      <c r="L282" s="327" t="s">
        <v>165</v>
      </c>
      <c r="M282" s="785"/>
      <c r="N282" s="228">
        <f t="shared" ref="N282:N287" si="19">N281+TIME(0,M281,0)</f>
        <v>0.41666666666666646</v>
      </c>
      <c r="O282" s="797" t="str">
        <f t="shared" ref="O282:O345" si="20">IF(M282&gt;0,1," ")</f>
        <v xml:space="preserve"> </v>
      </c>
    </row>
    <row r="283" spans="5:15" ht="15.75" customHeight="1" x14ac:dyDescent="0.25">
      <c r="E283" s="1206"/>
      <c r="F283" s="214">
        <v>4.0999999999999996</v>
      </c>
      <c r="G283" s="1206">
        <f>G282+1</f>
        <v>2</v>
      </c>
      <c r="H283" s="160"/>
      <c r="I283" s="160" t="s">
        <v>2</v>
      </c>
      <c r="J283" s="162" t="s">
        <v>194</v>
      </c>
      <c r="K283" s="161" t="s">
        <v>208</v>
      </c>
      <c r="L283" s="327" t="s">
        <v>165</v>
      </c>
      <c r="M283" s="785">
        <v>8</v>
      </c>
      <c r="N283" s="228">
        <f t="shared" si="19"/>
        <v>0.41666666666666646</v>
      </c>
      <c r="O283" s="797">
        <f t="shared" si="20"/>
        <v>1</v>
      </c>
    </row>
    <row r="284" spans="5:15" ht="15.75" customHeight="1" x14ac:dyDescent="0.25">
      <c r="E284" s="1206"/>
      <c r="F284" s="214">
        <v>4.0999999999999996</v>
      </c>
      <c r="G284" s="1206">
        <f>G283+1</f>
        <v>3</v>
      </c>
      <c r="H284" s="160"/>
      <c r="I284" s="160" t="s">
        <v>2</v>
      </c>
      <c r="J284" s="162" t="s">
        <v>350</v>
      </c>
      <c r="K284" s="161" t="s">
        <v>208</v>
      </c>
      <c r="L284" s="327" t="s">
        <v>61</v>
      </c>
      <c r="M284" s="785"/>
      <c r="N284" s="228">
        <f t="shared" si="19"/>
        <v>0.422222222222222</v>
      </c>
      <c r="O284" s="797" t="str">
        <f t="shared" si="20"/>
        <v xml:space="preserve"> </v>
      </c>
    </row>
    <row r="285" spans="5:15" ht="15.75" customHeight="1" x14ac:dyDescent="0.25">
      <c r="E285" s="1206"/>
      <c r="F285" s="214">
        <v>4.0999999999999996</v>
      </c>
      <c r="G285" s="1206">
        <f>G284+1</f>
        <v>4</v>
      </c>
      <c r="H285" s="160"/>
      <c r="I285" s="160" t="s">
        <v>2</v>
      </c>
      <c r="J285" s="162" t="s">
        <v>322</v>
      </c>
      <c r="K285" s="161" t="s">
        <v>208</v>
      </c>
      <c r="L285" s="327" t="s">
        <v>61</v>
      </c>
      <c r="M285" s="785"/>
      <c r="N285" s="228">
        <f t="shared" si="19"/>
        <v>0.422222222222222</v>
      </c>
      <c r="O285" s="797" t="str">
        <f t="shared" si="20"/>
        <v xml:space="preserve"> </v>
      </c>
    </row>
    <row r="286" spans="5:15" ht="15.75" customHeight="1" x14ac:dyDescent="0.25">
      <c r="E286" s="1206"/>
      <c r="F286" s="214">
        <v>4.0999999999999996</v>
      </c>
      <c r="G286" s="1206">
        <f>G285+1</f>
        <v>5</v>
      </c>
      <c r="H286" s="160"/>
      <c r="I286" s="160" t="s">
        <v>2</v>
      </c>
      <c r="J286" s="427"/>
      <c r="K286" s="1084"/>
      <c r="L286" s="1085"/>
      <c r="M286" s="1128"/>
      <c r="N286" s="228">
        <f t="shared" si="19"/>
        <v>0.422222222222222</v>
      </c>
      <c r="O286" s="797" t="str">
        <f t="shared" si="20"/>
        <v xml:space="preserve"> </v>
      </c>
    </row>
    <row r="287" spans="5:15" ht="15.75" customHeight="1" x14ac:dyDescent="0.25">
      <c r="E287" s="1206"/>
      <c r="F287" s="214">
        <v>4.0999999999999996</v>
      </c>
      <c r="G287" s="1206">
        <f>G286+1</f>
        <v>6</v>
      </c>
      <c r="H287" s="160"/>
      <c r="I287" s="160" t="s">
        <v>2</v>
      </c>
      <c r="J287" s="162"/>
      <c r="K287" s="161" t="s">
        <v>208</v>
      </c>
      <c r="L287" s="327"/>
      <c r="M287" s="785"/>
      <c r="N287" s="228">
        <f t="shared" si="19"/>
        <v>0.422222222222222</v>
      </c>
      <c r="O287" s="797" t="str">
        <f t="shared" si="20"/>
        <v xml:space="preserve"> </v>
      </c>
    </row>
    <row r="288" spans="5:15" ht="15.75" customHeight="1" x14ac:dyDescent="0.25">
      <c r="E288" s="1206"/>
      <c r="F288" s="214"/>
      <c r="G288" s="1206"/>
      <c r="H288" s="160"/>
      <c r="I288" s="160"/>
      <c r="J288" s="162"/>
      <c r="K288" s="161"/>
      <c r="L288" s="327"/>
      <c r="M288" s="785"/>
      <c r="N288" s="228"/>
      <c r="O288" s="797" t="str">
        <f t="shared" si="20"/>
        <v xml:space="preserve"> </v>
      </c>
    </row>
    <row r="289" spans="5:15" ht="15.75" customHeight="1" x14ac:dyDescent="0.25">
      <c r="E289" s="1206"/>
      <c r="F289" s="214">
        <v>4.2</v>
      </c>
      <c r="G289" s="1206"/>
      <c r="H289" s="160"/>
      <c r="I289" s="160"/>
      <c r="J289" s="207" t="s">
        <v>443</v>
      </c>
      <c r="K289" s="161"/>
      <c r="L289" s="327"/>
      <c r="M289" s="785"/>
      <c r="N289" s="228">
        <f>N285+TIME(0,M285,0)</f>
        <v>0.422222222222222</v>
      </c>
      <c r="O289" s="797" t="str">
        <f t="shared" si="20"/>
        <v xml:space="preserve"> </v>
      </c>
    </row>
    <row r="290" spans="5:15" ht="15.75" customHeight="1" x14ac:dyDescent="0.25">
      <c r="E290" s="1206"/>
      <c r="F290" s="214">
        <v>4.2</v>
      </c>
      <c r="G290" s="1206">
        <v>1</v>
      </c>
      <c r="H290" s="160"/>
      <c r="I290" s="160" t="s">
        <v>2</v>
      </c>
      <c r="J290" s="162" t="s">
        <v>241</v>
      </c>
      <c r="K290" s="161" t="s">
        <v>208</v>
      </c>
      <c r="L290" s="327" t="s">
        <v>264</v>
      </c>
      <c r="M290" s="785"/>
      <c r="N290" s="228">
        <f t="shared" ref="N290:N341" si="21">N289+TIME(0,M289,0)</f>
        <v>0.422222222222222</v>
      </c>
      <c r="O290" s="797" t="str">
        <f t="shared" si="20"/>
        <v xml:space="preserve"> </v>
      </c>
    </row>
    <row r="291" spans="5:15" ht="15.75" customHeight="1" x14ac:dyDescent="0.25">
      <c r="E291" s="1206"/>
      <c r="F291" s="214"/>
      <c r="G291" s="1206">
        <f>G290+1</f>
        <v>2</v>
      </c>
      <c r="H291" s="160"/>
      <c r="I291" s="160" t="s">
        <v>2</v>
      </c>
      <c r="J291" s="162" t="s">
        <v>104</v>
      </c>
      <c r="K291" s="161" t="s">
        <v>208</v>
      </c>
      <c r="L291" s="177" t="s">
        <v>724</v>
      </c>
      <c r="M291" s="785"/>
      <c r="N291" s="228">
        <f t="shared" si="21"/>
        <v>0.422222222222222</v>
      </c>
      <c r="O291" s="797" t="str">
        <f t="shared" si="20"/>
        <v xml:space="preserve"> </v>
      </c>
    </row>
    <row r="292" spans="5:15" ht="15.75" customHeight="1" x14ac:dyDescent="0.25">
      <c r="E292" s="1206"/>
      <c r="F292" s="214"/>
      <c r="G292" s="1206">
        <f>G291+1</f>
        <v>3</v>
      </c>
      <c r="H292" s="160"/>
      <c r="I292" s="160" t="s">
        <v>2</v>
      </c>
      <c r="J292" s="986" t="s">
        <v>335</v>
      </c>
      <c r="K292" s="986" t="s">
        <v>208</v>
      </c>
      <c r="L292" s="177" t="s">
        <v>179</v>
      </c>
      <c r="M292" s="785"/>
      <c r="N292" s="228">
        <f t="shared" si="21"/>
        <v>0.422222222222222</v>
      </c>
      <c r="O292" s="797" t="str">
        <f t="shared" si="20"/>
        <v xml:space="preserve"> </v>
      </c>
    </row>
    <row r="293" spans="5:15" ht="15.75" customHeight="1" x14ac:dyDescent="0.25">
      <c r="E293" s="1206"/>
      <c r="F293" s="214"/>
      <c r="G293" s="1206">
        <f>G292+1</f>
        <v>4</v>
      </c>
      <c r="H293" s="160"/>
      <c r="I293" s="160" t="s">
        <v>2</v>
      </c>
      <c r="J293" s="986" t="s">
        <v>103</v>
      </c>
      <c r="K293" s="986" t="s">
        <v>208</v>
      </c>
      <c r="L293" s="177" t="s">
        <v>148</v>
      </c>
      <c r="M293" s="785"/>
      <c r="N293" s="228">
        <f t="shared" si="21"/>
        <v>0.422222222222222</v>
      </c>
      <c r="O293" s="797" t="str">
        <f t="shared" si="20"/>
        <v xml:space="preserve"> </v>
      </c>
    </row>
    <row r="294" spans="5:15" ht="15.75" customHeight="1" x14ac:dyDescent="0.25">
      <c r="E294" s="1206"/>
      <c r="F294" s="214"/>
      <c r="G294" s="1206">
        <f>G293+1</f>
        <v>5</v>
      </c>
      <c r="H294" s="160"/>
      <c r="I294" s="160" t="s">
        <v>2</v>
      </c>
      <c r="J294" s="1254" t="s">
        <v>428</v>
      </c>
      <c r="K294" s="1254" t="s">
        <v>208</v>
      </c>
      <c r="L294" s="1253" t="s">
        <v>271</v>
      </c>
      <c r="M294" s="785"/>
      <c r="N294" s="228">
        <f t="shared" si="21"/>
        <v>0.422222222222222</v>
      </c>
      <c r="O294" s="797" t="str">
        <f t="shared" si="20"/>
        <v xml:space="preserve"> </v>
      </c>
    </row>
    <row r="295" spans="5:15" ht="15.75" customHeight="1" x14ac:dyDescent="0.25">
      <c r="E295" s="1206"/>
      <c r="F295" s="214"/>
      <c r="G295" s="1206"/>
      <c r="H295" s="160"/>
      <c r="I295" s="160"/>
      <c r="J295" s="458"/>
      <c r="K295" s="459"/>
      <c r="L295" s="460"/>
      <c r="M295" s="785"/>
      <c r="N295" s="228">
        <f t="shared" si="21"/>
        <v>0.422222222222222</v>
      </c>
      <c r="O295" s="797" t="str">
        <f t="shared" si="20"/>
        <v xml:space="preserve"> </v>
      </c>
    </row>
    <row r="296" spans="5:15" ht="15.75" customHeight="1" x14ac:dyDescent="0.25">
      <c r="E296" s="1206"/>
      <c r="F296" s="214">
        <v>4.3</v>
      </c>
      <c r="G296" s="1206"/>
      <c r="H296" s="160"/>
      <c r="I296" s="160"/>
      <c r="J296" s="207" t="s">
        <v>243</v>
      </c>
      <c r="K296" s="161"/>
      <c r="L296" s="327"/>
      <c r="M296" s="785"/>
      <c r="N296" s="228">
        <f t="shared" si="21"/>
        <v>0.422222222222222</v>
      </c>
      <c r="O296" s="797" t="str">
        <f t="shared" si="20"/>
        <v xml:space="preserve"> </v>
      </c>
    </row>
    <row r="297" spans="5:15" ht="15.75" customHeight="1" x14ac:dyDescent="0.25">
      <c r="E297" s="1206"/>
      <c r="F297" s="214">
        <v>4.3</v>
      </c>
      <c r="G297" s="1206">
        <v>1</v>
      </c>
      <c r="H297" s="160"/>
      <c r="I297" s="160" t="s">
        <v>2</v>
      </c>
      <c r="J297" s="1251" t="s">
        <v>195</v>
      </c>
      <c r="K297" s="1252" t="s">
        <v>208</v>
      </c>
      <c r="L297" s="1253" t="s">
        <v>464</v>
      </c>
      <c r="M297" s="785"/>
      <c r="N297" s="228">
        <f t="shared" si="21"/>
        <v>0.422222222222222</v>
      </c>
      <c r="O297" s="797" t="str">
        <f t="shared" si="20"/>
        <v xml:space="preserve"> </v>
      </c>
    </row>
    <row r="298" spans="5:15" ht="15.75" customHeight="1" x14ac:dyDescent="0.25">
      <c r="E298" s="1206"/>
      <c r="F298" s="214">
        <v>4.3</v>
      </c>
      <c r="G298" s="1206">
        <f t="shared" ref="G298:G303" si="22">G297+1</f>
        <v>2</v>
      </c>
      <c r="H298" s="160"/>
      <c r="I298" s="160" t="s">
        <v>2</v>
      </c>
      <c r="J298" s="162" t="s">
        <v>409</v>
      </c>
      <c r="K298" s="161" t="s">
        <v>208</v>
      </c>
      <c r="L298" s="327" t="s">
        <v>408</v>
      </c>
      <c r="M298" s="1128">
        <v>10</v>
      </c>
      <c r="N298" s="228">
        <f t="shared" si="21"/>
        <v>0.422222222222222</v>
      </c>
      <c r="O298" s="797">
        <v>2</v>
      </c>
    </row>
    <row r="299" spans="5:15" ht="15.75" customHeight="1" x14ac:dyDescent="0.25">
      <c r="E299" s="1206"/>
      <c r="F299" s="214">
        <v>4.3</v>
      </c>
      <c r="G299" s="1206">
        <f t="shared" si="22"/>
        <v>3</v>
      </c>
      <c r="H299" s="160"/>
      <c r="I299" s="160" t="s">
        <v>2</v>
      </c>
      <c r="J299" s="162" t="s">
        <v>410</v>
      </c>
      <c r="K299" s="161" t="s">
        <v>208</v>
      </c>
      <c r="L299" s="327" t="s">
        <v>182</v>
      </c>
      <c r="M299" s="785"/>
      <c r="N299" s="228">
        <f t="shared" si="21"/>
        <v>0.42916666666666642</v>
      </c>
      <c r="O299" s="797" t="str">
        <f t="shared" si="20"/>
        <v xml:space="preserve"> </v>
      </c>
    </row>
    <row r="300" spans="5:15" ht="15.75" customHeight="1" x14ac:dyDescent="0.25">
      <c r="E300" s="1206"/>
      <c r="F300" s="214">
        <v>4.3</v>
      </c>
      <c r="G300" s="1206">
        <f t="shared" si="22"/>
        <v>4</v>
      </c>
      <c r="H300" s="160"/>
      <c r="I300" s="160" t="s">
        <v>2</v>
      </c>
      <c r="J300" s="1251" t="s">
        <v>430</v>
      </c>
      <c r="K300" s="1254" t="s">
        <v>208</v>
      </c>
      <c r="L300" s="1253" t="s">
        <v>102</v>
      </c>
      <c r="M300" s="785"/>
      <c r="N300" s="228">
        <f>N299+TIME(0,M298,0)</f>
        <v>0.43611111111111084</v>
      </c>
      <c r="O300" s="797" t="str">
        <f t="shared" si="20"/>
        <v xml:space="preserve"> </v>
      </c>
    </row>
    <row r="301" spans="5:15" ht="15.75" customHeight="1" x14ac:dyDescent="0.25">
      <c r="E301" s="1206"/>
      <c r="F301" s="214">
        <v>4.3</v>
      </c>
      <c r="G301" s="1206">
        <f t="shared" si="22"/>
        <v>5</v>
      </c>
      <c r="H301" s="160"/>
      <c r="I301" s="160" t="s">
        <v>2</v>
      </c>
      <c r="J301" s="162" t="s">
        <v>431</v>
      </c>
      <c r="K301" s="986" t="s">
        <v>208</v>
      </c>
      <c r="L301" s="177" t="s">
        <v>148</v>
      </c>
      <c r="M301" s="785"/>
      <c r="N301" s="228">
        <f>N300+TIME(0,M299,0)</f>
        <v>0.43611111111111084</v>
      </c>
      <c r="O301" s="797" t="str">
        <f t="shared" si="20"/>
        <v xml:space="preserve"> </v>
      </c>
    </row>
    <row r="302" spans="5:15" ht="15.75" customHeight="1" x14ac:dyDescent="0.25">
      <c r="E302" s="1206"/>
      <c r="F302" s="214">
        <v>4.3</v>
      </c>
      <c r="G302" s="1206">
        <f t="shared" si="22"/>
        <v>6</v>
      </c>
      <c r="H302" s="160"/>
      <c r="I302" s="160" t="s">
        <v>2</v>
      </c>
      <c r="J302" s="986" t="s">
        <v>39</v>
      </c>
      <c r="K302" s="986" t="s">
        <v>208</v>
      </c>
      <c r="L302" s="177" t="s">
        <v>60</v>
      </c>
      <c r="M302" s="1099"/>
      <c r="N302" s="228">
        <f>N301+TIME(0,M300,0)</f>
        <v>0.43611111111111084</v>
      </c>
      <c r="O302" s="797" t="str">
        <f t="shared" si="20"/>
        <v xml:space="preserve"> </v>
      </c>
    </row>
    <row r="303" spans="5:15" ht="15.75" customHeight="1" x14ac:dyDescent="0.25">
      <c r="E303" s="1206"/>
      <c r="F303" s="214">
        <v>4.3</v>
      </c>
      <c r="G303" s="1206">
        <f t="shared" si="22"/>
        <v>7</v>
      </c>
      <c r="H303" s="160"/>
      <c r="I303" s="160" t="s">
        <v>2</v>
      </c>
      <c r="J303" s="986" t="s">
        <v>31</v>
      </c>
      <c r="K303" s="986" t="s">
        <v>208</v>
      </c>
      <c r="L303" s="177" t="s">
        <v>452</v>
      </c>
      <c r="M303" s="785"/>
      <c r="N303" s="228">
        <f>N302+TIME(0,M301,0)</f>
        <v>0.43611111111111084</v>
      </c>
      <c r="O303" s="797" t="str">
        <f t="shared" si="20"/>
        <v xml:space="preserve"> </v>
      </c>
    </row>
    <row r="304" spans="5:15" ht="15.75" customHeight="1" x14ac:dyDescent="0.25">
      <c r="E304" s="1206"/>
      <c r="F304" s="214"/>
      <c r="G304" s="1206"/>
      <c r="H304" s="160"/>
      <c r="I304" s="160"/>
      <c r="J304" s="162"/>
      <c r="K304" s="161"/>
      <c r="L304" s="327"/>
      <c r="M304" s="785"/>
      <c r="N304" s="228"/>
      <c r="O304" s="797" t="str">
        <f t="shared" si="20"/>
        <v xml:space="preserve"> </v>
      </c>
    </row>
    <row r="305" spans="5:15" ht="15.75" customHeight="1" x14ac:dyDescent="0.25">
      <c r="E305" s="1206"/>
      <c r="F305" s="214">
        <v>4.4000000000000004</v>
      </c>
      <c r="G305" s="1188"/>
      <c r="H305" s="1004"/>
      <c r="I305" s="160"/>
      <c r="J305" s="1016" t="s">
        <v>432</v>
      </c>
      <c r="K305" s="986"/>
      <c r="L305" s="986"/>
      <c r="M305" s="785"/>
      <c r="N305" s="228">
        <f>N303+TIME(0,M299,0)</f>
        <v>0.43611111111111084</v>
      </c>
      <c r="O305" s="797" t="str">
        <f t="shared" si="20"/>
        <v xml:space="preserve"> </v>
      </c>
    </row>
    <row r="306" spans="5:15" ht="15.75" customHeight="1" x14ac:dyDescent="0.25">
      <c r="E306" s="1206"/>
      <c r="F306" s="214"/>
      <c r="G306" s="783">
        <v>1</v>
      </c>
      <c r="H306" s="1004"/>
      <c r="I306" s="160" t="s">
        <v>2</v>
      </c>
      <c r="J306" s="986" t="s">
        <v>546</v>
      </c>
      <c r="K306" s="986" t="s">
        <v>208</v>
      </c>
      <c r="L306" s="177" t="s">
        <v>685</v>
      </c>
      <c r="M306" s="1089">
        <v>8</v>
      </c>
      <c r="N306" s="228">
        <f t="shared" si="21"/>
        <v>0.43611111111111084</v>
      </c>
      <c r="O306" s="797">
        <v>2</v>
      </c>
    </row>
    <row r="307" spans="5:15" ht="15.75" customHeight="1" x14ac:dyDescent="0.25">
      <c r="E307" s="1206"/>
      <c r="F307" s="214"/>
      <c r="G307" s="783">
        <f>G306+1</f>
        <v>2</v>
      </c>
      <c r="H307" s="1004"/>
      <c r="I307" s="160" t="s">
        <v>2</v>
      </c>
      <c r="J307" s="986" t="s">
        <v>543</v>
      </c>
      <c r="K307" s="986" t="s">
        <v>208</v>
      </c>
      <c r="L307" s="177" t="s">
        <v>141</v>
      </c>
      <c r="M307" s="1089">
        <v>5</v>
      </c>
      <c r="N307" s="228">
        <f t="shared" si="21"/>
        <v>0.44166666666666637</v>
      </c>
      <c r="O307" s="797">
        <f t="shared" si="20"/>
        <v>1</v>
      </c>
    </row>
    <row r="308" spans="5:15" ht="15.75" customHeight="1" x14ac:dyDescent="0.25">
      <c r="E308" s="1206"/>
      <c r="F308" s="214">
        <v>4.5</v>
      </c>
      <c r="G308" s="1208"/>
      <c r="H308" s="1004"/>
      <c r="I308" s="1005"/>
      <c r="J308" s="1016" t="s">
        <v>433</v>
      </c>
      <c r="K308" s="986"/>
      <c r="L308" s="986"/>
      <c r="M308" s="785"/>
      <c r="N308" s="228">
        <f t="shared" si="21"/>
        <v>0.44513888888888858</v>
      </c>
      <c r="O308" s="797" t="str">
        <f t="shared" si="20"/>
        <v xml:space="preserve"> </v>
      </c>
    </row>
    <row r="309" spans="5:15" ht="15.75" customHeight="1" x14ac:dyDescent="0.25">
      <c r="E309" s="1206"/>
      <c r="F309" s="214"/>
      <c r="G309" s="783">
        <v>1</v>
      </c>
      <c r="H309" s="1004"/>
      <c r="I309" s="160" t="s">
        <v>2</v>
      </c>
      <c r="M309" s="1100"/>
      <c r="N309" s="228">
        <f t="shared" si="21"/>
        <v>0.44513888888888858</v>
      </c>
      <c r="O309" s="797" t="str">
        <f t="shared" si="20"/>
        <v xml:space="preserve"> </v>
      </c>
    </row>
    <row r="310" spans="5:15" ht="15.75" customHeight="1" x14ac:dyDescent="0.25">
      <c r="E310" s="1206"/>
      <c r="F310" s="214"/>
      <c r="G310" s="784">
        <f>G309+1</f>
        <v>2</v>
      </c>
      <c r="H310" s="1004"/>
      <c r="I310" s="160" t="s">
        <v>2</v>
      </c>
      <c r="M310" s="1100"/>
      <c r="N310" s="228">
        <f>N309+TIME(0,M292,0)</f>
        <v>0.44513888888888858</v>
      </c>
      <c r="O310" s="797" t="str">
        <f t="shared" si="20"/>
        <v xml:space="preserve"> </v>
      </c>
    </row>
    <row r="311" spans="5:15" ht="15.75" customHeight="1" x14ac:dyDescent="0.25">
      <c r="E311" s="1206"/>
      <c r="F311" s="214"/>
      <c r="G311" s="784">
        <f>G310+1</f>
        <v>3</v>
      </c>
      <c r="H311" s="1004"/>
      <c r="I311" s="160" t="s">
        <v>2</v>
      </c>
      <c r="M311" s="1100"/>
      <c r="N311" s="228">
        <f>N310+TIME(0,M293,0)</f>
        <v>0.44513888888888858</v>
      </c>
      <c r="O311" s="797" t="str">
        <f t="shared" si="20"/>
        <v xml:space="preserve"> </v>
      </c>
    </row>
    <row r="312" spans="5:15" ht="15.75" customHeight="1" x14ac:dyDescent="0.25">
      <c r="E312" s="1206"/>
      <c r="F312" s="214"/>
      <c r="G312" s="1206"/>
      <c r="H312" s="160"/>
      <c r="I312" s="160"/>
      <c r="J312" s="162"/>
      <c r="K312" s="161"/>
      <c r="L312" s="327"/>
      <c r="M312" s="785"/>
      <c r="N312" s="228">
        <f>N311+TIME(0,M294,0)</f>
        <v>0.44513888888888858</v>
      </c>
      <c r="O312" s="797" t="str">
        <f t="shared" si="20"/>
        <v xml:space="preserve"> </v>
      </c>
    </row>
    <row r="313" spans="5:15" ht="15.75" customHeight="1" x14ac:dyDescent="0.25">
      <c r="E313" s="1206"/>
      <c r="F313" s="214">
        <v>4.5999999999999996</v>
      </c>
      <c r="G313" s="1206"/>
      <c r="H313" s="160"/>
      <c r="I313" s="160"/>
      <c r="J313" s="207" t="s">
        <v>175</v>
      </c>
      <c r="K313" s="161"/>
      <c r="L313" s="327"/>
      <c r="M313" s="785"/>
      <c r="N313" s="228">
        <f t="shared" si="21"/>
        <v>0.44513888888888858</v>
      </c>
      <c r="O313" s="797" t="str">
        <f t="shared" si="20"/>
        <v xml:space="preserve"> </v>
      </c>
    </row>
    <row r="314" spans="5:15" ht="15.75" customHeight="1" x14ac:dyDescent="0.25">
      <c r="E314" s="1206"/>
      <c r="F314" s="214">
        <v>4.5999999999999996</v>
      </c>
      <c r="G314" s="1206">
        <v>1</v>
      </c>
      <c r="H314" s="160"/>
      <c r="I314" s="160" t="s">
        <v>2</v>
      </c>
      <c r="J314" s="427"/>
      <c r="K314" s="1064"/>
      <c r="L314" s="428"/>
      <c r="M314" s="1130"/>
      <c r="N314" s="228">
        <f t="shared" si="21"/>
        <v>0.44513888888888858</v>
      </c>
      <c r="O314" s="797" t="str">
        <f t="shared" si="20"/>
        <v xml:space="preserve"> </v>
      </c>
    </row>
    <row r="315" spans="5:15" ht="15.75" customHeight="1" x14ac:dyDescent="0.25">
      <c r="E315" s="1206"/>
      <c r="F315" s="214"/>
      <c r="G315" s="1206">
        <f>G314+1</f>
        <v>2</v>
      </c>
      <c r="H315" s="160"/>
      <c r="I315" s="160" t="s">
        <v>62</v>
      </c>
      <c r="M315" s="1100"/>
      <c r="N315" s="228">
        <f t="shared" si="21"/>
        <v>0.44513888888888858</v>
      </c>
      <c r="O315" s="797" t="str">
        <f t="shared" si="20"/>
        <v xml:space="preserve"> </v>
      </c>
    </row>
    <row r="316" spans="5:15" ht="15.75" customHeight="1" x14ac:dyDescent="0.25">
      <c r="E316" s="1206"/>
      <c r="F316" s="214"/>
      <c r="G316" s="1206"/>
      <c r="H316" s="160"/>
      <c r="I316" s="160"/>
      <c r="J316" s="162"/>
      <c r="K316" s="161"/>
      <c r="L316" s="327"/>
      <c r="M316" s="785"/>
      <c r="N316" s="228">
        <f t="shared" si="21"/>
        <v>0.44513888888888858</v>
      </c>
      <c r="O316" s="797" t="str">
        <f t="shared" si="20"/>
        <v xml:space="preserve"> </v>
      </c>
    </row>
    <row r="317" spans="5:15" ht="15.75" customHeight="1" x14ac:dyDescent="0.25">
      <c r="E317" s="1206">
        <v>5</v>
      </c>
      <c r="F317" s="214"/>
      <c r="G317" s="1206"/>
      <c r="H317" s="160">
        <v>5</v>
      </c>
      <c r="I317" s="160"/>
      <c r="J317" s="419" t="s">
        <v>215</v>
      </c>
      <c r="K317" s="161"/>
      <c r="L317" s="327"/>
      <c r="M317" s="785"/>
      <c r="N317" s="228">
        <f t="shared" si="21"/>
        <v>0.44513888888888858</v>
      </c>
      <c r="O317" s="797" t="str">
        <f t="shared" si="20"/>
        <v xml:space="preserve"> </v>
      </c>
    </row>
    <row r="318" spans="5:15" ht="15.75" customHeight="1" x14ac:dyDescent="0.25">
      <c r="E318" s="1206"/>
      <c r="F318" s="214"/>
      <c r="G318" s="1206"/>
      <c r="H318" s="160"/>
      <c r="I318" s="160"/>
      <c r="J318" s="162"/>
      <c r="K318" s="161"/>
      <c r="L318" s="327"/>
      <c r="M318" s="785"/>
      <c r="N318" s="228">
        <f t="shared" si="21"/>
        <v>0.44513888888888858</v>
      </c>
      <c r="O318" s="797" t="str">
        <f t="shared" si="20"/>
        <v xml:space="preserve"> </v>
      </c>
    </row>
    <row r="319" spans="5:15" ht="15.75" customHeight="1" x14ac:dyDescent="0.25">
      <c r="E319" s="1206"/>
      <c r="F319" s="214">
        <v>5.0999999999999996</v>
      </c>
      <c r="G319" s="1206"/>
      <c r="H319" s="160"/>
      <c r="I319" s="160"/>
      <c r="J319" s="207" t="s">
        <v>238</v>
      </c>
      <c r="K319" s="161"/>
      <c r="L319" s="327"/>
      <c r="M319" s="785"/>
      <c r="N319" s="228">
        <f t="shared" si="21"/>
        <v>0.44513888888888858</v>
      </c>
      <c r="O319" s="797" t="str">
        <f t="shared" si="20"/>
        <v xml:space="preserve"> </v>
      </c>
    </row>
    <row r="320" spans="5:15" ht="15.75" customHeight="1" x14ac:dyDescent="0.25">
      <c r="E320" s="1206"/>
      <c r="F320" s="214"/>
      <c r="G320" s="1206">
        <v>1</v>
      </c>
      <c r="H320" s="160"/>
      <c r="I320" s="160" t="s">
        <v>2</v>
      </c>
      <c r="J320" s="162" t="s">
        <v>239</v>
      </c>
      <c r="K320" s="161" t="s">
        <v>208</v>
      </c>
      <c r="L320" s="327" t="s">
        <v>165</v>
      </c>
      <c r="M320" s="785"/>
      <c r="N320" s="228">
        <f t="shared" si="21"/>
        <v>0.44513888888888858</v>
      </c>
      <c r="O320" s="797"/>
    </row>
    <row r="321" spans="5:15" ht="15.75" customHeight="1" x14ac:dyDescent="0.25">
      <c r="E321" s="1206"/>
      <c r="F321" s="214"/>
      <c r="G321" s="1206">
        <f>G320+1</f>
        <v>2</v>
      </c>
      <c r="H321" s="160"/>
      <c r="I321" s="160" t="s">
        <v>2</v>
      </c>
      <c r="J321" s="162" t="s">
        <v>183</v>
      </c>
      <c r="K321" s="161" t="s">
        <v>208</v>
      </c>
      <c r="L321" s="327" t="s">
        <v>141</v>
      </c>
      <c r="M321" s="785"/>
      <c r="N321" s="228">
        <f t="shared" si="21"/>
        <v>0.44513888888888858</v>
      </c>
      <c r="O321" s="797" t="str">
        <f t="shared" si="20"/>
        <v xml:space="preserve"> </v>
      </c>
    </row>
    <row r="322" spans="5:15" ht="15.75" customHeight="1" x14ac:dyDescent="0.25">
      <c r="E322" s="1206"/>
      <c r="F322" s="214"/>
      <c r="G322" s="1206">
        <f>G321+1</f>
        <v>3</v>
      </c>
      <c r="H322" s="160"/>
      <c r="I322" s="160" t="s">
        <v>2</v>
      </c>
      <c r="J322" s="162" t="s">
        <v>240</v>
      </c>
      <c r="K322" s="161" t="s">
        <v>208</v>
      </c>
      <c r="L322" s="327" t="s">
        <v>61</v>
      </c>
      <c r="M322" s="785"/>
      <c r="N322" s="228">
        <f t="shared" si="21"/>
        <v>0.44513888888888858</v>
      </c>
      <c r="O322" s="797" t="str">
        <f t="shared" si="20"/>
        <v xml:space="preserve"> </v>
      </c>
    </row>
    <row r="323" spans="5:15" ht="15.75" customHeight="1" x14ac:dyDescent="0.25">
      <c r="E323" s="1206"/>
      <c r="F323" s="214"/>
      <c r="G323" s="1206">
        <f>G322+1</f>
        <v>4</v>
      </c>
      <c r="H323" s="160"/>
      <c r="I323" s="160" t="s">
        <v>2</v>
      </c>
      <c r="J323" s="162" t="s">
        <v>322</v>
      </c>
      <c r="K323" s="161" t="s">
        <v>208</v>
      </c>
      <c r="L323" s="327" t="s">
        <v>61</v>
      </c>
      <c r="M323" s="785"/>
      <c r="N323" s="228">
        <f t="shared" si="21"/>
        <v>0.44513888888888858</v>
      </c>
      <c r="O323" s="797" t="str">
        <f t="shared" si="20"/>
        <v xml:space="preserve"> </v>
      </c>
    </row>
    <row r="324" spans="5:15" ht="15.75" customHeight="1" x14ac:dyDescent="0.25">
      <c r="E324" s="1206"/>
      <c r="F324" s="214"/>
      <c r="G324" s="1206"/>
      <c r="H324" s="160"/>
      <c r="I324" s="160"/>
      <c r="J324" s="162"/>
      <c r="K324" s="161"/>
      <c r="L324" s="327"/>
      <c r="M324" s="785"/>
      <c r="N324" s="228">
        <f t="shared" si="21"/>
        <v>0.44513888888888858</v>
      </c>
      <c r="O324" s="797" t="str">
        <f t="shared" si="20"/>
        <v xml:space="preserve"> </v>
      </c>
    </row>
    <row r="325" spans="5:15" ht="15.75" customHeight="1" x14ac:dyDescent="0.25">
      <c r="E325" s="1206"/>
      <c r="F325" s="214">
        <v>5.2</v>
      </c>
      <c r="G325" s="1206"/>
      <c r="H325" s="160"/>
      <c r="I325" s="160"/>
      <c r="J325" s="207" t="s">
        <v>443</v>
      </c>
      <c r="K325" s="161"/>
      <c r="L325" s="327"/>
      <c r="M325" s="785"/>
      <c r="N325" s="228">
        <f t="shared" si="21"/>
        <v>0.44513888888888858</v>
      </c>
      <c r="O325" s="797" t="str">
        <f t="shared" si="20"/>
        <v xml:space="preserve"> </v>
      </c>
    </row>
    <row r="326" spans="5:15" ht="15.75" customHeight="1" x14ac:dyDescent="0.25">
      <c r="E326" s="1206"/>
      <c r="F326" s="214"/>
      <c r="G326" s="1206">
        <v>1</v>
      </c>
      <c r="H326" s="160"/>
      <c r="I326" s="160" t="s">
        <v>2</v>
      </c>
      <c r="J326" s="162" t="s">
        <v>241</v>
      </c>
      <c r="K326" s="161" t="s">
        <v>208</v>
      </c>
      <c r="L326" s="327" t="s">
        <v>264</v>
      </c>
      <c r="M326" s="785"/>
      <c r="N326" s="228">
        <f t="shared" si="21"/>
        <v>0.44513888888888858</v>
      </c>
      <c r="O326" s="797" t="str">
        <f t="shared" si="20"/>
        <v xml:space="preserve"> </v>
      </c>
    </row>
    <row r="327" spans="5:15" ht="15.75" customHeight="1" x14ac:dyDescent="0.25">
      <c r="E327" s="1206"/>
      <c r="F327" s="214"/>
      <c r="G327" s="1206">
        <f>G326+1</f>
        <v>2</v>
      </c>
      <c r="H327" s="160"/>
      <c r="I327" s="160" t="s">
        <v>2</v>
      </c>
      <c r="J327" s="162" t="s">
        <v>104</v>
      </c>
      <c r="K327" s="161" t="s">
        <v>208</v>
      </c>
      <c r="L327" s="177" t="s">
        <v>102</v>
      </c>
      <c r="M327" s="1131"/>
      <c r="N327" s="441">
        <f t="shared" si="21"/>
        <v>0.44513888888888858</v>
      </c>
      <c r="O327" s="797" t="str">
        <f t="shared" si="20"/>
        <v xml:space="preserve"> </v>
      </c>
    </row>
    <row r="328" spans="5:15" ht="15.75" customHeight="1" x14ac:dyDescent="0.25">
      <c r="E328" s="1206"/>
      <c r="F328" s="214"/>
      <c r="G328" s="1206">
        <f>G327+1</f>
        <v>3</v>
      </c>
      <c r="H328" s="160"/>
      <c r="I328" s="160" t="s">
        <v>2</v>
      </c>
      <c r="J328" s="986" t="s">
        <v>335</v>
      </c>
      <c r="K328" s="986" t="s">
        <v>208</v>
      </c>
      <c r="L328" s="177" t="s">
        <v>179</v>
      </c>
      <c r="M328" s="785"/>
      <c r="N328" s="441">
        <f t="shared" si="21"/>
        <v>0.44513888888888858</v>
      </c>
      <c r="O328" s="797" t="str">
        <f t="shared" si="20"/>
        <v xml:space="preserve"> </v>
      </c>
    </row>
    <row r="329" spans="5:15" ht="15.75" customHeight="1" x14ac:dyDescent="0.25">
      <c r="E329" s="1206"/>
      <c r="F329" s="214"/>
      <c r="G329" s="1206">
        <f>G328+1</f>
        <v>4</v>
      </c>
      <c r="H329" s="160"/>
      <c r="I329" s="160" t="s">
        <v>2</v>
      </c>
      <c r="J329" s="986" t="s">
        <v>103</v>
      </c>
      <c r="K329" s="986" t="s">
        <v>208</v>
      </c>
      <c r="L329" s="177" t="s">
        <v>148</v>
      </c>
      <c r="M329" s="785"/>
      <c r="N329" s="441">
        <f t="shared" si="21"/>
        <v>0.44513888888888858</v>
      </c>
      <c r="O329" s="797" t="str">
        <f t="shared" si="20"/>
        <v xml:space="preserve"> </v>
      </c>
    </row>
    <row r="330" spans="5:15" ht="15.75" customHeight="1" x14ac:dyDescent="0.25">
      <c r="E330" s="1206"/>
      <c r="F330" s="214"/>
      <c r="G330" s="1206">
        <f>G329+1</f>
        <v>5</v>
      </c>
      <c r="H330" s="160"/>
      <c r="I330" s="160" t="s">
        <v>2</v>
      </c>
      <c r="J330" s="1254" t="s">
        <v>428</v>
      </c>
      <c r="K330" s="1254" t="s">
        <v>208</v>
      </c>
      <c r="L330" s="1253" t="s">
        <v>271</v>
      </c>
      <c r="M330" s="785"/>
      <c r="N330" s="441">
        <f t="shared" si="21"/>
        <v>0.44513888888888858</v>
      </c>
      <c r="O330" s="797" t="str">
        <f t="shared" si="20"/>
        <v xml:space="preserve"> </v>
      </c>
    </row>
    <row r="331" spans="5:15" ht="15.75" customHeight="1" x14ac:dyDescent="0.25">
      <c r="E331" s="1206"/>
      <c r="F331" s="214"/>
      <c r="G331" s="1206"/>
      <c r="H331" s="160"/>
      <c r="I331" s="160"/>
      <c r="J331" s="458"/>
      <c r="K331" s="459"/>
      <c r="L331" s="460"/>
      <c r="M331" s="1131"/>
      <c r="N331" s="441">
        <f t="shared" si="21"/>
        <v>0.44513888888888858</v>
      </c>
      <c r="O331" s="797" t="str">
        <f t="shared" si="20"/>
        <v xml:space="preserve"> </v>
      </c>
    </row>
    <row r="332" spans="5:15" ht="15.75" customHeight="1" x14ac:dyDescent="0.25">
      <c r="E332" s="1206"/>
      <c r="F332" s="214"/>
      <c r="G332" s="1206"/>
      <c r="H332" s="160"/>
      <c r="I332" s="160"/>
      <c r="J332" s="458"/>
      <c r="K332" s="459"/>
      <c r="L332" s="460"/>
      <c r="M332" s="1131"/>
      <c r="N332" s="441">
        <f t="shared" si="21"/>
        <v>0.44513888888888858</v>
      </c>
      <c r="O332" s="797" t="str">
        <f t="shared" si="20"/>
        <v xml:space="preserve"> </v>
      </c>
    </row>
    <row r="333" spans="5:15" ht="15.75" customHeight="1" x14ac:dyDescent="0.25">
      <c r="E333" s="1206"/>
      <c r="F333" s="214"/>
      <c r="G333" s="1206"/>
      <c r="H333" s="160"/>
      <c r="I333" s="160"/>
      <c r="J333" s="162"/>
      <c r="K333" s="161"/>
      <c r="L333" s="327"/>
      <c r="M333" s="785"/>
      <c r="N333" s="441">
        <f t="shared" si="21"/>
        <v>0.44513888888888858</v>
      </c>
      <c r="O333" s="797" t="str">
        <f t="shared" si="20"/>
        <v xml:space="preserve"> </v>
      </c>
    </row>
    <row r="334" spans="5:15" ht="15.75" customHeight="1" x14ac:dyDescent="0.25">
      <c r="E334" s="1206"/>
      <c r="F334" s="214">
        <v>5.3</v>
      </c>
      <c r="G334" s="1206"/>
      <c r="H334" s="160"/>
      <c r="I334" s="160"/>
      <c r="J334" s="207" t="s">
        <v>243</v>
      </c>
      <c r="K334" s="161"/>
      <c r="L334" s="327"/>
      <c r="M334" s="785"/>
      <c r="N334" s="441">
        <f t="shared" si="21"/>
        <v>0.44513888888888858</v>
      </c>
      <c r="O334" s="797" t="str">
        <f t="shared" si="20"/>
        <v xml:space="preserve"> </v>
      </c>
    </row>
    <row r="335" spans="5:15" ht="15.75" customHeight="1" x14ac:dyDescent="0.25">
      <c r="E335" s="1206"/>
      <c r="F335" s="214"/>
      <c r="G335" s="1206">
        <v>1</v>
      </c>
      <c r="H335" s="160"/>
      <c r="I335" s="160" t="s">
        <v>2</v>
      </c>
      <c r="J335" s="1251" t="s">
        <v>195</v>
      </c>
      <c r="K335" s="1252" t="s">
        <v>208</v>
      </c>
      <c r="L335" s="1253" t="s">
        <v>464</v>
      </c>
      <c r="M335" s="785"/>
      <c r="N335" s="441">
        <f t="shared" si="21"/>
        <v>0.44513888888888858</v>
      </c>
      <c r="O335" s="797" t="str">
        <f t="shared" si="20"/>
        <v xml:space="preserve"> </v>
      </c>
    </row>
    <row r="336" spans="5:15" ht="15.75" customHeight="1" x14ac:dyDescent="0.25">
      <c r="E336" s="1206"/>
      <c r="F336" s="214"/>
      <c r="G336" s="1206">
        <f t="shared" ref="G336:G341" si="23">G335+1</f>
        <v>2</v>
      </c>
      <c r="H336" s="160"/>
      <c r="I336" s="160" t="s">
        <v>2</v>
      </c>
      <c r="J336" s="162" t="s">
        <v>409</v>
      </c>
      <c r="K336" s="161" t="s">
        <v>208</v>
      </c>
      <c r="L336" s="327" t="s">
        <v>408</v>
      </c>
      <c r="M336" s="785"/>
      <c r="N336" s="441">
        <f t="shared" si="21"/>
        <v>0.44513888888888858</v>
      </c>
      <c r="O336" s="797" t="str">
        <f t="shared" si="20"/>
        <v xml:space="preserve"> </v>
      </c>
    </row>
    <row r="337" spans="5:15" ht="15.75" customHeight="1" x14ac:dyDescent="0.25">
      <c r="E337" s="1206"/>
      <c r="F337" s="214"/>
      <c r="G337" s="1206">
        <f t="shared" si="23"/>
        <v>3</v>
      </c>
      <c r="H337" s="160"/>
      <c r="I337" s="160" t="s">
        <v>2</v>
      </c>
      <c r="J337" s="162" t="s">
        <v>410</v>
      </c>
      <c r="K337" s="161" t="s">
        <v>208</v>
      </c>
      <c r="L337" s="327" t="s">
        <v>182</v>
      </c>
      <c r="M337" s="785"/>
      <c r="N337" s="441">
        <f t="shared" si="21"/>
        <v>0.44513888888888858</v>
      </c>
      <c r="O337" s="797" t="str">
        <f t="shared" si="20"/>
        <v xml:space="preserve"> </v>
      </c>
    </row>
    <row r="338" spans="5:15" ht="15.75" customHeight="1" x14ac:dyDescent="0.25">
      <c r="E338" s="1206"/>
      <c r="F338" s="214"/>
      <c r="G338" s="1206">
        <f t="shared" si="23"/>
        <v>4</v>
      </c>
      <c r="H338" s="160"/>
      <c r="I338" s="160" t="s">
        <v>2</v>
      </c>
      <c r="J338" s="1251" t="s">
        <v>430</v>
      </c>
      <c r="K338" s="1254" t="s">
        <v>208</v>
      </c>
      <c r="L338" s="1253" t="s">
        <v>102</v>
      </c>
      <c r="M338" s="785"/>
      <c r="N338" s="228">
        <f t="shared" si="21"/>
        <v>0.44513888888888858</v>
      </c>
      <c r="O338" s="797" t="str">
        <f t="shared" si="20"/>
        <v xml:space="preserve"> </v>
      </c>
    </row>
    <row r="339" spans="5:15" ht="15.75" customHeight="1" x14ac:dyDescent="0.25">
      <c r="E339" s="1206"/>
      <c r="F339" s="214"/>
      <c r="G339" s="1206">
        <f t="shared" si="23"/>
        <v>5</v>
      </c>
      <c r="H339" s="162">
        <f>H338+1</f>
        <v>1</v>
      </c>
      <c r="I339" s="160" t="s">
        <v>2</v>
      </c>
      <c r="J339" s="162" t="s">
        <v>431</v>
      </c>
      <c r="K339" s="986" t="s">
        <v>208</v>
      </c>
      <c r="L339" s="177" t="s">
        <v>148</v>
      </c>
      <c r="M339" s="1128"/>
      <c r="N339" s="228">
        <f t="shared" si="21"/>
        <v>0.44513888888888858</v>
      </c>
      <c r="O339" s="797" t="str">
        <f t="shared" si="20"/>
        <v xml:space="preserve"> </v>
      </c>
    </row>
    <row r="340" spans="5:15" ht="15.75" customHeight="1" x14ac:dyDescent="0.25">
      <c r="E340" s="1206"/>
      <c r="F340" s="214"/>
      <c r="G340" s="1206">
        <f t="shared" si="23"/>
        <v>6</v>
      </c>
      <c r="H340" s="162">
        <f>H339+1</f>
        <v>2</v>
      </c>
      <c r="I340" s="160" t="s">
        <v>2</v>
      </c>
      <c r="J340" s="986" t="s">
        <v>40</v>
      </c>
      <c r="K340" s="986" t="s">
        <v>208</v>
      </c>
      <c r="L340" s="177" t="s">
        <v>60</v>
      </c>
      <c r="M340" s="1099"/>
      <c r="N340" s="228">
        <f t="shared" si="21"/>
        <v>0.44513888888888858</v>
      </c>
      <c r="O340" s="797" t="str">
        <f t="shared" si="20"/>
        <v xml:space="preserve"> </v>
      </c>
    </row>
    <row r="341" spans="5:15" ht="15.75" customHeight="1" x14ac:dyDescent="0.25">
      <c r="E341" s="1206"/>
      <c r="F341" s="214"/>
      <c r="G341" s="1206">
        <f t="shared" si="23"/>
        <v>7</v>
      </c>
      <c r="H341" s="162">
        <f>H340+1</f>
        <v>3</v>
      </c>
      <c r="I341" s="160" t="s">
        <v>2</v>
      </c>
      <c r="J341" s="986" t="s">
        <v>31</v>
      </c>
      <c r="K341" s="986" t="s">
        <v>208</v>
      </c>
      <c r="L341" s="177" t="s">
        <v>452</v>
      </c>
      <c r="M341" s="785"/>
      <c r="N341" s="228">
        <f t="shared" si="21"/>
        <v>0.44513888888888858</v>
      </c>
      <c r="O341" s="797" t="str">
        <f t="shared" si="20"/>
        <v xml:space="preserve"> </v>
      </c>
    </row>
    <row r="342" spans="5:15" ht="15.75" customHeight="1" x14ac:dyDescent="0.25">
      <c r="E342" s="1206"/>
      <c r="F342" s="214"/>
      <c r="G342" s="1206"/>
      <c r="H342" s="162"/>
      <c r="I342" s="160"/>
      <c r="J342" s="162"/>
      <c r="K342" s="161"/>
      <c r="L342" s="327"/>
      <c r="M342" s="785"/>
      <c r="N342" s="228"/>
      <c r="O342" s="797" t="str">
        <f t="shared" si="20"/>
        <v xml:space="preserve"> </v>
      </c>
    </row>
    <row r="343" spans="5:15" ht="15.75" customHeight="1" x14ac:dyDescent="0.25">
      <c r="E343" s="1206"/>
      <c r="F343" s="214">
        <v>5.4</v>
      </c>
      <c r="G343" s="1188"/>
      <c r="H343" s="1004"/>
      <c r="I343" s="160"/>
      <c r="J343" s="1016" t="s">
        <v>432</v>
      </c>
      <c r="K343" s="986"/>
      <c r="L343" s="986"/>
      <c r="M343" s="785"/>
      <c r="N343" s="228">
        <f>N341+TIME(0,M341,0)</f>
        <v>0.44513888888888858</v>
      </c>
      <c r="O343" s="797" t="str">
        <f t="shared" si="20"/>
        <v xml:space="preserve"> </v>
      </c>
    </row>
    <row r="344" spans="5:15" ht="15.75" customHeight="1" x14ac:dyDescent="0.25">
      <c r="E344" s="1206"/>
      <c r="F344" s="214"/>
      <c r="G344" s="1185">
        <v>1</v>
      </c>
      <c r="H344" s="1004"/>
      <c r="I344" s="160" t="s">
        <v>2</v>
      </c>
      <c r="J344" s="986" t="s">
        <v>546</v>
      </c>
      <c r="K344" s="986" t="s">
        <v>208</v>
      </c>
      <c r="L344" s="177" t="s">
        <v>547</v>
      </c>
      <c r="M344" s="796"/>
      <c r="N344" s="228">
        <f t="shared" ref="N344:N363" si="24">N343+TIME(0,M343,0)</f>
        <v>0.44513888888888858</v>
      </c>
      <c r="O344" s="797" t="str">
        <f t="shared" si="20"/>
        <v xml:space="preserve"> </v>
      </c>
    </row>
    <row r="345" spans="5:15" ht="15.75" customHeight="1" x14ac:dyDescent="0.25">
      <c r="E345" s="1206"/>
      <c r="F345" s="214"/>
      <c r="G345" s="1185">
        <f>G344+1</f>
        <v>2</v>
      </c>
      <c r="H345" s="1004"/>
      <c r="I345" s="160" t="s">
        <v>2</v>
      </c>
      <c r="J345" s="986" t="s">
        <v>543</v>
      </c>
      <c r="K345" s="986" t="s">
        <v>208</v>
      </c>
      <c r="L345" s="177" t="s">
        <v>141</v>
      </c>
      <c r="M345" s="796"/>
      <c r="N345" s="228">
        <f t="shared" si="24"/>
        <v>0.44513888888888858</v>
      </c>
      <c r="O345" s="797" t="str">
        <f t="shared" si="20"/>
        <v xml:space="preserve"> </v>
      </c>
    </row>
    <row r="346" spans="5:15" ht="15.75" customHeight="1" x14ac:dyDescent="0.25">
      <c r="E346" s="1206"/>
      <c r="F346" s="214">
        <v>5.5</v>
      </c>
      <c r="G346" s="1188"/>
      <c r="H346" s="1004"/>
      <c r="I346" s="160"/>
      <c r="J346" s="1016" t="s">
        <v>433</v>
      </c>
      <c r="K346" s="986"/>
      <c r="L346" s="986"/>
      <c r="M346" s="785"/>
      <c r="N346" s="228">
        <f t="shared" si="24"/>
        <v>0.44513888888888858</v>
      </c>
      <c r="O346" s="797" t="str">
        <f t="shared" ref="O346:O352" si="25">IF(M346&gt;0,1," ")</f>
        <v xml:space="preserve"> </v>
      </c>
    </row>
    <row r="347" spans="5:15" ht="15.75" customHeight="1" x14ac:dyDescent="0.25">
      <c r="E347" s="1206"/>
      <c r="F347" s="214"/>
      <c r="G347" s="783">
        <v>1</v>
      </c>
      <c r="H347" s="1004"/>
      <c r="I347" s="160" t="s">
        <v>2</v>
      </c>
      <c r="J347" s="1021"/>
      <c r="K347" s="986"/>
      <c r="L347" s="177"/>
      <c r="M347" s="785"/>
      <c r="N347" s="228">
        <f t="shared" si="24"/>
        <v>0.44513888888888858</v>
      </c>
      <c r="O347" s="797" t="str">
        <f t="shared" si="25"/>
        <v xml:space="preserve"> </v>
      </c>
    </row>
    <row r="348" spans="5:15" ht="15.75" customHeight="1" x14ac:dyDescent="0.25">
      <c r="E348" s="1206"/>
      <c r="F348" s="214"/>
      <c r="G348" s="784">
        <f>G347+1</f>
        <v>2</v>
      </c>
      <c r="H348" s="1004"/>
      <c r="I348" s="160" t="s">
        <v>2</v>
      </c>
      <c r="J348" s="1021"/>
      <c r="K348" s="986"/>
      <c r="L348" s="177"/>
      <c r="M348" s="785"/>
      <c r="N348" s="228">
        <f t="shared" si="24"/>
        <v>0.44513888888888858</v>
      </c>
      <c r="O348" s="797" t="str">
        <f t="shared" si="25"/>
        <v xml:space="preserve"> </v>
      </c>
    </row>
    <row r="349" spans="5:15" ht="15.75" customHeight="1" x14ac:dyDescent="0.25">
      <c r="E349" s="1206"/>
      <c r="F349" s="214"/>
      <c r="G349" s="785">
        <f>G348+1</f>
        <v>3</v>
      </c>
      <c r="H349" s="160"/>
      <c r="I349" s="160" t="s">
        <v>2</v>
      </c>
      <c r="J349" s="1021"/>
      <c r="K349" s="986"/>
      <c r="L349" s="177"/>
      <c r="M349" s="785"/>
      <c r="N349" s="228">
        <f t="shared" si="24"/>
        <v>0.44513888888888858</v>
      </c>
      <c r="O349" s="797" t="str">
        <f t="shared" si="25"/>
        <v xml:space="preserve"> </v>
      </c>
    </row>
    <row r="350" spans="5:15" ht="15.75" customHeight="1" x14ac:dyDescent="0.25">
      <c r="E350" s="1206"/>
      <c r="F350" s="214">
        <v>5.6</v>
      </c>
      <c r="G350" s="1188"/>
      <c r="H350" s="1004"/>
      <c r="I350" s="160"/>
      <c r="J350" s="1016" t="s">
        <v>449</v>
      </c>
      <c r="K350" s="986"/>
      <c r="L350" s="986"/>
      <c r="M350" s="785"/>
      <c r="N350" s="228">
        <f t="shared" si="24"/>
        <v>0.44513888888888858</v>
      </c>
      <c r="O350" s="797" t="str">
        <f t="shared" si="25"/>
        <v xml:space="preserve"> </v>
      </c>
    </row>
    <row r="351" spans="5:15" ht="15.75" customHeight="1" x14ac:dyDescent="0.25">
      <c r="E351" s="1206"/>
      <c r="F351" s="214"/>
      <c r="G351" s="783">
        <v>1</v>
      </c>
      <c r="H351" s="1004"/>
      <c r="I351" s="160" t="s">
        <v>2</v>
      </c>
      <c r="J351" s="1090" t="s">
        <v>726</v>
      </c>
      <c r="K351" s="986" t="s">
        <v>208</v>
      </c>
      <c r="L351" s="177" t="s">
        <v>177</v>
      </c>
      <c r="M351" s="1130">
        <v>5</v>
      </c>
      <c r="N351" s="325">
        <f t="shared" si="24"/>
        <v>0.44513888888888858</v>
      </c>
      <c r="O351" s="797">
        <f t="shared" si="25"/>
        <v>1</v>
      </c>
    </row>
    <row r="352" spans="5:15" ht="15.75" customHeight="1" x14ac:dyDescent="0.25">
      <c r="E352" s="1206"/>
      <c r="G352" s="783">
        <f>G351+1</f>
        <v>2</v>
      </c>
      <c r="H352" s="1004"/>
      <c r="I352" s="160" t="s">
        <v>2</v>
      </c>
      <c r="J352" s="1021"/>
      <c r="K352" s="986"/>
      <c r="L352" s="177"/>
      <c r="M352" s="785"/>
      <c r="N352" s="325">
        <f t="shared" si="24"/>
        <v>0.44861111111111079</v>
      </c>
      <c r="O352" s="797" t="str">
        <f t="shared" si="25"/>
        <v xml:space="preserve"> </v>
      </c>
    </row>
    <row r="353" spans="5:17" ht="15.75" customHeight="1" x14ac:dyDescent="0.25">
      <c r="E353" s="1206"/>
      <c r="F353" s="214"/>
      <c r="G353" s="1206"/>
      <c r="H353" s="160"/>
      <c r="I353" s="160"/>
      <c r="J353" s="1021"/>
      <c r="K353" s="986"/>
      <c r="L353" s="177"/>
      <c r="M353" s="785"/>
      <c r="N353" s="325">
        <f t="shared" si="24"/>
        <v>0.44861111111111079</v>
      </c>
      <c r="O353" s="797"/>
    </row>
    <row r="354" spans="5:17" ht="15.75" customHeight="1" x14ac:dyDescent="0.25">
      <c r="E354" s="1206"/>
      <c r="F354" s="214"/>
      <c r="G354" s="1206"/>
      <c r="H354" s="160"/>
      <c r="I354" s="160"/>
      <c r="J354" s="162"/>
      <c r="K354" s="161"/>
      <c r="L354" s="327"/>
      <c r="M354" s="785"/>
      <c r="N354" s="325">
        <f t="shared" si="24"/>
        <v>0.44861111111111079</v>
      </c>
      <c r="O354" s="442">
        <f>SUM(O278:O353)</f>
        <v>7</v>
      </c>
    </row>
    <row r="355" spans="5:17" ht="15.75" customHeight="1" x14ac:dyDescent="0.25">
      <c r="E355" s="1206">
        <v>6</v>
      </c>
      <c r="F355" s="214"/>
      <c r="G355" s="1206"/>
      <c r="H355" s="160"/>
      <c r="I355" s="160"/>
      <c r="J355" s="419" t="s">
        <v>235</v>
      </c>
      <c r="K355" s="161" t="s">
        <v>208</v>
      </c>
      <c r="L355" s="327" t="s">
        <v>328</v>
      </c>
      <c r="M355" s="785"/>
      <c r="N355" s="325">
        <f t="shared" si="24"/>
        <v>0.44861111111111079</v>
      </c>
      <c r="O355" s="797"/>
    </row>
    <row r="356" spans="5:17" ht="15.75" customHeight="1" x14ac:dyDescent="0.25">
      <c r="E356" s="1206"/>
      <c r="F356" s="214">
        <v>6.1</v>
      </c>
      <c r="G356" s="1206"/>
      <c r="H356" s="160"/>
      <c r="I356" s="160" t="s">
        <v>2</v>
      </c>
      <c r="J356" s="427" t="s">
        <v>722</v>
      </c>
      <c r="K356" s="417" t="s">
        <v>6</v>
      </c>
      <c r="L356" s="1245" t="s">
        <v>723</v>
      </c>
      <c r="M356" s="1128">
        <v>15</v>
      </c>
      <c r="N356" s="325">
        <f t="shared" si="24"/>
        <v>0.44861111111111079</v>
      </c>
      <c r="O356" s="797"/>
    </row>
    <row r="357" spans="5:17" ht="15.75" customHeight="1" x14ac:dyDescent="0.25">
      <c r="E357" s="1206"/>
      <c r="F357" s="214">
        <f>F356+0.1</f>
        <v>6.1999999999999993</v>
      </c>
      <c r="G357" s="1206"/>
      <c r="H357" s="160"/>
      <c r="I357" s="160" t="s">
        <v>62</v>
      </c>
      <c r="J357" s="1064" t="s">
        <v>709</v>
      </c>
      <c r="K357" s="417" t="s">
        <v>6</v>
      </c>
      <c r="L357" s="1245" t="s">
        <v>271</v>
      </c>
      <c r="M357" s="1244">
        <v>5</v>
      </c>
      <c r="N357" s="325">
        <f t="shared" si="24"/>
        <v>0.45902777777777748</v>
      </c>
      <c r="O357" s="797"/>
      <c r="Q357" s="1250"/>
    </row>
    <row r="358" spans="5:17" ht="15.75" customHeight="1" x14ac:dyDescent="0.25">
      <c r="E358" s="1206"/>
      <c r="F358" s="214">
        <f>F357+0.1</f>
        <v>6.2999999999999989</v>
      </c>
      <c r="G358" s="1206"/>
      <c r="H358" s="160"/>
      <c r="I358" s="160" t="s">
        <v>62</v>
      </c>
      <c r="J358" s="427" t="s">
        <v>686</v>
      </c>
      <c r="K358" s="1088" t="s">
        <v>208</v>
      </c>
      <c r="L358" s="1085" t="s">
        <v>328</v>
      </c>
      <c r="M358" s="1128">
        <v>5</v>
      </c>
      <c r="N358" s="325">
        <f t="shared" si="24"/>
        <v>0.46249999999999969</v>
      </c>
      <c r="O358" s="797"/>
    </row>
    <row r="359" spans="5:17" ht="15.75" customHeight="1" x14ac:dyDescent="0.25">
      <c r="E359" s="1206"/>
      <c r="F359" s="214">
        <f>F358+0.1</f>
        <v>6.3999999999999986</v>
      </c>
      <c r="G359" s="1206"/>
      <c r="H359" s="160"/>
      <c r="I359" s="160" t="s">
        <v>62</v>
      </c>
      <c r="J359" s="1072"/>
      <c r="K359" s="183"/>
      <c r="L359" s="327"/>
      <c r="M359" s="1130"/>
      <c r="N359" s="325">
        <f t="shared" si="24"/>
        <v>0.4659722222222219</v>
      </c>
      <c r="O359" s="797"/>
    </row>
    <row r="360" spans="5:17" ht="15.75" customHeight="1" x14ac:dyDescent="0.25">
      <c r="E360" s="1206"/>
      <c r="F360" s="214"/>
      <c r="G360" s="1206"/>
      <c r="H360" s="160"/>
      <c r="I360" s="160" t="s">
        <v>62</v>
      </c>
      <c r="J360" s="1072"/>
      <c r="K360" s="183"/>
      <c r="L360" s="327"/>
      <c r="M360" s="1130"/>
      <c r="N360" s="325">
        <f t="shared" si="24"/>
        <v>0.4659722222222219</v>
      </c>
      <c r="O360" s="797"/>
    </row>
    <row r="361" spans="5:17" ht="15.75" customHeight="1" x14ac:dyDescent="0.25">
      <c r="E361" s="1206">
        <v>7</v>
      </c>
      <c r="F361" s="214"/>
      <c r="G361" s="1206"/>
      <c r="H361" s="160"/>
      <c r="I361" s="160" t="s">
        <v>49</v>
      </c>
      <c r="J361" s="419" t="s">
        <v>699</v>
      </c>
      <c r="K361" s="161" t="s">
        <v>208</v>
      </c>
      <c r="L361" s="327" t="s">
        <v>271</v>
      </c>
      <c r="M361" s="785">
        <v>1</v>
      </c>
      <c r="N361" s="325">
        <f t="shared" si="24"/>
        <v>0.4659722222222219</v>
      </c>
      <c r="O361" s="797"/>
    </row>
    <row r="362" spans="5:17" ht="15.75" customHeight="1" x14ac:dyDescent="0.25">
      <c r="E362" s="1206"/>
      <c r="F362" s="214"/>
      <c r="G362" s="1206"/>
      <c r="H362" s="160"/>
      <c r="I362" s="160"/>
      <c r="J362" s="162"/>
      <c r="K362" s="161"/>
      <c r="L362" s="327"/>
      <c r="M362" s="785"/>
      <c r="N362" s="228">
        <f t="shared" si="24"/>
        <v>0.46666666666666634</v>
      </c>
      <c r="O362" s="797"/>
    </row>
    <row r="363" spans="5:17" ht="15.75" customHeight="1" x14ac:dyDescent="0.25">
      <c r="E363" s="1206">
        <v>8</v>
      </c>
      <c r="F363" s="214"/>
      <c r="G363" s="1206"/>
      <c r="H363" s="160"/>
      <c r="I363" s="160" t="s">
        <v>2</v>
      </c>
      <c r="J363" s="419" t="s">
        <v>144</v>
      </c>
      <c r="K363" s="161" t="s">
        <v>208</v>
      </c>
      <c r="L363" s="327" t="s">
        <v>271</v>
      </c>
      <c r="M363" s="785">
        <v>1</v>
      </c>
      <c r="N363" s="228">
        <f t="shared" si="24"/>
        <v>0.46666666666666634</v>
      </c>
      <c r="O363" s="797"/>
    </row>
    <row r="364" spans="5:17" ht="15.75" customHeight="1" x14ac:dyDescent="0.25">
      <c r="E364" s="1206"/>
      <c r="F364" s="214"/>
      <c r="G364" s="1206"/>
      <c r="H364" s="160"/>
      <c r="I364" s="160"/>
      <c r="J364" s="201" t="s">
        <v>429</v>
      </c>
      <c r="K364" s="986"/>
      <c r="L364" s="1005"/>
      <c r="M364" s="783"/>
      <c r="N364" s="366">
        <f>N365-N363</f>
        <v>3.3333333333333659E-2</v>
      </c>
      <c r="O364" s="797"/>
    </row>
    <row r="365" spans="5:17" ht="15.75" customHeight="1" x14ac:dyDescent="0.25">
      <c r="E365" s="1206"/>
      <c r="F365" s="214"/>
      <c r="G365" s="1206"/>
      <c r="H365" s="160"/>
      <c r="I365" s="160"/>
      <c r="J365" s="162"/>
      <c r="K365" s="161"/>
      <c r="L365" s="327" t="s">
        <v>218</v>
      </c>
      <c r="M365" s="785"/>
      <c r="N365" s="229">
        <f>TIME(12,0,0)</f>
        <v>0.5</v>
      </c>
      <c r="O365" s="797"/>
    </row>
    <row r="366" spans="5:17" ht="15.75" customHeight="1" x14ac:dyDescent="0.2">
      <c r="E366" s="1545" t="s">
        <v>245</v>
      </c>
      <c r="F366" s="1546"/>
      <c r="G366" s="1546"/>
      <c r="H366" s="1546"/>
      <c r="I366" s="1546"/>
      <c r="J366" s="1546"/>
      <c r="K366" s="1546"/>
      <c r="L366" s="1546"/>
      <c r="M366" s="1546"/>
      <c r="N366" s="1547"/>
      <c r="O366" s="797"/>
    </row>
    <row r="367" spans="5:17" ht="15.75" customHeight="1" x14ac:dyDescent="0.2">
      <c r="E367" s="1548"/>
      <c r="F367" s="1549"/>
      <c r="G367" s="1549"/>
      <c r="H367" s="1549"/>
      <c r="I367" s="1549"/>
      <c r="J367" s="1549"/>
      <c r="K367" s="1549"/>
      <c r="L367" s="1549"/>
      <c r="M367" s="1549"/>
      <c r="N367" s="1550"/>
      <c r="O367" s="797"/>
    </row>
    <row r="368" spans="5:17" ht="15.75" customHeight="1" x14ac:dyDescent="0.2">
      <c r="E368" s="1515" t="s">
        <v>157</v>
      </c>
      <c r="F368" s="1516"/>
      <c r="G368" s="1516"/>
      <c r="H368" s="1516"/>
      <c r="I368" s="1516"/>
      <c r="J368" s="1516"/>
      <c r="K368" s="1516"/>
      <c r="L368" s="1516"/>
      <c r="M368" s="1516"/>
      <c r="N368" s="1517"/>
      <c r="O368" s="797"/>
    </row>
    <row r="369" spans="4:15" ht="15.75" customHeight="1" x14ac:dyDescent="0.2">
      <c r="E369" s="1239"/>
      <c r="F369" s="1173"/>
      <c r="G369" s="1209"/>
      <c r="H369" s="1091"/>
      <c r="I369" s="231"/>
      <c r="J369" s="211"/>
      <c r="K369" s="231"/>
      <c r="L369" s="211"/>
      <c r="M369" s="1132"/>
      <c r="N369" s="230"/>
      <c r="O369" s="797"/>
    </row>
    <row r="370" spans="4:15" ht="15.75" customHeight="1" x14ac:dyDescent="0.2">
      <c r="E370" s="1557" t="s">
        <v>190</v>
      </c>
      <c r="F370" s="1558"/>
      <c r="G370" s="1558"/>
      <c r="H370" s="1558"/>
      <c r="I370" s="1558"/>
      <c r="J370" s="1558"/>
      <c r="K370" s="1558"/>
      <c r="L370" s="1558"/>
      <c r="M370" s="1558"/>
      <c r="N370" s="1559"/>
      <c r="O370" s="797"/>
    </row>
    <row r="371" spans="4:15" ht="15.75" customHeight="1" x14ac:dyDescent="0.2">
      <c r="E371" s="1240"/>
      <c r="F371" s="1174"/>
      <c r="G371" s="1210"/>
      <c r="H371" s="3"/>
      <c r="I371" s="3"/>
      <c r="J371" s="3"/>
      <c r="K371" s="3"/>
      <c r="L371" s="3"/>
      <c r="M371" s="1133"/>
      <c r="N371" s="66"/>
      <c r="O371" s="797"/>
    </row>
    <row r="372" spans="4:15" ht="15.75" customHeight="1" x14ac:dyDescent="0.2">
      <c r="E372" s="1554" t="s">
        <v>310</v>
      </c>
      <c r="F372" s="1555"/>
      <c r="G372" s="1555"/>
      <c r="H372" s="1555"/>
      <c r="I372" s="1555"/>
      <c r="J372" s="1555"/>
      <c r="K372" s="1555"/>
      <c r="L372" s="1555"/>
      <c r="M372" s="1555"/>
      <c r="N372" s="1556"/>
      <c r="O372" s="797"/>
    </row>
    <row r="373" spans="4:15" ht="15.75" customHeight="1" x14ac:dyDescent="0.2">
      <c r="E373" s="1241"/>
      <c r="F373" s="1175"/>
      <c r="G373" s="1211"/>
      <c r="H373" s="6"/>
      <c r="I373" s="6"/>
      <c r="J373" s="6"/>
      <c r="K373" s="6"/>
      <c r="L373" s="6"/>
      <c r="M373" s="1134"/>
      <c r="N373" s="67"/>
      <c r="O373" s="797"/>
    </row>
    <row r="374" spans="4:15" ht="15.75" customHeight="1" x14ac:dyDescent="0.2">
      <c r="D374"/>
      <c r="E374" s="1551" t="s">
        <v>134</v>
      </c>
      <c r="F374" s="1552"/>
      <c r="G374" s="1552"/>
      <c r="H374" s="1552"/>
      <c r="I374" s="1552"/>
      <c r="J374" s="1552"/>
      <c r="K374" s="1552"/>
      <c r="L374" s="1552"/>
      <c r="M374" s="1552"/>
      <c r="N374" s="1553"/>
      <c r="O374" s="442"/>
    </row>
    <row r="375" spans="4:15" ht="15.75" customHeight="1" x14ac:dyDescent="0.2">
      <c r="D375"/>
      <c r="E375" s="1241"/>
      <c r="F375" s="1175"/>
      <c r="G375" s="1211"/>
      <c r="H375" s="6"/>
      <c r="I375" s="6"/>
      <c r="J375" s="6"/>
      <c r="K375" s="6"/>
      <c r="L375" s="6"/>
      <c r="M375" s="1134"/>
      <c r="N375" s="67"/>
      <c r="O375" s="442"/>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M214:N218"/>
    <mergeCell ref="E366:N367"/>
    <mergeCell ref="E374:N374"/>
    <mergeCell ref="E372:N372"/>
    <mergeCell ref="E370:N370"/>
    <mergeCell ref="E204:N204"/>
    <mergeCell ref="E205:N205"/>
    <mergeCell ref="E198:N198"/>
    <mergeCell ref="J206:J207"/>
    <mergeCell ref="M207:N208"/>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N12:N13"/>
    <mergeCell ref="E9:N9"/>
    <mergeCell ref="J12:J13"/>
    <mergeCell ref="E10:N10"/>
    <mergeCell ref="E11:N11"/>
    <mergeCell ref="B4:B6"/>
    <mergeCell ref="E3:N3"/>
    <mergeCell ref="E4:N4"/>
    <mergeCell ref="E5:N5"/>
    <mergeCell ref="E8:N8"/>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75" bottom="0.75" header="0.3" footer="0.3"/>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57"/>
  <sheetViews>
    <sheetView zoomScale="25" zoomScaleNormal="25" workbookViewId="0">
      <selection activeCell="AL10" sqref="AL9:AL10"/>
    </sheetView>
  </sheetViews>
  <sheetFormatPr defaultRowHeight="36" customHeight="1" x14ac:dyDescent="0.2"/>
  <cols>
    <col min="1" max="1" width="1.42578125" style="1247" customWidth="1"/>
    <col min="2" max="2" width="13.5703125" style="1247" customWidth="1"/>
    <col min="3" max="3" width="1.42578125" style="1247" customWidth="1"/>
    <col min="4" max="4" width="3.5703125" style="33" customWidth="1"/>
    <col min="5" max="5" width="36.5703125" style="1247" customWidth="1"/>
    <col min="6" max="6" width="58.28515625" style="1247" customWidth="1"/>
    <col min="7" max="7" width="18.140625" style="1247" hidden="1" customWidth="1"/>
    <col min="8" max="9" width="18.140625" style="1247" customWidth="1"/>
    <col min="10" max="10" width="19.28515625" style="1247" customWidth="1"/>
    <col min="11" max="11" width="24.42578125" style="1247" customWidth="1"/>
    <col min="12" max="12" width="20.85546875" style="1247" customWidth="1"/>
    <col min="13" max="13" width="2.42578125" style="1247" customWidth="1"/>
    <col min="14" max="14" width="19.28515625" style="1247" customWidth="1"/>
    <col min="15" max="15" width="18.7109375" style="1247" customWidth="1"/>
    <col min="16" max="16" width="24.42578125" style="1247" customWidth="1"/>
    <col min="17" max="17" width="25.140625" style="1247" customWidth="1"/>
    <col min="18" max="18" width="17" style="1247" customWidth="1"/>
    <col min="19" max="19" width="25.85546875" style="1247" customWidth="1"/>
    <col min="20" max="20" width="18.7109375" style="1247" customWidth="1"/>
    <col min="21" max="21" width="17.42578125" style="1247" customWidth="1"/>
    <col min="22" max="22" width="23.5703125" style="1247" customWidth="1"/>
    <col min="23" max="23" width="15.28515625" style="1247" customWidth="1"/>
    <col min="24" max="24" width="19.85546875" style="1247" customWidth="1"/>
    <col min="25" max="25" width="17.5703125" style="1247" customWidth="1"/>
    <col min="26" max="26" width="15.28515625" style="1247" customWidth="1"/>
    <col min="27" max="27" width="19.140625" style="1247" customWidth="1"/>
    <col min="28" max="28" width="28.28515625" style="1247" customWidth="1"/>
    <col min="29" max="33" width="12.42578125" style="1247" customWidth="1"/>
    <col min="34" max="35" width="15.28515625" style="1247"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s="1247"/>
      <c r="AI1" s="1247"/>
      <c r="AJ1" s="12"/>
    </row>
    <row r="2" spans="1:38" s="26" customFormat="1" ht="21" thickBot="1" x14ac:dyDescent="0.25">
      <c r="A2" s="500"/>
      <c r="B2" s="954"/>
      <c r="C2" s="53"/>
      <c r="D2" s="4"/>
      <c r="E2" s="1335"/>
      <c r="F2" s="1337"/>
      <c r="G2" s="1338"/>
      <c r="H2" s="1338"/>
      <c r="I2" s="1338"/>
      <c r="J2" s="1338"/>
      <c r="K2" s="1338"/>
      <c r="L2" s="1338"/>
      <c r="M2" s="1338"/>
      <c r="N2" s="1338"/>
      <c r="O2" s="1338"/>
      <c r="P2" s="1338"/>
      <c r="Q2" s="1338"/>
      <c r="R2" s="1338"/>
      <c r="S2" s="1338"/>
      <c r="T2" s="1338"/>
      <c r="U2" s="1338"/>
      <c r="V2" s="1338"/>
      <c r="W2" s="1338"/>
      <c r="X2" s="1338"/>
      <c r="Y2" s="1338"/>
      <c r="Z2" s="1338"/>
      <c r="AA2" s="1338"/>
      <c r="AB2" s="1338"/>
      <c r="AC2" s="1338"/>
      <c r="AD2" s="1338"/>
      <c r="AE2" s="1338"/>
      <c r="AF2" s="1338"/>
      <c r="AG2" s="1339"/>
      <c r="AH2" s="1247"/>
      <c r="AI2" s="1247"/>
      <c r="AJ2" s="12"/>
      <c r="AK2" s="4"/>
    </row>
    <row r="3" spans="1:38" s="4" customFormat="1" ht="21" thickBot="1" x14ac:dyDescent="0.25">
      <c r="A3" s="500"/>
      <c r="B3" s="235" t="s">
        <v>82</v>
      </c>
      <c r="C3" s="53"/>
      <c r="E3" s="1336"/>
      <c r="F3" s="1340"/>
      <c r="G3" s="1340"/>
      <c r="H3" s="1340"/>
      <c r="I3" s="1340"/>
      <c r="J3" s="1340"/>
      <c r="K3" s="1340"/>
      <c r="L3" s="1340"/>
      <c r="M3" s="1340"/>
      <c r="N3" s="1340"/>
      <c r="O3" s="1340"/>
      <c r="P3" s="1340"/>
      <c r="Q3" s="1340"/>
      <c r="R3" s="1340"/>
      <c r="S3" s="1340"/>
      <c r="T3" s="1340"/>
      <c r="U3" s="1340"/>
      <c r="V3" s="1340"/>
      <c r="W3" s="1340"/>
      <c r="X3" s="1340"/>
      <c r="Y3" s="1340"/>
      <c r="Z3" s="1340"/>
      <c r="AA3" s="1340"/>
      <c r="AB3" s="1340"/>
      <c r="AC3" s="1340"/>
      <c r="AD3" s="1340"/>
      <c r="AE3" s="1340"/>
      <c r="AF3" s="1340"/>
      <c r="AG3" s="1341"/>
      <c r="AH3" s="1247"/>
      <c r="AI3" s="1247"/>
      <c r="AJ3" s="12"/>
    </row>
    <row r="4" spans="1:38" s="4" customFormat="1" ht="60" x14ac:dyDescent="0.2">
      <c r="A4" s="500"/>
      <c r="B4" s="1255" t="str">
        <f>Title!$B$4</f>
        <v>R7</v>
      </c>
      <c r="C4" s="53"/>
      <c r="E4" s="1336"/>
      <c r="F4" s="1330" t="str">
        <f>'802.11 Cover'!E2</f>
        <v>133rd IEEE 802.11 WIRELESS LOCAL AREA NETWORKS SESSION</v>
      </c>
      <c r="G4" s="1331"/>
      <c r="H4" s="1331"/>
      <c r="I4" s="1331"/>
      <c r="J4" s="1331"/>
      <c r="K4" s="1331"/>
      <c r="L4" s="1331"/>
      <c r="M4" s="1331"/>
      <c r="N4" s="1331"/>
      <c r="O4" s="1331"/>
      <c r="P4" s="1331"/>
      <c r="Q4" s="1331"/>
      <c r="R4" s="1331"/>
      <c r="S4" s="1331"/>
      <c r="T4" s="1331"/>
      <c r="U4" s="1331"/>
      <c r="V4" s="1331"/>
      <c r="W4" s="1331"/>
      <c r="X4" s="1331"/>
      <c r="Y4" s="1331"/>
      <c r="Z4" s="1331"/>
      <c r="AA4" s="407"/>
      <c r="AB4" s="407"/>
      <c r="AC4" s="407"/>
      <c r="AD4" s="407"/>
      <c r="AE4" s="407"/>
      <c r="AF4" s="407"/>
      <c r="AG4" s="408"/>
      <c r="AH4" s="1247"/>
      <c r="AI4" s="1247"/>
      <c r="AJ4" s="12"/>
    </row>
    <row r="5" spans="1:38" s="4" customFormat="1" ht="51" customHeight="1" x14ac:dyDescent="0.2">
      <c r="A5" s="500"/>
      <c r="B5" s="1256"/>
      <c r="C5" s="53"/>
      <c r="E5" s="1249"/>
      <c r="F5" s="1332"/>
      <c r="G5" s="1332"/>
      <c r="H5" s="1332"/>
      <c r="I5" s="1332"/>
      <c r="J5" s="1332"/>
      <c r="K5" s="1332"/>
      <c r="L5" s="1332"/>
      <c r="M5" s="1332"/>
      <c r="N5" s="1332"/>
      <c r="O5" s="1332"/>
      <c r="P5" s="1332"/>
      <c r="Q5" s="1332"/>
      <c r="R5" s="1332"/>
      <c r="S5" s="1332"/>
      <c r="T5" s="1332"/>
      <c r="U5" s="1332"/>
      <c r="V5" s="1332"/>
      <c r="W5" s="1332"/>
      <c r="X5" s="1332"/>
      <c r="Y5" s="1332"/>
      <c r="Z5" s="1332"/>
      <c r="AA5" s="409"/>
      <c r="AB5" s="409"/>
      <c r="AC5" s="409"/>
      <c r="AD5" s="409"/>
      <c r="AE5" s="409"/>
      <c r="AF5" s="409"/>
      <c r="AG5" s="410"/>
      <c r="AH5" s="1247"/>
      <c r="AI5" s="1247"/>
      <c r="AJ5" s="1356"/>
    </row>
    <row r="6" spans="1:38" s="4" customFormat="1" ht="45.75" thickBot="1" x14ac:dyDescent="0.25">
      <c r="A6" s="500"/>
      <c r="B6" s="1257"/>
      <c r="C6" s="53"/>
      <c r="E6" s="102"/>
      <c r="F6" s="1357" t="str">
        <f>'802.11 Cover'!$E$7</f>
        <v>May 13-18, 2012</v>
      </c>
      <c r="G6" s="1357"/>
      <c r="H6" s="1357"/>
      <c r="I6" s="1357"/>
      <c r="J6" s="1357"/>
      <c r="K6" s="1357"/>
      <c r="L6" s="1357"/>
      <c r="M6" s="1357"/>
      <c r="N6" s="1357"/>
      <c r="O6" s="1357"/>
      <c r="P6" s="1357"/>
      <c r="Q6" s="1357"/>
      <c r="R6" s="1357"/>
      <c r="S6" s="1357"/>
      <c r="T6" s="1357"/>
      <c r="U6" s="1357"/>
      <c r="V6" s="1357"/>
      <c r="W6" s="1357"/>
      <c r="X6" s="1357"/>
      <c r="Y6" s="1357"/>
      <c r="Z6" s="1357"/>
      <c r="AA6" s="401"/>
      <c r="AB6" s="401"/>
      <c r="AC6" s="401"/>
      <c r="AD6" s="401"/>
      <c r="AE6" s="401"/>
      <c r="AF6" s="401"/>
      <c r="AG6" s="402"/>
      <c r="AH6" s="1247"/>
      <c r="AI6" s="1247"/>
      <c r="AJ6" s="1356"/>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s="1247"/>
      <c r="AI7" s="1247"/>
      <c r="AJ7" s="1356"/>
      <c r="AL7" s="240"/>
    </row>
    <row r="8" spans="1:38" s="4" customFormat="1" ht="34.5" customHeight="1" thickBot="1" x14ac:dyDescent="0.25">
      <c r="A8" s="500"/>
      <c r="B8" s="955" t="s">
        <v>136</v>
      </c>
      <c r="C8" s="392"/>
      <c r="E8" s="463" t="s">
        <v>286</v>
      </c>
      <c r="F8" s="530" t="s">
        <v>552</v>
      </c>
      <c r="G8" s="1320" t="s">
        <v>553</v>
      </c>
      <c r="H8" s="1320"/>
      <c r="I8" s="1320"/>
      <c r="J8" s="1320"/>
      <c r="K8" s="1320"/>
      <c r="L8" s="1320"/>
      <c r="M8" s="1321" t="s">
        <v>554</v>
      </c>
      <c r="N8" s="1322"/>
      <c r="O8" s="1322"/>
      <c r="P8" s="1322"/>
      <c r="Q8" s="1322"/>
      <c r="R8" s="1323"/>
      <c r="S8" s="1294" t="s">
        <v>555</v>
      </c>
      <c r="T8" s="1295"/>
      <c r="U8" s="1295"/>
      <c r="V8" s="1295"/>
      <c r="W8" s="1296"/>
      <c r="X8" s="1294" t="s">
        <v>556</v>
      </c>
      <c r="Y8" s="1297"/>
      <c r="Z8" s="1297"/>
      <c r="AA8" s="1297"/>
      <c r="AB8" s="1298"/>
      <c r="AC8" s="1297" t="s">
        <v>557</v>
      </c>
      <c r="AD8" s="1297"/>
      <c r="AE8" s="1395"/>
      <c r="AF8" s="1395"/>
      <c r="AG8" s="1396"/>
      <c r="AH8" s="1247"/>
      <c r="AI8" s="1247"/>
      <c r="AJ8" s="1356"/>
    </row>
    <row r="9" spans="1:38" s="4" customFormat="1" ht="30" x14ac:dyDescent="0.2">
      <c r="A9" s="500"/>
      <c r="B9" s="956" t="s">
        <v>163</v>
      </c>
      <c r="C9" s="392"/>
      <c r="E9" s="1333" t="s">
        <v>187</v>
      </c>
      <c r="F9" s="1378" t="str">
        <f>Title!$B$4</f>
        <v>R7</v>
      </c>
      <c r="G9" s="1247"/>
      <c r="H9" s="1386" t="str">
        <f>$F$9</f>
        <v>R7</v>
      </c>
      <c r="I9" s="1387"/>
      <c r="J9" s="1344"/>
      <c r="K9" s="1344"/>
      <c r="L9" s="1429"/>
      <c r="M9" s="533"/>
      <c r="N9" s="1380" t="s">
        <v>201</v>
      </c>
      <c r="O9" s="1381"/>
      <c r="P9" s="1381"/>
      <c r="Q9" s="1381"/>
      <c r="R9" s="1382"/>
      <c r="S9" s="1386" t="str">
        <f>$F$9</f>
        <v>R7</v>
      </c>
      <c r="T9" s="1387"/>
      <c r="U9" s="1344"/>
      <c r="V9" s="1344"/>
      <c r="W9" s="1345"/>
      <c r="X9" s="1389" t="str">
        <f>$F$9</f>
        <v>R7</v>
      </c>
      <c r="Y9" s="1390"/>
      <c r="Z9" s="1390"/>
      <c r="AA9" s="1390"/>
      <c r="AB9" s="1391"/>
      <c r="AC9" s="1342" t="str">
        <f>$F$9</f>
        <v>R7</v>
      </c>
      <c r="AD9" s="1343"/>
      <c r="AE9" s="1344"/>
      <c r="AF9" s="1344"/>
      <c r="AG9" s="1345"/>
      <c r="AH9" s="1247"/>
      <c r="AI9" s="1247"/>
      <c r="AJ9" s="27"/>
    </row>
    <row r="10" spans="1:38" s="27" customFormat="1" ht="30.75" thickBot="1" x14ac:dyDescent="0.25">
      <c r="A10" s="500"/>
      <c r="B10" s="535"/>
      <c r="C10" s="538"/>
      <c r="D10" s="4"/>
      <c r="E10" s="1334"/>
      <c r="F10" s="1379"/>
      <c r="G10" s="1247"/>
      <c r="H10" s="1388"/>
      <c r="I10" s="1346"/>
      <c r="J10" s="1347"/>
      <c r="K10" s="1347"/>
      <c r="L10" s="1430"/>
      <c r="M10" s="533"/>
      <c r="N10" s="1383"/>
      <c r="O10" s="1384"/>
      <c r="P10" s="1384"/>
      <c r="Q10" s="1384"/>
      <c r="R10" s="1385"/>
      <c r="S10" s="1388"/>
      <c r="T10" s="1346"/>
      <c r="U10" s="1347"/>
      <c r="V10" s="1347"/>
      <c r="W10" s="1348"/>
      <c r="X10" s="1392"/>
      <c r="Y10" s="1393"/>
      <c r="Z10" s="1393"/>
      <c r="AA10" s="1393"/>
      <c r="AB10" s="1394"/>
      <c r="AC10" s="1346"/>
      <c r="AD10" s="1347"/>
      <c r="AE10" s="1347"/>
      <c r="AF10" s="1347"/>
      <c r="AG10" s="1348"/>
      <c r="AH10" s="1247"/>
      <c r="AI10" s="1247"/>
      <c r="AJ10" s="13"/>
      <c r="AK10" s="4"/>
    </row>
    <row r="11" spans="1:38" s="11" customFormat="1" ht="60.75" customHeight="1" x14ac:dyDescent="0.2">
      <c r="A11" s="500"/>
      <c r="B11" s="957" t="s">
        <v>501</v>
      </c>
      <c r="C11" s="392"/>
      <c r="D11" s="4"/>
      <c r="E11" s="464" t="s">
        <v>268</v>
      </c>
      <c r="F11" s="465"/>
      <c r="G11" s="1247"/>
      <c r="H11" s="1370" t="s">
        <v>461</v>
      </c>
      <c r="I11" s="1371"/>
      <c r="J11" s="1371"/>
      <c r="K11" s="1371"/>
      <c r="L11" s="1371"/>
      <c r="M11" s="533"/>
      <c r="N11" s="1361" t="s">
        <v>189</v>
      </c>
      <c r="O11" s="1327" t="s">
        <v>544</v>
      </c>
      <c r="Q11" s="1288" t="s">
        <v>419</v>
      </c>
      <c r="R11" s="1299"/>
      <c r="S11" s="1369" t="s">
        <v>299</v>
      </c>
      <c r="T11" s="1305" t="s">
        <v>33</v>
      </c>
      <c r="U11" s="1310" t="s">
        <v>34</v>
      </c>
      <c r="V11" s="1288" t="s">
        <v>419</v>
      </c>
      <c r="W11" s="1358"/>
      <c r="X11" s="1327" t="s">
        <v>544</v>
      </c>
      <c r="Y11" s="1305" t="s">
        <v>33</v>
      </c>
      <c r="Z11" s="1291" t="s">
        <v>447</v>
      </c>
      <c r="AA11" s="1288" t="s">
        <v>419</v>
      </c>
      <c r="AB11" s="1310" t="s">
        <v>34</v>
      </c>
      <c r="AC11" s="1364" t="s">
        <v>279</v>
      </c>
      <c r="AD11" s="1365"/>
      <c r="AE11" s="1365"/>
      <c r="AF11" s="1365"/>
      <c r="AG11" s="1366"/>
      <c r="AH11" s="1247"/>
      <c r="AI11" s="1247"/>
      <c r="AJ11" s="13"/>
      <c r="AK11" s="4"/>
    </row>
    <row r="12" spans="1:38" s="11" customFormat="1" ht="60.75" customHeight="1" thickBot="1" x14ac:dyDescent="0.25">
      <c r="A12" s="52"/>
      <c r="B12" s="536" t="s">
        <v>502</v>
      </c>
      <c r="C12" s="53"/>
      <c r="D12" s="4"/>
      <c r="E12" s="466" t="s">
        <v>267</v>
      </c>
      <c r="F12" s="465"/>
      <c r="G12" s="1247"/>
      <c r="H12" s="1372"/>
      <c r="I12" s="1373"/>
      <c r="J12" s="1373"/>
      <c r="K12" s="1373"/>
      <c r="L12" s="1373"/>
      <c r="M12" s="533"/>
      <c r="N12" s="1362"/>
      <c r="O12" s="1328"/>
      <c r="Q12" s="1289"/>
      <c r="R12" s="1300"/>
      <c r="S12" s="1369"/>
      <c r="T12" s="1306"/>
      <c r="U12" s="1310"/>
      <c r="V12" s="1289"/>
      <c r="W12" s="1359"/>
      <c r="X12" s="1328"/>
      <c r="Y12" s="1306"/>
      <c r="Z12" s="1292"/>
      <c r="AA12" s="1289"/>
      <c r="AB12" s="1310"/>
      <c r="AC12" s="1367"/>
      <c r="AD12" s="1367"/>
      <c r="AE12" s="1367"/>
      <c r="AF12" s="1367"/>
      <c r="AG12" s="1368"/>
      <c r="AH12" s="1247"/>
      <c r="AI12" s="1247"/>
      <c r="AJ12" s="13"/>
      <c r="AK12" s="4"/>
    </row>
    <row r="13" spans="1:38" s="11" customFormat="1" ht="60.75" customHeight="1" x14ac:dyDescent="0.2">
      <c r="A13" s="500"/>
      <c r="B13" s="958" t="s">
        <v>189</v>
      </c>
      <c r="C13" s="392"/>
      <c r="D13" s="4"/>
      <c r="E13" s="466" t="s">
        <v>265</v>
      </c>
      <c r="F13" s="465"/>
      <c r="G13" s="1247"/>
      <c r="H13" s="1374" t="s">
        <v>462</v>
      </c>
      <c r="I13" s="1375"/>
      <c r="J13" s="1375"/>
      <c r="K13" s="1375"/>
      <c r="L13" s="1375"/>
      <c r="M13" s="533"/>
      <c r="N13" s="1362"/>
      <c r="O13" s="1328"/>
      <c r="Q13" s="1289"/>
      <c r="R13" s="1300"/>
      <c r="S13" s="1369"/>
      <c r="T13" s="1306"/>
      <c r="U13" s="1310"/>
      <c r="V13" s="1289"/>
      <c r="W13" s="1359"/>
      <c r="X13" s="1328"/>
      <c r="Y13" s="1306"/>
      <c r="Z13" s="1292"/>
      <c r="AA13" s="1289"/>
      <c r="AB13" s="1310"/>
      <c r="AC13" s="1367"/>
      <c r="AD13" s="1367"/>
      <c r="AE13" s="1367"/>
      <c r="AF13" s="1367"/>
      <c r="AG13" s="1368"/>
      <c r="AH13" s="1247"/>
      <c r="AI13" s="1247"/>
      <c r="AJ13" s="1356"/>
      <c r="AK13" s="4"/>
    </row>
    <row r="14" spans="1:38" s="11" customFormat="1" ht="60.75" customHeight="1" x14ac:dyDescent="0.2">
      <c r="A14" s="52"/>
      <c r="B14" s="959" t="s">
        <v>299</v>
      </c>
      <c r="C14" s="392"/>
      <c r="D14" s="4"/>
      <c r="E14" s="466" t="s">
        <v>266</v>
      </c>
      <c r="F14" s="465"/>
      <c r="G14" s="1247"/>
      <c r="H14" s="1374" t="s">
        <v>463</v>
      </c>
      <c r="I14" s="1375"/>
      <c r="J14" s="1375"/>
      <c r="K14" s="1375"/>
      <c r="L14" s="1375"/>
      <c r="M14" s="533"/>
      <c r="N14" s="1362"/>
      <c r="O14" s="1329"/>
      <c r="Q14" s="1290"/>
      <c r="R14" s="1301"/>
      <c r="S14" s="1369"/>
      <c r="T14" s="1306"/>
      <c r="U14" s="1310"/>
      <c r="V14" s="1290"/>
      <c r="W14" s="1360"/>
      <c r="X14" s="1329"/>
      <c r="Y14" s="1306"/>
      <c r="Z14" s="1293"/>
      <c r="AA14" s="1290"/>
      <c r="AB14" s="1310"/>
      <c r="AC14" s="1376" t="s">
        <v>181</v>
      </c>
      <c r="AD14" s="1376"/>
      <c r="AE14" s="1376"/>
      <c r="AF14" s="1376"/>
      <c r="AG14" s="1377"/>
      <c r="AH14" s="1247"/>
      <c r="AI14" s="1247"/>
      <c r="AJ14" s="1363"/>
      <c r="AK14" s="4"/>
    </row>
    <row r="15" spans="1:38" s="11" customFormat="1" ht="34.5" thickBot="1" x14ac:dyDescent="0.25">
      <c r="A15" s="52"/>
      <c r="B15" s="960" t="s">
        <v>335</v>
      </c>
      <c r="C15" s="392"/>
      <c r="D15" s="4"/>
      <c r="E15" s="467" t="s">
        <v>249</v>
      </c>
      <c r="F15" s="465"/>
      <c r="G15" s="1247"/>
      <c r="H15" s="1349" t="s">
        <v>206</v>
      </c>
      <c r="I15" s="1350"/>
      <c r="J15" s="1350"/>
      <c r="K15" s="1350"/>
      <c r="L15" s="1351"/>
      <c r="M15" s="533"/>
      <c r="N15" s="1349" t="s">
        <v>206</v>
      </c>
      <c r="O15" s="1350"/>
      <c r="P15" s="1350"/>
      <c r="Q15" s="1350"/>
      <c r="R15" s="1352"/>
      <c r="S15" s="1353" t="s">
        <v>206</v>
      </c>
      <c r="T15" s="1354"/>
      <c r="U15" s="1354"/>
      <c r="V15" s="1354"/>
      <c r="W15" s="1355"/>
      <c r="X15" s="1349" t="s">
        <v>206</v>
      </c>
      <c r="Y15" s="1350"/>
      <c r="Z15" s="1350"/>
      <c r="AA15" s="1350"/>
      <c r="AB15" s="1352"/>
      <c r="AC15" s="1325" t="s">
        <v>206</v>
      </c>
      <c r="AD15" s="1325"/>
      <c r="AE15" s="1325"/>
      <c r="AF15" s="1325"/>
      <c r="AG15" s="1326"/>
      <c r="AH15" s="1247"/>
      <c r="AI15" s="1247"/>
      <c r="AJ15" s="13"/>
      <c r="AK15" s="4"/>
    </row>
    <row r="16" spans="1:38" s="11" customFormat="1" ht="45" customHeight="1" x14ac:dyDescent="0.2">
      <c r="A16" s="52"/>
      <c r="B16" s="961" t="s">
        <v>420</v>
      </c>
      <c r="C16" s="393"/>
      <c r="D16" s="4"/>
      <c r="E16" s="1248" t="s">
        <v>248</v>
      </c>
      <c r="F16" s="404"/>
      <c r="G16" s="1247"/>
      <c r="I16" s="1305" t="s">
        <v>33</v>
      </c>
      <c r="J16" s="1316" t="s">
        <v>494</v>
      </c>
      <c r="K16" s="1288" t="s">
        <v>419</v>
      </c>
      <c r="L16" s="1324" t="s">
        <v>34</v>
      </c>
      <c r="M16" s="534"/>
      <c r="N16" s="1319" t="s">
        <v>420</v>
      </c>
      <c r="O16" s="1305" t="s">
        <v>33</v>
      </c>
      <c r="P16" s="1310" t="s">
        <v>34</v>
      </c>
      <c r="Q16" s="1411" t="s">
        <v>453</v>
      </c>
      <c r="R16" s="1299"/>
      <c r="S16" s="1302" t="s">
        <v>279</v>
      </c>
      <c r="T16" s="1303"/>
      <c r="U16" s="1303"/>
      <c r="V16" s="1303"/>
      <c r="W16" s="1304"/>
      <c r="Y16" s="1305" t="s">
        <v>33</v>
      </c>
      <c r="Z16" s="1307"/>
      <c r="AA16" s="1288" t="s">
        <v>419</v>
      </c>
      <c r="AB16" s="1310" t="s">
        <v>34</v>
      </c>
      <c r="AC16" s="1364" t="s">
        <v>181</v>
      </c>
      <c r="AD16" s="1364"/>
      <c r="AE16" s="1364"/>
      <c r="AF16" s="1364"/>
      <c r="AG16" s="1424"/>
      <c r="AH16" s="1247"/>
      <c r="AI16" s="1247"/>
      <c r="AJ16" s="13"/>
      <c r="AK16" s="4"/>
    </row>
    <row r="17" spans="1:37" s="11" customFormat="1" ht="45" x14ac:dyDescent="0.2">
      <c r="A17" s="52"/>
      <c r="B17" s="962" t="s">
        <v>445</v>
      </c>
      <c r="C17" s="339"/>
      <c r="D17" s="4"/>
      <c r="E17" s="1248" t="s">
        <v>250</v>
      </c>
      <c r="F17" s="404"/>
      <c r="G17" s="1247"/>
      <c r="I17" s="1306"/>
      <c r="J17" s="1317"/>
      <c r="K17" s="1289"/>
      <c r="L17" s="1324"/>
      <c r="M17" s="534"/>
      <c r="N17" s="1319"/>
      <c r="O17" s="1306"/>
      <c r="P17" s="1310"/>
      <c r="Q17" s="1412"/>
      <c r="R17" s="1300"/>
      <c r="S17" s="1302"/>
      <c r="T17" s="1303"/>
      <c r="U17" s="1303"/>
      <c r="V17" s="1303"/>
      <c r="W17" s="1304"/>
      <c r="Y17" s="1306"/>
      <c r="Z17" s="1308"/>
      <c r="AA17" s="1289"/>
      <c r="AB17" s="1310"/>
      <c r="AC17" s="1375"/>
      <c r="AD17" s="1375"/>
      <c r="AE17" s="1375"/>
      <c r="AF17" s="1375"/>
      <c r="AG17" s="1425"/>
      <c r="AH17" s="1247"/>
      <c r="AI17" s="1247"/>
      <c r="AJ17" s="13"/>
      <c r="AK17" s="4"/>
    </row>
    <row r="18" spans="1:37" s="11" customFormat="1" ht="45" x14ac:dyDescent="0.2">
      <c r="A18" s="52"/>
      <c r="B18" s="54"/>
      <c r="C18" s="53"/>
      <c r="D18" s="4"/>
      <c r="E18" s="1248" t="s">
        <v>251</v>
      </c>
      <c r="F18" s="404"/>
      <c r="G18" s="1247"/>
      <c r="I18" s="1306"/>
      <c r="J18" s="1317"/>
      <c r="K18" s="1289"/>
      <c r="L18" s="1324"/>
      <c r="M18" s="534"/>
      <c r="N18" s="1319"/>
      <c r="O18" s="1306"/>
      <c r="P18" s="1310"/>
      <c r="Q18" s="1412"/>
      <c r="R18" s="1300"/>
      <c r="S18" s="1313" t="s">
        <v>180</v>
      </c>
      <c r="T18" s="1314"/>
      <c r="U18" s="1314"/>
      <c r="V18" s="1314"/>
      <c r="W18" s="1315"/>
      <c r="Y18" s="1306"/>
      <c r="Z18" s="1308"/>
      <c r="AA18" s="1289"/>
      <c r="AB18" s="1310"/>
      <c r="AC18" s="1375"/>
      <c r="AD18" s="1375"/>
      <c r="AE18" s="1375"/>
      <c r="AF18" s="1375"/>
      <c r="AG18" s="1425"/>
      <c r="AH18" s="1247"/>
      <c r="AI18" s="1247"/>
      <c r="AJ18" s="13"/>
      <c r="AK18" s="4"/>
    </row>
    <row r="19" spans="1:37" s="11" customFormat="1" ht="45.75" thickBot="1" x14ac:dyDescent="0.25">
      <c r="A19" s="500"/>
      <c r="B19" s="957" t="s">
        <v>505</v>
      </c>
      <c r="C19" s="392"/>
      <c r="D19" s="4"/>
      <c r="E19" s="1248" t="s">
        <v>252</v>
      </c>
      <c r="F19" s="404"/>
      <c r="G19" s="1247"/>
      <c r="I19" s="1306"/>
      <c r="J19" s="1318"/>
      <c r="K19" s="1290"/>
      <c r="L19" s="1324"/>
      <c r="M19" s="534"/>
      <c r="N19" s="1319"/>
      <c r="O19" s="1306"/>
      <c r="P19" s="1310"/>
      <c r="Q19" s="1311"/>
      <c r="R19" s="1301"/>
      <c r="S19" s="1401" t="s">
        <v>147</v>
      </c>
      <c r="T19" s="1402"/>
      <c r="U19" s="1402"/>
      <c r="V19" s="1402"/>
      <c r="W19" s="1403"/>
      <c r="Y19" s="1306"/>
      <c r="Z19" s="1309"/>
      <c r="AA19" s="1290"/>
      <c r="AB19" s="1310"/>
      <c r="AC19" s="1426"/>
      <c r="AD19" s="1426"/>
      <c r="AE19" s="1426"/>
      <c r="AF19" s="1426"/>
      <c r="AG19" s="1427"/>
      <c r="AH19" s="1247"/>
      <c r="AI19" s="1247"/>
      <c r="AJ19" s="13"/>
      <c r="AK19" s="4"/>
    </row>
    <row r="20" spans="1:37" s="11" customFormat="1" ht="33.75" customHeight="1" x14ac:dyDescent="0.2">
      <c r="A20" s="52"/>
      <c r="B20" s="536" t="s">
        <v>506</v>
      </c>
      <c r="C20" s="53"/>
      <c r="D20" s="4"/>
      <c r="E20" s="468" t="s">
        <v>273</v>
      </c>
      <c r="F20" s="404"/>
      <c r="G20" s="1247"/>
      <c r="H20" s="1404" t="s">
        <v>262</v>
      </c>
      <c r="I20" s="1405"/>
      <c r="J20" s="1405"/>
      <c r="K20" s="1405"/>
      <c r="L20" s="1406"/>
      <c r="M20" s="533"/>
      <c r="N20" s="1407" t="s">
        <v>262</v>
      </c>
      <c r="O20" s="1408"/>
      <c r="P20" s="1408"/>
      <c r="Q20" s="1408"/>
      <c r="R20" s="1409"/>
      <c r="S20" s="1407" t="s">
        <v>262</v>
      </c>
      <c r="T20" s="1408"/>
      <c r="U20" s="1408"/>
      <c r="V20" s="1408"/>
      <c r="W20" s="1409"/>
      <c r="X20" s="1407" t="s">
        <v>262</v>
      </c>
      <c r="Y20" s="1408"/>
      <c r="Z20" s="1408"/>
      <c r="AA20" s="1408"/>
      <c r="AB20" s="1409"/>
      <c r="AC20" s="1420" t="s">
        <v>119</v>
      </c>
      <c r="AD20" s="1420"/>
      <c r="AE20" s="1420"/>
      <c r="AF20" s="1420"/>
      <c r="AG20" s="1421"/>
      <c r="AH20" s="1247"/>
      <c r="AI20" s="1247"/>
      <c r="AJ20" s="13"/>
      <c r="AK20" s="4"/>
    </row>
    <row r="21" spans="1:37" s="11" customFormat="1" ht="34.5" customHeight="1" thickBot="1" x14ac:dyDescent="0.25">
      <c r="A21" s="500"/>
      <c r="B21" s="963" t="s">
        <v>295</v>
      </c>
      <c r="C21" s="392"/>
      <c r="D21" s="4"/>
      <c r="E21" s="468" t="s">
        <v>274</v>
      </c>
      <c r="F21" s="404"/>
      <c r="G21" s="1247"/>
      <c r="H21" s="1404"/>
      <c r="I21" s="1405"/>
      <c r="J21" s="1405"/>
      <c r="K21" s="1405"/>
      <c r="L21" s="1406"/>
      <c r="M21" s="533"/>
      <c r="N21" s="1407"/>
      <c r="O21" s="1410"/>
      <c r="P21" s="1408"/>
      <c r="Q21" s="1408"/>
      <c r="R21" s="1409"/>
      <c r="S21" s="1407"/>
      <c r="T21" s="1408"/>
      <c r="U21" s="1408"/>
      <c r="V21" s="1408"/>
      <c r="W21" s="1409"/>
      <c r="X21" s="1407"/>
      <c r="Y21" s="1408"/>
      <c r="Z21" s="1408"/>
      <c r="AA21" s="1408"/>
      <c r="AB21" s="1409"/>
      <c r="AC21" s="1422"/>
      <c r="AD21" s="1422"/>
      <c r="AE21" s="1422"/>
      <c r="AF21" s="1422"/>
      <c r="AG21" s="1423"/>
      <c r="AH21" s="1247"/>
      <c r="AI21" s="1247"/>
      <c r="AJ21" s="13"/>
      <c r="AK21" s="4"/>
    </row>
    <row r="22" spans="1:37" s="11" customFormat="1" ht="45" customHeight="1" x14ac:dyDescent="0.25">
      <c r="A22" s="52"/>
      <c r="B22" s="1141" t="s">
        <v>334</v>
      </c>
      <c r="C22" s="392"/>
      <c r="D22" s="4"/>
      <c r="E22" s="1280" t="s">
        <v>253</v>
      </c>
      <c r="F22" s="403"/>
      <c r="G22" s="1247"/>
      <c r="H22" s="1307"/>
      <c r="I22" s="1283" t="s">
        <v>498</v>
      </c>
      <c r="J22" s="1291" t="s">
        <v>447</v>
      </c>
      <c r="K22" s="1288" t="s">
        <v>419</v>
      </c>
      <c r="L22" s="1286" t="s">
        <v>418</v>
      </c>
      <c r="M22" s="534"/>
      <c r="N22" s="1414" t="s">
        <v>335</v>
      </c>
      <c r="O22" s="1283" t="s">
        <v>498</v>
      </c>
      <c r="P22" s="1310" t="s">
        <v>558</v>
      </c>
      <c r="Q22" s="1288" t="s">
        <v>419</v>
      </c>
      <c r="R22" s="1286" t="s">
        <v>418</v>
      </c>
      <c r="S22" s="1417" t="s">
        <v>335</v>
      </c>
      <c r="T22" s="1305" t="s">
        <v>33</v>
      </c>
      <c r="U22" s="1291" t="s">
        <v>447</v>
      </c>
      <c r="V22" s="1288" t="s">
        <v>419</v>
      </c>
      <c r="W22" s="1286" t="s">
        <v>418</v>
      </c>
      <c r="X22" s="1475" t="s">
        <v>335</v>
      </c>
      <c r="Y22" s="1283" t="s">
        <v>498</v>
      </c>
      <c r="Z22" s="1291" t="s">
        <v>447</v>
      </c>
      <c r="AA22" s="1288" t="s">
        <v>419</v>
      </c>
      <c r="AB22" s="1478" t="s">
        <v>418</v>
      </c>
      <c r="AC22" s="1397"/>
      <c r="AD22" s="1397"/>
      <c r="AE22" s="1397"/>
      <c r="AF22" s="1397"/>
      <c r="AG22" s="1398"/>
      <c r="AH22" s="1247"/>
      <c r="AI22" s="1247"/>
      <c r="AJ22" s="13"/>
      <c r="AK22" s="4"/>
    </row>
    <row r="23" spans="1:37" s="11" customFormat="1" ht="45" x14ac:dyDescent="0.25">
      <c r="A23" s="52"/>
      <c r="B23" s="965" t="s">
        <v>353</v>
      </c>
      <c r="C23" s="392"/>
      <c r="D23" s="4"/>
      <c r="E23" s="1281"/>
      <c r="F23" s="403"/>
      <c r="G23" s="1247"/>
      <c r="H23" s="1308"/>
      <c r="I23" s="1284"/>
      <c r="J23" s="1292"/>
      <c r="K23" s="1289"/>
      <c r="L23" s="1286"/>
      <c r="M23" s="534"/>
      <c r="N23" s="1415"/>
      <c r="O23" s="1284"/>
      <c r="P23" s="1310"/>
      <c r="Q23" s="1289"/>
      <c r="R23" s="1286"/>
      <c r="S23" s="1418"/>
      <c r="T23" s="1306"/>
      <c r="U23" s="1292"/>
      <c r="V23" s="1289"/>
      <c r="W23" s="1286"/>
      <c r="X23" s="1476"/>
      <c r="Y23" s="1284"/>
      <c r="Z23" s="1292"/>
      <c r="AA23" s="1289"/>
      <c r="AB23" s="1478"/>
      <c r="AC23" s="1397"/>
      <c r="AD23" s="1397"/>
      <c r="AE23" s="1397"/>
      <c r="AF23" s="1397"/>
      <c r="AG23" s="1398"/>
      <c r="AH23" s="1247"/>
      <c r="AI23" s="1247"/>
      <c r="AJ23" s="13"/>
      <c r="AK23" s="4"/>
    </row>
    <row r="24" spans="1:37" s="11" customFormat="1" ht="45" x14ac:dyDescent="0.6">
      <c r="A24" s="52"/>
      <c r="B24" s="1137" t="s">
        <v>352</v>
      </c>
      <c r="C24" s="392"/>
      <c r="D24" s="4"/>
      <c r="E24" s="1281"/>
      <c r="F24" s="422"/>
      <c r="G24" s="1247"/>
      <c r="H24" s="1308"/>
      <c r="I24" s="1284"/>
      <c r="J24" s="1292"/>
      <c r="K24" s="1289"/>
      <c r="L24" s="1286"/>
      <c r="M24" s="534"/>
      <c r="N24" s="1415"/>
      <c r="O24" s="1284"/>
      <c r="P24" s="1310"/>
      <c r="Q24" s="1289"/>
      <c r="R24" s="1286"/>
      <c r="S24" s="1418"/>
      <c r="T24" s="1306"/>
      <c r="U24" s="1292"/>
      <c r="V24" s="1289"/>
      <c r="W24" s="1286"/>
      <c r="X24" s="1476"/>
      <c r="Y24" s="1284"/>
      <c r="Z24" s="1292"/>
      <c r="AA24" s="1289"/>
      <c r="AB24" s="1478"/>
      <c r="AC24" s="1397"/>
      <c r="AD24" s="1397"/>
      <c r="AE24" s="1397"/>
      <c r="AF24" s="1397"/>
      <c r="AG24" s="1398"/>
      <c r="AH24" s="1247"/>
      <c r="AI24" s="1247"/>
      <c r="AJ24" s="13"/>
      <c r="AK24" s="4"/>
    </row>
    <row r="25" spans="1:37" s="11" customFormat="1" ht="45.75" thickBot="1" x14ac:dyDescent="0.25">
      <c r="A25" s="52"/>
      <c r="B25" s="1138" t="s">
        <v>422</v>
      </c>
      <c r="C25" s="392"/>
      <c r="D25" s="4"/>
      <c r="E25" s="1282"/>
      <c r="F25" s="423"/>
      <c r="G25" s="1247"/>
      <c r="H25" s="1455"/>
      <c r="I25" s="1285"/>
      <c r="J25" s="1293"/>
      <c r="K25" s="1290"/>
      <c r="L25" s="1287"/>
      <c r="M25" s="534"/>
      <c r="N25" s="1416"/>
      <c r="O25" s="1285"/>
      <c r="P25" s="1310"/>
      <c r="Q25" s="1290"/>
      <c r="R25" s="1287"/>
      <c r="S25" s="1419"/>
      <c r="T25" s="1306"/>
      <c r="U25" s="1293"/>
      <c r="V25" s="1290"/>
      <c r="W25" s="1287"/>
      <c r="X25" s="1477"/>
      <c r="Y25" s="1285"/>
      <c r="Z25" s="1293"/>
      <c r="AA25" s="1290"/>
      <c r="AB25" s="1478"/>
      <c r="AC25" s="1397"/>
      <c r="AD25" s="1397"/>
      <c r="AE25" s="1397"/>
      <c r="AF25" s="1397"/>
      <c r="AG25" s="1398"/>
      <c r="AH25" s="1247"/>
      <c r="AI25" s="1247"/>
      <c r="AJ25" s="13"/>
      <c r="AK25" s="4"/>
    </row>
    <row r="26" spans="1:37" s="11" customFormat="1" ht="34.5" thickBot="1" x14ac:dyDescent="0.3">
      <c r="A26" s="52"/>
      <c r="B26" s="1143" t="s">
        <v>423</v>
      </c>
      <c r="C26" s="392"/>
      <c r="D26" s="4"/>
      <c r="E26" s="469" t="s">
        <v>254</v>
      </c>
      <c r="F26" s="424"/>
      <c r="G26" s="1247"/>
      <c r="H26" s="1349" t="s">
        <v>206</v>
      </c>
      <c r="I26" s="1350"/>
      <c r="J26" s="1350"/>
      <c r="K26" s="1350"/>
      <c r="L26" s="1351"/>
      <c r="M26" s="533"/>
      <c r="N26" s="1349" t="s">
        <v>206</v>
      </c>
      <c r="O26" s="1354"/>
      <c r="P26" s="1350"/>
      <c r="Q26" s="1350"/>
      <c r="R26" s="1352"/>
      <c r="S26" s="1349" t="s">
        <v>206</v>
      </c>
      <c r="T26" s="1350"/>
      <c r="U26" s="1350"/>
      <c r="V26" s="1350"/>
      <c r="W26" s="1352"/>
      <c r="X26" s="1349" t="s">
        <v>206</v>
      </c>
      <c r="Y26" s="1350"/>
      <c r="Z26" s="1350"/>
      <c r="AA26" s="1350"/>
      <c r="AB26" s="1352"/>
      <c r="AC26" s="1397"/>
      <c r="AD26" s="1397"/>
      <c r="AE26" s="1397"/>
      <c r="AF26" s="1397"/>
      <c r="AG26" s="1398"/>
      <c r="AH26" s="1247"/>
      <c r="AI26" s="1247"/>
      <c r="AJ26" s="13"/>
      <c r="AK26" s="4"/>
    </row>
    <row r="27" spans="1:37" s="11" customFormat="1" ht="45" customHeight="1" x14ac:dyDescent="0.2">
      <c r="A27" s="52"/>
      <c r="B27" s="1142" t="s">
        <v>38</v>
      </c>
      <c r="C27" s="392"/>
      <c r="D27" s="4"/>
      <c r="E27" s="1248" t="s">
        <v>228</v>
      </c>
      <c r="F27" s="1460" t="s">
        <v>155</v>
      </c>
      <c r="G27" s="1247"/>
      <c r="H27" s="1307"/>
      <c r="I27" s="1305" t="s">
        <v>33</v>
      </c>
      <c r="J27" s="1307"/>
      <c r="K27" s="1311" t="s">
        <v>453</v>
      </c>
      <c r="L27" s="1324" t="s">
        <v>34</v>
      </c>
      <c r="M27" s="534"/>
      <c r="N27" s="1299"/>
      <c r="O27" s="1305" t="s">
        <v>551</v>
      </c>
      <c r="P27" s="1291" t="s">
        <v>447</v>
      </c>
      <c r="Q27" s="1288" t="s">
        <v>419</v>
      </c>
      <c r="R27" s="1299"/>
      <c r="S27" s="1299"/>
      <c r="T27" s="1305" t="s">
        <v>33</v>
      </c>
      <c r="U27" s="1310" t="s">
        <v>34</v>
      </c>
      <c r="V27" s="1288" t="s">
        <v>419</v>
      </c>
      <c r="W27" s="1299"/>
      <c r="Y27" s="1305" t="s">
        <v>33</v>
      </c>
      <c r="Z27" s="1307"/>
      <c r="AA27" s="1288" t="s">
        <v>419</v>
      </c>
      <c r="AB27" s="1310" t="s">
        <v>34</v>
      </c>
      <c r="AC27" s="1397"/>
      <c r="AD27" s="1397"/>
      <c r="AE27" s="1397"/>
      <c r="AF27" s="1397"/>
      <c r="AG27" s="1398"/>
      <c r="AH27" s="1247"/>
      <c r="AI27" s="1247"/>
      <c r="AJ27" s="13"/>
      <c r="AK27" s="4"/>
    </row>
    <row r="28" spans="1:37" s="11" customFormat="1" ht="45" customHeight="1" x14ac:dyDescent="0.2">
      <c r="A28" s="52"/>
      <c r="B28" s="970" t="s">
        <v>32</v>
      </c>
      <c r="C28" s="392"/>
      <c r="D28" s="4"/>
      <c r="E28" s="1248" t="s">
        <v>229</v>
      </c>
      <c r="F28" s="1461"/>
      <c r="G28" s="1247"/>
      <c r="H28" s="1308"/>
      <c r="I28" s="1306"/>
      <c r="J28" s="1308"/>
      <c r="K28" s="1312"/>
      <c r="L28" s="1324"/>
      <c r="M28" s="534"/>
      <c r="N28" s="1300"/>
      <c r="O28" s="1306"/>
      <c r="P28" s="1292"/>
      <c r="Q28" s="1289"/>
      <c r="R28" s="1300"/>
      <c r="S28" s="1300"/>
      <c r="T28" s="1306"/>
      <c r="U28" s="1310"/>
      <c r="V28" s="1289"/>
      <c r="W28" s="1300"/>
      <c r="Y28" s="1306"/>
      <c r="Z28" s="1308"/>
      <c r="AA28" s="1289"/>
      <c r="AB28" s="1310"/>
      <c r="AC28" s="1397"/>
      <c r="AD28" s="1397"/>
      <c r="AE28" s="1397"/>
      <c r="AF28" s="1397"/>
      <c r="AG28" s="1398"/>
      <c r="AH28" s="1247"/>
      <c r="AI28" s="1247"/>
      <c r="AJ28" s="13"/>
      <c r="AK28" s="4"/>
    </row>
    <row r="29" spans="1:37" s="11" customFormat="1" ht="45" customHeight="1" x14ac:dyDescent="0.2">
      <c r="A29" s="52"/>
      <c r="B29" s="54"/>
      <c r="C29" s="53"/>
      <c r="D29" s="4"/>
      <c r="E29" s="1248" t="s">
        <v>269</v>
      </c>
      <c r="F29" s="1462"/>
      <c r="G29" s="1247"/>
      <c r="H29" s="1308"/>
      <c r="I29" s="1306"/>
      <c r="J29" s="1308"/>
      <c r="K29" s="1312"/>
      <c r="L29" s="1324"/>
      <c r="M29" s="534"/>
      <c r="N29" s="1300"/>
      <c r="O29" s="1306"/>
      <c r="P29" s="1292"/>
      <c r="Q29" s="1289"/>
      <c r="R29" s="1300"/>
      <c r="S29" s="1300"/>
      <c r="T29" s="1306"/>
      <c r="U29" s="1310"/>
      <c r="V29" s="1289"/>
      <c r="W29" s="1300"/>
      <c r="Y29" s="1306"/>
      <c r="Z29" s="1308"/>
      <c r="AA29" s="1289"/>
      <c r="AB29" s="1310"/>
      <c r="AC29" s="1397"/>
      <c r="AD29" s="1397"/>
      <c r="AE29" s="1397"/>
      <c r="AF29" s="1397"/>
      <c r="AG29" s="1398"/>
      <c r="AH29" s="1247"/>
      <c r="AI29" s="1247"/>
      <c r="AJ29" s="13"/>
      <c r="AK29" s="4"/>
    </row>
    <row r="30" spans="1:37" s="11" customFormat="1" ht="45.75" customHeight="1" thickBot="1" x14ac:dyDescent="0.25">
      <c r="A30" s="52"/>
      <c r="B30" s="54"/>
      <c r="C30" s="53"/>
      <c r="D30" s="4"/>
      <c r="E30" s="1248" t="s">
        <v>270</v>
      </c>
      <c r="F30" s="403"/>
      <c r="G30" s="1247"/>
      <c r="H30" s="1455"/>
      <c r="I30" s="1306"/>
      <c r="J30" s="1455"/>
      <c r="K30" s="1312"/>
      <c r="L30" s="1324"/>
      <c r="M30" s="534"/>
      <c r="N30" s="1400"/>
      <c r="O30" s="1306"/>
      <c r="P30" s="1293"/>
      <c r="Q30" s="1290"/>
      <c r="R30" s="1301"/>
      <c r="S30" s="1400"/>
      <c r="T30" s="1306"/>
      <c r="U30" s="1413"/>
      <c r="V30" s="1290"/>
      <c r="W30" s="1400"/>
      <c r="Y30" s="1306"/>
      <c r="Z30" s="1309"/>
      <c r="AA30" s="1290"/>
      <c r="AB30" s="1310"/>
      <c r="AC30" s="1397"/>
      <c r="AD30" s="1397"/>
      <c r="AE30" s="1397"/>
      <c r="AF30" s="1397"/>
      <c r="AG30" s="1398"/>
      <c r="AH30" s="1247"/>
      <c r="AI30" s="1247"/>
      <c r="AJ30" s="13"/>
      <c r="AK30" s="4"/>
    </row>
    <row r="31" spans="1:37" s="11" customFormat="1" ht="34.5" thickBot="1" x14ac:dyDescent="0.25">
      <c r="A31" s="52"/>
      <c r="B31" s="54"/>
      <c r="C31" s="53"/>
      <c r="D31" s="4"/>
      <c r="E31" s="470" t="s">
        <v>255</v>
      </c>
      <c r="F31" s="471"/>
      <c r="G31" s="1247"/>
      <c r="H31" s="1464" t="s">
        <v>345</v>
      </c>
      <c r="I31" s="1465"/>
      <c r="J31" s="1465"/>
      <c r="K31" s="1465"/>
      <c r="L31" s="1466"/>
      <c r="M31" s="68"/>
      <c r="N31" s="1464" t="s">
        <v>345</v>
      </c>
      <c r="O31" s="1465"/>
      <c r="P31" s="1465"/>
      <c r="Q31" s="1465"/>
      <c r="R31" s="1471"/>
      <c r="S31" s="1443" t="s">
        <v>206</v>
      </c>
      <c r="T31" s="1444"/>
      <c r="U31" s="1444"/>
      <c r="V31" s="1444"/>
      <c r="W31" s="1445"/>
      <c r="X31" s="1467" t="s">
        <v>345</v>
      </c>
      <c r="Y31" s="1468"/>
      <c r="Z31" s="1468"/>
      <c r="AA31" s="1468"/>
      <c r="AB31" s="1469"/>
      <c r="AC31" s="68"/>
      <c r="AD31" s="31"/>
      <c r="AE31" s="31"/>
      <c r="AF31" s="31"/>
      <c r="AG31" s="104"/>
      <c r="AH31" s="1247"/>
      <c r="AI31" s="1247"/>
      <c r="AJ31" s="13"/>
      <c r="AK31" s="4"/>
    </row>
    <row r="32" spans="1:37" s="11" customFormat="1" ht="30" customHeight="1" x14ac:dyDescent="0.2">
      <c r="A32" s="52"/>
      <c r="B32" s="54"/>
      <c r="C32" s="53"/>
      <c r="D32" s="4"/>
      <c r="E32" s="470" t="s">
        <v>256</v>
      </c>
      <c r="F32" s="1441" t="s">
        <v>204</v>
      </c>
      <c r="G32" s="1247"/>
      <c r="H32" s="1464"/>
      <c r="I32" s="1465"/>
      <c r="J32" s="1465"/>
      <c r="K32" s="1465"/>
      <c r="L32" s="1466"/>
      <c r="M32" s="68"/>
      <c r="N32" s="1464"/>
      <c r="O32" s="1465"/>
      <c r="P32" s="1465"/>
      <c r="Q32" s="1465"/>
      <c r="R32" s="1471"/>
      <c r="S32" s="1446" t="s">
        <v>497</v>
      </c>
      <c r="T32" s="1447"/>
      <c r="U32" s="1447"/>
      <c r="V32" s="1447"/>
      <c r="W32" s="1448"/>
      <c r="X32" s="1470"/>
      <c r="Y32" s="1465"/>
      <c r="Z32" s="1465"/>
      <c r="AA32" s="1465"/>
      <c r="AB32" s="1471"/>
      <c r="AC32" s="68"/>
      <c r="AD32" s="31"/>
      <c r="AE32" s="31"/>
      <c r="AF32" s="31"/>
      <c r="AG32" s="104"/>
      <c r="AH32" s="1247"/>
      <c r="AI32" s="1247"/>
      <c r="AJ32" s="13"/>
      <c r="AK32" s="4"/>
    </row>
    <row r="33" spans="1:45" s="11" customFormat="1" ht="30.75" customHeight="1" thickBot="1" x14ac:dyDescent="0.25">
      <c r="A33" s="500"/>
      <c r="B33" s="957" t="s">
        <v>503</v>
      </c>
      <c r="C33" s="392"/>
      <c r="D33" s="4"/>
      <c r="E33" s="470" t="s">
        <v>257</v>
      </c>
      <c r="F33" s="1442"/>
      <c r="G33" s="1247"/>
      <c r="H33" s="1464"/>
      <c r="I33" s="1465"/>
      <c r="J33" s="1465"/>
      <c r="K33" s="1465"/>
      <c r="L33" s="1466"/>
      <c r="M33" s="68"/>
      <c r="N33" s="1464"/>
      <c r="O33" s="1465"/>
      <c r="P33" s="1465"/>
      <c r="Q33" s="1465"/>
      <c r="R33" s="1471"/>
      <c r="S33" s="1449"/>
      <c r="T33" s="1450"/>
      <c r="U33" s="1450"/>
      <c r="V33" s="1450"/>
      <c r="W33" s="1451"/>
      <c r="X33" s="1472"/>
      <c r="Y33" s="1473"/>
      <c r="Z33" s="1473"/>
      <c r="AA33" s="1473"/>
      <c r="AB33" s="1474"/>
      <c r="AC33" s="68"/>
      <c r="AD33" s="31"/>
      <c r="AE33" s="31"/>
      <c r="AF33" s="31"/>
      <c r="AG33" s="104"/>
      <c r="AH33" s="1247"/>
      <c r="AI33" s="1247"/>
      <c r="AJ33" s="13"/>
      <c r="AK33" s="4"/>
    </row>
    <row r="34" spans="1:45" s="11" customFormat="1" ht="57.75" customHeight="1" x14ac:dyDescent="0.2">
      <c r="A34" s="52"/>
      <c r="B34" s="536" t="s">
        <v>504</v>
      </c>
      <c r="C34" s="53"/>
      <c r="D34" s="4"/>
      <c r="E34" s="1248" t="s">
        <v>258</v>
      </c>
      <c r="F34" s="1442"/>
      <c r="G34" s="1247"/>
      <c r="H34" s="1307"/>
      <c r="I34" s="1305" t="s">
        <v>551</v>
      </c>
      <c r="J34" s="1307"/>
      <c r="K34" s="1311" t="s">
        <v>453</v>
      </c>
      <c r="L34" s="1456"/>
      <c r="M34" s="1439"/>
      <c r="N34" s="1307"/>
      <c r="O34" s="1305" t="s">
        <v>33</v>
      </c>
      <c r="P34" s="1307"/>
      <c r="Q34" s="1411" t="s">
        <v>453</v>
      </c>
      <c r="R34" s="1299"/>
      <c r="S34" s="1449"/>
      <c r="T34" s="1450"/>
      <c r="U34" s="1450"/>
      <c r="V34" s="1450"/>
      <c r="W34" s="1451"/>
      <c r="X34" s="1431" t="s">
        <v>242</v>
      </c>
      <c r="Y34" s="1431"/>
      <c r="Z34" s="1431"/>
      <c r="AA34" s="1431"/>
      <c r="AB34" s="1431"/>
      <c r="AC34" s="68"/>
      <c r="AD34" s="31"/>
      <c r="AE34" s="31"/>
      <c r="AF34" s="31"/>
      <c r="AG34" s="104"/>
      <c r="AH34" s="1247"/>
      <c r="AI34" s="1247"/>
      <c r="AJ34" s="13"/>
      <c r="AK34" s="4"/>
    </row>
    <row r="35" spans="1:45" s="11" customFormat="1" ht="57.75" customHeight="1" x14ac:dyDescent="0.2">
      <c r="A35" s="52"/>
      <c r="B35" s="1135" t="s">
        <v>544</v>
      </c>
      <c r="C35" s="392"/>
      <c r="D35" s="4"/>
      <c r="E35" s="1248" t="s">
        <v>259</v>
      </c>
      <c r="F35" s="404"/>
      <c r="G35" s="1247"/>
      <c r="H35" s="1308"/>
      <c r="I35" s="1306"/>
      <c r="J35" s="1308"/>
      <c r="K35" s="1312"/>
      <c r="L35" s="1457"/>
      <c r="M35" s="1439"/>
      <c r="N35" s="1308"/>
      <c r="O35" s="1306"/>
      <c r="P35" s="1308"/>
      <c r="Q35" s="1412"/>
      <c r="R35" s="1300"/>
      <c r="S35" s="1449"/>
      <c r="T35" s="1450"/>
      <c r="U35" s="1450"/>
      <c r="V35" s="1450"/>
      <c r="W35" s="1451"/>
      <c r="X35" s="1432"/>
      <c r="Y35" s="1432"/>
      <c r="Z35" s="1432"/>
      <c r="AA35" s="1432"/>
      <c r="AB35" s="1432"/>
      <c r="AC35" s="68"/>
      <c r="AD35" s="31"/>
      <c r="AE35" s="31"/>
      <c r="AF35" s="31"/>
      <c r="AG35" s="104"/>
      <c r="AH35" s="1247"/>
      <c r="AI35" s="1247"/>
      <c r="AJ35" s="13"/>
      <c r="AK35" s="4"/>
    </row>
    <row r="36" spans="1:45" s="11" customFormat="1" ht="57.75" customHeight="1" x14ac:dyDescent="0.2">
      <c r="A36" s="52"/>
      <c r="B36" s="1136" t="s">
        <v>498</v>
      </c>
      <c r="C36" s="392"/>
      <c r="D36" s="4"/>
      <c r="E36" s="1248" t="s">
        <v>260</v>
      </c>
      <c r="F36" s="404"/>
      <c r="G36" s="1247"/>
      <c r="H36" s="1308"/>
      <c r="I36" s="1306"/>
      <c r="J36" s="1308"/>
      <c r="K36" s="1312"/>
      <c r="L36" s="1457"/>
      <c r="M36" s="1439"/>
      <c r="N36" s="1308"/>
      <c r="O36" s="1306"/>
      <c r="P36" s="1308"/>
      <c r="Q36" s="1412"/>
      <c r="R36" s="1300"/>
      <c r="S36" s="1449"/>
      <c r="T36" s="1450"/>
      <c r="U36" s="1450"/>
      <c r="V36" s="1450"/>
      <c r="W36" s="1451"/>
      <c r="X36" s="1433" t="s">
        <v>283</v>
      </c>
      <c r="Y36" s="1434"/>
      <c r="Z36" s="1434"/>
      <c r="AA36" s="1434"/>
      <c r="AB36" s="1435"/>
      <c r="AC36" s="68"/>
      <c r="AD36" s="31"/>
      <c r="AE36" s="31"/>
      <c r="AF36" s="31"/>
      <c r="AG36" s="104"/>
      <c r="AH36" s="1247"/>
      <c r="AI36" s="1247"/>
      <c r="AJ36" s="13"/>
      <c r="AK36" s="4"/>
    </row>
    <row r="37" spans="1:45" s="11" customFormat="1" ht="57.75" customHeight="1" thickBot="1" x14ac:dyDescent="0.25">
      <c r="A37" s="52"/>
      <c r="B37" s="54"/>
      <c r="C37" s="53"/>
      <c r="D37" s="4"/>
      <c r="E37" s="472" t="s">
        <v>261</v>
      </c>
      <c r="F37" s="473"/>
      <c r="G37" s="1439"/>
      <c r="H37" s="1455"/>
      <c r="I37" s="1306"/>
      <c r="J37" s="1455"/>
      <c r="K37" s="1312"/>
      <c r="L37" s="1458"/>
      <c r="M37" s="1440"/>
      <c r="N37" s="1309"/>
      <c r="O37" s="1306"/>
      <c r="P37" s="1309"/>
      <c r="Q37" s="1311"/>
      <c r="R37" s="1400"/>
      <c r="S37" s="1452"/>
      <c r="T37" s="1453"/>
      <c r="U37" s="1453"/>
      <c r="V37" s="1453"/>
      <c r="W37" s="1454"/>
      <c r="X37" s="1436"/>
      <c r="Y37" s="1437"/>
      <c r="Z37" s="1437"/>
      <c r="AA37" s="1437"/>
      <c r="AB37" s="1438"/>
      <c r="AC37" s="68"/>
      <c r="AD37" s="31"/>
      <c r="AE37" s="31"/>
      <c r="AF37" s="31"/>
      <c r="AG37" s="104"/>
      <c r="AH37" s="1247"/>
      <c r="AI37" s="1247"/>
      <c r="AJ37" s="13"/>
      <c r="AK37" s="4"/>
    </row>
    <row r="38" spans="1:45" s="11" customFormat="1" ht="45.75" thickBot="1" x14ac:dyDescent="0.65">
      <c r="A38" s="52"/>
      <c r="B38" s="54"/>
      <c r="C38" s="53"/>
      <c r="D38" s="4"/>
      <c r="E38" s="474" t="s">
        <v>276</v>
      </c>
      <c r="F38" s="425"/>
      <c r="G38" s="1439"/>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s="1247"/>
      <c r="AI38" s="1247"/>
      <c r="AJ38" s="13"/>
      <c r="AK38" s="4"/>
    </row>
    <row r="39" spans="1:45" s="11" customFormat="1" ht="45.75" thickBot="1" x14ac:dyDescent="0.65">
      <c r="A39" s="52"/>
      <c r="B39" s="973" t="s">
        <v>358</v>
      </c>
      <c r="C39" s="394"/>
      <c r="D39" s="4"/>
      <c r="E39" s="477" t="s">
        <v>277</v>
      </c>
      <c r="F39" s="426"/>
      <c r="G39" s="1440"/>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s="1247"/>
      <c r="AI39" s="1247"/>
      <c r="AJ39" s="1247"/>
      <c r="AK39" s="1247"/>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s="1247"/>
      <c r="AI40" s="1247"/>
      <c r="AJ40" s="1247"/>
      <c r="AK40" s="1247"/>
    </row>
    <row r="41" spans="1:45" s="15" customFormat="1" ht="35.25" x14ac:dyDescent="0.45">
      <c r="A41" s="52"/>
      <c r="B41" s="975" t="s">
        <v>285</v>
      </c>
      <c r="C41" s="394"/>
      <c r="D41" s="11"/>
      <c r="E41" s="11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72"/>
      <c r="AG41" s="114"/>
      <c r="AH41" s="1247"/>
      <c r="AI41" s="1247"/>
      <c r="AJ41" s="1247"/>
      <c r="AK41" s="1247"/>
    </row>
    <row r="42" spans="1:45" s="11" customFormat="1" ht="35.25" x14ac:dyDescent="0.45">
      <c r="A42" s="52"/>
      <c r="B42" s="976" t="s">
        <v>137</v>
      </c>
      <c r="C42" s="394"/>
      <c r="D42" s="233"/>
      <c r="E42" s="234"/>
      <c r="F42" s="1428" t="s">
        <v>107</v>
      </c>
      <c r="G42" s="1428"/>
      <c r="H42" s="1428"/>
      <c r="I42" s="1428"/>
      <c r="J42" s="1428"/>
      <c r="K42" s="1428"/>
      <c r="L42" s="1428"/>
      <c r="M42" s="1428"/>
      <c r="N42" s="1428"/>
      <c r="O42" s="1428"/>
      <c r="P42" s="1428"/>
      <c r="Q42" s="1428"/>
      <c r="R42" s="1428"/>
      <c r="S42" s="1428"/>
      <c r="T42" s="1428"/>
      <c r="U42" s="1428"/>
      <c r="V42" s="1428"/>
      <c r="W42" s="1428"/>
      <c r="X42" s="1428"/>
      <c r="Y42" s="1428"/>
      <c r="Z42" s="1428"/>
      <c r="AA42" s="1428"/>
      <c r="AB42" s="1428"/>
      <c r="AC42" s="1428"/>
      <c r="AD42" s="1428"/>
      <c r="AE42" s="1428"/>
      <c r="AF42" s="478"/>
      <c r="AG42" s="232"/>
      <c r="AH42" s="1247"/>
      <c r="AI42" s="1247"/>
      <c r="AJ42" s="1247"/>
      <c r="AK42" s="1247"/>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s="1247"/>
      <c r="AI43" s="1247"/>
      <c r="AJ43" s="1247"/>
      <c r="AK43" s="1247"/>
      <c r="AL43" s="8"/>
      <c r="AM43" s="8"/>
      <c r="AN43" s="8"/>
      <c r="AO43" s="8"/>
      <c r="AP43" s="8"/>
      <c r="AQ43" s="8"/>
      <c r="AR43" s="8"/>
      <c r="AS43" s="8"/>
    </row>
    <row r="44" spans="1:45" s="15" customFormat="1" ht="30" x14ac:dyDescent="0.2">
      <c r="A44" s="52"/>
      <c r="B44" s="978" t="s">
        <v>135</v>
      </c>
      <c r="C44" s="394"/>
      <c r="D44" s="11"/>
      <c r="E44" s="1247"/>
      <c r="F44" s="1247"/>
      <c r="G44" s="1247"/>
      <c r="H44" s="1247"/>
      <c r="I44" s="1247"/>
      <c r="J44" s="1247"/>
      <c r="K44" s="1247"/>
      <c r="L44" s="1247"/>
      <c r="M44" s="1247"/>
      <c r="N44" s="1247"/>
      <c r="O44" s="1247"/>
      <c r="P44" s="1247"/>
      <c r="Q44" s="1247"/>
      <c r="R44" s="1247"/>
      <c r="S44" s="1247"/>
      <c r="T44" s="1247"/>
      <c r="U44" s="1247"/>
      <c r="V44" s="1247"/>
      <c r="W44" s="1247"/>
      <c r="X44" s="1247"/>
      <c r="Y44" s="1247"/>
      <c r="Z44" s="1247"/>
      <c r="AA44" s="1247"/>
      <c r="AB44" s="1247"/>
      <c r="AC44" s="1247"/>
      <c r="AD44" s="1247"/>
      <c r="AE44" s="1247"/>
      <c r="AF44" s="1247"/>
      <c r="AG44" s="1247"/>
      <c r="AH44" s="1247"/>
      <c r="AI44" s="1247"/>
      <c r="AJ44" s="1247"/>
      <c r="AK44" s="1247"/>
      <c r="AL44" s="95"/>
      <c r="AM44" s="95"/>
      <c r="AN44" s="95"/>
      <c r="AO44" s="95"/>
      <c r="AP44" s="95"/>
      <c r="AQ44" s="95"/>
      <c r="AR44" s="95"/>
      <c r="AS44" s="95"/>
    </row>
    <row r="45" spans="1:45" s="15" customFormat="1" ht="23.25" x14ac:dyDescent="0.2">
      <c r="A45" s="52"/>
      <c r="B45" s="979" t="s">
        <v>303</v>
      </c>
      <c r="C45" s="394"/>
      <c r="D45" s="47"/>
      <c r="E45" s="1247"/>
      <c r="F45" s="1247"/>
      <c r="G45" s="1247"/>
      <c r="H45" s="1247"/>
      <c r="I45" s="1247"/>
      <c r="J45" s="1247"/>
      <c r="K45" s="1247"/>
      <c r="L45" s="1247"/>
      <c r="M45" s="1247"/>
      <c r="N45" s="1247"/>
      <c r="O45" s="1247"/>
      <c r="P45" s="1247"/>
      <c r="Q45" s="1247"/>
      <c r="R45" s="1247"/>
      <c r="S45" s="1247"/>
      <c r="T45" s="1247"/>
      <c r="U45" s="1247"/>
      <c r="V45" s="1247"/>
      <c r="W45" s="1247"/>
      <c r="X45" s="1247"/>
      <c r="Y45" s="1247"/>
      <c r="Z45" s="1247"/>
      <c r="AA45" s="1247"/>
      <c r="AB45" s="1247"/>
      <c r="AC45" s="1247"/>
      <c r="AD45" s="1247"/>
      <c r="AE45" s="1247"/>
      <c r="AF45" s="1247"/>
      <c r="AG45" s="1247"/>
      <c r="AH45" s="1247"/>
      <c r="AI45" s="1247"/>
      <c r="AJ45" s="1247"/>
      <c r="AK45" s="1247"/>
      <c r="AL45" s="95"/>
      <c r="AM45" s="95"/>
      <c r="AN45" s="95"/>
      <c r="AO45" s="95"/>
      <c r="AP45" s="95"/>
      <c r="AQ45" s="95"/>
      <c r="AR45" s="95"/>
      <c r="AS45" s="95"/>
    </row>
    <row r="46" spans="1:45" s="15" customFormat="1" ht="23.25" x14ac:dyDescent="0.2">
      <c r="A46" s="52"/>
      <c r="B46" s="979" t="s">
        <v>304</v>
      </c>
      <c r="C46" s="394"/>
      <c r="D46" s="33"/>
      <c r="E46" s="1247"/>
      <c r="F46" s="1247"/>
      <c r="G46" s="1247"/>
      <c r="H46" s="1247"/>
      <c r="I46" s="1247"/>
      <c r="J46" s="1247"/>
      <c r="K46" s="1247"/>
      <c r="L46" s="1247"/>
      <c r="M46" s="1247"/>
      <c r="N46" s="1247"/>
      <c r="O46" s="1247"/>
      <c r="P46" s="1247"/>
      <c r="Q46" s="1247"/>
      <c r="R46" s="1247"/>
      <c r="S46" s="1247"/>
      <c r="T46" s="1247"/>
      <c r="U46" s="1247"/>
      <c r="V46" s="1247"/>
      <c r="W46" s="1247"/>
      <c r="X46" s="1247"/>
      <c r="Y46" s="1247"/>
      <c r="Z46" s="1247"/>
      <c r="AA46" s="1247"/>
      <c r="AB46" s="1247"/>
      <c r="AC46" s="1247"/>
      <c r="AD46" s="1247"/>
      <c r="AE46" s="1247"/>
      <c r="AF46" s="1247"/>
      <c r="AG46" s="1247"/>
      <c r="AH46" s="1247"/>
      <c r="AI46" s="1247"/>
      <c r="AJ46" s="1247"/>
      <c r="AK46" s="1247"/>
      <c r="AL46" s="95"/>
      <c r="AM46" s="95"/>
      <c r="AN46" s="95"/>
      <c r="AO46" s="95"/>
      <c r="AP46" s="95"/>
      <c r="AQ46" s="95"/>
      <c r="AR46" s="95"/>
      <c r="AS46" s="95"/>
    </row>
    <row r="47" spans="1:45" s="15" customFormat="1" ht="23.25" x14ac:dyDescent="0.2">
      <c r="A47" s="52"/>
      <c r="B47" s="979" t="s">
        <v>167</v>
      </c>
      <c r="C47" s="394"/>
      <c r="D47" s="33"/>
      <c r="E47" s="1247"/>
      <c r="F47" s="1247"/>
      <c r="G47" s="1247"/>
      <c r="H47" s="1247"/>
      <c r="I47" s="1247"/>
      <c r="J47" s="1247"/>
      <c r="K47" s="1247"/>
      <c r="L47" s="1247"/>
      <c r="M47" s="1247"/>
      <c r="N47" s="1247"/>
      <c r="O47" s="1247"/>
      <c r="P47" s="1247"/>
      <c r="Q47" s="1247"/>
      <c r="R47" s="1247"/>
      <c r="S47" s="1247"/>
      <c r="T47" s="1247"/>
      <c r="U47" s="1247"/>
      <c r="V47" s="1247"/>
      <c r="W47" s="1247"/>
      <c r="X47" s="1247"/>
      <c r="Y47" s="1247"/>
      <c r="Z47" s="1247"/>
      <c r="AA47" s="1247"/>
      <c r="AB47" s="1247"/>
      <c r="AC47" s="1247"/>
      <c r="AD47" s="1247"/>
      <c r="AE47" s="1247"/>
      <c r="AF47" s="1247"/>
      <c r="AG47" s="1247"/>
      <c r="AH47" s="1247"/>
      <c r="AI47" s="1247"/>
      <c r="AJ47" s="1247"/>
      <c r="AK47" s="1247"/>
      <c r="AL47" s="95"/>
      <c r="AM47" s="95"/>
      <c r="AN47" s="95"/>
      <c r="AO47" s="95"/>
      <c r="AP47" s="95"/>
      <c r="AQ47" s="95"/>
      <c r="AR47" s="95"/>
      <c r="AS47" s="95"/>
    </row>
    <row r="48" spans="1:45" s="15" customFormat="1" ht="23.25" x14ac:dyDescent="0.2">
      <c r="A48" s="52"/>
      <c r="B48" s="979" t="s">
        <v>309</v>
      </c>
      <c r="C48" s="394"/>
      <c r="D48" s="33"/>
      <c r="E48" s="1247"/>
      <c r="F48" s="1247"/>
      <c r="G48" s="1247"/>
      <c r="H48" s="1247"/>
      <c r="I48" s="1247"/>
      <c r="J48" s="1247"/>
      <c r="K48" s="1247"/>
      <c r="L48" s="1247"/>
      <c r="M48" s="1247"/>
      <c r="N48" s="1247"/>
      <c r="O48" s="1247"/>
      <c r="P48" s="1247"/>
      <c r="Q48" s="1247"/>
      <c r="R48" s="1247"/>
      <c r="S48" s="1247"/>
      <c r="T48" s="1247"/>
      <c r="U48" s="1247"/>
      <c r="V48" s="1247"/>
      <c r="W48" s="1247"/>
      <c r="X48" s="1247"/>
      <c r="Y48" s="1247"/>
      <c r="Z48" s="1247"/>
      <c r="AA48" s="1247"/>
      <c r="AB48" s="1247"/>
      <c r="AC48" s="1247"/>
      <c r="AD48" s="1247"/>
      <c r="AE48" s="1247"/>
      <c r="AF48" s="1247"/>
      <c r="AG48" s="1247"/>
      <c r="AH48" s="1247"/>
      <c r="AI48" s="1247"/>
      <c r="AJ48" s="1247"/>
      <c r="AK48" s="1247"/>
      <c r="AL48" s="95"/>
      <c r="AM48" s="95"/>
      <c r="AN48" s="95"/>
      <c r="AO48" s="95"/>
      <c r="AP48" s="95"/>
      <c r="AQ48" s="95"/>
      <c r="AR48" s="95"/>
      <c r="AS48" s="95"/>
    </row>
    <row r="49" spans="1:45" s="15" customFormat="1" ht="23.25" x14ac:dyDescent="0.2">
      <c r="A49" s="52"/>
      <c r="B49" s="979" t="s">
        <v>305</v>
      </c>
      <c r="C49" s="394"/>
      <c r="D49" s="33"/>
      <c r="E49" s="1247"/>
      <c r="F49" s="1247"/>
      <c r="G49" s="1247"/>
      <c r="H49" s="1247"/>
      <c r="I49" s="1247"/>
      <c r="J49" s="1247"/>
      <c r="K49" s="1247"/>
      <c r="L49" s="1247"/>
      <c r="M49" s="1247"/>
      <c r="N49" s="1247"/>
      <c r="O49" s="1247"/>
      <c r="P49" s="1247"/>
      <c r="Q49" s="1247"/>
      <c r="R49" s="1247"/>
      <c r="S49" s="1247"/>
      <c r="T49" s="1247"/>
      <c r="U49" s="1247"/>
      <c r="V49" s="1247"/>
      <c r="W49" s="1247"/>
      <c r="X49" s="1247"/>
      <c r="Y49" s="1247"/>
      <c r="Z49" s="1247"/>
      <c r="AA49" s="1247"/>
      <c r="AB49" s="1247"/>
      <c r="AC49" s="1247"/>
      <c r="AD49" s="1247"/>
      <c r="AE49" s="1247"/>
      <c r="AF49" s="1247"/>
      <c r="AG49" s="1247"/>
      <c r="AH49" s="1247"/>
      <c r="AI49" s="1247"/>
      <c r="AJ49" s="1247"/>
      <c r="AK49" s="1247"/>
      <c r="AL49" s="95"/>
      <c r="AM49" s="95"/>
      <c r="AN49" s="95"/>
      <c r="AO49" s="95"/>
      <c r="AP49" s="95"/>
      <c r="AQ49" s="95"/>
      <c r="AR49" s="95"/>
      <c r="AS49" s="95"/>
    </row>
    <row r="50" spans="1:45" s="484" customFormat="1" ht="30" x14ac:dyDescent="0.4">
      <c r="A50" s="52"/>
      <c r="B50" s="979" t="s">
        <v>166</v>
      </c>
      <c r="C50" s="394"/>
      <c r="D50" s="483"/>
      <c r="E50" s="482"/>
      <c r="F50" s="482"/>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482"/>
      <c r="AD50" s="482"/>
      <c r="AE50" s="482"/>
      <c r="AF50" s="482"/>
      <c r="AG50" s="482"/>
      <c r="AH50" s="482"/>
      <c r="AI50" s="482"/>
      <c r="AQ50" s="485"/>
    </row>
    <row r="51" spans="1:45" s="484" customFormat="1" ht="30" x14ac:dyDescent="0.4">
      <c r="A51" s="52"/>
      <c r="B51" s="979" t="s">
        <v>306</v>
      </c>
      <c r="C51" s="394"/>
      <c r="D51" s="483"/>
      <c r="E51" s="482"/>
      <c r="F51" s="482"/>
      <c r="G51" s="1247"/>
      <c r="H51" s="1247"/>
      <c r="I51" s="1247"/>
      <c r="J51" s="1247"/>
      <c r="K51" s="1247"/>
      <c r="L51" s="1247"/>
      <c r="M51" s="1247"/>
      <c r="N51" s="1247"/>
      <c r="O51" s="1247"/>
      <c r="P51" s="1247"/>
      <c r="Q51" s="1247"/>
      <c r="R51" s="1247"/>
      <c r="S51" s="1247"/>
      <c r="T51" s="1247"/>
      <c r="U51" s="1247"/>
      <c r="V51" s="1247"/>
      <c r="W51" s="1247"/>
      <c r="X51" s="1247"/>
      <c r="Y51" s="1247"/>
      <c r="Z51" s="1247"/>
      <c r="AA51" s="1247"/>
      <c r="AB51" s="1247"/>
      <c r="AC51" s="482"/>
      <c r="AD51" s="482"/>
      <c r="AE51" s="482"/>
      <c r="AF51" s="482"/>
      <c r="AG51" s="482"/>
      <c r="AH51" s="482"/>
      <c r="AI51" s="482"/>
      <c r="AQ51" s="485"/>
    </row>
    <row r="52" spans="1:45" s="484" customFormat="1" ht="30" x14ac:dyDescent="0.4">
      <c r="A52" s="52"/>
      <c r="B52" s="980" t="s">
        <v>139</v>
      </c>
      <c r="C52" s="394"/>
      <c r="D52" s="483"/>
      <c r="E52" s="482"/>
      <c r="F52" s="482"/>
      <c r="G52" s="1247"/>
      <c r="H52" s="1247"/>
      <c r="I52" s="1247"/>
      <c r="J52" s="1247"/>
      <c r="K52" s="1247"/>
      <c r="L52" s="1247"/>
      <c r="M52" s="1247"/>
      <c r="N52" s="1247"/>
      <c r="O52" s="1247"/>
      <c r="P52" s="1247"/>
      <c r="Q52" s="1247"/>
      <c r="R52" s="1247"/>
      <c r="S52" s="1247"/>
      <c r="T52" s="1247"/>
      <c r="U52" s="1247"/>
      <c r="V52" s="1247"/>
      <c r="W52" s="1247"/>
      <c r="X52" s="1247"/>
      <c r="Y52" s="1247"/>
      <c r="Z52" s="1247"/>
      <c r="AA52" s="1247"/>
      <c r="AB52" s="1247"/>
      <c r="AC52" s="482"/>
      <c r="AD52" s="482"/>
      <c r="AE52" s="482"/>
      <c r="AF52" s="482"/>
      <c r="AG52" s="482"/>
      <c r="AH52" s="482"/>
      <c r="AI52" s="482"/>
      <c r="AQ52" s="485"/>
    </row>
    <row r="53" spans="1:45" s="484" customFormat="1" ht="30" x14ac:dyDescent="0.4">
      <c r="A53" s="52"/>
      <c r="B53" s="54"/>
      <c r="C53" s="53"/>
      <c r="D53" s="483"/>
      <c r="E53" s="482"/>
      <c r="F53" s="482"/>
      <c r="G53" s="1247"/>
      <c r="H53" s="1247"/>
      <c r="I53" s="1247"/>
      <c r="J53" s="1247"/>
      <c r="K53" s="1247"/>
      <c r="L53" s="1247"/>
      <c r="M53" s="1247"/>
      <c r="N53" s="1247"/>
      <c r="O53" s="1247"/>
      <c r="P53" s="1247"/>
      <c r="Q53" s="1247"/>
      <c r="R53" s="1247"/>
      <c r="S53" s="1247"/>
      <c r="T53" s="1247"/>
      <c r="U53" s="1247"/>
      <c r="V53" s="1247"/>
      <c r="W53" s="1247"/>
      <c r="X53" s="1247"/>
      <c r="Y53" s="1247"/>
      <c r="Z53" s="1247"/>
      <c r="AA53" s="1247"/>
      <c r="AB53" s="1247"/>
      <c r="AC53" s="482"/>
      <c r="AD53" s="482"/>
      <c r="AE53" s="482"/>
      <c r="AF53" s="482"/>
      <c r="AG53" s="482"/>
      <c r="AH53" s="482"/>
      <c r="AI53" s="482"/>
      <c r="AQ53" s="485"/>
    </row>
    <row r="54" spans="1:45" s="484" customFormat="1" ht="30.75" thickBot="1" x14ac:dyDescent="0.45">
      <c r="A54" s="501"/>
      <c r="B54" s="502" t="s">
        <v>673</v>
      </c>
      <c r="C54" s="503"/>
      <c r="D54" s="483"/>
      <c r="E54" s="482"/>
      <c r="F54" s="482"/>
      <c r="G54" s="1247"/>
      <c r="H54" s="1247"/>
      <c r="I54" s="1247"/>
      <c r="J54" s="1247"/>
      <c r="K54" s="1247"/>
      <c r="L54" s="1247"/>
      <c r="M54" s="1247"/>
      <c r="N54" s="1247"/>
      <c r="O54" s="1247"/>
      <c r="P54" s="1247"/>
      <c r="Q54" s="1247"/>
      <c r="R54" s="1247"/>
      <c r="S54" s="1247"/>
      <c r="T54" s="1247"/>
      <c r="U54" s="1247"/>
      <c r="V54" s="1247"/>
      <c r="W54" s="1247"/>
      <c r="X54" s="1247"/>
      <c r="Y54" s="1247"/>
      <c r="Z54" s="1247"/>
      <c r="AA54" s="1247"/>
      <c r="AB54" s="1247"/>
      <c r="AC54" s="482"/>
      <c r="AD54" s="482"/>
      <c r="AE54" s="482"/>
      <c r="AF54" s="482"/>
      <c r="AG54" s="482"/>
      <c r="AH54" s="482"/>
      <c r="AI54" s="482"/>
      <c r="AQ54" s="485"/>
    </row>
    <row r="55" spans="1:45" s="484" customFormat="1" ht="30" x14ac:dyDescent="0.4">
      <c r="A55" s="1247"/>
      <c r="B55" s="1247"/>
      <c r="C55" s="1247"/>
      <c r="D55" s="483"/>
      <c r="E55" s="482"/>
      <c r="F55" s="1247"/>
      <c r="G55" s="1247"/>
      <c r="H55" s="1247"/>
      <c r="I55" s="1247"/>
      <c r="J55" s="1247"/>
      <c r="K55" s="1247"/>
      <c r="L55" s="1247"/>
      <c r="M55" s="1247"/>
      <c r="N55" s="1247"/>
      <c r="O55" s="1247"/>
      <c r="P55" s="1247"/>
      <c r="Q55" s="1247"/>
      <c r="R55" s="1247"/>
      <c r="S55" s="1247"/>
      <c r="T55" s="1247"/>
      <c r="U55" s="1247"/>
      <c r="V55" s="1247"/>
      <c r="W55" s="1247"/>
      <c r="X55" s="1247"/>
      <c r="Y55" s="1247"/>
      <c r="Z55" s="1247"/>
      <c r="AA55" s="1247"/>
      <c r="AB55" s="1247"/>
      <c r="AC55" s="482"/>
      <c r="AD55" s="482"/>
      <c r="AE55" s="482"/>
      <c r="AF55" s="482"/>
      <c r="AG55" s="482"/>
      <c r="AH55" s="482"/>
      <c r="AI55" s="482"/>
      <c r="AQ55" s="485"/>
    </row>
    <row r="56" spans="1:45" s="484" customFormat="1" ht="30" x14ac:dyDescent="0.4">
      <c r="A56" s="1247"/>
      <c r="B56" s="1247"/>
      <c r="C56" s="1247"/>
      <c r="D56" s="483"/>
      <c r="E56" s="482"/>
      <c r="F56" s="1247"/>
      <c r="G56" s="1247"/>
      <c r="H56" s="1247"/>
      <c r="I56" s="1247"/>
      <c r="J56" s="1247"/>
      <c r="K56" s="1247"/>
      <c r="L56" s="1247"/>
      <c r="M56" s="1247"/>
      <c r="N56" s="1247"/>
      <c r="O56" s="1247"/>
      <c r="P56" s="1247"/>
      <c r="Q56" s="1247"/>
      <c r="R56" s="1247"/>
      <c r="S56" s="1247"/>
      <c r="T56" s="1247"/>
      <c r="U56" s="1247"/>
      <c r="V56" s="1247"/>
      <c r="W56" s="1247"/>
      <c r="X56" s="1247"/>
      <c r="Y56" s="1247"/>
      <c r="Z56" s="1247"/>
      <c r="AA56" s="1247"/>
      <c r="AB56" s="1247"/>
      <c r="AC56" s="482"/>
      <c r="AD56" s="482"/>
      <c r="AE56" s="482"/>
      <c r="AF56" s="482"/>
      <c r="AG56" s="482"/>
      <c r="AH56" s="482"/>
      <c r="AI56" s="482"/>
      <c r="AQ56" s="485"/>
    </row>
    <row r="57" spans="1:45" s="484" customFormat="1" ht="30" x14ac:dyDescent="0.4">
      <c r="A57" s="1247"/>
      <c r="B57" s="1247"/>
      <c r="C57" s="1247"/>
      <c r="D57" s="483"/>
      <c r="E57" s="482"/>
      <c r="F57" s="1247"/>
      <c r="G57" s="1247"/>
      <c r="H57" s="1247"/>
      <c r="I57" s="1247"/>
      <c r="J57" s="1247"/>
      <c r="K57" s="1247"/>
      <c r="L57" s="1247"/>
      <c r="M57" s="1247"/>
      <c r="N57" s="1247"/>
      <c r="O57" s="1247"/>
      <c r="P57" s="1247"/>
      <c r="Q57" s="1247"/>
      <c r="R57" s="1247"/>
      <c r="S57" s="1247"/>
      <c r="T57" s="1247"/>
      <c r="U57" s="1247"/>
      <c r="V57" s="1247"/>
      <c r="W57" s="1247"/>
      <c r="X57" s="1247"/>
      <c r="Y57" s="1247"/>
      <c r="Z57" s="1247"/>
      <c r="AA57" s="1247"/>
      <c r="AB57" s="1247"/>
      <c r="AC57" s="482"/>
      <c r="AD57" s="482"/>
      <c r="AE57" s="482"/>
      <c r="AF57" s="482"/>
      <c r="AG57" s="482"/>
      <c r="AH57" s="482"/>
      <c r="AI57" s="482"/>
      <c r="AQ57" s="485"/>
    </row>
  </sheetData>
  <mergeCells count="133">
    <mergeCell ref="E2:E4"/>
    <mergeCell ref="F2:AG3"/>
    <mergeCell ref="B4:B6"/>
    <mergeCell ref="F4:Z5"/>
    <mergeCell ref="AJ5:AJ8"/>
    <mergeCell ref="F6:Z6"/>
    <mergeCell ref="G8:L8"/>
    <mergeCell ref="M8:R8"/>
    <mergeCell ref="S8:W8"/>
    <mergeCell ref="X8:AB8"/>
    <mergeCell ref="X11:X14"/>
    <mergeCell ref="H11:L12"/>
    <mergeCell ref="N11:N14"/>
    <mergeCell ref="O11:O14"/>
    <mergeCell ref="Q11:Q14"/>
    <mergeCell ref="R11:R14"/>
    <mergeCell ref="AC8:AG8"/>
    <mergeCell ref="E9:E10"/>
    <mergeCell ref="F9:F10"/>
    <mergeCell ref="H9:L10"/>
    <mergeCell ref="N9:R10"/>
    <mergeCell ref="S9:W10"/>
    <mergeCell ref="X9:AB10"/>
    <mergeCell ref="AC9:AG10"/>
    <mergeCell ref="J16:J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C11:AG13"/>
    <mergeCell ref="H13:L13"/>
    <mergeCell ref="S11:S14"/>
    <mergeCell ref="T11:T14"/>
    <mergeCell ref="U11:U14"/>
    <mergeCell ref="V11:V14"/>
    <mergeCell ref="W11:W14"/>
    <mergeCell ref="Z16:Z19"/>
    <mergeCell ref="AA16:AA19"/>
    <mergeCell ref="AB16:AB19"/>
    <mergeCell ref="AC16:AG19"/>
    <mergeCell ref="S18:W18"/>
    <mergeCell ref="S19:W19"/>
    <mergeCell ref="P16:P19"/>
    <mergeCell ref="Q16:Q19"/>
    <mergeCell ref="R16:R19"/>
    <mergeCell ref="S16:W17"/>
    <mergeCell ref="Y16:Y19"/>
    <mergeCell ref="AC20:AG21"/>
    <mergeCell ref="E22:E25"/>
    <mergeCell ref="H22:H25"/>
    <mergeCell ref="I22:I25"/>
    <mergeCell ref="K22:K25"/>
    <mergeCell ref="AB22:AB25"/>
    <mergeCell ref="AC22:AG30"/>
    <mergeCell ref="H26:L26"/>
    <mergeCell ref="N26:R26"/>
    <mergeCell ref="S26:W26"/>
    <mergeCell ref="X26:AB26"/>
    <mergeCell ref="N27:N30"/>
    <mergeCell ref="S22:S25"/>
    <mergeCell ref="T22:T25"/>
    <mergeCell ref="U22:U25"/>
    <mergeCell ref="W22:W25"/>
    <mergeCell ref="J22:J25"/>
    <mergeCell ref="N22:N25"/>
    <mergeCell ref="O22:O25"/>
    <mergeCell ref="P22:P25"/>
    <mergeCell ref="F27:F29"/>
    <mergeCell ref="H27:H30"/>
    <mergeCell ref="I27:I30"/>
    <mergeCell ref="J27:J30"/>
    <mergeCell ref="K27:K30"/>
    <mergeCell ref="L27:L30"/>
    <mergeCell ref="Y22:Y25"/>
    <mergeCell ref="H20:L21"/>
    <mergeCell ref="N20:R21"/>
    <mergeCell ref="S20:W21"/>
    <mergeCell ref="X20:AB21"/>
    <mergeCell ref="Z22:Z25"/>
    <mergeCell ref="X22:X25"/>
    <mergeCell ref="H31:L33"/>
    <mergeCell ref="N31:R33"/>
    <mergeCell ref="S31:W31"/>
    <mergeCell ref="X31:AB33"/>
    <mergeCell ref="U27:U30"/>
    <mergeCell ref="V27:V30"/>
    <mergeCell ref="W27:W30"/>
    <mergeCell ref="Y27:Y30"/>
    <mergeCell ref="Z27:Z30"/>
    <mergeCell ref="O27:O30"/>
    <mergeCell ref="P27:P30"/>
    <mergeCell ref="Q27:Q30"/>
    <mergeCell ref="R27:R30"/>
    <mergeCell ref="S27:S30"/>
    <mergeCell ref="T27:T30"/>
    <mergeCell ref="Q22:Q25"/>
    <mergeCell ref="R22:R25"/>
    <mergeCell ref="F41:AE41"/>
    <mergeCell ref="F42:AE42"/>
    <mergeCell ref="V22:V25"/>
    <mergeCell ref="AB11:AB14"/>
    <mergeCell ref="L22:L25"/>
    <mergeCell ref="AA22:AA25"/>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AA27:AA30"/>
    <mergeCell ref="AB27:AB30"/>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J16:J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Y27:Y30" location="'TGAI Agenda'!A1" tooltip="Fast Initial Link Setup" display="FILS"/>
    <hyperlink ref="Y16:Y19" location="'TGAI Agenda'!A1" tooltip="Fast Initial Link Setup" display="FILS"/>
    <hyperlink ref="X22:X25" location="JTC1!A1" tooltip="JTC1 Agenda" display="JTC1"/>
    <hyperlink ref="W22:W25" location="'TGad Agenda'!A1" tooltip="Task Group AD Agenda" display="AD"/>
    <hyperlink ref="U22:U25" location="'802.11 WLAN Graphic'!A1" tooltip="Task Group af Agenda - WG11 TVWS" display="AF"/>
    <hyperlink ref="O11:O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J22:J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 ref="V22:V25" location="'TGac Agenda'!A1" tooltip="Task Group AC Agenda" display="AC"/>
    <hyperlink ref="V27:V30" location="'TGac Agenda'!A1" tooltip="Task Group AC Agenda" display="AC"/>
    <hyperlink ref="V11:V14" location="'TGac Agenda'!A1" tooltip="Task Group AC Agenda" display="AC"/>
    <hyperlink ref="Y22:Y25" location="'ISD SG'!A1" tooltip="Service Discovery SG" display="ISD SG"/>
    <hyperlink ref="L22:L25" location="'TGad Agenda'!A1" tooltip="Task Group AD Agenda" display="AD"/>
    <hyperlink ref="AA11:AA14" location="'TGac Agenda'!A1" tooltip="Task Group AC Agenda" display="AC"/>
    <hyperlink ref="AA16:AA19" location="'TGac Agenda'!A1" tooltip="Task Group AC Agenda" display="AC"/>
    <hyperlink ref="AA27:AA30" location="'TGac Agenda'!A1" tooltip="Task Group AC Agenda" display="AC"/>
    <hyperlink ref="AB11:AB14" location="TGAH!A1" tooltip="S1G Study Group" display="AH"/>
    <hyperlink ref="AB16:AB19" location="TGAH!A1" tooltip="S1G Study Group" display="AH"/>
    <hyperlink ref="AB27:AB30" location="TGAH!A1" tooltip="S1G Study Group" display="AH"/>
    <hyperlink ref="AA22:AA25" location="'TGac Agenda'!A1" tooltip="Task Group AC Agenda" display="AC"/>
    <hyperlink ref="X11:X14" location="'C60G SG'!A1" tooltip="C60g Study Group " display="C60G"/>
    <hyperlink ref="Y11:Y14" location="'TGAI Agenda'!A1" tooltip="Fast Initial Link Setup" display="FILS"/>
  </hyperlinks>
  <pageMargins left="0.25" right="0.25" top="0.75" bottom="0.75" header="0.3" footer="0.3"/>
  <pageSetup scale="25" orientation="landscape"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673</v>
      </c>
      <c r="C1" s="1140"/>
    </row>
    <row r="2" spans="1:15" ht="18.75" customHeight="1" thickBot="1" x14ac:dyDescent="0.25">
      <c r="A2" s="500"/>
      <c r="B2" s="954"/>
      <c r="C2" s="53"/>
      <c r="E2" s="1563" t="s">
        <v>496</v>
      </c>
      <c r="F2" s="1564"/>
      <c r="G2" s="1564"/>
      <c r="H2" s="1564"/>
      <c r="I2" s="1564"/>
      <c r="J2" s="1564"/>
      <c r="K2" s="1564"/>
      <c r="L2" s="1564"/>
      <c r="M2" s="1564"/>
      <c r="N2" s="1564"/>
    </row>
    <row r="3" spans="1:15" ht="18.75" customHeight="1" thickBot="1" x14ac:dyDescent="0.25">
      <c r="A3" s="500"/>
      <c r="B3" s="235" t="s">
        <v>82</v>
      </c>
      <c r="C3" s="53"/>
      <c r="E3" s="1565" t="s">
        <v>360</v>
      </c>
      <c r="F3" s="1566"/>
      <c r="G3" s="1566"/>
      <c r="H3" s="1566"/>
      <c r="I3" s="1566"/>
      <c r="J3" s="1566"/>
      <c r="K3" s="1566"/>
      <c r="L3" s="1566"/>
      <c r="M3" s="1566"/>
      <c r="N3" s="1566"/>
    </row>
    <row r="4" spans="1:15" ht="19.5" customHeight="1" x14ac:dyDescent="0.2">
      <c r="A4" s="500"/>
      <c r="B4" s="1255" t="str">
        <f>Title!$B$4</f>
        <v>R7</v>
      </c>
      <c r="C4" s="53"/>
      <c r="E4" s="1567" t="s">
        <v>507</v>
      </c>
      <c r="F4" s="1564"/>
      <c r="G4" s="1564"/>
      <c r="H4" s="1564"/>
      <c r="I4" s="1564"/>
      <c r="J4" s="1564"/>
      <c r="K4" s="1564"/>
      <c r="L4" s="1564"/>
      <c r="M4" s="1564"/>
      <c r="N4" s="1564"/>
    </row>
    <row r="5" spans="1:15" ht="15.75" x14ac:dyDescent="0.25">
      <c r="A5" s="500"/>
      <c r="B5" s="1256"/>
      <c r="C5" s="53"/>
      <c r="E5" s="521"/>
      <c r="F5" s="241" t="s">
        <v>6</v>
      </c>
      <c r="G5" s="1560" t="s">
        <v>499</v>
      </c>
      <c r="H5" s="1561"/>
      <c r="I5" s="1561"/>
      <c r="J5" s="1561"/>
      <c r="K5" s="1561"/>
      <c r="L5" s="1561"/>
      <c r="M5" s="1561"/>
      <c r="N5" s="1561"/>
    </row>
    <row r="6" spans="1:15" ht="16.5" thickBot="1" x14ac:dyDescent="0.3">
      <c r="A6" s="500"/>
      <c r="B6" s="1257"/>
      <c r="C6" s="53"/>
      <c r="E6" s="381"/>
      <c r="F6" s="241" t="s">
        <v>6</v>
      </c>
      <c r="G6" s="1560" t="s">
        <v>500</v>
      </c>
      <c r="H6" s="1561"/>
      <c r="I6" s="1561"/>
      <c r="J6" s="1561"/>
      <c r="K6" s="1561"/>
      <c r="L6" s="1561"/>
      <c r="M6" s="1561"/>
      <c r="N6" s="1561"/>
    </row>
    <row r="7" spans="1:15" ht="16.5" thickBot="1" x14ac:dyDescent="0.3">
      <c r="A7" s="500"/>
      <c r="B7" s="54"/>
      <c r="C7" s="431"/>
      <c r="E7" s="381"/>
      <c r="F7" s="241" t="s">
        <v>6</v>
      </c>
      <c r="G7" s="1560"/>
      <c r="H7" s="1561"/>
      <c r="I7" s="1561"/>
      <c r="J7" s="1561"/>
      <c r="K7" s="1561"/>
      <c r="L7" s="1561"/>
      <c r="M7" s="1561"/>
      <c r="N7" s="1561"/>
    </row>
    <row r="8" spans="1:15" ht="20.25" x14ac:dyDescent="0.25">
      <c r="A8" s="500"/>
      <c r="B8" s="955" t="s">
        <v>136</v>
      </c>
      <c r="C8" s="392"/>
      <c r="E8" s="242"/>
      <c r="F8" s="1562" t="s">
        <v>701</v>
      </c>
      <c r="G8" s="1562"/>
      <c r="H8" s="1562"/>
      <c r="I8" s="1562"/>
      <c r="J8" s="1562"/>
      <c r="K8" s="1562"/>
      <c r="L8" s="1562"/>
      <c r="M8" s="1562"/>
      <c r="N8" s="1562"/>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673</v>
      </c>
      <c r="C1" s="1140"/>
      <c r="E1" s="248"/>
      <c r="F1" s="248"/>
      <c r="G1" s="248"/>
      <c r="H1" s="248"/>
      <c r="I1" s="248"/>
      <c r="J1" s="248"/>
      <c r="K1" s="248"/>
      <c r="L1" s="248"/>
      <c r="M1" s="249"/>
    </row>
    <row r="2" spans="1:14" ht="15.75" customHeight="1" thickBot="1" x14ac:dyDescent="0.25">
      <c r="A2" s="500"/>
      <c r="B2" s="954"/>
      <c r="C2" s="53"/>
      <c r="E2" s="411"/>
      <c r="F2" s="1568" t="s">
        <v>363</v>
      </c>
      <c r="G2" s="1568"/>
      <c r="H2" s="1568"/>
      <c r="I2" s="1568"/>
      <c r="J2" s="1568"/>
      <c r="K2" s="1568"/>
      <c r="L2" s="1568"/>
      <c r="M2" s="1568"/>
    </row>
    <row r="3" spans="1:14" ht="15.75" customHeight="1" thickBot="1" x14ac:dyDescent="0.25">
      <c r="A3" s="500"/>
      <c r="B3" s="235" t="s">
        <v>82</v>
      </c>
      <c r="C3" s="53"/>
      <c r="E3" s="250"/>
      <c r="F3" s="1569"/>
      <c r="G3" s="1569"/>
      <c r="H3" s="1569"/>
      <c r="I3" s="1569"/>
      <c r="J3" s="1569"/>
      <c r="K3" s="1569"/>
      <c r="L3" s="1569"/>
      <c r="M3" s="1569"/>
    </row>
    <row r="4" spans="1:14" ht="15.75" customHeight="1" x14ac:dyDescent="0.2">
      <c r="A4" s="500"/>
      <c r="B4" s="1255" t="str">
        <f>Title!$B$4</f>
        <v>R7</v>
      </c>
      <c r="C4" s="53"/>
      <c r="E4" s="251"/>
      <c r="F4" s="1570" t="s">
        <v>424</v>
      </c>
      <c r="G4" s="1570"/>
      <c r="H4" s="1570"/>
      <c r="I4" s="1570"/>
      <c r="J4" s="1570"/>
      <c r="K4" s="1570"/>
      <c r="L4" s="1570"/>
      <c r="M4" s="1570"/>
    </row>
    <row r="5" spans="1:14" ht="15.75" customHeight="1" x14ac:dyDescent="0.2">
      <c r="A5" s="500"/>
      <c r="B5" s="1256"/>
      <c r="C5" s="53"/>
      <c r="E5" s="542"/>
      <c r="F5" s="543" t="s">
        <v>6</v>
      </c>
      <c r="G5" s="544" t="s">
        <v>391</v>
      </c>
      <c r="H5" s="545"/>
      <c r="I5" s="546"/>
      <c r="J5" s="546"/>
      <c r="K5" s="546"/>
      <c r="L5" s="546"/>
      <c r="M5" s="547"/>
    </row>
    <row r="6" spans="1:14" ht="15.75" customHeight="1" thickBot="1" x14ac:dyDescent="0.25">
      <c r="A6" s="500"/>
      <c r="B6" s="1257"/>
      <c r="C6" s="53"/>
      <c r="E6" s="542"/>
      <c r="F6" s="543" t="s">
        <v>6</v>
      </c>
      <c r="G6" s="544" t="s">
        <v>391</v>
      </c>
      <c r="H6" s="546"/>
      <c r="I6" s="546"/>
      <c r="J6" s="546"/>
      <c r="K6" s="546"/>
      <c r="L6" s="546"/>
      <c r="M6" s="547"/>
    </row>
    <row r="7" spans="1:14" ht="15.75" customHeight="1" thickBot="1" x14ac:dyDescent="0.25">
      <c r="A7" s="500"/>
      <c r="B7" s="54"/>
      <c r="C7" s="431"/>
      <c r="E7" s="542"/>
      <c r="F7" s="543" t="s">
        <v>6</v>
      </c>
      <c r="G7" s="544" t="s">
        <v>560</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571" t="s">
        <v>561</v>
      </c>
      <c r="G9" s="1571"/>
      <c r="H9" s="1571"/>
      <c r="I9" s="1571"/>
      <c r="J9" s="1571"/>
      <c r="K9" s="1571"/>
      <c r="L9" s="1571"/>
      <c r="M9" s="1571"/>
      <c r="N9" s="1571"/>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673</v>
      </c>
      <c r="C1" s="1140"/>
    </row>
    <row r="2" spans="1:14" ht="18.75" customHeight="1" thickBot="1" x14ac:dyDescent="0.25">
      <c r="A2" s="500"/>
      <c r="B2" s="954"/>
      <c r="C2" s="53"/>
      <c r="E2" s="1572" t="s">
        <v>359</v>
      </c>
      <c r="F2" s="1572"/>
      <c r="G2" s="1572"/>
      <c r="H2" s="1572"/>
      <c r="I2" s="1572"/>
      <c r="J2" s="1572"/>
      <c r="K2" s="1572"/>
      <c r="L2" s="1572"/>
      <c r="M2" s="1572"/>
      <c r="N2" s="1572"/>
    </row>
    <row r="3" spans="1:14" ht="18.75" customHeight="1" thickBot="1" x14ac:dyDescent="0.25">
      <c r="A3" s="500"/>
      <c r="B3" s="235" t="s">
        <v>82</v>
      </c>
      <c r="C3" s="53"/>
      <c r="E3" s="1573" t="s">
        <v>360</v>
      </c>
      <c r="F3" s="1573"/>
      <c r="G3" s="1573"/>
      <c r="H3" s="1573"/>
      <c r="I3" s="1573"/>
      <c r="J3" s="1573"/>
      <c r="K3" s="1573"/>
      <c r="L3" s="1573"/>
      <c r="M3" s="1573"/>
      <c r="N3" s="1573"/>
    </row>
    <row r="4" spans="1:14" ht="19.5" customHeight="1" x14ac:dyDescent="0.2">
      <c r="A4" s="500"/>
      <c r="B4" s="1255" t="str">
        <f>Title!$B$4</f>
        <v>R7</v>
      </c>
      <c r="C4" s="53"/>
      <c r="E4" s="1574" t="s">
        <v>67</v>
      </c>
      <c r="F4" s="1574"/>
      <c r="G4" s="1574"/>
      <c r="H4" s="1574"/>
      <c r="I4" s="1574"/>
      <c r="J4" s="1574"/>
      <c r="K4" s="1574"/>
      <c r="L4" s="1574"/>
      <c r="M4" s="1574"/>
      <c r="N4" s="1574"/>
    </row>
    <row r="5" spans="1:14" ht="15.75" x14ac:dyDescent="0.25">
      <c r="A5" s="500"/>
      <c r="B5" s="1256"/>
      <c r="C5" s="53"/>
      <c r="E5" s="521"/>
      <c r="F5" s="241" t="s">
        <v>6</v>
      </c>
      <c r="G5" s="1560" t="s">
        <v>41</v>
      </c>
      <c r="H5" s="1561"/>
      <c r="I5" s="1561"/>
      <c r="J5" s="1561"/>
      <c r="K5" s="1561"/>
      <c r="L5" s="1561"/>
      <c r="M5" s="1561"/>
      <c r="N5" s="1561"/>
    </row>
    <row r="6" spans="1:14" ht="16.5" thickBot="1" x14ac:dyDescent="0.3">
      <c r="A6" s="500"/>
      <c r="B6" s="1257"/>
      <c r="C6" s="53"/>
      <c r="E6" s="381"/>
      <c r="F6" s="241" t="s">
        <v>6</v>
      </c>
      <c r="G6" s="1560" t="s">
        <v>465</v>
      </c>
      <c r="H6" s="1561"/>
      <c r="I6" s="1561"/>
      <c r="J6" s="1561"/>
      <c r="K6" s="1561"/>
      <c r="L6" s="1561"/>
      <c r="M6" s="1561"/>
      <c r="N6" s="1561"/>
    </row>
    <row r="7" spans="1:14" ht="16.5" thickBot="1" x14ac:dyDescent="0.3">
      <c r="A7" s="500"/>
      <c r="B7" s="54"/>
      <c r="C7" s="431"/>
      <c r="E7" s="381"/>
      <c r="F7" s="241" t="s">
        <v>6</v>
      </c>
      <c r="G7" s="1560" t="s">
        <v>466</v>
      </c>
      <c r="H7" s="1561"/>
      <c r="I7" s="1561"/>
      <c r="J7" s="1561"/>
      <c r="K7" s="1561"/>
      <c r="L7" s="1561"/>
      <c r="M7" s="1561"/>
      <c r="N7" s="1561"/>
    </row>
    <row r="8" spans="1:14" ht="20.25" x14ac:dyDescent="0.25">
      <c r="A8" s="500"/>
      <c r="B8" s="955" t="s">
        <v>136</v>
      </c>
      <c r="C8" s="392"/>
      <c r="E8" s="242"/>
      <c r="F8" s="1562" t="s">
        <v>581</v>
      </c>
      <c r="G8" s="1562"/>
      <c r="H8" s="1562"/>
      <c r="I8" s="1562"/>
      <c r="J8" s="1562"/>
      <c r="K8" s="1562"/>
      <c r="L8" s="1562"/>
      <c r="M8" s="1562"/>
      <c r="N8" s="1562"/>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'802.11 Cover'!Print_Area</vt:lpstr>
      <vt:lpstr>'802.11 WG Agenda'!Print_Area</vt:lpstr>
      <vt:lpstr>'Amended Graphic'!Print_Area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2012-05-18T00:36:59Z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