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3860" windowHeight="7770" tabRatio="964"/>
  </bookViews>
  <sheets>
    <sheet name="Title" sheetId="419" r:id="rId1"/>
    <sheet name="802.11 Cover" sheetId="20" r:id="rId2"/>
    <sheet name="Courtesy Notice" sheetId="21" r:id="rId3"/>
    <sheet name="Original Graphic" sheetId="765" r:id="rId4"/>
    <sheet name="802.11 WG Agenda" sheetId="724" r:id="rId5"/>
    <sheet name="Amended Graphic" sheetId="770"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G" sheetId="766" r:id="rId21"/>
    <sheet name="ISD SG" sheetId="767" r:id="rId22"/>
    <sheet name="CAC Agenda" sheetId="754" r:id="rId23"/>
    <sheet name="Agenda links" sheetId="745" r:id="rId24"/>
    <sheet name="References" sheetId="429" r:id="rId25"/>
    <sheet name="Sheet1" sheetId="769" r:id="rId26"/>
  </sheets>
  <definedNames>
    <definedName name="_Parse_In" localSheetId="4" hidden="1">'802.11 WG Agenda'!$H$121:$H$199</definedName>
    <definedName name="_Parse_Out" localSheetId="4" hidden="1">'802.11 WG Agenda'!#REF!</definedName>
    <definedName name="all" localSheetId="5">#REF!</definedName>
    <definedName name="all" localSheetId="7">#REF!</definedName>
    <definedName name="all">#REF!</definedName>
    <definedName name="cc" localSheetId="5">#REF!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1">'802.11 Cover'!$E$1:$S$34</definedName>
    <definedName name="_xlnm.Print_Area" localSheetId="4">'802.11 WG Agenda'!$A$1:$O$374</definedName>
    <definedName name="_xlnm.Print_Area" localSheetId="5">'Amended Graphic'!$E$2:$AB$38</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4">'802.11 WG Agenda'!#REF!</definedName>
    <definedName name="Print_Area_MI" localSheetId="5">#REF!</definedName>
    <definedName name="Print_Area_MI" localSheetId="7">#REF!</definedName>
    <definedName name="Print_Area_MI">#REF!</definedName>
    <definedName name="skipnav" localSheetId="1">'802.11 Cover'!#REF!</definedName>
    <definedName name="sm" localSheetId="5">#REF!</definedName>
    <definedName name="sm" localSheetId="7">#REF!</definedName>
    <definedName name="sm">#REF!</definedName>
    <definedName name="Z_00AABE15_45FB_42F7_A454_BE72949E7A28_.wvu.PrintArea" localSheetId="4" hidden="1">'802.11 WG Agenda'!$H$116:$N$199</definedName>
    <definedName name="Z_00AABE15_45FB_42F7_A454_BE72949E7A28_.wvu.PrintArea" localSheetId="2" hidden="1">'Courtesy Notice'!$B$2:$P$35</definedName>
    <definedName name="Z_1A4B53BA_FB50_4C55_8FB0_39E1B9C1F190_.wvu.PrintArea" localSheetId="4" hidden="1">'802.11 WG Agenda'!$H$116:$N$199</definedName>
    <definedName name="Z_1A4B53BA_FB50_4C55_8FB0_39E1B9C1F190_.wvu.PrintArea" localSheetId="2" hidden="1">'Courtesy Notice'!$B$2:$P$35</definedName>
    <definedName name="Z_1A4B53BA_FB50_4C55_8FB0_39E1B9C1F190_.wvu.Rows" localSheetId="4" hidden="1">'802.11 WG Agenda'!$97:$100,'802.11 WG Agenda'!$102:$149,'802.11 WG Agenda'!#REF!,'802.11 WG Agenda'!#REF!</definedName>
    <definedName name="Z_20E74821_39C1_45DB_92E8_46A0E2E722B2_.wvu.PrintArea" localSheetId="4" hidden="1">'802.11 WG Agenda'!$H$116:$N$199</definedName>
    <definedName name="Z_20E74821_39C1_45DB_92E8_46A0E2E722B2_.wvu.PrintArea" localSheetId="2" hidden="1">'Courtesy Notice'!$B$2:$P$35</definedName>
    <definedName name="Z_20E74821_39C1_45DB_92E8_46A0E2E722B2_.wvu.Rows" localSheetId="4" hidden="1">'802.11 WG Agenda'!#REF!,'802.11 WG Agenda'!$97:$100,'802.11 WG Agenda'!$102:$149</definedName>
    <definedName name="Z_27B78060_68E1_4A63_8B2B_C34DB2097BAE_.wvu.PrintArea" localSheetId="4" hidden="1">'802.11 WG Agenda'!$H$116:$N$199</definedName>
    <definedName name="Z_27B78060_68E1_4A63_8B2B_C34DB2097BAE_.wvu.PrintArea" localSheetId="2" hidden="1">'Courtesy Notice'!$B$2:$P$35</definedName>
    <definedName name="Z_2A0FDEE0_69FA_11D3_B977_C0F04DC10124_.wvu.PrintArea" localSheetId="4" hidden="1">'802.11 WG Agenda'!#REF!</definedName>
    <definedName name="Z_471EB7C4_B2CF_4FBE_9DC9_693B69A7F9FF_.wvu.PrintArea" localSheetId="4" hidden="1">'802.11 WG Agenda'!$H$116:$N$199</definedName>
    <definedName name="Z_471EB7C4_B2CF_4FBE_9DC9_693B69A7F9FF_.wvu.PrintArea" localSheetId="2" hidden="1">'Courtesy Notice'!$B$2:$P$35</definedName>
    <definedName name="Z_50D0CB11_55BB_43D8_AE23_D74B28948084_.wvu.PrintArea" localSheetId="4" hidden="1">'802.11 WG Agenda'!$H$116:$N$199</definedName>
    <definedName name="Z_50D0CB11_55BB_43D8_AE23_D74B28948084_.wvu.PrintArea" localSheetId="2" hidden="1">'Courtesy Notice'!$B$2:$P$35</definedName>
    <definedName name="Z_50D0CB11_55BB_43D8_AE23_D74B28948084_.wvu.Rows" localSheetId="4" hidden="1">'802.11 WG Agenda'!#REF!,'802.11 WG Agenda'!$102:$149,'802.11 WG Agenda'!#REF!,'802.11 WG Agenda'!#REF!</definedName>
    <definedName name="Z_7E5ADFC7_82CA_4A70_A250_6FC82DA284DC_.wvu.PrintArea" localSheetId="4" hidden="1">'802.11 WG Agenda'!$H$116:$N$199</definedName>
    <definedName name="Z_7E5ADFC7_82CA_4A70_A250_6FC82DA284DC_.wvu.PrintArea" localSheetId="2" hidden="1">'Courtesy Notice'!$B$2:$P$35</definedName>
    <definedName name="Z_7E5ADFC7_82CA_4A70_A250_6FC82DA284DC_.wvu.Rows" localSheetId="4" hidden="1">'802.11 WG Agenda'!#REF!,'802.11 WG Agenda'!$97:$100,'802.11 WG Agenda'!#REF!,'802.11 WG Agenda'!#REF!</definedName>
    <definedName name="Z_B316FFF2_8282_4BB7_BE04_5FED6E033DE9_.wvu.PrintArea" localSheetId="4" hidden="1">'802.11 WG Agenda'!$H$116:$N$199</definedName>
    <definedName name="Z_B316FFF2_8282_4BB7_BE04_5FED6E033DE9_.wvu.PrintArea" localSheetId="2" hidden="1">'Courtesy Notice'!$B$2:$P$35</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F9" i="770" l="1"/>
  <c r="AC9" i="770"/>
  <c r="F6" i="770"/>
  <c r="F4" i="770"/>
  <c r="B4" i="770"/>
  <c r="X9" i="770"/>
  <c r="S9" i="770"/>
  <c r="H9" i="770"/>
  <c r="N129" i="724"/>
  <c r="N130" i="724"/>
  <c r="N132" i="724"/>
  <c r="N133" i="724"/>
  <c r="N134" i="724"/>
  <c r="N135" i="724"/>
  <c r="N136" i="724"/>
  <c r="N137" i="724"/>
  <c r="N138" i="724"/>
  <c r="N139" i="724"/>
  <c r="N144" i="724"/>
  <c r="N145" i="724"/>
  <c r="N146" i="724"/>
  <c r="N147" i="724"/>
  <c r="N148" i="724"/>
  <c r="N149" i="724"/>
  <c r="N150" i="724"/>
  <c r="N151" i="724"/>
  <c r="N152" i="724"/>
  <c r="N153" i="724"/>
  <c r="N156" i="724"/>
  <c r="N157" i="724"/>
  <c r="N158" i="724"/>
  <c r="N159" i="724"/>
  <c r="N160" i="724"/>
  <c r="N162" i="724"/>
  <c r="N163" i="724"/>
  <c r="N164" i="724"/>
  <c r="N165" i="724"/>
  <c r="N166" i="724"/>
  <c r="N167" i="724"/>
  <c r="N168" i="724"/>
  <c r="N169" i="724"/>
  <c r="N170" i="724"/>
  <c r="N171" i="724"/>
  <c r="N172" i="724"/>
  <c r="N173" i="724"/>
  <c r="N174" i="724"/>
  <c r="N209" i="724"/>
  <c r="N210" i="724"/>
  <c r="N212" i="724"/>
  <c r="N220" i="724"/>
  <c r="N221" i="724"/>
  <c r="N222" i="724"/>
  <c r="N223" i="724"/>
  <c r="N224" i="724"/>
  <c r="N225" i="724"/>
  <c r="N229" i="724"/>
  <c r="N230" i="724"/>
  <c r="N231" i="724"/>
  <c r="N232" i="724"/>
  <c r="N233" i="724"/>
  <c r="N234" i="724"/>
  <c r="N235" i="724"/>
  <c r="N236" i="724"/>
  <c r="N237" i="724"/>
  <c r="N238" i="724"/>
  <c r="N239" i="724"/>
  <c r="N240" i="724"/>
  <c r="N241"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N265" i="724"/>
  <c r="N266" i="724"/>
  <c r="N267" i="724"/>
  <c r="N270" i="724"/>
  <c r="N271" i="724"/>
  <c r="N272" i="724"/>
  <c r="N273" i="724"/>
  <c r="N274" i="724"/>
  <c r="N275" i="724"/>
  <c r="N278" i="724"/>
  <c r="N281" i="724"/>
  <c r="N282" i="724"/>
  <c r="N283" i="724"/>
  <c r="N284" i="724"/>
  <c r="N285" i="724"/>
  <c r="N289" i="724"/>
  <c r="N290" i="724"/>
  <c r="N291" i="724"/>
  <c r="N292" i="724"/>
  <c r="N293" i="724"/>
  <c r="N294" i="724"/>
  <c r="N295" i="724"/>
  <c r="N296" i="724"/>
  <c r="N297" i="724"/>
  <c r="N298" i="724"/>
  <c r="N299" i="724"/>
  <c r="N300" i="724"/>
  <c r="N301" i="724"/>
  <c r="N302" i="724"/>
  <c r="N303" i="724"/>
  <c r="N305" i="724"/>
  <c r="N306" i="724"/>
  <c r="N307" i="724"/>
  <c r="N308" i="724"/>
  <c r="N309"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3" i="724"/>
  <c r="N344" i="724"/>
  <c r="N345" i="724"/>
  <c r="N346" i="724"/>
  <c r="N347" i="724"/>
  <c r="N348" i="724"/>
  <c r="N349" i="724"/>
  <c r="N350" i="724"/>
  <c r="N351" i="724"/>
  <c r="N352" i="724"/>
  <c r="N353" i="724"/>
  <c r="N354" i="724"/>
  <c r="N355" i="724"/>
  <c r="N356" i="724"/>
  <c r="N357" i="724"/>
  <c r="N358" i="724"/>
  <c r="B4" i="754"/>
  <c r="B4" i="767"/>
  <c r="B4" i="766"/>
  <c r="B4" i="764"/>
  <c r="B4" i="763"/>
  <c r="B4" i="757"/>
  <c r="B4" i="759"/>
  <c r="B4" i="755"/>
  <c r="B4" i="756"/>
  <c r="B4" i="741"/>
  <c r="B4" i="749"/>
  <c r="B4" i="762"/>
  <c r="B4" i="758"/>
  <c r="B4" i="747"/>
  <c r="B4" i="746"/>
  <c r="B4" i="736"/>
  <c r="B4" i="768"/>
  <c r="B4" i="724"/>
  <c r="B4" i="765"/>
  <c r="B4" i="21"/>
  <c r="B4" i="20"/>
  <c r="J206" i="724"/>
  <c r="J127" i="724"/>
  <c r="N108" i="724"/>
  <c r="E198" i="724"/>
  <c r="N184" i="724"/>
  <c r="N110" i="724"/>
  <c r="N112" i="724"/>
  <c r="E200" i="724"/>
  <c r="E199" i="724"/>
  <c r="N14" i="724"/>
  <c r="N365" i="724"/>
  <c r="F357" i="724"/>
  <c r="F358" i="724"/>
  <c r="F359" i="724"/>
  <c r="G352" i="724"/>
  <c r="G348" i="724"/>
  <c r="G349" i="724"/>
  <c r="G345" i="724"/>
  <c r="H339" i="724"/>
  <c r="H340" i="724"/>
  <c r="H341" i="724"/>
  <c r="G336" i="724"/>
  <c r="G337" i="724"/>
  <c r="G338" i="724"/>
  <c r="G339" i="724"/>
  <c r="G340" i="724"/>
  <c r="G341" i="724"/>
  <c r="G327" i="724"/>
  <c r="G328" i="724"/>
  <c r="G329" i="724"/>
  <c r="G330" i="724"/>
  <c r="G321" i="724"/>
  <c r="G322" i="724"/>
  <c r="G323" i="724"/>
  <c r="G315" i="724"/>
  <c r="G310" i="724"/>
  <c r="G311" i="724"/>
  <c r="G307" i="724"/>
  <c r="G298" i="724"/>
  <c r="G299" i="724"/>
  <c r="G300" i="724"/>
  <c r="G301" i="724"/>
  <c r="G302" i="724"/>
  <c r="G303" i="724"/>
  <c r="G291" i="724"/>
  <c r="G292" i="724"/>
  <c r="G293" i="724"/>
  <c r="G294" i="724"/>
  <c r="G283" i="724"/>
  <c r="G284" i="724"/>
  <c r="G285" i="724"/>
  <c r="G286" i="724"/>
  <c r="G287" i="724"/>
  <c r="G266" i="724"/>
  <c r="G263" i="724"/>
  <c r="G264" i="724"/>
  <c r="G254" i="724"/>
  <c r="G255" i="724"/>
  <c r="G256" i="724"/>
  <c r="G257" i="724"/>
  <c r="G258" i="724"/>
  <c r="G259" i="724"/>
  <c r="G245" i="724"/>
  <c r="G246" i="724"/>
  <c r="G247" i="724"/>
  <c r="G248" i="724"/>
  <c r="G249" i="724"/>
  <c r="G230" i="724"/>
  <c r="G232" i="724"/>
  <c r="G233" i="724"/>
  <c r="G234" i="724"/>
  <c r="G235" i="724"/>
  <c r="G236" i="724"/>
  <c r="G237" i="724"/>
  <c r="G238" i="724"/>
  <c r="G239" i="724"/>
  <c r="G240" i="724"/>
  <c r="G241" i="724"/>
  <c r="F213" i="724"/>
  <c r="F214" i="724"/>
  <c r="F215" i="724"/>
  <c r="F216" i="724"/>
  <c r="F217" i="724"/>
  <c r="F218" i="724"/>
  <c r="F219" i="724"/>
  <c r="F220" i="724"/>
  <c r="F221" i="724"/>
  <c r="F222" i="724"/>
  <c r="F223" i="724"/>
  <c r="F224" i="724"/>
  <c r="F225" i="724"/>
  <c r="E205" i="724"/>
  <c r="E204" i="724"/>
  <c r="E203" i="724"/>
  <c r="N182" i="724"/>
  <c r="F173" i="724"/>
  <c r="F174" i="724"/>
  <c r="F175" i="724"/>
  <c r="F163" i="724"/>
  <c r="F164" i="724"/>
  <c r="F165" i="724"/>
  <c r="F166" i="724"/>
  <c r="F167" i="724"/>
  <c r="F168" i="724"/>
  <c r="F169" i="724"/>
  <c r="F170" i="724"/>
  <c r="F171" i="724"/>
  <c r="F156" i="724"/>
  <c r="F157" i="724"/>
  <c r="F158" i="724"/>
  <c r="F159" i="724"/>
  <c r="F160" i="724"/>
  <c r="G150" i="724"/>
  <c r="G151" i="724"/>
  <c r="G152" i="724"/>
  <c r="G153" i="724"/>
  <c r="G145" i="724"/>
  <c r="G146" i="724"/>
  <c r="F143" i="724"/>
  <c r="F133" i="724"/>
  <c r="F134" i="724"/>
  <c r="F135" i="724"/>
  <c r="F136" i="724"/>
  <c r="F137" i="724"/>
  <c r="F138" i="724"/>
  <c r="F139" i="724"/>
  <c r="E126" i="724"/>
  <c r="E125" i="724"/>
  <c r="E124" i="724"/>
  <c r="G101" i="724"/>
  <c r="G88" i="724"/>
  <c r="G89" i="724"/>
  <c r="G90" i="724"/>
  <c r="G91" i="724"/>
  <c r="G92" i="724"/>
  <c r="G93" i="724"/>
  <c r="G94" i="724"/>
  <c r="G95" i="724"/>
  <c r="G96" i="724"/>
  <c r="G97" i="724"/>
  <c r="G80" i="724"/>
  <c r="G81" i="724"/>
  <c r="G82" i="724"/>
  <c r="G83" i="724"/>
  <c r="G65" i="724"/>
  <c r="G66" i="724"/>
  <c r="G67" i="724"/>
  <c r="G68" i="724"/>
  <c r="G69" i="724"/>
  <c r="G70" i="724"/>
  <c r="G71" i="724"/>
  <c r="G72" i="724"/>
  <c r="G73" i="724"/>
  <c r="G75" i="724"/>
  <c r="G76" i="724"/>
  <c r="G45" i="724"/>
  <c r="G46" i="724"/>
  <c r="G47" i="724"/>
  <c r="G48" i="724"/>
  <c r="G49" i="724"/>
  <c r="G50" i="724"/>
  <c r="G51" i="724"/>
  <c r="G52" i="724"/>
  <c r="G53" i="724"/>
  <c r="G54" i="724"/>
  <c r="G55" i="724"/>
  <c r="G56" i="724"/>
  <c r="G57" i="724"/>
  <c r="G58" i="724"/>
  <c r="G26" i="724"/>
  <c r="G27" i="724"/>
  <c r="N15" i="724"/>
  <c r="N16" i="724"/>
  <c r="N18" i="724"/>
  <c r="N19" i="724"/>
  <c r="N21" i="724"/>
  <c r="N23" i="724"/>
  <c r="N44" i="724"/>
  <c r="N45" i="724"/>
  <c r="N46" i="724"/>
  <c r="N47" i="724"/>
  <c r="N48" i="724"/>
  <c r="N49" i="724"/>
  <c r="N50" i="724"/>
  <c r="N51" i="724"/>
  <c r="N52" i="724"/>
  <c r="N53" i="724"/>
  <c r="N54" i="724"/>
  <c r="N55" i="724"/>
  <c r="N56" i="724"/>
  <c r="N57" i="724"/>
  <c r="N58" i="724"/>
  <c r="N59" i="724"/>
  <c r="B4" i="429"/>
  <c r="B4" i="745"/>
  <c r="N175" i="724"/>
  <c r="N177" i="724"/>
  <c r="N178" i="724"/>
  <c r="N179" i="724"/>
  <c r="G59" i="724"/>
  <c r="G60" i="724"/>
  <c r="N286" i="724"/>
  <c r="N287" i="724"/>
  <c r="N64" i="724"/>
  <c r="N65" i="724"/>
  <c r="N66" i="724"/>
  <c r="N67" i="724"/>
  <c r="N68" i="724"/>
  <c r="N69" i="724"/>
  <c r="N70" i="724"/>
  <c r="N71" i="724"/>
  <c r="N72" i="724"/>
  <c r="N73" i="724"/>
  <c r="N75" i="724"/>
  <c r="N76" i="724"/>
  <c r="N78" i="724"/>
  <c r="N79" i="724"/>
  <c r="N80" i="724"/>
  <c r="N87" i="724"/>
  <c r="N88" i="724"/>
  <c r="N89" i="724"/>
  <c r="N90" i="724"/>
  <c r="N91" i="724"/>
  <c r="N92" i="724"/>
  <c r="N93" i="724"/>
  <c r="N94" i="724"/>
  <c r="N95" i="724"/>
  <c r="N96" i="724"/>
  <c r="N60" i="724"/>
  <c r="G231" i="724"/>
  <c r="N180" i="724"/>
  <c r="N97" i="724"/>
  <c r="N99" i="724"/>
  <c r="N100" i="724"/>
  <c r="N101" i="724"/>
  <c r="N102" i="724"/>
  <c r="N103" i="724"/>
  <c r="N104" i="724"/>
  <c r="N105" i="724"/>
  <c r="N106" i="724"/>
  <c r="N107" i="724"/>
  <c r="N359" i="724"/>
  <c r="N360" i="724"/>
  <c r="N361" i="724"/>
  <c r="N362" i="724"/>
  <c r="N363" i="724"/>
  <c r="N364" i="724"/>
  <c r="L32" i="767"/>
  <c r="L33" i="767"/>
  <c r="L34" i="767"/>
  <c r="L21" i="767"/>
  <c r="L22" i="767"/>
  <c r="L23" i="767"/>
  <c r="L10" i="767"/>
  <c r="L11" i="767"/>
  <c r="L12" i="767"/>
  <c r="M23" i="766"/>
  <c r="M24" i="766"/>
  <c r="M25" i="766"/>
  <c r="M26" i="766"/>
  <c r="M27" i="766"/>
  <c r="M28" i="766"/>
  <c r="M12" i="766"/>
  <c r="M13" i="766"/>
  <c r="M14" i="766"/>
  <c r="M15" i="766"/>
  <c r="M16" i="766"/>
  <c r="M17" i="766"/>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M55" i="757"/>
  <c r="M56" i="757"/>
  <c r="M57" i="757"/>
  <c r="M58" i="757"/>
  <c r="M59" i="757"/>
  <c r="M60" i="757"/>
  <c r="M61" i="757"/>
  <c r="G55" i="757"/>
  <c r="G56" i="757"/>
  <c r="G57" i="757"/>
  <c r="G58" i="757"/>
  <c r="G59" i="757"/>
  <c r="G60" i="757"/>
  <c r="G61" i="757"/>
  <c r="M45" i="757"/>
  <c r="M46" i="757"/>
  <c r="M47" i="757"/>
  <c r="M48" i="757"/>
  <c r="M49" i="757"/>
  <c r="G45" i="757"/>
  <c r="G46" i="757"/>
  <c r="G47" i="757"/>
  <c r="G48" i="757"/>
  <c r="G49" i="757"/>
  <c r="M34" i="757"/>
  <c r="M35" i="757"/>
  <c r="M36" i="757"/>
  <c r="M37" i="757"/>
  <c r="M38" i="757"/>
  <c r="G34" i="757"/>
  <c r="G35" i="757"/>
  <c r="G36" i="757"/>
  <c r="G37" i="757"/>
  <c r="G38" i="757"/>
  <c r="M25" i="757"/>
  <c r="M26" i="757"/>
  <c r="M27" i="757"/>
  <c r="M28" i="757"/>
  <c r="G25" i="757"/>
  <c r="G26" i="757"/>
  <c r="G27" i="757"/>
  <c r="G28" i="757"/>
  <c r="M11" i="757"/>
  <c r="M12" i="757"/>
  <c r="M13" i="757"/>
  <c r="M14" i="757"/>
  <c r="M15" i="757"/>
  <c r="M16" i="757"/>
  <c r="M17" i="757"/>
  <c r="M18" i="757"/>
  <c r="M19" i="757"/>
  <c r="G11" i="757"/>
  <c r="G12" i="757"/>
  <c r="G13" i="757"/>
  <c r="G14" i="757"/>
  <c r="G15" i="757"/>
  <c r="G16" i="757"/>
  <c r="G17" i="757"/>
  <c r="G18" i="757"/>
  <c r="G19" i="757"/>
  <c r="M42" i="755"/>
  <c r="M43" i="755"/>
  <c r="M44" i="755"/>
  <c r="M45" i="755"/>
  <c r="M46" i="755"/>
  <c r="M47" i="755"/>
  <c r="M48" i="755"/>
  <c r="M33" i="755"/>
  <c r="M34" i="755"/>
  <c r="M35" i="755"/>
  <c r="M36" i="755"/>
  <c r="M24" i="755"/>
  <c r="M25" i="755"/>
  <c r="M26" i="755"/>
  <c r="M27" i="755"/>
  <c r="M11" i="755"/>
  <c r="M12" i="755"/>
  <c r="M13" i="755"/>
  <c r="M14" i="755"/>
  <c r="M15" i="755"/>
  <c r="M16" i="755"/>
  <c r="M17" i="755"/>
  <c r="M18" i="755"/>
  <c r="G10" i="755"/>
  <c r="G11" i="755"/>
  <c r="G12" i="755"/>
  <c r="G13" i="755"/>
  <c r="G14" i="755"/>
  <c r="G15" i="755"/>
  <c r="G16" i="755"/>
  <c r="G17" i="755"/>
  <c r="G18" i="755"/>
  <c r="G23" i="755"/>
  <c r="G24" i="755"/>
  <c r="G25" i="755"/>
  <c r="G26" i="755"/>
  <c r="G27" i="755"/>
  <c r="G32" i="755"/>
  <c r="G33" i="755"/>
  <c r="G34" i="755"/>
  <c r="G35" i="755"/>
  <c r="G36" i="755"/>
  <c r="G41" i="755"/>
  <c r="G42" i="755"/>
  <c r="G43" i="755"/>
  <c r="G44" i="755"/>
  <c r="M71" i="756"/>
  <c r="M72" i="756"/>
  <c r="M73" i="756"/>
  <c r="M74" i="756"/>
  <c r="M75" i="756"/>
  <c r="M76" i="756"/>
  <c r="M77" i="756"/>
  <c r="M65" i="756"/>
  <c r="M66" i="756"/>
  <c r="M67" i="756"/>
  <c r="M59" i="756"/>
  <c r="M60" i="756"/>
  <c r="M61" i="756"/>
  <c r="M62" i="756"/>
  <c r="M53" i="756"/>
  <c r="M54" i="756"/>
  <c r="M55" i="756"/>
  <c r="M56" i="756"/>
  <c r="M47" i="756"/>
  <c r="M48" i="756"/>
  <c r="M49" i="756"/>
  <c r="M40" i="756"/>
  <c r="M41" i="756"/>
  <c r="M42" i="756"/>
  <c r="M43" i="756"/>
  <c r="M44" i="756"/>
  <c r="M34" i="756"/>
  <c r="M35" i="756"/>
  <c r="M36" i="756"/>
  <c r="M37" i="756"/>
  <c r="M28" i="756"/>
  <c r="M29" i="756"/>
  <c r="M30" i="756"/>
  <c r="M31" i="756"/>
  <c r="M21" i="756"/>
  <c r="M22" i="756"/>
  <c r="M23" i="756"/>
  <c r="M24" i="756"/>
  <c r="G13" i="756"/>
  <c r="G14" i="756"/>
  <c r="M12" i="756"/>
  <c r="M13" i="756"/>
  <c r="M14" i="756"/>
  <c r="M15" i="756"/>
  <c r="M16" i="756"/>
  <c r="M17" i="756"/>
  <c r="M18" i="756"/>
  <c r="M9" i="762"/>
  <c r="M21" i="762"/>
  <c r="M22" i="762"/>
  <c r="M23" i="762"/>
  <c r="M24" i="762"/>
  <c r="M25" i="762"/>
  <c r="M26" i="762"/>
  <c r="M27" i="762"/>
  <c r="M28" i="762"/>
  <c r="M29" i="762"/>
  <c r="M10" i="758"/>
  <c r="M11" i="758"/>
  <c r="M12" i="758"/>
  <c r="M13" i="758"/>
  <c r="M14" i="758"/>
  <c r="M15" i="758"/>
  <c r="M16" i="758"/>
  <c r="M17" i="758"/>
  <c r="G10" i="758"/>
  <c r="M11" i="746"/>
  <c r="M12" i="746"/>
  <c r="M13" i="746"/>
  <c r="M14" i="746"/>
  <c r="M15" i="746"/>
  <c r="G11" i="746"/>
  <c r="G12" i="746"/>
  <c r="G13" i="746"/>
  <c r="G14" i="746"/>
  <c r="G15" i="746"/>
  <c r="M89" i="763"/>
  <c r="M90" i="763"/>
  <c r="M91" i="763"/>
  <c r="M92" i="763"/>
  <c r="M93" i="763"/>
  <c r="M80" i="763"/>
  <c r="M81" i="763"/>
  <c r="M82" i="763"/>
  <c r="M83" i="763"/>
  <c r="M84" i="763"/>
  <c r="M70" i="763"/>
  <c r="M71" i="763"/>
  <c r="M72" i="763"/>
  <c r="M73" i="763"/>
  <c r="M74" i="763"/>
  <c r="M62" i="763"/>
  <c r="M63" i="763"/>
  <c r="M64" i="763"/>
  <c r="M65" i="763"/>
  <c r="M53" i="763"/>
  <c r="M54" i="763"/>
  <c r="M55" i="763"/>
  <c r="M56" i="763"/>
  <c r="M57" i="763"/>
  <c r="M44" i="763"/>
  <c r="M45" i="763"/>
  <c r="M46" i="763"/>
  <c r="M35" i="763"/>
  <c r="M36" i="763"/>
  <c r="M37" i="763"/>
  <c r="M26" i="763"/>
  <c r="M27" i="763"/>
  <c r="M28" i="763"/>
  <c r="M13" i="763"/>
  <c r="M14" i="763"/>
  <c r="M15" i="763"/>
  <c r="M16" i="763"/>
  <c r="M17" i="763"/>
  <c r="M18" i="763"/>
  <c r="M19" i="763"/>
  <c r="M20" i="763"/>
  <c r="M12" i="736"/>
  <c r="M13" i="736"/>
  <c r="M14" i="736"/>
  <c r="M15" i="736"/>
  <c r="M16" i="736"/>
  <c r="M17" i="736"/>
  <c r="M18" i="736"/>
  <c r="M19" i="736"/>
  <c r="M20" i="736"/>
  <c r="M21" i="736"/>
  <c r="M22" i="736"/>
  <c r="L37" i="767"/>
  <c r="L38" i="767"/>
  <c r="L39" i="767"/>
  <c r="L40" i="767"/>
  <c r="L41" i="767"/>
  <c r="L35" i="767"/>
  <c r="L36" i="767"/>
  <c r="L15" i="767"/>
  <c r="L16" i="767"/>
  <c r="L13" i="767"/>
  <c r="L14" i="767"/>
  <c r="L26" i="767"/>
  <c r="L27" i="767"/>
  <c r="L24" i="767"/>
  <c r="L25" i="767"/>
  <c r="G47" i="755"/>
  <c r="G48" i="755"/>
  <c r="G45" i="755"/>
  <c r="G46" i="755"/>
  <c r="M50" i="756"/>
  <c r="M68" i="756"/>
  <c r="M11" i="768"/>
  <c r="M12" i="768"/>
  <c r="G11" i="768"/>
  <c r="G12" i="768"/>
  <c r="H9" i="765"/>
  <c r="F6" i="765"/>
  <c r="F4" i="765"/>
  <c r="M9" i="754"/>
  <c r="G10" i="754"/>
  <c r="M10" i="754"/>
  <c r="G11" i="754"/>
  <c r="M11" i="754"/>
  <c r="G12" i="754"/>
  <c r="M12" i="754"/>
  <c r="G13" i="754"/>
  <c r="M13" i="754"/>
  <c r="G14" i="754"/>
  <c r="M14" i="754"/>
  <c r="M19" i="754"/>
  <c r="G20" i="754"/>
  <c r="M20" i="754"/>
  <c r="G21" i="754"/>
  <c r="M21" i="754"/>
  <c r="G22" i="754"/>
  <c r="M22" i="754"/>
  <c r="G23" i="754"/>
  <c r="M23" i="754"/>
  <c r="G24" i="754"/>
  <c r="M24" i="754"/>
  <c r="M10" i="762"/>
  <c r="M11" i="762"/>
  <c r="M12" i="762"/>
  <c r="M13" i="762"/>
  <c r="M14" i="762"/>
  <c r="M15" i="762"/>
  <c r="M16" i="762"/>
  <c r="M17" i="762"/>
  <c r="E3" i="724"/>
  <c r="E118" i="724"/>
  <c r="E4" i="724"/>
  <c r="E119" i="724"/>
  <c r="E5" i="724"/>
  <c r="E120" i="724"/>
  <c r="O375" i="724"/>
  <c r="J12" i="724"/>
  <c r="AC9" i="765"/>
  <c r="X9" i="765"/>
  <c r="S9" i="765"/>
</calcChain>
</file>

<file path=xl/sharedStrings.xml><?xml version="1.0" encoding="utf-8"?>
<sst xmlns="http://schemas.openxmlformats.org/spreadsheetml/2006/main" count="3669" uniqueCount="723">
  <si>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</si>
  <si>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</si>
  <si>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</si>
  <si>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</si>
  <si>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</si>
  <si>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</si>
  <si>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</si>
  <si>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</si>
  <si>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</si>
  <si>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</si>
  <si>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</si>
  <si>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</si>
  <si>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</si>
  <si>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</si>
  <si>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</si>
  <si>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</si>
  <si>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</si>
  <si>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</si>
  <si>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</si>
  <si>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</si>
  <si>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</si>
  <si>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</si>
  <si>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</si>
  <si>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</si>
  <si>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</si>
  <si>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</si>
  <si>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</si>
  <si>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</si>
  <si>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</si>
  <si>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</si>
  <si>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</si>
  <si>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</si>
  <si>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</si>
  <si>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</si>
  <si>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</si>
  <si>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</si>
  <si>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</si>
  <si>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</si>
  <si>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</si>
  <si>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</si>
  <si>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</si>
  <si>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</si>
  <si>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</si>
  <si>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</si>
  <si>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</si>
  <si>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</si>
  <si>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</si>
  <si>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Plan for the Week</t>
  </si>
  <si>
    <t>ALL</t>
  </si>
  <si>
    <t>II</t>
  </si>
  <si>
    <t>IMAT Attendance</t>
  </si>
  <si>
    <t>TGRev/MB - ACCUMULATED MAINTENANCE CHANGES</t>
  </si>
  <si>
    <t>RECESS UNTIL WEDNESDAY</t>
  </si>
  <si>
    <t>RECESS FOR LUNCH and SUBGROUPS</t>
  </si>
  <si>
    <t>BLUETOOTH SIG</t>
  </si>
  <si>
    <t>*</t>
  </si>
  <si>
    <t>Presentation of submissions</t>
  </si>
  <si>
    <t>?</t>
  </si>
  <si>
    <t>Halasz</t>
  </si>
  <si>
    <t>CALL FOR SECRETARY</t>
  </si>
  <si>
    <t>HALASZ</t>
  </si>
  <si>
    <t>Stephens/Ecclesine</t>
  </si>
  <si>
    <t>DT</t>
  </si>
  <si>
    <t>CHAIR - Eldad Perahia / VICE-CHAIR - Vinko Erceg / VICE-CHAIR - James Yee / Editor - Carlos Cordeiro</t>
  </si>
  <si>
    <t>802.11aa (Robust Audio Video Transport Streaming) Objectives For the San Diego Meeting</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</si>
  <si>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</si>
  <si>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</si>
  <si>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</si>
  <si>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</si>
  <si>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</si>
  <si>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</si>
  <si>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</si>
  <si>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</si>
  <si>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</si>
  <si>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</si>
  <si>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</si>
  <si>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</si>
  <si>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</si>
  <si>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</si>
  <si>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</si>
  <si>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</si>
  <si>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</si>
  <si>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</si>
  <si>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</si>
  <si>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</si>
  <si>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</si>
  <si>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</si>
  <si>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</si>
  <si>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</si>
  <si>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</si>
  <si>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</si>
  <si>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</si>
  <si>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</si>
  <si>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</si>
  <si>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</si>
  <si>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</si>
  <si>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</si>
  <si>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</si>
  <si>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</si>
  <si>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</si>
  <si>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</si>
  <si>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</si>
  <si>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MONTEMURRO</t>
  </si>
  <si>
    <t>WG11 REGULATORY</t>
  </si>
  <si>
    <t>ARC SC  (If required)</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</si>
  <si>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</si>
  <si>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</si>
  <si>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</si>
  <si>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</si>
  <si>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</si>
  <si>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</si>
  <si>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</si>
  <si>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</si>
  <si>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</si>
  <si>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</si>
  <si>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</si>
  <si>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</si>
  <si>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</si>
  <si>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</si>
  <si>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</si>
  <si>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</si>
  <si>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</si>
  <si>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</si>
  <si>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</si>
  <si>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</si>
  <si>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</si>
  <si>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</si>
  <si>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</si>
  <si>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</si>
  <si>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</si>
  <si>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</si>
  <si>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</si>
  <si>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</si>
  <si>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</si>
  <si>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</si>
  <si>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</si>
  <si>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</si>
  <si>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</si>
  <si>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</si>
  <si>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</si>
  <si>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</si>
  <si>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</si>
  <si>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</si>
  <si>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</si>
  <si>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</si>
  <si>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</si>
  <si>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</si>
  <si>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</si>
  <si>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</si>
  <si>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</si>
  <si>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</si>
  <si>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</si>
  <si>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</si>
  <si>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</si>
  <si>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</si>
  <si>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</si>
  <si>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</si>
  <si>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</si>
  <si>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</si>
  <si>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</si>
  <si>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</si>
  <si>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</si>
  <si>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</si>
  <si>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</si>
  <si>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</si>
  <si>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</si>
  <si>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</si>
  <si>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</si>
  <si>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</si>
  <si>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</si>
  <si>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</si>
  <si>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</si>
  <si>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</si>
  <si>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</si>
  <si>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</si>
  <si>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</si>
  <si>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</si>
  <si>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</si>
  <si>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</si>
  <si>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</si>
  <si>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</si>
  <si>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</si>
  <si>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</si>
  <si>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</si>
  <si>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</si>
  <si>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</si>
  <si>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</si>
  <si>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</si>
  <si>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</si>
  <si>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</si>
  <si>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</si>
  <si>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</si>
  <si>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</si>
  <si>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</si>
  <si>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</si>
  <si>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</si>
  <si>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</si>
  <si>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</si>
  <si>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</si>
  <si>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</si>
  <si>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</si>
  <si>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</si>
  <si>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</si>
  <si>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</si>
  <si>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</si>
  <si>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</si>
  <si>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</si>
  <si>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</si>
  <si>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</si>
  <si>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</si>
  <si>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</si>
  <si>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</si>
  <si>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</si>
  <si>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</si>
  <si>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</si>
  <si>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</si>
  <si>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</si>
  <si>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</si>
  <si>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</si>
  <si>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</si>
  <si>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</si>
  <si>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</si>
  <si>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</si>
  <si>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</si>
  <si>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</si>
  <si>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</si>
  <si>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</si>
  <si>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</si>
  <si>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</si>
  <si>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</si>
  <si>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</si>
  <si>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</si>
  <si>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</si>
  <si>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</si>
  <si>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</si>
  <si>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</si>
  <si>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</si>
  <si>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</si>
  <si>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</si>
  <si>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</si>
  <si>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</si>
  <si>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</si>
  <si>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</si>
  <si>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</si>
  <si>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</si>
  <si>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</si>
  <si>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</si>
  <si>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</si>
  <si>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</si>
  <si>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</si>
  <si>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</si>
  <si>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</si>
  <si>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</si>
  <si>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</si>
  <si>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</si>
  <si>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</si>
  <si>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</si>
  <si>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</si>
  <si>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</si>
  <si>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</si>
  <si>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</si>
  <si>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</si>
  <si>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</si>
  <si>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</si>
  <si>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</si>
  <si>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</si>
  <si>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</si>
  <si>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</si>
  <si>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</si>
  <si>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</si>
  <si>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</si>
  <si>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</si>
  <si>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</si>
  <si>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</si>
  <si>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</si>
  <si>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</si>
  <si>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</si>
  <si>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</si>
  <si>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</si>
  <si>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</si>
  <si>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</si>
  <si>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</si>
  <si>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</si>
  <si>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</si>
  <si>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</si>
  <si>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</si>
  <si>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</si>
  <si>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</si>
  <si>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</si>
  <si>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</si>
  <si>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</si>
  <si>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</si>
  <si>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</si>
  <si>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</si>
  <si>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</si>
  <si>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</si>
  <si>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</si>
  <si>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</si>
  <si>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</si>
  <si>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</si>
  <si>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</si>
  <si>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</si>
  <si>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</si>
  <si>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</si>
  <si>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</si>
  <si>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</si>
  <si>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</si>
  <si>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</si>
  <si>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</si>
  <si>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</si>
  <si>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</si>
  <si>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</si>
  <si>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</si>
  <si>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</si>
  <si>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</si>
  <si>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</si>
  <si>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</si>
  <si>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</si>
  <si>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</si>
  <si>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</si>
  <si>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</si>
  <si>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</si>
  <si>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</si>
  <si>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</si>
  <si>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</si>
  <si>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</si>
  <si>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</si>
  <si>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</si>
  <si>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</si>
  <si>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</si>
  <si>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</si>
  <si>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</si>
  <si>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</si>
  <si>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</si>
  <si>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</si>
  <si>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</si>
  <si>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</si>
  <si>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</si>
  <si>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</si>
  <si>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</si>
  <si>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</si>
  <si>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</si>
  <si>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</si>
  <si>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</si>
  <si>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</si>
  <si>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</si>
  <si>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</si>
  <si>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</si>
  <si>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</si>
  <si>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</si>
  <si>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</si>
  <si>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</si>
  <si>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</si>
  <si>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</si>
  <si>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</si>
  <si>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</si>
  <si>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</si>
  <si>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</si>
  <si>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</si>
  <si>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</si>
  <si>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</si>
  <si>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</si>
  <si>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</si>
  <si>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</si>
  <si>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</si>
  <si>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</si>
  <si>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</si>
  <si>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</si>
  <si>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</si>
  <si>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</si>
  <si>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</si>
  <si>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</si>
  <si>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</si>
  <si>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</si>
  <si>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</si>
  <si>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</si>
  <si>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</si>
  <si>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</si>
  <si>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</si>
  <si>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</si>
  <si>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</si>
  <si>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</si>
  <si>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</si>
  <si>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</si>
  <si>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</si>
  <si>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</si>
  <si>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</si>
  <si>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</si>
  <si>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</si>
  <si>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</si>
  <si>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</si>
  <si>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</si>
  <si>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</si>
  <si>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</si>
  <si>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</si>
  <si>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</si>
  <si>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</si>
  <si>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</si>
  <si>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</si>
  <si>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</si>
  <si>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</si>
  <si>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</si>
  <si>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</si>
  <si>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</si>
  <si>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</si>
  <si>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</si>
  <si>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</si>
  <si>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</si>
  <si>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</si>
  <si>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</si>
  <si>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</si>
  <si>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</si>
  <si>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</si>
  <si>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</si>
  <si>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</si>
  <si>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</si>
  <si>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</si>
  <si>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</si>
  <si>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</si>
  <si>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</si>
  <si>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</si>
  <si>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</si>
  <si>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</si>
  <si>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</si>
  <si>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</si>
  <si>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</si>
  <si>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</si>
  <si>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</si>
  <si>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</si>
  <si>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</si>
  <si>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</si>
  <si>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</si>
  <si>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</si>
  <si>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</si>
  <si>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</si>
  <si>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</si>
  <si>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</si>
  <si>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</si>
  <si>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</si>
  <si>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</si>
  <si>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</si>
  <si>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</si>
  <si>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</si>
  <si>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</si>
  <si>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</si>
  <si>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</si>
  <si>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</si>
  <si>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</si>
  <si>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</si>
  <si>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</si>
  <si>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</si>
  <si>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</si>
  <si>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</si>
  <si>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</si>
  <si>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</si>
  <si>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</si>
  <si>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</si>
  <si>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</si>
  <si>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</si>
  <si>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</si>
  <si>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</si>
  <si>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</si>
  <si>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</si>
  <si>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</si>
  <si>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</si>
  <si>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</si>
  <si>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</si>
  <si>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</si>
  <si>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</si>
  <si>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</si>
  <si>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</si>
  <si>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</si>
  <si>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</si>
  <si>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TG Meeting Call to Order</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</si>
  <si>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</si>
  <si>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</si>
  <si>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</si>
  <si>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</si>
  <si>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</si>
  <si>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</si>
  <si>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</si>
  <si>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</si>
  <si>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</si>
  <si>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</si>
  <si>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</si>
  <si>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</si>
  <si>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</si>
  <si>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</si>
  <si>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</si>
  <si>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</si>
  <si>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</si>
  <si>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</si>
  <si>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SHERLOCK</t>
  </si>
  <si>
    <t>SIEP</t>
  </si>
  <si>
    <t>NM</t>
  </si>
  <si>
    <t>ISD SG  AGENDA &amp; OBJECTIVES FOR THIS SESSION</t>
  </si>
  <si>
    <t>New Members</t>
  </si>
  <si>
    <t>Social Evening</t>
  </si>
  <si>
    <t>ISD SG</t>
  </si>
  <si>
    <t>Overview of 802.11 policies and Procedures</t>
  </si>
  <si>
    <t>Presentation provided by Stephen McCann - Secretary 802.11</t>
  </si>
  <si>
    <t>Standing</t>
  </si>
  <si>
    <t>Committees</t>
  </si>
  <si>
    <t>Study</t>
  </si>
  <si>
    <t>Groups</t>
  </si>
  <si>
    <t>TASK</t>
  </si>
  <si>
    <t>GROUPS</t>
  </si>
  <si>
    <t>Presenter - Stephen McCann  - Secretary 802.11</t>
  </si>
  <si>
    <t>Orientation Presentation</t>
  </si>
  <si>
    <t>CHAIR - Graham Smith (IDSP Group)/Vice-Chair - Alex Ashley (NDS)</t>
  </si>
  <si>
    <t xml:space="preserve"> TGac ad hoc group Meetings</t>
  </si>
  <si>
    <t>Continue to completion LB171 resolutions</t>
  </si>
  <si>
    <t>Plan for January and teleconferences</t>
  </si>
  <si>
    <t>Approval of minutes</t>
  </si>
  <si>
    <t>Recess until Tuesday at 10:30</t>
  </si>
  <si>
    <t>Recess until Wednesday at 8:00</t>
  </si>
  <si>
    <t>Recess until Wednesday at 16:00</t>
  </si>
  <si>
    <t>Develop PAR/5 Criteria</t>
  </si>
  <si>
    <t>Present Submissions</t>
  </si>
  <si>
    <t>Presentations related to PAR and 5 Criteria topics</t>
  </si>
  <si>
    <t>Presentations  related to PAR and 5 Criteria topics</t>
  </si>
  <si>
    <t>IEEE 802.11 Infrastructure Service Discovery (ISD) Study Group</t>
  </si>
  <si>
    <t>CHAIR pro tem - STEPHEN MCCANN (Research in Motion)</t>
  </si>
  <si>
    <t>Scope and Purpose</t>
  </si>
  <si>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</si>
  <si>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</si>
  <si>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</si>
  <si>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</si>
  <si>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</si>
  <si>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DT/MI</t>
    <phoneticPr fontId="22" type="noConversion"/>
  </si>
  <si>
    <t>Plan for the Week</t>
    <phoneticPr fontId="22" type="noConversion"/>
  </si>
  <si>
    <t>*</t>
    <phoneticPr fontId="22" type="noConversion"/>
  </si>
  <si>
    <t xml:space="preserve"> </t>
    <phoneticPr fontId="22" type="noConversion"/>
  </si>
  <si>
    <t>IEEE802.11ai  MEETING CALLED TO ORDER</t>
    <phoneticPr fontId="22" type="noConversion"/>
  </si>
  <si>
    <t>Chair</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</si>
  <si>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</si>
  <si>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</si>
  <si>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</si>
  <si>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</si>
  <si>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PM2</t>
    <phoneticPr fontId="22" type="noConversion"/>
  </si>
  <si>
    <t xml:space="preserve">  </t>
    <phoneticPr fontId="22" type="noConversion"/>
  </si>
  <si>
    <t>TIME line of task group</t>
    <phoneticPr fontId="22" type="noConversion"/>
  </si>
  <si>
    <t>REVIEW IEEE/802 &amp; 802.11 POLICIES and SC RULES</t>
  </si>
  <si>
    <t>ISD - Infrastructure Service Discovery</t>
  </si>
  <si>
    <t>CMMW SG</t>
  </si>
  <si>
    <t>CMMW SG  AGENDA &amp; OBJECTIVES FOR THIS SESSION</t>
  </si>
  <si>
    <t>CMMW - millimeter wave frequency band operation in China</t>
  </si>
  <si>
    <t>PERAHIA/PENG</t>
  </si>
  <si>
    <t>doc.: IEEE 802.11-12/0461</t>
  </si>
  <si>
    <t xml:space="preserve"> May 13-18  2012</t>
  </si>
  <si>
    <t>May 13-18, 2012</t>
  </si>
  <si>
    <t>AI 1/2</t>
  </si>
  <si>
    <t>SUNDAY (13th)</t>
  </si>
  <si>
    <t>MONDAY (14th)</t>
  </si>
  <si>
    <t>TUESDAY (15th)</t>
  </si>
  <si>
    <t>WEDNESDAY (16th)</t>
  </si>
  <si>
    <t>THURSDAY (17th)</t>
  </si>
  <si>
    <t>FRIDAY (18th)</t>
  </si>
  <si>
    <t>AH 1/2</t>
  </si>
  <si>
    <t>Tentative Agenda for May 2012 Interim</t>
  </si>
  <si>
    <t>Prepare for IEEE Plenary July 2012</t>
  </si>
  <si>
    <t>WNG STANDING COMMITTEE AGENDA - Tuesday, May 15th,  2012 - 08:00-10:00</t>
  </si>
  <si>
    <t>REVIEW AND APPROVE PREVIOUS MINUTES</t>
  </si>
  <si>
    <t>Review of major decisions from previous meeting</t>
  </si>
  <si>
    <t>TASK GROUP AH AGENDA - Monday, May 14th,  2012 - 10:30-12:30</t>
  </si>
  <si>
    <t>Task Group Officers Elections</t>
  </si>
  <si>
    <t>Pesentation of submissions</t>
  </si>
  <si>
    <t>Recess until Monday at 16:00</t>
  </si>
  <si>
    <t>TASK GROUP AH AGENDA - Monday, May 14th,  2012 - 16:00-18:00</t>
  </si>
  <si>
    <t>TASK GROUP AH AGENDA - Tuesday, May 15th,  2012 - 10:30-12:30</t>
  </si>
  <si>
    <t>Recess until Tuesday at 13:30</t>
  </si>
  <si>
    <t>TASK GROUP AH AGENDA - Tuesday, May 15th,  2012 - 13:30-15:30</t>
  </si>
  <si>
    <t>IEEE 802.11ah Ad Hoc MEETINGs CALLED TO ORDER</t>
  </si>
  <si>
    <t>TASK GROUP AH AGENDA - Wednesday, May 16th,  2012 - 8:00-10:00</t>
  </si>
  <si>
    <t>TASK GROUP AH AGENDA - Wednesday, May 16th,  2012 - 16:00-18:00</t>
  </si>
  <si>
    <t>Recess until Thursday at 10:30</t>
  </si>
  <si>
    <t>TASK GROUP AH AGENDA - Thursday, May 17th,  2012 - 8:00-10:00</t>
  </si>
  <si>
    <t>TASK GROUP AH AGENDA - Thursday, May 17th,  2012 - 10:30-12:30</t>
  </si>
  <si>
    <t>TASK GROUP AH AGENDA - Thursday, May 17th,  2012 - 16:00-18:00</t>
  </si>
  <si>
    <t>Discuss goals for June 2012</t>
  </si>
  <si>
    <t>CHAIR - Dave Halasz (Motorola Mobility)</t>
  </si>
  <si>
    <t>ARC SC Agenda -  Wednesday May 16th 2012 - 08:00 - 10:00</t>
  </si>
  <si>
    <t>JTC1 Ad Hoc AGENDA - 15/16/17 May 2012 - PM1</t>
  </si>
  <si>
    <t>Review final version of liaison to SC6 answering Swiss &amp; Chinese NB questions</t>
  </si>
  <si>
    <t>Review WAPI status - appeal by China</t>
  </si>
  <si>
    <t>Regulatory SC AGENDA - Tuesday, May 15,  2012 -10:30-12:30</t>
  </si>
  <si>
    <t>EXCTING global regulatory summaries!</t>
  </si>
  <si>
    <t>Review Transition to changes</t>
  </si>
  <si>
    <t>Review Transition to Executive Committee SG</t>
  </si>
  <si>
    <t>Review NIST PAP2 progress</t>
  </si>
  <si>
    <t>Smart Grid  Ad Hoc AGENDA - Tuesday - May 15, 2012 - PM2</t>
  </si>
  <si>
    <t>Smart Grid  Ad Hoc AGENDA - Wednesday -May 16, 2012 - PM2</t>
  </si>
  <si>
    <t>Complete comment Resolution on draft D2.0</t>
  </si>
  <si>
    <t>TG Officers Election</t>
  </si>
  <si>
    <t>TASK GROUP AC AGENDA -  Monday May 14th 2012 - 10:30am-12:30pm</t>
  </si>
  <si>
    <t>Task Group Officers Election</t>
  </si>
  <si>
    <t>Review from Last Meeting and Ad Hoc</t>
  </si>
  <si>
    <t>TASK GROUP AC AGENDA -  Monday May 14th 2012 - 04:00pm-06:00pm</t>
  </si>
  <si>
    <t>Review IEEE 802 &amp; 802.11 Policies and Procedures</t>
  </si>
  <si>
    <t>Comment Resolution and Straw Polls</t>
  </si>
  <si>
    <t>TASK GROUP AC AGENDA -  Monday May 14th 2012 - 07:30pm-09:30pm</t>
  </si>
  <si>
    <t>TGac Ad Hoc Group Meetings</t>
  </si>
  <si>
    <t>TASK GROUP AC AGENDA -  Tuesday May 15th, 2012 - 10:30am-12:30pm</t>
  </si>
  <si>
    <t>Tgac Ad Hoc Group Meetings</t>
  </si>
  <si>
    <t>TASK GROUP AC AGENDA -  Tuesday May 15th, 2012 - 04:00pm-06:00pm</t>
  </si>
  <si>
    <t>Tgac Meeting</t>
  </si>
  <si>
    <t xml:space="preserve"> TASK GROUP AC AGENDA -  Tuesday May 15th, 2012 07:30pm-09:30pm</t>
  </si>
  <si>
    <t xml:space="preserve"> TASK GROUP AC AGENDA -  Wednesday May 16th, 2012 08:00am-10:00am</t>
  </si>
  <si>
    <t>Tgac Ad Hc group Meetings</t>
  </si>
  <si>
    <t>Comment Resolution and straw polls</t>
  </si>
  <si>
    <t>AD Hoc Group Chair</t>
  </si>
  <si>
    <t xml:space="preserve"> TASK GROUP AC AGENDA -  Wednesday May 16th, 2012 04:00pm-06:00pm</t>
  </si>
  <si>
    <t xml:space="preserve"> TASK GROUP AC AGENDA -  Thursday May 17th, 2012 10:30am-12:30pm</t>
  </si>
  <si>
    <t xml:space="preserve"> TASK GROUP AC AGENDA -  Thursday March 17th, 2012 04:00pm-06:00pm</t>
  </si>
  <si>
    <t>sponsor ballot comment resolution</t>
  </si>
  <si>
    <t>Plan for July 2012</t>
  </si>
  <si>
    <t>TGad AGENDA - Monday May 14, 2012 - 13:30 -15:30</t>
  </si>
  <si>
    <t>Review from March 2012</t>
  </si>
  <si>
    <t>Modify and/or Approve March Minutes</t>
  </si>
  <si>
    <t>TGad AGENDA - Tuesday May 15, 2012 - 13:30 -15:30</t>
  </si>
  <si>
    <t>TGad AGENDA - Wednesday May 16, 2012 - 13:30 -15:30</t>
  </si>
  <si>
    <t>TGad AGENDA - Thursday May 17, 2012 - 13:30 -15:30</t>
  </si>
  <si>
    <t>Planning through July 2012</t>
  </si>
  <si>
    <t>CHAIR  - Michael Montemurro(Research in Motion)</t>
  </si>
  <si>
    <t>TGaf AGENDA - Monday May 14, 2012 - 13:30 -15:30</t>
  </si>
  <si>
    <t>Review and approve speculative draft D1.07</t>
  </si>
  <si>
    <t>Editorial Review of the Draft</t>
  </si>
  <si>
    <t>TGaf AGENDA - Tuesday May 15, 2012 - 16:00-18:00</t>
  </si>
  <si>
    <t>Regulatory Review and PHY Comment Resolution</t>
  </si>
  <si>
    <t>TGaf AGENDA - Wednesday May 16, 2012 - 13:30 -15:30</t>
  </si>
  <si>
    <t>TGaf AGENDA - Thursday May 17, 2012 - 8:00 -10:00</t>
  </si>
  <si>
    <t>TGaf AGENDA - Thursday May , 2012 -13:30 -15:30</t>
  </si>
  <si>
    <t>Submission of spec text for specification framework documentation</t>
    <phoneticPr fontId="22" type="noConversion"/>
  </si>
  <si>
    <t>Creating Spec framework documentation</t>
  </si>
  <si>
    <t xml:space="preserve">TASK  GROUP AI AGENDA  - Monday,  May  14th,  2012 - 10:30-12:30  </t>
    <phoneticPr fontId="22" type="noConversion"/>
  </si>
  <si>
    <t>Review and Approve the  Waikoloa and Teleconference  meeting minutes</t>
    <phoneticPr fontId="22" type="noConversion"/>
  </si>
  <si>
    <t xml:space="preserve">TASK  GROUP AI AGENDA - Monday,  May 14th,  2012 - 16:00-18:00 </t>
    <phoneticPr fontId="22" type="noConversion"/>
  </si>
  <si>
    <t>-</t>
    <phoneticPr fontId="22" type="noConversion"/>
  </si>
  <si>
    <t xml:space="preserve">TASK  GROUP AI AGENDA - Monday,  May  14th,  2012 - 19:30-21:30 </t>
    <phoneticPr fontId="22" type="noConversion"/>
  </si>
  <si>
    <t>Recess until Tuesday AM2</t>
    <phoneticPr fontId="22" type="noConversion"/>
  </si>
  <si>
    <t>TASK  GROUP AI AGENDA - Tuesday,  May  15th,  2012 - 10:30-12:30</t>
    <phoneticPr fontId="22" type="noConversion"/>
  </si>
  <si>
    <t>Recess until PM2</t>
    <phoneticPr fontId="22" type="noConversion"/>
  </si>
  <si>
    <t>TASK  GROUP AI AGENDA - Tuesday,  May  15th, 2012 - 16:00-18:00</t>
    <phoneticPr fontId="22" type="noConversion"/>
  </si>
  <si>
    <t>TASK  GROUP AI AGENDA - Tuesday,  May  15th,  2012 - 19:30-21:30</t>
    <phoneticPr fontId="22" type="noConversion"/>
  </si>
  <si>
    <t>Recess until Wedneday AM1</t>
    <phoneticPr fontId="22" type="noConversion"/>
  </si>
  <si>
    <t>TASK  GROUP AI AGENDA - Wednesday, May 16th,  2012 - 08:00-10:00</t>
    <phoneticPr fontId="22" type="noConversion"/>
  </si>
  <si>
    <t>Recess until  PM1</t>
    <phoneticPr fontId="22" type="noConversion"/>
  </si>
  <si>
    <t>TASK  GROUP AI AGENDA - Wednesday, May 16th,  2012 - 13:30-15:30</t>
    <phoneticPr fontId="22" type="noConversion"/>
  </si>
  <si>
    <t>TASK  GROUP AI AGENDA - Wednesday, May 16th,  2012 - 16:00-18:00</t>
    <phoneticPr fontId="22" type="noConversion"/>
  </si>
  <si>
    <t>Recess until   Thursday AM1</t>
    <phoneticPr fontId="22" type="noConversion"/>
  </si>
  <si>
    <t>TASK  GROUP AI AGENDA - Thursday, May 17th,  2012 - 08:00-10:00</t>
    <phoneticPr fontId="22" type="noConversion"/>
  </si>
  <si>
    <t>Recess until   AM2</t>
    <phoneticPr fontId="22" type="noConversion"/>
  </si>
  <si>
    <t>TASK  GROUP AI AGENDA - Thursday, May 17th,  2012 - 10:30-12:30</t>
    <phoneticPr fontId="22" type="noConversion"/>
  </si>
  <si>
    <t>TASK  GROUP AI AGENDA - Thursday, May 17th,  2012 - 16:00-18:00</t>
    <phoneticPr fontId="22" type="noConversion"/>
  </si>
  <si>
    <t xml:space="preserve">Plan for May &amp; Teleconference </t>
    <phoneticPr fontId="22" type="noConversion"/>
  </si>
  <si>
    <t>CMMW AGENDA - Tuesday May 15, 2012 - 8:00 -10:00</t>
  </si>
  <si>
    <t>C60G AGENDA - Thursday May 17, 2012 - 8:00 -10:00</t>
  </si>
  <si>
    <t>Planning through May 2012 and Motions for Working Group</t>
  </si>
  <si>
    <t>CHAIR - ELDAD PERAHIA (Intel Corporation) &amp; Xiaoming Peng (I2R)</t>
  </si>
  <si>
    <t>CHAIR  - Hiroshi Mano (ATRD Root,Lab)</t>
    <phoneticPr fontId="22" type="noConversion"/>
  </si>
  <si>
    <t>CHAIR  - Rich Kennedy  (RIM)</t>
  </si>
  <si>
    <t>Problem statements and use case presentations</t>
  </si>
  <si>
    <t>ISD SG AGENDA - Monday, May 14, 2012 - 13:30 - 15:30</t>
  </si>
  <si>
    <t>Use Case Discussions</t>
  </si>
  <si>
    <t>Recess until Tuesday</t>
  </si>
  <si>
    <t>ISD SG AGENDA - Tuesday, May 15, 2012 - 13:30 - 15:30</t>
  </si>
  <si>
    <t>Draft PAR and 5 Criteria statements</t>
  </si>
  <si>
    <t>Recess until Thursday</t>
  </si>
  <si>
    <t>ISD SG AGENDA - Thursday, May 17, 2012 - 13:30 - 15:30</t>
  </si>
  <si>
    <t>Contimue with Use Case Discussions and Drafting PAR and 5 Criteria statements</t>
  </si>
  <si>
    <t>Discuss preparation for July 2012 meeting</t>
  </si>
  <si>
    <t>CAC AGENDA -  Sunday May 13, 2012 - 18:30 - 20:30</t>
  </si>
  <si>
    <t>CAC AGENDA -  Thursday May 17, 2012 - 19:30 - 21:00</t>
  </si>
  <si>
    <t>MAY 2012</t>
  </si>
  <si>
    <t>WG21 Agenda plans</t>
  </si>
  <si>
    <t xml:space="preserve">Other special events </t>
  </si>
  <si>
    <t>Wednesday Topics</t>
  </si>
  <si>
    <t xml:space="preserve">WORKING GROUP REPORTS:  </t>
  </si>
  <si>
    <t>Ecclesine</t>
  </si>
  <si>
    <t xml:space="preserve">IEEE 802.19 COEXISTENCE TAG </t>
  </si>
  <si>
    <t>WORKING GROUP JOINT INTER-CHANGE SESSION FOR GROUP DISCUSSION / ALIGNMENT</t>
  </si>
  <si>
    <t>Tutorial Ideas for Plenary in July 2012  (San Diego)</t>
  </si>
  <si>
    <t>WG Chair Appointments</t>
  </si>
  <si>
    <t>WG21 Liaison Report</t>
  </si>
  <si>
    <t>WG18 Liaison Report</t>
  </si>
  <si>
    <t>PENG</t>
  </si>
  <si>
    <t>Future Venues</t>
  </si>
  <si>
    <t>133rd IEEE 802.11 WIRELESS LOCAL AREA NETWORKS SESSION</t>
  </si>
  <si>
    <t>Hyatt Regency    Atlanta, Georgia, US</t>
  </si>
  <si>
    <t>IEEE 802.11 WG OPENING PLENARY AGENDA - Monday,  May 14th, 2012 - 9:00-10:00</t>
  </si>
  <si>
    <t>IEEE 802.11 WG MID-SESSION PLENARY AGENDA - Wednesday, May 16, 2012 - 10:30-12:30</t>
  </si>
  <si>
    <t>IEEE 802.11 WG CLOSING PLENARY AGENDA - Friday, May 18, 2012 - 08:00-12:00</t>
  </si>
  <si>
    <t>Task Group  &amp; Standing Committee Officer Elections</t>
  </si>
  <si>
    <t>Elections  (11-12-0463)</t>
  </si>
  <si>
    <t>Report on EXCOM  or Standards Board activities since November 2011   (11-12-0463)</t>
  </si>
  <si>
    <t>LOAs received    (11-12-0463)</t>
  </si>
  <si>
    <t>Drafts for Sale in IEEE shop     (11-12-0463)</t>
  </si>
  <si>
    <t>Drafts to liaise with ISO/JTC1/SC6     (11-12-0463)</t>
  </si>
  <si>
    <t>Missing Chairs and Replacements (11-12-0462)</t>
  </si>
  <si>
    <t xml:space="preserve">NEXT MTG: # 134: Hyatt Regency, San Diego,  CA, USA - July 15-20,  2012   802 Plenary </t>
  </si>
  <si>
    <t>TGai (Fast Initial Link Setup)  TASK GROUP AGENDA &amp; OBJECTIVES FOR THIS SESSION</t>
  </si>
  <si>
    <t>New Members  Agenda -  Monday May 16th 2012 - 10:30 - 12:30</t>
  </si>
  <si>
    <t>REVIEW &amp; APPROVE WG MINUTES (DOC: 11-12-00381r0)  Waikoloa,  (March 2012)</t>
  </si>
  <si>
    <t>July 2012 Tutorials</t>
  </si>
  <si>
    <t>WG VOTER MEMBERSHIP SUMMARY    (11-11-0038r2)</t>
  </si>
  <si>
    <t>VOTER STATUS REQUESTS FOR WG VOTING MEMBERSHIP      (11-11-0038r2)</t>
  </si>
  <si>
    <t>WG ATTENDANCE PROCEDURES AND UPDATE       (11-11-0038r2)</t>
  </si>
  <si>
    <t>WG DOCUMENTATION SERVER AND UPDATE       (11-11-0038r2)</t>
  </si>
  <si>
    <t>Other WG meeting plans for the week  [16, 18, 19, 20, 21, 22] (11-12-0463)</t>
  </si>
  <si>
    <t>802 University Outreach program starting in July</t>
  </si>
  <si>
    <t>R3</t>
  </si>
  <si>
    <t>IMAT Status report</t>
  </si>
  <si>
    <t>TRILL Liaison request</t>
  </si>
  <si>
    <t>EASTLAKE</t>
  </si>
  <si>
    <t>Introduction of REVmc revision PAR</t>
  </si>
  <si>
    <t>Introduction of CMMW new project PAR and 5C</t>
  </si>
  <si>
    <t>ROSDAHL/ROLFE</t>
  </si>
  <si>
    <t>University Outreach</t>
  </si>
  <si>
    <t xml:space="preserve">KRAEMER </t>
  </si>
  <si>
    <t>2012-May -16</t>
  </si>
  <si>
    <t xml:space="preserve">MIC Whitespace </t>
  </si>
  <si>
    <t>HARADA</t>
  </si>
  <si>
    <t>R6</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</si>
</sst>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 numFmtId="174" formatCode="_([$€]* #,##0.0_);_([$€]* \(#,##0.0\);_([$€]* &quot;-&quot;??_);_(@_)"/>
  </numFmts>
  <fonts count="161"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11"/>
      <name val="Calibri"/>
      <family val="2"/>
    </font>
    <font>
      <b/>
      <sz val="11"/>
      <name val="Calibri"/>
      <family val="2"/>
    </font>
    <font>
      <sz val="11"/>
      <name val="Times New Roman"/>
      <family val="1"/>
    </font>
    <font>
      <b/>
      <i/>
      <sz val="32"/>
      <name val="Papyrus"/>
      <family val="4"/>
    </font>
    <font>
      <sz val="8"/>
      <name val="Verdana"/>
      <family val="2"/>
    </font>
    <font>
      <b/>
      <sz val="28"/>
      <color indexed="8"/>
      <name val="Arial"/>
      <family val="2"/>
    </font>
    <font>
      <b/>
      <sz val="36"/>
      <color indexed="12"/>
      <name val="Arial"/>
      <family val="2"/>
    </font>
    <font>
      <sz val="36"/>
      <name val="Arial"/>
      <family val="2"/>
    </font>
    <font>
      <sz val="72"/>
      <name val="Bauhaus 93"/>
      <family val="5"/>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indexed="20"/>
      <name val="Calibri"/>
      <family val="2"/>
      <scheme val="minor"/>
    </font>
    <font>
      <sz val="11"/>
      <color theme="1"/>
      <name val="Calibri"/>
      <family val="2"/>
      <scheme val="minor"/>
    </font>
    <font>
      <b/>
      <sz val="12"/>
      <color theme="1"/>
      <name val="Arial"/>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1"/>
      <name val="Calibri"/>
      <family val="2"/>
      <scheme val="minor"/>
    </font>
    <font>
      <b/>
      <sz val="12"/>
      <color rgb="FFFF0000"/>
      <name val="Arial"/>
      <family val="2"/>
    </font>
    <font>
      <b/>
      <sz val="14"/>
      <color theme="1"/>
      <name val="Arial"/>
      <family val="2"/>
    </font>
    <font>
      <sz val="10"/>
      <color theme="0"/>
      <name val="Arial"/>
      <family val="2"/>
    </font>
    <font>
      <b/>
      <sz val="12"/>
      <color theme="0"/>
      <name val="Arial"/>
      <family val="2"/>
    </font>
    <font>
      <b/>
      <sz val="36"/>
      <color theme="1"/>
      <name val="Arial"/>
      <family val="2"/>
    </font>
    <font>
      <b/>
      <sz val="48"/>
      <color theme="1"/>
      <name val="Arial"/>
      <family val="2"/>
    </font>
    <font>
      <b/>
      <sz val="14"/>
      <color theme="0"/>
      <name val="Arial"/>
      <family val="2"/>
    </font>
    <font>
      <b/>
      <sz val="36"/>
      <color indexed="8"/>
      <name val="Bookman Old Style"/>
      <family val="1"/>
    </font>
    <font>
      <b/>
      <sz val="12"/>
      <color indexed="19"/>
      <name val="Arial"/>
      <family val="2"/>
    </font>
    <font>
      <b/>
      <sz val="12"/>
      <color rgb="FF1F1FD1"/>
      <name val="Arial"/>
      <family val="2"/>
    </font>
    <font>
      <b/>
      <sz val="12"/>
      <color rgb="FF1033E0"/>
      <name val="Arial"/>
      <family val="2"/>
    </font>
    <font>
      <b/>
      <sz val="11"/>
      <color rgb="FF1033E0"/>
      <name val="Arial"/>
      <family val="2"/>
    </font>
    <font>
      <b/>
      <sz val="10"/>
      <color indexed="12"/>
      <name val="Arial"/>
      <family val="2"/>
    </font>
    <font>
      <b/>
      <sz val="10"/>
      <color theme="0"/>
      <name val="Arial"/>
      <family val="2"/>
    </font>
    <font>
      <b/>
      <sz val="12"/>
      <color rgb="FF0070C0"/>
      <name val="Arial"/>
      <family val="2"/>
    </font>
    <font>
      <b/>
      <sz val="48"/>
      <color indexed="8"/>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22"/>
        <bgColor indexed="31"/>
      </patternFill>
    </fill>
    <fill>
      <patternFill patternType="solid">
        <fgColor indexed="14"/>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0"/>
        <bgColor indexed="64"/>
      </patternFill>
    </fill>
    <fill>
      <patternFill patternType="solid">
        <fgColor indexed="15"/>
        <bgColor indexed="64"/>
      </patternFill>
    </fill>
    <fill>
      <patternFill patternType="solid">
        <fgColor indexed="46"/>
        <bgColor indexed="64"/>
      </patternFill>
    </fill>
    <fill>
      <patternFill patternType="solid">
        <fgColor indexed="53"/>
        <bgColor indexed="64"/>
      </patternFill>
    </fill>
    <fill>
      <patternFill patternType="solid">
        <fgColor indexed="11"/>
        <bgColor indexed="64"/>
      </patternFill>
    </fill>
    <fill>
      <patternFill patternType="solid">
        <fgColor indexed="36"/>
        <bgColor indexed="22"/>
      </patternFill>
    </fill>
    <fill>
      <patternFill patternType="solid">
        <fgColor indexed="42"/>
        <bgColor indexed="64"/>
      </patternFill>
    </fill>
    <fill>
      <patternFill patternType="solid">
        <fgColor indexed="55"/>
        <bgColor indexed="64"/>
      </patternFill>
    </fill>
    <fill>
      <patternFill patternType="solid">
        <fgColor indexed="16"/>
        <bgColor indexed="64"/>
      </patternFill>
    </fill>
    <fill>
      <patternFill patternType="solid">
        <fgColor indexed="8"/>
        <bgColor indexed="58"/>
      </patternFill>
    </fill>
    <fill>
      <patternFill patternType="solid">
        <fgColor indexed="22"/>
        <bgColor indexed="58"/>
      </patternFill>
    </fill>
    <fill>
      <patternFill patternType="solid">
        <fgColor indexed="43"/>
        <bgColor indexed="26"/>
      </patternFill>
    </fill>
    <fill>
      <patternFill patternType="solid">
        <fgColor indexed="55"/>
        <bgColor indexed="58"/>
      </patternFill>
    </fill>
    <fill>
      <patternFill patternType="solid">
        <fgColor indexed="55"/>
        <bgColor indexed="31"/>
      </patternFill>
    </fill>
    <fill>
      <patternFill patternType="solid">
        <fgColor indexed="20"/>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rgb="FFFFC7CE"/>
      </patternFill>
    </fill>
    <fill>
      <patternFill patternType="solid">
        <fgColor theme="2"/>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969696"/>
        <bgColor indexed="64"/>
      </patternFill>
    </fill>
    <fill>
      <patternFill patternType="solid">
        <fgColor theme="0" tint="-0.34998626667073579"/>
        <bgColor indexed="64"/>
      </patternFill>
    </fill>
    <fill>
      <patternFill patternType="solid">
        <fgColor rgb="FF9D9D9D"/>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CCFF33"/>
        <bgColor indexed="64"/>
      </patternFill>
    </fill>
    <fill>
      <patternFill patternType="solid">
        <fgColor theme="3"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00FFCC"/>
        <bgColor indexed="64"/>
      </patternFill>
    </fill>
    <fill>
      <patternFill patternType="solid">
        <fgColor theme="4" tint="0.39997558519241921"/>
        <bgColor indexed="40"/>
      </patternFill>
    </fill>
    <fill>
      <patternFill patternType="solid">
        <fgColor rgb="FFFFFF0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9"/>
      </top>
      <bottom/>
      <diagonal/>
    </border>
    <border>
      <left/>
      <right style="medium">
        <color indexed="8"/>
      </right>
      <top/>
      <bottom style="thin">
        <color indexed="64"/>
      </bottom>
      <diagonal/>
    </border>
    <border>
      <left style="medium">
        <color indexed="64"/>
      </left>
      <right style="medium">
        <color indexed="64"/>
      </right>
      <top/>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179">
    <xf numFmtId="169" fontId="0" fillId="0" borderId="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37" fillId="64" borderId="0" applyNumberFormat="0" applyBorder="0" applyAlignment="0" applyProtection="0"/>
    <xf numFmtId="169" fontId="110" fillId="4" borderId="0" applyNumberFormat="0" applyBorder="0" applyAlignment="0" applyProtection="0"/>
    <xf numFmtId="169" fontId="130" fillId="9" borderId="1" applyNumberFormat="0" applyAlignment="0" applyProtection="0"/>
    <xf numFmtId="169" fontId="112"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169" fontId="131" fillId="0" borderId="0" applyNumberFormat="0" applyFill="0" applyBorder="0" applyAlignment="0" applyProtection="0"/>
    <xf numFmtId="169" fontId="109" fillId="6" borderId="0" applyNumberFormat="0" applyBorder="0" applyAlignment="0" applyProtection="0"/>
    <xf numFmtId="169" fontId="109" fillId="6" borderId="0" applyNumberFormat="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132" fillId="3" borderId="1" applyNumberFormat="0" applyAlignment="0" applyProtection="0"/>
    <xf numFmtId="169" fontId="111" fillId="0" borderId="6" applyNumberFormat="0" applyFill="0" applyAlignment="0" applyProtection="0"/>
    <xf numFmtId="169" fontId="133" fillId="12" borderId="0" applyNumberFormat="0" applyBorder="0" applyAlignment="0" applyProtection="0"/>
    <xf numFmtId="169" fontId="9" fillId="0" borderId="0"/>
    <xf numFmtId="169" fontId="3" fillId="0" borderId="0"/>
    <xf numFmtId="169" fontId="3" fillId="0" borderId="0"/>
    <xf numFmtId="169" fontId="138" fillId="0" borderId="0"/>
    <xf numFmtId="169" fontId="2" fillId="0" borderId="0"/>
    <xf numFmtId="169" fontId="138" fillId="0" borderId="0"/>
    <xf numFmtId="169" fontId="2" fillId="0" borderId="0"/>
    <xf numFmtId="164" fontId="7" fillId="0" borderId="0"/>
    <xf numFmtId="164" fontId="7" fillId="0" borderId="0"/>
    <xf numFmtId="164" fontId="7" fillId="0" borderId="0"/>
    <xf numFmtId="164" fontId="7" fillId="0" borderId="0"/>
    <xf numFmtId="169" fontId="78" fillId="24" borderId="0"/>
    <xf numFmtId="169" fontId="3" fillId="24" borderId="0"/>
    <xf numFmtId="169" fontId="3" fillId="5" borderId="7" applyNumberFormat="0" applyFont="0" applyAlignment="0" applyProtection="0"/>
    <xf numFmtId="169" fontId="3" fillId="5" borderId="7" applyNumberFormat="0" applyFont="0" applyAlignment="0" applyProtection="0"/>
    <xf numFmtId="169" fontId="134" fillId="9" borderId="8" applyNumberFormat="0" applyAlignment="0" applyProtection="0"/>
    <xf numFmtId="169" fontId="110" fillId="4" borderId="0" applyNumberFormat="0" applyBorder="0" applyAlignment="0" applyProtection="0"/>
    <xf numFmtId="169" fontId="105" fillId="0" borderId="0" applyNumberFormat="0" applyFill="0" applyBorder="0" applyAlignment="0" applyProtection="0"/>
    <xf numFmtId="169" fontId="135" fillId="0" borderId="9" applyNumberFormat="0" applyFill="0" applyAlignment="0" applyProtection="0"/>
    <xf numFmtId="169" fontId="105" fillId="0" borderId="0" applyNumberFormat="0" applyFill="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111" fillId="0" borderId="6" applyNumberFormat="0" applyFill="0" applyAlignment="0" applyProtection="0"/>
    <xf numFmtId="169" fontId="136" fillId="0" borderId="0" applyNumberFormat="0" applyFill="0" applyBorder="0" applyAlignment="0" applyProtection="0"/>
    <xf numFmtId="169" fontId="112" fillId="23" borderId="2" applyNumberFormat="0" applyAlignment="0" applyProtection="0"/>
    <xf numFmtId="0" fontId="78"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0" fillId="4" borderId="0" applyNumberFormat="0" applyBorder="0" applyAlignment="0" applyProtection="0"/>
    <xf numFmtId="0" fontId="130" fillId="9" borderId="1" applyNumberFormat="0" applyAlignment="0" applyProtection="0"/>
    <xf numFmtId="0" fontId="112" fillId="23" borderId="2" applyNumberFormat="0" applyAlignment="0" applyProtection="0"/>
    <xf numFmtId="0" fontId="131" fillId="0" borderId="0" applyNumberFormat="0" applyFill="0" applyBorder="0" applyAlignment="0" applyProtection="0"/>
    <xf numFmtId="0" fontId="109" fillId="6" borderId="0" applyNumberFormat="0" applyBorder="0" applyAlignment="0" applyProtection="0"/>
    <xf numFmtId="0" fontId="109" fillId="6" borderId="0" applyNumberFormat="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32" fillId="3" borderId="1" applyNumberFormat="0" applyAlignment="0" applyProtection="0"/>
    <xf numFmtId="0" fontId="111" fillId="0" borderId="6" applyNumberFormat="0" applyFill="0" applyAlignment="0" applyProtection="0"/>
    <xf numFmtId="0" fontId="133" fillId="12" borderId="0" applyNumberFormat="0" applyBorder="0" applyAlignment="0" applyProtection="0"/>
    <xf numFmtId="0" fontId="3" fillId="0" borderId="0"/>
    <xf numFmtId="0" fontId="3" fillId="0" borderId="0"/>
    <xf numFmtId="0" fontId="1" fillId="0" borderId="0"/>
    <xf numFmtId="0" fontId="2" fillId="0" borderId="0"/>
    <xf numFmtId="0" fontId="3" fillId="5" borderId="7" applyNumberFormat="0" applyFont="0" applyAlignment="0" applyProtection="0"/>
    <xf numFmtId="0" fontId="3" fillId="5" borderId="7" applyNumberFormat="0" applyFont="0" applyAlignment="0" applyProtection="0"/>
    <xf numFmtId="0" fontId="134" fillId="9" borderId="8" applyNumberFormat="0" applyAlignment="0" applyProtection="0"/>
    <xf numFmtId="0" fontId="110" fillId="4" borderId="0" applyNumberFormat="0" applyBorder="0" applyAlignment="0" applyProtection="0"/>
    <xf numFmtId="0" fontId="105" fillId="0" borderId="0" applyNumberFormat="0" applyFill="0" applyBorder="0" applyAlignment="0" applyProtection="0"/>
    <xf numFmtId="0" fontId="135" fillId="0" borderId="9" applyNumberFormat="0" applyFill="0" applyAlignment="0" applyProtection="0"/>
    <xf numFmtId="0" fontId="105" fillId="0" borderId="0" applyNumberFormat="0" applyFill="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111" fillId="0" borderId="6" applyNumberFormat="0" applyFill="0" applyAlignment="0" applyProtection="0"/>
    <xf numFmtId="0" fontId="136" fillId="0" borderId="0" applyNumberFormat="0" applyFill="0" applyBorder="0" applyAlignment="0" applyProtection="0"/>
    <xf numFmtId="0" fontId="112" fillId="23" borderId="2" applyNumberFormat="0" applyAlignment="0" applyProtection="0"/>
  </cellStyleXfs>
  <cellXfs count="1636">
    <xf numFmtId="169" fontId="0" fillId="0" borderId="0" xfId="0"/>
    <xf numFmtId="164" fontId="27" fillId="25" borderId="0" xfId="76" applyNumberFormat="1" applyFont="1" applyFill="1" applyBorder="1" applyAlignment="1" applyProtection="1">
      <alignment horizontal="left" vertical="center"/>
    </xf>
    <xf numFmtId="164" fontId="23" fillId="25" borderId="0" xfId="76" applyFont="1" applyFill="1" applyBorder="1" applyAlignment="1">
      <alignment horizontal="left" vertical="center"/>
    </xf>
    <xf numFmtId="164" fontId="28" fillId="26" borderId="0" xfId="79" applyFont="1" applyFill="1" applyBorder="1" applyAlignment="1">
      <alignment horizontal="center" vertical="center"/>
    </xf>
    <xf numFmtId="169" fontId="4" fillId="0" borderId="0" xfId="0" applyFont="1" applyFill="1" applyBorder="1" applyAlignment="1">
      <alignment vertical="center"/>
    </xf>
    <xf numFmtId="164" fontId="27" fillId="25" borderId="0" xfId="76" applyNumberFormat="1" applyFont="1" applyFill="1" applyBorder="1" applyAlignment="1" applyProtection="1">
      <alignment horizontal="center" vertical="center"/>
    </xf>
    <xf numFmtId="164" fontId="28" fillId="26" borderId="10" xfId="79" applyFont="1" applyFill="1" applyBorder="1" applyAlignment="1">
      <alignment horizontal="center" vertical="center"/>
    </xf>
    <xf numFmtId="164" fontId="27" fillId="0" borderId="0" xfId="76"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38" fillId="26" borderId="0" xfId="76" applyFont="1" applyFill="1" applyBorder="1" applyAlignment="1">
      <alignment vertical="center"/>
    </xf>
    <xf numFmtId="164" fontId="21" fillId="26"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7" fillId="25" borderId="10" xfId="76" applyNumberFormat="1" applyFont="1" applyFill="1" applyBorder="1" applyAlignment="1" applyProtection="1">
      <alignment horizontal="left" vertical="center"/>
    </xf>
    <xf numFmtId="169" fontId="25" fillId="27" borderId="0" xfId="76" applyNumberFormat="1" applyFont="1" applyFill="1" applyBorder="1" applyAlignment="1">
      <alignment horizontal="left" vertical="center"/>
    </xf>
    <xf numFmtId="164" fontId="25" fillId="27" borderId="0" xfId="76" quotePrefix="1" applyFont="1" applyFill="1" applyBorder="1" applyAlignment="1">
      <alignment horizontal="left" vertical="center"/>
    </xf>
    <xf numFmtId="169" fontId="4" fillId="27" borderId="0" xfId="0" applyFont="1" applyFill="1" applyBorder="1" applyAlignment="1">
      <alignment vertical="center"/>
    </xf>
    <xf numFmtId="169"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6" applyNumberFormat="1" applyFont="1" applyFill="1" applyBorder="1" applyAlignment="1" applyProtection="1">
      <alignment horizontal="left" vertical="center"/>
    </xf>
    <xf numFmtId="169" fontId="31" fillId="28" borderId="0" xfId="0" applyFont="1" applyFill="1" applyBorder="1" applyAlignment="1">
      <alignment vertical="center"/>
    </xf>
    <xf numFmtId="164" fontId="20" fillId="27" borderId="0" xfId="76" quotePrefix="1" applyFont="1" applyFill="1" applyBorder="1" applyAlignment="1">
      <alignment horizontal="center" vertical="center"/>
    </xf>
    <xf numFmtId="169" fontId="0" fillId="27" borderId="0" xfId="0" applyFill="1" applyAlignment="1">
      <alignment vertical="center"/>
    </xf>
    <xf numFmtId="164" fontId="21" fillId="26" borderId="11" xfId="76" applyFont="1" applyFill="1" applyBorder="1" applyAlignment="1">
      <alignment horizontal="center"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12"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6" borderId="0" xfId="76" applyFont="1" applyFill="1" applyBorder="1" applyAlignment="1">
      <alignment horizontal="left" vertical="center"/>
    </xf>
    <xf numFmtId="169" fontId="33" fillId="27" borderId="0" xfId="62"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7" borderId="0" xfId="0" applyFill="1" applyBorder="1" applyAlignment="1">
      <alignment vertical="center"/>
    </xf>
    <xf numFmtId="169" fontId="51" fillId="27" borderId="0" xfId="0" applyFont="1" applyFill="1"/>
    <xf numFmtId="169" fontId="51" fillId="27" borderId="12" xfId="0" applyFont="1" applyFill="1" applyBorder="1"/>
    <xf numFmtId="169" fontId="51" fillId="27" borderId="0" xfId="0" applyFont="1" applyFill="1" applyBorder="1"/>
    <xf numFmtId="169" fontId="51" fillId="27" borderId="0" xfId="0" applyFont="1" applyFill="1" applyBorder="1" applyAlignment="1">
      <alignment vertical="top"/>
    </xf>
    <xf numFmtId="169" fontId="0" fillId="29" borderId="14" xfId="0" applyFill="1" applyBorder="1" applyAlignment="1">
      <alignment vertical="center"/>
    </xf>
    <xf numFmtId="169" fontId="0" fillId="29" borderId="15" xfId="0" applyFill="1" applyBorder="1" applyAlignment="1">
      <alignment vertical="center"/>
    </xf>
    <xf numFmtId="169" fontId="0" fillId="29" borderId="0" xfId="0" applyFill="1" applyBorder="1" applyAlignment="1">
      <alignment vertical="center"/>
    </xf>
    <xf numFmtId="169" fontId="12" fillId="0" borderId="0" xfId="0" applyFont="1"/>
    <xf numFmtId="169" fontId="49" fillId="26" borderId="16" xfId="0" applyFont="1" applyFill="1" applyBorder="1" applyAlignment="1">
      <alignment horizontal="left"/>
    </xf>
    <xf numFmtId="169" fontId="0" fillId="27" borderId="17" xfId="0" applyFill="1" applyBorder="1" applyAlignment="1">
      <alignment vertical="center"/>
    </xf>
    <xf numFmtId="169" fontId="0" fillId="27" borderId="14" xfId="0" applyFill="1" applyBorder="1" applyAlignment="1">
      <alignment vertical="center"/>
    </xf>
    <xf numFmtId="169" fontId="9" fillId="27" borderId="14" xfId="0" applyFont="1" applyFill="1" applyBorder="1" applyAlignment="1">
      <alignment vertical="center"/>
    </xf>
    <xf numFmtId="169" fontId="16" fillId="27" borderId="0" xfId="0" applyFont="1" applyFill="1" applyAlignment="1">
      <alignment vertical="center"/>
    </xf>
    <xf numFmtId="169" fontId="16" fillId="27" borderId="0" xfId="0" applyFont="1" applyFill="1"/>
    <xf numFmtId="169" fontId="16" fillId="27"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7" borderId="0" xfId="0" applyFont="1" applyFill="1" applyBorder="1" applyAlignment="1">
      <alignment horizontal="center" vertical="center" wrapText="1"/>
    </xf>
    <xf numFmtId="170" fontId="28" fillId="26" borderId="18" xfId="79" applyNumberFormat="1" applyFont="1" applyFill="1" applyBorder="1" applyAlignment="1">
      <alignment horizontal="center" vertical="center"/>
    </xf>
    <xf numFmtId="170" fontId="28" fillId="26" borderId="19" xfId="79" applyNumberFormat="1" applyFont="1" applyFill="1" applyBorder="1" applyAlignment="1">
      <alignment horizontal="center" vertical="center"/>
    </xf>
    <xf numFmtId="169" fontId="31" fillId="28" borderId="14" xfId="0" applyFont="1" applyFill="1" applyBorder="1" applyAlignment="1">
      <alignment vertical="center"/>
    </xf>
    <xf numFmtId="169" fontId="0" fillId="27"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30" borderId="0" xfId="0" applyFont="1" applyFill="1" applyBorder="1"/>
    <xf numFmtId="169" fontId="64" fillId="0" borderId="0" xfId="62" applyFont="1" applyBorder="1" applyAlignment="1" applyProtection="1">
      <alignment horizontal="left" wrapText="1" indent="1"/>
    </xf>
    <xf numFmtId="169" fontId="8" fillId="27" borderId="0" xfId="0" applyFont="1" applyFill="1" applyBorder="1" applyAlignment="1">
      <alignment horizontal="justify" vertical="top" wrapText="1"/>
    </xf>
    <xf numFmtId="169" fontId="16" fillId="27" borderId="20" xfId="0" applyFont="1" applyFill="1" applyBorder="1" applyAlignment="1">
      <alignment vertical="top"/>
    </xf>
    <xf numFmtId="169" fontId="57" fillId="27" borderId="21" xfId="62" applyFont="1" applyFill="1" applyBorder="1" applyAlignment="1" applyProtection="1">
      <alignment horizontal="justify" vertical="center" wrapText="1"/>
    </xf>
    <xf numFmtId="169" fontId="66" fillId="0" borderId="0" xfId="0" applyFont="1"/>
    <xf numFmtId="169" fontId="49" fillId="26" borderId="22" xfId="0" applyFont="1" applyFill="1" applyBorder="1" applyAlignment="1">
      <alignment horizontal="left"/>
    </xf>
    <xf numFmtId="169" fontId="31" fillId="0" borderId="0" xfId="0" applyFont="1" applyBorder="1" applyAlignment="1">
      <alignment vertical="center"/>
    </xf>
    <xf numFmtId="1" fontId="67" fillId="0" borderId="0" xfId="76" applyNumberFormat="1" applyFont="1" applyBorder="1" applyAlignment="1">
      <alignment horizontal="center" vertical="center"/>
    </xf>
    <xf numFmtId="1" fontId="68" fillId="27" borderId="0" xfId="76" applyNumberFormat="1" applyFont="1" applyFill="1" applyBorder="1" applyAlignment="1">
      <alignment horizontal="center" vertical="center"/>
    </xf>
    <xf numFmtId="1" fontId="67" fillId="0" borderId="0" xfId="76" applyNumberFormat="1" applyFont="1" applyFill="1" applyBorder="1" applyAlignment="1">
      <alignment horizontal="center" vertical="center"/>
    </xf>
    <xf numFmtId="1" fontId="67" fillId="27" borderId="0" xfId="79" applyNumberFormat="1" applyFont="1" applyFill="1" applyBorder="1" applyAlignment="1">
      <alignment horizontal="center" vertical="center"/>
    </xf>
    <xf numFmtId="1" fontId="69" fillId="0" borderId="0" xfId="76" applyNumberFormat="1" applyFont="1" applyFill="1" applyBorder="1" applyAlignment="1">
      <alignment horizontal="center" vertical="center"/>
    </xf>
    <xf numFmtId="164" fontId="15" fillId="31" borderId="11" xfId="76" applyFont="1" applyFill="1" applyBorder="1" applyAlignment="1">
      <alignment horizontal="center" vertical="center"/>
    </xf>
    <xf numFmtId="164" fontId="27" fillId="26" borderId="11" xfId="76" applyNumberFormat="1" applyFont="1" applyFill="1" applyBorder="1" applyAlignment="1" applyProtection="1">
      <alignment horizontal="left" vertical="center"/>
    </xf>
    <xf numFmtId="164" fontId="27" fillId="26" borderId="11" xfId="76" applyFont="1" applyFill="1" applyBorder="1" applyAlignment="1">
      <alignment horizontal="left" vertical="center"/>
    </xf>
    <xf numFmtId="164" fontId="27" fillId="26" borderId="10" xfId="76" applyNumberFormat="1" applyFont="1" applyFill="1" applyBorder="1" applyAlignment="1" applyProtection="1">
      <alignment horizontal="left" vertical="center"/>
    </xf>
    <xf numFmtId="164" fontId="23" fillId="26" borderId="10" xfId="76" applyFont="1" applyFill="1" applyBorder="1" applyAlignment="1">
      <alignment horizontal="left" vertical="center"/>
    </xf>
    <xf numFmtId="172" fontId="51" fillId="0" borderId="0" xfId="0" quotePrefix="1" applyNumberFormat="1" applyFont="1"/>
    <xf numFmtId="1" fontId="71" fillId="27" borderId="0" xfId="76" applyNumberFormat="1" applyFont="1" applyFill="1" applyBorder="1" applyAlignment="1">
      <alignment horizontal="center" vertical="center"/>
    </xf>
    <xf numFmtId="169" fontId="54" fillId="26" borderId="23" xfId="0" applyFont="1" applyFill="1" applyBorder="1" applyAlignment="1">
      <alignment vertical="center"/>
    </xf>
    <xf numFmtId="169" fontId="49" fillId="26" borderId="24" xfId="0" applyFont="1" applyFill="1" applyBorder="1" applyAlignment="1">
      <alignment horizontal="left"/>
    </xf>
    <xf numFmtId="169" fontId="24" fillId="27" borderId="20"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5"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6" applyFont="1" applyFill="1" applyBorder="1" applyAlignment="1">
      <alignment horizontal="left" vertical="center"/>
    </xf>
    <xf numFmtId="164" fontId="3" fillId="25" borderId="0" xfId="76" applyFont="1" applyFill="1" applyBorder="1" applyAlignment="1">
      <alignment horizontal="left" vertical="center"/>
    </xf>
    <xf numFmtId="169" fontId="5" fillId="0" borderId="0" xfId="70" applyFont="1" applyFill="1" applyBorder="1" applyAlignment="1">
      <alignment vertical="center"/>
    </xf>
    <xf numFmtId="169" fontId="19" fillId="27" borderId="23" xfId="0" applyFont="1" applyFill="1" applyBorder="1" applyAlignment="1">
      <alignment horizontal="center" vertical="center"/>
    </xf>
    <xf numFmtId="167" fontId="14" fillId="28" borderId="14" xfId="0" applyNumberFormat="1" applyFont="1" applyFill="1" applyBorder="1" applyAlignment="1">
      <alignment horizontal="center" vertical="center"/>
    </xf>
    <xf numFmtId="169" fontId="31" fillId="28" borderId="15" xfId="0" applyFont="1" applyFill="1" applyBorder="1" applyAlignment="1">
      <alignment vertical="center"/>
    </xf>
    <xf numFmtId="167" fontId="14" fillId="28" borderId="25"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9" fontId="31" fillId="28" borderId="25" xfId="0" applyFont="1" applyFill="1" applyBorder="1" applyAlignment="1">
      <alignment vertical="center"/>
    </xf>
    <xf numFmtId="169" fontId="31" fillId="28" borderId="12" xfId="0" applyFont="1" applyFill="1" applyBorder="1" applyAlignment="1">
      <alignment vertical="center"/>
    </xf>
    <xf numFmtId="169" fontId="31" fillId="28" borderId="26" xfId="0" applyFont="1" applyFill="1" applyBorder="1" applyAlignment="1">
      <alignment vertical="center"/>
    </xf>
    <xf numFmtId="169" fontId="32" fillId="30" borderId="17" xfId="0" applyFont="1" applyFill="1" applyBorder="1" applyAlignment="1">
      <alignment vertical="center" wrapText="1"/>
    </xf>
    <xf numFmtId="169" fontId="32" fillId="30" borderId="27" xfId="0" applyFont="1" applyFill="1" applyBorder="1" applyAlignment="1">
      <alignment vertical="center" wrapText="1"/>
    </xf>
    <xf numFmtId="169" fontId="32" fillId="30" borderId="13" xfId="0" applyFont="1" applyFill="1" applyBorder="1" applyAlignment="1">
      <alignment vertical="center" wrapText="1"/>
    </xf>
    <xf numFmtId="169" fontId="32" fillId="30" borderId="14" xfId="0" applyFont="1" applyFill="1" applyBorder="1" applyAlignment="1">
      <alignment vertical="center" wrapText="1"/>
    </xf>
    <xf numFmtId="169" fontId="46" fillId="30" borderId="15" xfId="0" applyFont="1" applyFill="1" applyBorder="1"/>
    <xf numFmtId="169" fontId="3" fillId="0" borderId="0" xfId="76" applyNumberFormat="1" applyFont="1" applyBorder="1" applyAlignment="1">
      <alignment horizontal="left" vertical="center"/>
    </xf>
    <xf numFmtId="164" fontId="3" fillId="0" borderId="0" xfId="76" applyFont="1" applyBorder="1" applyAlignment="1">
      <alignment horizontal="left" vertical="center"/>
    </xf>
    <xf numFmtId="1" fontId="67" fillId="27" borderId="0" xfId="70" applyNumberFormat="1" applyFont="1" applyFill="1" applyAlignment="1">
      <alignment horizontal="center"/>
    </xf>
    <xf numFmtId="169" fontId="3" fillId="31" borderId="10" xfId="70" applyFill="1" applyBorder="1" applyAlignment="1">
      <alignment vertical="center"/>
    </xf>
    <xf numFmtId="169" fontId="10" fillId="31" borderId="10" xfId="70" applyFont="1" applyFill="1" applyBorder="1" applyAlignment="1"/>
    <xf numFmtId="170" fontId="10" fillId="31" borderId="19" xfId="70" applyNumberFormat="1" applyFont="1" applyFill="1" applyBorder="1" applyAlignment="1"/>
    <xf numFmtId="1" fontId="68" fillId="27" borderId="0" xfId="70" applyNumberFormat="1" applyFont="1" applyFill="1" applyAlignment="1">
      <alignment horizontal="center" vertical="center"/>
    </xf>
    <xf numFmtId="1" fontId="67" fillId="0" borderId="0" xfId="70" applyNumberFormat="1" applyFont="1" applyFill="1" applyBorder="1" applyAlignment="1">
      <alignment horizontal="center" vertical="center"/>
    </xf>
    <xf numFmtId="169" fontId="29" fillId="30" borderId="28" xfId="70" quotePrefix="1" applyFont="1" applyFill="1" applyBorder="1" applyAlignment="1">
      <alignment horizontal="center" vertical="center"/>
    </xf>
    <xf numFmtId="169" fontId="29" fillId="30" borderId="0" xfId="70" applyFont="1" applyFill="1" applyBorder="1" applyAlignment="1">
      <alignment vertical="center"/>
    </xf>
    <xf numFmtId="169" fontId="23" fillId="30" borderId="0" xfId="70" applyFont="1" applyFill="1" applyBorder="1" applyAlignment="1">
      <alignment vertical="center"/>
    </xf>
    <xf numFmtId="169" fontId="29" fillId="30" borderId="29" xfId="70" quotePrefix="1" applyFont="1" applyFill="1" applyBorder="1" applyAlignment="1">
      <alignment horizontal="center" vertical="center"/>
    </xf>
    <xf numFmtId="169" fontId="29" fillId="30" borderId="10" xfId="70" applyFont="1" applyFill="1" applyBorder="1" applyAlignment="1">
      <alignment vertical="center"/>
    </xf>
    <xf numFmtId="169" fontId="23" fillId="30" borderId="10" xfId="70" applyFont="1" applyFill="1" applyBorder="1" applyAlignment="1">
      <alignment vertical="center"/>
    </xf>
    <xf numFmtId="1" fontId="67" fillId="27" borderId="0" xfId="70" applyNumberFormat="1" applyFont="1" applyFill="1" applyBorder="1" applyAlignment="1">
      <alignment horizontal="center" vertical="center"/>
    </xf>
    <xf numFmtId="1" fontId="69" fillId="27" borderId="0" xfId="70" applyNumberFormat="1" applyFont="1" applyFill="1" applyBorder="1" applyAlignment="1">
      <alignment horizontal="center" vertical="center"/>
    </xf>
    <xf numFmtId="1" fontId="69" fillId="0" borderId="0" xfId="70" applyNumberFormat="1" applyFont="1" applyFill="1" applyBorder="1" applyAlignment="1">
      <alignment horizontal="center" vertical="center"/>
    </xf>
    <xf numFmtId="1" fontId="36" fillId="0" borderId="0" xfId="70" applyNumberFormat="1" applyFont="1" applyFill="1" applyBorder="1" applyAlignment="1">
      <alignment horizontal="center" vertical="center"/>
    </xf>
    <xf numFmtId="164" fontId="3" fillId="31" borderId="30" xfId="76" applyFont="1" applyFill="1" applyBorder="1" applyAlignment="1">
      <alignment horizontal="left" vertical="center"/>
    </xf>
    <xf numFmtId="164" fontId="16" fillId="31" borderId="30" xfId="76" applyFont="1" applyFill="1" applyBorder="1" applyAlignment="1">
      <alignment horizontal="left" vertical="center"/>
    </xf>
    <xf numFmtId="164" fontId="16" fillId="26" borderId="11" xfId="76" applyFont="1" applyFill="1" applyBorder="1" applyAlignment="1">
      <alignment horizontal="left" vertical="center"/>
    </xf>
    <xf numFmtId="164" fontId="16" fillId="26" borderId="0" xfId="76" applyFont="1" applyFill="1" applyBorder="1" applyAlignment="1">
      <alignment horizontal="left" vertical="center"/>
    </xf>
    <xf numFmtId="164" fontId="3" fillId="26" borderId="10" xfId="76" applyFont="1" applyFill="1" applyBorder="1" applyAlignment="1">
      <alignment horizontal="left" vertical="center"/>
    </xf>
    <xf numFmtId="169" fontId="32" fillId="30" borderId="0" xfId="0" applyFont="1" applyFill="1" applyBorder="1" applyAlignment="1">
      <alignment vertical="center" wrapText="1"/>
    </xf>
    <xf numFmtId="169" fontId="0" fillId="27" borderId="0" xfId="0" applyFill="1"/>
    <xf numFmtId="169" fontId="4" fillId="25" borderId="0" xfId="0" applyFont="1" applyFill="1" applyBorder="1" applyAlignment="1">
      <alignment vertical="center"/>
    </xf>
    <xf numFmtId="169" fontId="0" fillId="25" borderId="0" xfId="0" applyFill="1"/>
    <xf numFmtId="170" fontId="23" fillId="25" borderId="0" xfId="0" applyNumberFormat="1" applyFont="1" applyFill="1" applyBorder="1" applyAlignment="1">
      <alignment horizontal="center" vertical="center"/>
    </xf>
    <xf numFmtId="164" fontId="23" fillId="25" borderId="0" xfId="76" applyFont="1" applyFill="1" applyBorder="1" applyAlignment="1">
      <alignment horizontal="right" vertical="center"/>
    </xf>
    <xf numFmtId="169" fontId="23" fillId="27" borderId="0" xfId="0" applyFont="1" applyFill="1" applyBorder="1" applyAlignment="1">
      <alignment vertical="center"/>
    </xf>
    <xf numFmtId="164" fontId="27" fillId="27" borderId="0" xfId="76" applyNumberFormat="1" applyFont="1" applyFill="1" applyBorder="1" applyAlignment="1" applyProtection="1">
      <alignment horizontal="center" vertical="center"/>
    </xf>
    <xf numFmtId="169" fontId="0" fillId="0" borderId="0" xfId="0" applyFill="1"/>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69"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9" fontId="16" fillId="27" borderId="0" xfId="0" applyFont="1" applyFill="1" applyBorder="1" applyAlignment="1">
      <alignment horizontal="left" vertical="top" wrapText="1"/>
    </xf>
    <xf numFmtId="169" fontId="16" fillId="27" borderId="31" xfId="0" applyFont="1" applyFill="1" applyBorder="1" applyAlignment="1">
      <alignment vertical="top"/>
    </xf>
    <xf numFmtId="169" fontId="6" fillId="0" borderId="20" xfId="62" applyBorder="1" applyAlignment="1" applyProtection="1">
      <alignment vertical="top"/>
    </xf>
    <xf numFmtId="164" fontId="23" fillId="0" borderId="0" xfId="76" applyFont="1" applyFill="1" applyBorder="1" applyAlignment="1">
      <alignment horizontal="left" vertical="center"/>
    </xf>
    <xf numFmtId="164" fontId="23" fillId="0" borderId="0" xfId="76" applyNumberFormat="1" applyFont="1" applyFill="1" applyBorder="1" applyAlignment="1" applyProtection="1">
      <alignment horizontal="left" vertical="center"/>
    </xf>
    <xf numFmtId="164" fontId="65" fillId="27" borderId="0" xfId="76"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76" applyFont="1" applyFill="1" applyBorder="1" applyAlignment="1">
      <alignment horizontal="left" vertical="center"/>
    </xf>
    <xf numFmtId="164" fontId="5" fillId="0" borderId="0" xfId="76" quotePrefix="1"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164" fontId="5" fillId="0" borderId="10" xfId="76" applyNumberFormat="1" applyFont="1" applyFill="1" applyBorder="1" applyAlignment="1" applyProtection="1">
      <alignment horizontal="left" vertical="center" indent="2"/>
    </xf>
    <xf numFmtId="164" fontId="5" fillId="0" borderId="10" xfId="76" applyNumberFormat="1" applyFont="1" applyFill="1" applyBorder="1" applyAlignment="1" applyProtection="1">
      <alignment horizontal="left" vertical="center"/>
    </xf>
    <xf numFmtId="164" fontId="5" fillId="0" borderId="0" xfId="79" applyFont="1" applyFill="1" applyBorder="1" applyAlignment="1">
      <alignment horizontal="left" vertical="center"/>
    </xf>
    <xf numFmtId="164" fontId="5" fillId="0" borderId="0" xfId="79" applyNumberFormat="1" applyFont="1" applyFill="1" applyBorder="1" applyAlignment="1" applyProtection="1">
      <alignment horizontal="left" vertical="center" wrapText="1"/>
    </xf>
    <xf numFmtId="164" fontId="5" fillId="0" borderId="0" xfId="79" applyNumberFormat="1" applyFont="1" applyFill="1" applyBorder="1" applyAlignment="1" applyProtection="1">
      <alignment horizontal="left" vertical="center"/>
    </xf>
    <xf numFmtId="164" fontId="5" fillId="0" borderId="11" xfId="79" applyFont="1" applyFill="1" applyBorder="1" applyAlignment="1">
      <alignment horizontal="left" vertical="center"/>
    </xf>
    <xf numFmtId="164" fontId="5" fillId="32" borderId="11" xfId="79" applyNumberFormat="1" applyFont="1" applyFill="1" applyBorder="1" applyAlignment="1" applyProtection="1">
      <alignment horizontal="left" vertical="center"/>
    </xf>
    <xf numFmtId="164" fontId="5" fillId="0" borderId="11" xfId="79" applyNumberFormat="1" applyFont="1" applyFill="1" applyBorder="1" applyAlignment="1" applyProtection="1">
      <alignment horizontal="left" vertical="center"/>
    </xf>
    <xf numFmtId="170" fontId="5" fillId="0" borderId="32" xfId="79" applyNumberFormat="1" applyFont="1" applyFill="1" applyBorder="1" applyAlignment="1" applyProtection="1">
      <alignment horizontal="center" vertical="center"/>
    </xf>
    <xf numFmtId="164" fontId="5" fillId="0" borderId="0" xfId="76" applyNumberFormat="1" applyFont="1" applyFill="1" applyBorder="1" applyAlignment="1" applyProtection="1">
      <alignment horizontal="left" vertical="center" indent="2"/>
    </xf>
    <xf numFmtId="164" fontId="5" fillId="0" borderId="0" xfId="76" applyNumberFormat="1" applyFont="1" applyFill="1" applyBorder="1" applyAlignment="1" applyProtection="1">
      <alignment horizontal="left" vertical="center"/>
    </xf>
    <xf numFmtId="170" fontId="5" fillId="0" borderId="18" xfId="76" applyNumberFormat="1" applyFont="1" applyFill="1" applyBorder="1" applyAlignment="1" applyProtection="1">
      <alignment horizontal="center" vertical="center"/>
    </xf>
    <xf numFmtId="164" fontId="5" fillId="0" borderId="10" xfId="79" applyFont="1" applyFill="1" applyBorder="1" applyAlignment="1">
      <alignment horizontal="left" vertical="center"/>
    </xf>
    <xf numFmtId="170" fontId="5" fillId="0" borderId="0" xfId="79" applyNumberFormat="1" applyFont="1" applyFill="1" applyBorder="1" applyAlignment="1" applyProtection="1">
      <alignment horizontal="center" vertical="center"/>
    </xf>
    <xf numFmtId="164" fontId="5" fillId="0" borderId="11" xfId="76" applyNumberFormat="1" applyFont="1" applyFill="1" applyBorder="1" applyAlignment="1" applyProtection="1">
      <alignment horizontal="left" vertical="center"/>
    </xf>
    <xf numFmtId="170" fontId="5" fillId="0" borderId="18" xfId="79" applyNumberFormat="1" applyFont="1" applyFill="1" applyBorder="1" applyAlignment="1" applyProtection="1">
      <alignment horizontal="center" vertical="center"/>
    </xf>
    <xf numFmtId="164" fontId="5" fillId="0" borderId="0" xfId="79" applyFont="1" applyFill="1" applyBorder="1" applyAlignment="1">
      <alignment horizontal="center" vertical="center"/>
    </xf>
    <xf numFmtId="164" fontId="5" fillId="0" borderId="10" xfId="79" applyFont="1" applyFill="1" applyBorder="1" applyAlignment="1">
      <alignment horizontal="center" vertical="center"/>
    </xf>
    <xf numFmtId="164" fontId="5" fillId="0" borderId="0" xfId="76" applyFont="1" applyFill="1" applyBorder="1" applyAlignment="1">
      <alignment horizontal="left" vertical="center"/>
    </xf>
    <xf numFmtId="164" fontId="5" fillId="32" borderId="11" xfId="76" applyFont="1" applyFill="1" applyBorder="1" applyAlignment="1">
      <alignment horizontal="left" vertical="center"/>
    </xf>
    <xf numFmtId="170" fontId="5" fillId="0" borderId="19" xfId="79" applyNumberFormat="1" applyFont="1" applyFill="1" applyBorder="1" applyAlignment="1" applyProtection="1">
      <alignment horizontal="center" vertical="center"/>
    </xf>
    <xf numFmtId="164" fontId="10" fillId="0" borderId="0" xfId="76" applyFont="1" applyFill="1" applyBorder="1" applyAlignment="1">
      <alignment horizontal="left" vertical="center"/>
    </xf>
    <xf numFmtId="164" fontId="5" fillId="0" borderId="0" xfId="76" applyFont="1" applyFill="1" applyBorder="1" applyAlignment="1">
      <alignment horizontal="left" vertical="center" indent="2"/>
    </xf>
    <xf numFmtId="170" fontId="5" fillId="0" borderId="0" xfId="76" applyNumberFormat="1" applyFont="1" applyFill="1" applyBorder="1" applyAlignment="1" applyProtection="1">
      <alignment horizontal="center" vertical="center"/>
    </xf>
    <xf numFmtId="164" fontId="5" fillId="0" borderId="20" xfId="79" applyNumberFormat="1" applyFont="1" applyFill="1" applyBorder="1" applyAlignment="1" applyProtection="1">
      <alignment horizontal="left" vertical="center"/>
    </xf>
    <xf numFmtId="164" fontId="5" fillId="0" borderId="31" xfId="76" applyFont="1" applyFill="1" applyBorder="1" applyAlignment="1">
      <alignment horizontal="left" vertical="center"/>
    </xf>
    <xf numFmtId="164" fontId="10" fillId="0" borderId="30" xfId="76" applyFont="1" applyFill="1" applyBorder="1" applyAlignment="1">
      <alignment horizontal="left" vertical="center"/>
    </xf>
    <xf numFmtId="164" fontId="5" fillId="0" borderId="20" xfId="76" applyFont="1" applyFill="1" applyBorder="1" applyAlignment="1">
      <alignment horizontal="left" vertical="center"/>
    </xf>
    <xf numFmtId="164" fontId="10" fillId="0" borderId="10" xfId="76" applyFont="1" applyFill="1" applyBorder="1" applyAlignment="1">
      <alignment horizontal="left" vertical="center"/>
    </xf>
    <xf numFmtId="169" fontId="23" fillId="30" borderId="0" xfId="70" applyFont="1" applyFill="1" applyBorder="1" applyAlignment="1">
      <alignment horizontal="right" vertical="center"/>
    </xf>
    <xf numFmtId="169" fontId="23" fillId="30" borderId="10" xfId="70" applyFont="1" applyFill="1" applyBorder="1" applyAlignment="1">
      <alignment horizontal="right" vertical="center"/>
    </xf>
    <xf numFmtId="170" fontId="5" fillId="0" borderId="30" xfId="7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164" fontId="5" fillId="0" borderId="0" xfId="76" applyFont="1" applyFill="1" applyBorder="1" applyAlignment="1">
      <alignment horizontal="left" vertical="center" indent="4"/>
    </xf>
    <xf numFmtId="164" fontId="25" fillId="27" borderId="0" xfId="76" applyNumberFormat="1" applyFont="1" applyFill="1" applyBorder="1" applyAlignment="1" applyProtection="1">
      <alignment horizontal="left" vertical="center" indent="4"/>
    </xf>
    <xf numFmtId="164" fontId="25" fillId="27" borderId="0" xfId="76" applyNumberFormat="1" applyFont="1" applyFill="1" applyBorder="1" applyAlignment="1" applyProtection="1">
      <alignment horizontal="left" vertical="center"/>
    </xf>
    <xf numFmtId="170" fontId="5" fillId="27" borderId="0" xfId="79" applyNumberFormat="1" applyFont="1" applyFill="1" applyBorder="1" applyAlignment="1" applyProtection="1">
      <alignment horizontal="center" vertical="center"/>
    </xf>
    <xf numFmtId="164" fontId="5" fillId="25" borderId="11" xfId="76" applyFont="1" applyFill="1" applyBorder="1" applyAlignment="1">
      <alignment horizontal="left" vertical="center"/>
    </xf>
    <xf numFmtId="164" fontId="25" fillId="31" borderId="31" xfId="79" applyNumberFormat="1" applyFont="1" applyFill="1" applyBorder="1" applyAlignment="1" applyProtection="1">
      <alignment horizontal="left" vertical="center"/>
    </xf>
    <xf numFmtId="169" fontId="83" fillId="0" borderId="0" xfId="0" applyFont="1"/>
    <xf numFmtId="169" fontId="5" fillId="33" borderId="0" xfId="0" applyFont="1" applyFill="1"/>
    <xf numFmtId="169" fontId="29" fillId="30" borderId="0" xfId="70" quotePrefix="1" applyFont="1" applyFill="1" applyBorder="1" applyAlignment="1">
      <alignment horizontal="center" vertical="center"/>
    </xf>
    <xf numFmtId="169" fontId="29" fillId="30" borderId="10" xfId="70" quotePrefix="1" applyFont="1" applyFill="1" applyBorder="1" applyAlignment="1">
      <alignment horizontal="center" vertical="center"/>
    </xf>
    <xf numFmtId="169" fontId="3" fillId="30" borderId="0" xfId="76" applyNumberFormat="1" applyFont="1" applyFill="1" applyBorder="1" applyAlignment="1">
      <alignment horizontal="left" vertical="center"/>
    </xf>
    <xf numFmtId="164" fontId="22" fillId="26" borderId="0" xfId="79" applyFont="1" applyFill="1" applyBorder="1" applyAlignment="1">
      <alignment horizontal="left" vertical="center"/>
    </xf>
    <xf numFmtId="164" fontId="25" fillId="31" borderId="11" xfId="76" applyFont="1" applyFill="1" applyBorder="1" applyAlignment="1">
      <alignment horizontal="center" vertical="center"/>
    </xf>
    <xf numFmtId="164" fontId="22" fillId="27" borderId="0" xfId="76" quotePrefix="1" applyFont="1" applyFill="1" applyBorder="1" applyAlignment="1">
      <alignment horizontal="center" vertical="center"/>
    </xf>
    <xf numFmtId="166" fontId="5" fillId="0" borderId="0" xfId="0" applyNumberFormat="1" applyFont="1"/>
    <xf numFmtId="164" fontId="5" fillId="0" borderId="0" xfId="76" applyFont="1" applyBorder="1" applyAlignment="1">
      <alignment horizontal="left" vertical="center"/>
    </xf>
    <xf numFmtId="166" fontId="5" fillId="0" borderId="0" xfId="76" applyNumberFormat="1" applyFont="1" applyFill="1" applyBorder="1" applyAlignment="1">
      <alignment horizontal="left" vertical="center"/>
    </xf>
    <xf numFmtId="164" fontId="3" fillId="30" borderId="0" xfId="76" applyFont="1" applyFill="1" applyBorder="1" applyAlignment="1">
      <alignment horizontal="left" vertical="center"/>
    </xf>
    <xf numFmtId="170" fontId="10" fillId="0" borderId="0" xfId="76" applyNumberFormat="1" applyFont="1" applyBorder="1" applyAlignment="1">
      <alignment horizontal="center" vertical="center"/>
    </xf>
    <xf numFmtId="170" fontId="25" fillId="31" borderId="32" xfId="76" applyNumberFormat="1" applyFont="1" applyFill="1" applyBorder="1" applyAlignment="1">
      <alignment horizontal="center" vertical="center"/>
    </xf>
    <xf numFmtId="170" fontId="28" fillId="26" borderId="18" xfId="76" applyNumberFormat="1" applyFont="1" applyFill="1" applyBorder="1" applyAlignment="1">
      <alignment horizontal="center" vertical="center"/>
    </xf>
    <xf numFmtId="170" fontId="5" fillId="30" borderId="18" xfId="70" applyNumberFormat="1" applyFont="1" applyFill="1" applyBorder="1" applyAlignment="1">
      <alignment vertical="center"/>
    </xf>
    <xf numFmtId="170" fontId="5" fillId="30" borderId="19" xfId="70" applyNumberFormat="1" applyFont="1" applyFill="1" applyBorder="1" applyAlignment="1">
      <alignment vertical="center"/>
    </xf>
    <xf numFmtId="170" fontId="22" fillId="25" borderId="18" xfId="76" applyNumberFormat="1" applyFont="1" applyFill="1" applyBorder="1" applyAlignment="1" applyProtection="1">
      <alignment horizontal="center" vertical="center"/>
    </xf>
    <xf numFmtId="170" fontId="10" fillId="27" borderId="0" xfId="76" applyNumberFormat="1" applyFont="1" applyFill="1" applyBorder="1" applyAlignment="1">
      <alignment horizontal="center" vertical="center"/>
    </xf>
    <xf numFmtId="170" fontId="22" fillId="27" borderId="0" xfId="76" quotePrefix="1" applyNumberFormat="1" applyFont="1" applyFill="1" applyBorder="1" applyAlignment="1">
      <alignment horizontal="center" vertical="center"/>
    </xf>
    <xf numFmtId="169" fontId="10" fillId="0" borderId="0" xfId="0" applyFont="1"/>
    <xf numFmtId="170" fontId="28" fillId="26" borderId="32" xfId="76"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8" xfId="79" applyNumberFormat="1" applyFont="1" applyFill="1" applyBorder="1" applyAlignment="1" applyProtection="1">
      <alignment horizontal="center" vertical="center"/>
    </xf>
    <xf numFmtId="164" fontId="22" fillId="26" borderId="0" xfId="79" applyNumberFormat="1" applyFont="1" applyFill="1" applyBorder="1" applyAlignment="1" applyProtection="1">
      <alignment horizontal="left" vertical="center"/>
    </xf>
    <xf numFmtId="169" fontId="46" fillId="30" borderId="33" xfId="0" applyFont="1" applyFill="1" applyBorder="1"/>
    <xf numFmtId="169" fontId="31" fillId="0" borderId="10" xfId="0" applyFont="1" applyBorder="1" applyAlignment="1">
      <alignment vertical="center"/>
    </xf>
    <xf numFmtId="169" fontId="32" fillId="30" borderId="34" xfId="0" applyFont="1" applyFill="1" applyBorder="1" applyAlignment="1">
      <alignment vertical="center" wrapText="1"/>
    </xf>
    <xf numFmtId="169" fontId="23" fillId="24" borderId="35" xfId="0" applyFont="1" applyFill="1" applyBorder="1" applyAlignment="1">
      <alignment horizontal="center" vertical="center"/>
    </xf>
    <xf numFmtId="169" fontId="37" fillId="34" borderId="0" xfId="0" applyFont="1" applyFill="1" applyBorder="1" applyAlignment="1">
      <alignment vertical="center"/>
    </xf>
    <xf numFmtId="169" fontId="0" fillId="34" borderId="0" xfId="0" applyFill="1"/>
    <xf numFmtId="169" fontId="37" fillId="34" borderId="0" xfId="0" applyFont="1" applyFill="1" applyBorder="1" applyAlignment="1">
      <alignment horizontal="center" vertical="center"/>
    </xf>
    <xf numFmtId="166" fontId="5" fillId="0" borderId="10" xfId="76" applyNumberFormat="1" applyFont="1" applyFill="1" applyBorder="1" applyAlignment="1">
      <alignment horizontal="left" vertical="center"/>
    </xf>
    <xf numFmtId="169" fontId="85" fillId="0" borderId="0" xfId="0" applyFont="1" applyFill="1" applyBorder="1" applyAlignment="1">
      <alignment vertical="center"/>
    </xf>
    <xf numFmtId="169" fontId="29" fillId="30" borderId="0" xfId="0" applyFont="1" applyFill="1" applyAlignment="1">
      <alignment horizontal="left"/>
    </xf>
    <xf numFmtId="169" fontId="4" fillId="26" borderId="0" xfId="0" applyFont="1" applyFill="1" applyBorder="1" applyAlignment="1">
      <alignment vertical="center"/>
    </xf>
    <xf numFmtId="169" fontId="88" fillId="25" borderId="0" xfId="0" applyFont="1" applyFill="1" applyBorder="1" applyAlignment="1">
      <alignment vertical="center"/>
    </xf>
    <xf numFmtId="164" fontId="3" fillId="25" borderId="0" xfId="76" applyFont="1" applyFill="1" applyBorder="1" applyAlignment="1">
      <alignment vertical="center"/>
    </xf>
    <xf numFmtId="169" fontId="88" fillId="35" borderId="0" xfId="0"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69" fontId="89" fillId="36" borderId="0" xfId="70" applyFont="1" applyFill="1" applyBorder="1" applyAlignment="1">
      <alignment vertical="center"/>
    </xf>
    <xf numFmtId="20" fontId="89" fillId="36" borderId="0" xfId="70" applyNumberFormat="1" applyFont="1" applyFill="1" applyBorder="1" applyAlignment="1">
      <alignment horizontal="center" vertical="center"/>
    </xf>
    <xf numFmtId="169" fontId="90" fillId="25" borderId="0" xfId="70" applyFont="1" applyFill="1" applyBorder="1" applyAlignment="1">
      <alignment horizontal="center" vertical="center"/>
    </xf>
    <xf numFmtId="169" fontId="16" fillId="37" borderId="0" xfId="70" applyFont="1" applyFill="1" applyAlignment="1">
      <alignment vertical="center"/>
    </xf>
    <xf numFmtId="169" fontId="5" fillId="27" borderId="0" xfId="70" applyFont="1" applyFill="1" applyBorder="1" applyAlignment="1">
      <alignment vertical="center"/>
    </xf>
    <xf numFmtId="169" fontId="23" fillId="25" borderId="0" xfId="70" applyFont="1" applyFill="1"/>
    <xf numFmtId="169" fontId="26" fillId="38" borderId="0" xfId="64" applyFont="1" applyFill="1" applyAlignment="1" applyProtection="1">
      <alignment vertical="center"/>
    </xf>
    <xf numFmtId="169" fontId="88" fillId="38" borderId="0" xfId="70" applyFont="1" applyFill="1" applyBorder="1" applyAlignment="1">
      <alignment horizontal="left" vertical="center"/>
    </xf>
    <xf numFmtId="169" fontId="88" fillId="38" borderId="0" xfId="70" applyFont="1" applyFill="1" applyBorder="1" applyAlignment="1">
      <alignment vertical="center"/>
    </xf>
    <xf numFmtId="169" fontId="88" fillId="38" borderId="0" xfId="70" applyFont="1" applyFill="1" applyBorder="1" applyAlignment="1">
      <alignment horizontal="center" vertical="center"/>
    </xf>
    <xf numFmtId="18" fontId="88" fillId="38" borderId="0" xfId="70" applyNumberFormat="1" applyFont="1" applyFill="1" applyBorder="1" applyAlignment="1">
      <alignment vertical="center"/>
    </xf>
    <xf numFmtId="164" fontId="27" fillId="25" borderId="0" xfId="76" applyNumberFormat="1" applyFont="1" applyFill="1" applyAlignment="1" applyProtection="1">
      <alignment horizontal="left" vertical="center"/>
      <protection locked="0"/>
    </xf>
    <xf numFmtId="170" fontId="23" fillId="25" borderId="0" xfId="76" applyNumberFormat="1" applyFont="1" applyFill="1" applyAlignment="1" applyProtection="1">
      <alignment horizontal="center" vertical="center"/>
      <protection locked="0"/>
    </xf>
    <xf numFmtId="164" fontId="27" fillId="27" borderId="0" xfId="76" applyNumberFormat="1" applyFont="1" applyFill="1" applyAlignment="1" applyProtection="1">
      <alignment horizontal="left" vertical="center"/>
      <protection locked="0"/>
    </xf>
    <xf numFmtId="164" fontId="23" fillId="25" borderId="0" xfId="76" applyFont="1" applyFill="1" applyAlignment="1" applyProtection="1">
      <alignment vertical="center"/>
      <protection locked="0"/>
    </xf>
    <xf numFmtId="164" fontId="23" fillId="25" borderId="0" xfId="76" applyNumberFormat="1" applyFont="1" applyFill="1" applyAlignment="1" applyProtection="1">
      <alignment vertical="center"/>
      <protection locked="0"/>
    </xf>
    <xf numFmtId="164" fontId="23" fillId="27" borderId="0" xfId="76" applyNumberFormat="1" applyFont="1" applyFill="1" applyAlignment="1" applyProtection="1">
      <alignment vertical="center"/>
      <protection locked="0"/>
    </xf>
    <xf numFmtId="170" fontId="23" fillId="27"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left" vertical="center"/>
      <protection locked="0"/>
    </xf>
    <xf numFmtId="169" fontId="23" fillId="27" borderId="0" xfId="70" applyFont="1" applyFill="1" applyAlignment="1" applyProtection="1">
      <alignment vertical="center" wrapText="1"/>
      <protection locked="0"/>
    </xf>
    <xf numFmtId="164" fontId="20" fillId="25" borderId="0" xfId="76" quotePrefix="1" applyFont="1" applyFill="1" applyBorder="1" applyAlignment="1">
      <alignment horizontal="center" vertical="center"/>
    </xf>
    <xf numFmtId="170" fontId="20" fillId="25" borderId="0" xfId="76" quotePrefix="1" applyNumberFormat="1" applyFont="1" applyFill="1" applyBorder="1" applyAlignment="1">
      <alignment horizontal="center" vertical="center"/>
    </xf>
    <xf numFmtId="164" fontId="23" fillId="27" borderId="0" xfId="76" applyFont="1" applyFill="1" applyAlignment="1" applyProtection="1">
      <alignment vertical="center"/>
      <protection locked="0"/>
    </xf>
    <xf numFmtId="49" fontId="27" fillId="27" borderId="0" xfId="76" applyNumberFormat="1" applyFont="1" applyFill="1" applyBorder="1" applyAlignment="1" applyProtection="1">
      <alignment horizontal="left" vertical="center"/>
    </xf>
    <xf numFmtId="169" fontId="91" fillId="35" borderId="0" xfId="79" applyNumberFormat="1" applyFont="1" applyFill="1" applyBorder="1" applyAlignment="1">
      <alignment horizontal="center" vertical="center"/>
    </xf>
    <xf numFmtId="164" fontId="27" fillId="35" borderId="0" xfId="76" applyNumberFormat="1" applyFont="1" applyFill="1" applyBorder="1" applyAlignment="1" applyProtection="1">
      <alignment horizontal="left" vertical="center"/>
    </xf>
    <xf numFmtId="169" fontId="27" fillId="35" borderId="0" xfId="79" applyNumberFormat="1" applyFont="1" applyFill="1" applyBorder="1" applyAlignment="1" applyProtection="1">
      <alignment horizontal="left" vertical="center"/>
    </xf>
    <xf numFmtId="164" fontId="23" fillId="0" borderId="0" xfId="76" applyFont="1" applyFill="1" applyAlignment="1" applyProtection="1">
      <alignment vertical="center"/>
      <protection locked="0"/>
    </xf>
    <xf numFmtId="164" fontId="27" fillId="0" borderId="0" xfId="76" applyNumberFormat="1" applyFont="1" applyFill="1" applyAlignment="1" applyProtection="1">
      <alignment horizontal="left" vertical="center"/>
      <protection locked="0"/>
    </xf>
    <xf numFmtId="164" fontId="23" fillId="0" borderId="0" xfId="76" applyNumberFormat="1" applyFont="1" applyFill="1" applyAlignment="1" applyProtection="1">
      <alignment vertical="center"/>
      <protection locked="0"/>
    </xf>
    <xf numFmtId="169" fontId="3" fillId="0" borderId="0" xfId="70" applyFill="1"/>
    <xf numFmtId="164" fontId="23" fillId="0" borderId="0" xfId="76" applyNumberFormat="1" applyFont="1" applyFill="1" applyAlignment="1" applyProtection="1">
      <alignment horizontal="left" vertical="center"/>
      <protection locked="0"/>
    </xf>
    <xf numFmtId="164" fontId="27" fillId="39" borderId="0" xfId="76" applyNumberFormat="1" applyFont="1" applyFill="1" applyBorder="1" applyAlignment="1" applyProtection="1">
      <alignment horizontal="left" vertical="center"/>
    </xf>
    <xf numFmtId="164" fontId="27" fillId="39" borderId="0" xfId="76" applyNumberFormat="1" applyFont="1" applyFill="1" applyBorder="1" applyAlignment="1" applyProtection="1">
      <alignment horizontal="left" vertical="center"/>
      <protection locked="0"/>
    </xf>
    <xf numFmtId="20" fontId="23" fillId="39" borderId="0" xfId="76" applyNumberFormat="1" applyFont="1" applyFill="1" applyBorder="1" applyAlignment="1" applyProtection="1">
      <alignment horizontal="center" vertical="center"/>
      <protection locked="0"/>
    </xf>
    <xf numFmtId="20" fontId="91" fillId="39" borderId="0" xfId="79" applyNumberFormat="1" applyFont="1" applyFill="1" applyBorder="1" applyAlignment="1">
      <alignment horizontal="center" vertical="center"/>
    </xf>
    <xf numFmtId="164" fontId="23" fillId="0" borderId="0" xfId="76" applyFont="1" applyFill="1" applyBorder="1" applyAlignment="1">
      <alignment vertical="center"/>
    </xf>
    <xf numFmtId="164" fontId="27" fillId="0" borderId="0" xfId="79" applyFont="1" applyFill="1" applyBorder="1" applyAlignment="1">
      <alignment horizontal="left" vertical="center"/>
    </xf>
    <xf numFmtId="164" fontId="27" fillId="0" borderId="0" xfId="79" applyNumberFormat="1" applyFont="1" applyFill="1" applyBorder="1" applyAlignment="1" applyProtection="1">
      <alignment horizontal="center" vertical="center"/>
    </xf>
    <xf numFmtId="169" fontId="89" fillId="0" borderId="0" xfId="70" applyFont="1" applyFill="1" applyBorder="1" applyAlignment="1">
      <alignment vertical="center"/>
    </xf>
    <xf numFmtId="20" fontId="89" fillId="0" borderId="0" xfId="70" applyNumberFormat="1" applyFont="1" applyFill="1" applyBorder="1" applyAlignment="1">
      <alignment horizontal="center" vertical="center"/>
    </xf>
    <xf numFmtId="170" fontId="23" fillId="0" borderId="0" xfId="76" applyNumberFormat="1" applyFont="1" applyFill="1" applyAlignment="1" applyProtection="1">
      <alignment horizontal="center" vertical="center"/>
      <protection locked="0"/>
    </xf>
    <xf numFmtId="169" fontId="4" fillId="26" borderId="0" xfId="80" applyFont="1" applyFill="1" applyBorder="1" applyAlignment="1">
      <alignment vertical="center"/>
    </xf>
    <xf numFmtId="169" fontId="4" fillId="26" borderId="0" xfId="80" applyFont="1" applyFill="1" applyBorder="1" applyAlignment="1">
      <alignment horizontal="center" vertical="center"/>
    </xf>
    <xf numFmtId="170" fontId="4" fillId="26" borderId="0" xfId="80" applyNumberFormat="1" applyFont="1" applyFill="1" applyBorder="1" applyAlignment="1">
      <alignment horizontal="center" vertical="center"/>
    </xf>
    <xf numFmtId="169" fontId="5" fillId="27" borderId="0" xfId="80" applyFont="1" applyFill="1" applyBorder="1" applyAlignment="1">
      <alignment vertical="center"/>
    </xf>
    <xf numFmtId="169" fontId="5" fillId="25" borderId="0" xfId="80" applyFont="1" applyFill="1" applyBorder="1" applyAlignment="1">
      <alignment vertical="center"/>
    </xf>
    <xf numFmtId="169" fontId="23" fillId="25" borderId="0" xfId="80" applyFont="1" applyFill="1" applyAlignment="1" applyProtection="1">
      <alignment vertical="center" wrapText="1"/>
      <protection locked="0"/>
    </xf>
    <xf numFmtId="169" fontId="5" fillId="0" borderId="0" xfId="80" applyFont="1" applyFill="1" applyBorder="1" applyAlignment="1">
      <alignment vertical="center"/>
    </xf>
    <xf numFmtId="169" fontId="89" fillId="25" borderId="0" xfId="80" applyFont="1" applyFill="1" applyBorder="1" applyAlignment="1">
      <alignment vertical="center"/>
    </xf>
    <xf numFmtId="169" fontId="12" fillId="25" borderId="0" xfId="80" applyFont="1" applyFill="1" applyBorder="1" applyAlignment="1">
      <alignment vertical="center"/>
    </xf>
    <xf numFmtId="170" fontId="89" fillId="25" borderId="0" xfId="80" applyNumberFormat="1" applyFont="1" applyFill="1" applyBorder="1" applyAlignment="1">
      <alignment horizontal="center" vertical="center"/>
    </xf>
    <xf numFmtId="169" fontId="89" fillId="27" borderId="0" xfId="80" applyFont="1" applyFill="1" applyBorder="1" applyAlignment="1">
      <alignment vertical="center"/>
    </xf>
    <xf numFmtId="170" fontId="89" fillId="27" borderId="0" xfId="80" applyNumberFormat="1" applyFont="1" applyFill="1" applyBorder="1" applyAlignment="1">
      <alignment horizontal="center" vertical="center"/>
    </xf>
    <xf numFmtId="169" fontId="5" fillId="39" borderId="0" xfId="0" applyFont="1" applyFill="1" applyBorder="1" applyAlignment="1">
      <alignment vertical="center"/>
    </xf>
    <xf numFmtId="169" fontId="5" fillId="27" borderId="0" xfId="0" applyFont="1" applyFill="1" applyBorder="1" applyAlignment="1">
      <alignment vertical="center"/>
    </xf>
    <xf numFmtId="169" fontId="5" fillId="25" borderId="0" xfId="0" applyFont="1" applyFill="1" applyBorder="1" applyAlignment="1">
      <alignment vertical="center"/>
    </xf>
    <xf numFmtId="49" fontId="27" fillId="25" borderId="0" xfId="76" applyNumberFormat="1" applyFont="1" applyFill="1" applyBorder="1" applyAlignment="1" applyProtection="1">
      <alignment horizontal="left" vertical="center"/>
    </xf>
    <xf numFmtId="169" fontId="27" fillId="25" borderId="0" xfId="79" applyNumberFormat="1" applyFont="1" applyFill="1" applyBorder="1" applyAlignment="1" applyProtection="1">
      <alignment horizontal="left" vertical="center"/>
    </xf>
    <xf numFmtId="169" fontId="22" fillId="26" borderId="0" xfId="80" applyFont="1" applyFill="1" applyBorder="1" applyAlignment="1">
      <alignment vertical="center"/>
    </xf>
    <xf numFmtId="169" fontId="26" fillId="26" borderId="0" xfId="76" applyNumberFormat="1" applyFont="1" applyFill="1" applyAlignment="1" applyProtection="1">
      <alignment horizontal="left" vertical="center"/>
      <protection locked="0"/>
    </xf>
    <xf numFmtId="164" fontId="26" fillId="26" borderId="0" xfId="76" applyNumberFormat="1" applyFont="1" applyFill="1" applyAlignment="1" applyProtection="1">
      <alignment horizontal="left" vertical="center"/>
      <protection locked="0"/>
    </xf>
    <xf numFmtId="169" fontId="26" fillId="26" borderId="0" xfId="80" applyFont="1" applyFill="1" applyAlignment="1" applyProtection="1">
      <alignment vertical="center" wrapText="1"/>
      <protection locked="0"/>
    </xf>
    <xf numFmtId="164" fontId="26" fillId="26" borderId="0" xfId="76" applyNumberFormat="1" applyFont="1" applyFill="1" applyAlignment="1" applyProtection="1">
      <alignment vertical="center"/>
      <protection locked="0"/>
    </xf>
    <xf numFmtId="170" fontId="26" fillId="26" borderId="0" xfId="76" applyNumberFormat="1" applyFont="1" applyFill="1" applyAlignment="1" applyProtection="1">
      <alignment horizontal="center" vertical="center"/>
      <protection locked="0"/>
    </xf>
    <xf numFmtId="169" fontId="88" fillId="0" borderId="0" xfId="80" applyFont="1" applyFill="1" applyBorder="1" applyAlignment="1">
      <alignment vertical="center"/>
    </xf>
    <xf numFmtId="169" fontId="90" fillId="0" borderId="0" xfId="80" applyFont="1" applyFill="1" applyBorder="1" applyAlignment="1">
      <alignment vertical="center"/>
    </xf>
    <xf numFmtId="169" fontId="23" fillId="0" borderId="0" xfId="80" applyFont="1" applyFill="1" applyBorder="1" applyAlignment="1">
      <alignment vertical="center"/>
    </xf>
    <xf numFmtId="169" fontId="29" fillId="30" borderId="0" xfId="0" applyFont="1" applyFill="1"/>
    <xf numFmtId="169" fontId="23" fillId="0" borderId="0" xfId="0" applyFont="1" applyFill="1" applyBorder="1" applyAlignment="1">
      <alignment vertical="center"/>
    </xf>
    <xf numFmtId="169" fontId="4" fillId="26" borderId="0" xfId="0" applyFont="1" applyFill="1" applyBorder="1" applyAlignment="1">
      <alignment horizontal="center" vertical="center"/>
    </xf>
    <xf numFmtId="164" fontId="27" fillId="25" borderId="0" xfId="0" applyNumberFormat="1" applyFont="1" applyFill="1" applyBorder="1" applyAlignment="1" applyProtection="1">
      <alignment horizontal="left" vertical="center" wrapText="1"/>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31" borderId="31" xfId="76" applyFont="1" applyFill="1" applyBorder="1" applyAlignment="1">
      <alignment horizontal="left" vertical="center"/>
    </xf>
    <xf numFmtId="164" fontId="25" fillId="31" borderId="31" xfId="76"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4" borderId="35" xfId="76"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8" borderId="0" xfId="62" applyFont="1" applyFill="1" applyBorder="1" applyAlignment="1" applyProtection="1">
      <alignment vertical="center" wrapText="1"/>
    </xf>
    <xf numFmtId="169" fontId="30" fillId="28" borderId="12" xfId="62" applyFont="1" applyFill="1" applyBorder="1" applyAlignment="1" applyProtection="1">
      <alignment vertical="center" wrapText="1"/>
    </xf>
    <xf numFmtId="169" fontId="30" fillId="28" borderId="26" xfId="62" applyFont="1" applyFill="1" applyBorder="1" applyAlignment="1" applyProtection="1">
      <alignment vertical="center" wrapText="1"/>
    </xf>
    <xf numFmtId="169" fontId="30" fillId="28" borderId="25" xfId="62" applyFont="1" applyFill="1" applyBorder="1" applyAlignment="1" applyProtection="1">
      <alignment vertical="center" wrapText="1"/>
    </xf>
    <xf numFmtId="169" fontId="89" fillId="0" borderId="0" xfId="80" applyFont="1" applyFill="1" applyBorder="1" applyAlignment="1">
      <alignment vertical="center"/>
    </xf>
    <xf numFmtId="169" fontId="12" fillId="0" borderId="0" xfId="80" applyFont="1" applyFill="1" applyBorder="1" applyAlignment="1">
      <alignment vertical="center"/>
    </xf>
    <xf numFmtId="170" fontId="89" fillId="0" borderId="0" xfId="80"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169" fontId="80" fillId="0" borderId="0" xfId="0" applyFont="1" applyFill="1"/>
    <xf numFmtId="169" fontId="26" fillId="29" borderId="15" xfId="0" applyFont="1" applyFill="1" applyBorder="1" applyAlignment="1">
      <alignment vertical="center"/>
    </xf>
    <xf numFmtId="169" fontId="25" fillId="0" borderId="0" xfId="0" applyFont="1"/>
    <xf numFmtId="164" fontId="25" fillId="0" borderId="0" xfId="76" applyNumberFormat="1" applyFont="1" applyFill="1" applyBorder="1" applyAlignment="1" applyProtection="1">
      <alignment vertical="center"/>
    </xf>
    <xf numFmtId="169" fontId="37" fillId="40" borderId="0" xfId="80" applyFont="1" applyFill="1" applyBorder="1" applyAlignment="1">
      <alignment vertical="center"/>
    </xf>
    <xf numFmtId="169" fontId="37" fillId="40" borderId="0" xfId="80" applyFont="1" applyFill="1" applyBorder="1" applyAlignment="1">
      <alignment horizontal="center" vertical="center"/>
    </xf>
    <xf numFmtId="169" fontId="29" fillId="30" borderId="0" xfId="70" quotePrefix="1" applyFont="1" applyFill="1" applyAlignment="1">
      <alignment horizontal="left" vertical="center"/>
    </xf>
    <xf numFmtId="164" fontId="27" fillId="0" borderId="0" xfId="78" quotePrefix="1" applyNumberFormat="1" applyFont="1" applyFill="1" applyAlignment="1" applyProtection="1">
      <alignment horizontal="left" vertical="center"/>
      <protection locked="0"/>
    </xf>
    <xf numFmtId="164" fontId="91" fillId="35" borderId="0" xfId="79" applyNumberFormat="1" applyFont="1" applyFill="1" applyBorder="1" applyAlignment="1">
      <alignment horizontal="left" vertical="center"/>
    </xf>
    <xf numFmtId="164" fontId="27" fillId="35" borderId="0" xfId="78" applyNumberFormat="1" applyFont="1" applyFill="1" applyBorder="1" applyAlignment="1" applyProtection="1">
      <alignment horizontal="left" vertical="center"/>
    </xf>
    <xf numFmtId="164" fontId="23" fillId="35" borderId="0" xfId="78" applyFont="1" applyFill="1" applyBorder="1" applyAlignment="1">
      <alignment vertical="center"/>
    </xf>
    <xf numFmtId="164" fontId="91" fillId="25" borderId="0" xfId="79" applyNumberFormat="1" applyFont="1" applyFill="1" applyBorder="1" applyAlignment="1">
      <alignment horizontal="left" vertical="center"/>
    </xf>
    <xf numFmtId="164" fontId="23" fillId="25" borderId="0" xfId="78" applyFont="1" applyFill="1" applyBorder="1" applyAlignment="1">
      <alignment vertical="center"/>
    </xf>
    <xf numFmtId="164" fontId="3" fillId="35" borderId="0" xfId="78" applyFont="1" applyFill="1" applyBorder="1" applyAlignment="1">
      <alignment vertical="center"/>
    </xf>
    <xf numFmtId="164" fontId="3" fillId="25" borderId="0" xfId="78" applyFont="1" applyFill="1" applyBorder="1" applyAlignment="1">
      <alignment vertical="center"/>
    </xf>
    <xf numFmtId="164" fontId="5" fillId="0" borderId="10" xfId="79" applyNumberFormat="1" applyFont="1" applyFill="1" applyBorder="1" applyAlignment="1" applyProtection="1">
      <alignment horizontal="left" vertical="center"/>
    </xf>
    <xf numFmtId="169" fontId="88" fillId="41" borderId="0" xfId="70" applyFont="1" applyFill="1" applyBorder="1" applyAlignment="1">
      <alignment vertical="center"/>
    </xf>
    <xf numFmtId="20" fontId="88" fillId="41" borderId="0" xfId="70" applyNumberFormat="1" applyFont="1" applyFill="1" applyBorder="1" applyAlignment="1">
      <alignment horizontal="center" vertical="center"/>
    </xf>
    <xf numFmtId="169" fontId="90" fillId="40" borderId="0" xfId="80" applyFont="1" applyFill="1" applyBorder="1" applyAlignment="1">
      <alignment horizontal="center" vertical="center"/>
    </xf>
    <xf numFmtId="169" fontId="87" fillId="40" borderId="0" xfId="80" applyFont="1" applyFill="1" applyAlignment="1">
      <alignment vertical="center"/>
    </xf>
    <xf numFmtId="169" fontId="88" fillId="42" borderId="0" xfId="70" applyFont="1" applyFill="1" applyBorder="1" applyAlignment="1">
      <alignment vertical="center"/>
    </xf>
    <xf numFmtId="20" fontId="88" fillId="42" borderId="0" xfId="70" applyNumberFormat="1" applyFont="1" applyFill="1" applyBorder="1" applyAlignment="1">
      <alignment horizontal="center" vertical="center"/>
    </xf>
    <xf numFmtId="169" fontId="95" fillId="43" borderId="0" xfId="70" applyFont="1" applyFill="1" applyBorder="1" applyAlignment="1">
      <alignment vertical="center"/>
    </xf>
    <xf numFmtId="170" fontId="95" fillId="43" borderId="0" xfId="70" applyNumberFormat="1" applyFont="1" applyFill="1" applyBorder="1" applyAlignment="1">
      <alignment horizontal="center" vertical="center"/>
    </xf>
    <xf numFmtId="169" fontId="95" fillId="43" borderId="0" xfId="70" applyFont="1" applyFill="1" applyBorder="1" applyAlignment="1">
      <alignment horizontal="center" vertical="center"/>
    </xf>
    <xf numFmtId="169" fontId="96" fillId="27" borderId="0" xfId="70" applyFont="1" applyFill="1" applyBorder="1" applyAlignment="1">
      <alignment horizontal="center" vertical="center"/>
    </xf>
    <xf numFmtId="169" fontId="98" fillId="27" borderId="0" xfId="70" applyFont="1" applyFill="1" applyAlignment="1">
      <alignment vertical="center"/>
    </xf>
    <xf numFmtId="169" fontId="5" fillId="0" borderId="10" xfId="0" applyFont="1" applyBorder="1" applyAlignment="1">
      <alignment wrapText="1"/>
    </xf>
    <xf numFmtId="170" fontId="5" fillId="27" borderId="0" xfId="79" applyNumberFormat="1" applyFont="1" applyFill="1" applyBorder="1" applyAlignment="1" applyProtection="1">
      <alignment horizontal="right" vertical="center"/>
    </xf>
    <xf numFmtId="171" fontId="25" fillId="31" borderId="20" xfId="79" applyNumberFormat="1" applyFont="1" applyFill="1" applyBorder="1" applyAlignment="1" applyProtection="1">
      <alignment horizontal="center" vertical="center"/>
    </xf>
    <xf numFmtId="164" fontId="5" fillId="25" borderId="0" xfId="76" applyNumberFormat="1" applyFont="1" applyFill="1" applyBorder="1" applyAlignment="1" applyProtection="1">
      <alignment horizontal="left" vertical="center"/>
    </xf>
    <xf numFmtId="164" fontId="10" fillId="31" borderId="30" xfId="76" applyFont="1" applyFill="1" applyBorder="1" applyAlignment="1">
      <alignment horizontal="left" vertical="center"/>
    </xf>
    <xf numFmtId="164" fontId="10" fillId="25" borderId="0" xfId="76" applyFont="1" applyFill="1" applyBorder="1" applyAlignment="1">
      <alignment horizontal="left" vertical="center"/>
    </xf>
    <xf numFmtId="164" fontId="91" fillId="31" borderId="21" xfId="76" applyFont="1" applyFill="1" applyBorder="1" applyAlignment="1">
      <alignment horizontal="left" vertical="center"/>
    </xf>
    <xf numFmtId="164" fontId="10" fillId="0" borderId="0" xfId="76" applyFont="1" applyBorder="1" applyAlignment="1">
      <alignment horizontal="left" vertical="center"/>
    </xf>
    <xf numFmtId="164" fontId="28" fillId="26" borderId="0" xfId="76" applyFont="1" applyFill="1" applyBorder="1" applyAlignment="1">
      <alignment horizontal="center" vertical="center"/>
    </xf>
    <xf numFmtId="164" fontId="73" fillId="27" borderId="0" xfId="76" quotePrefix="1" applyFont="1" applyFill="1" applyBorder="1" applyAlignment="1">
      <alignment horizontal="left" vertical="center"/>
    </xf>
    <xf numFmtId="164" fontId="91" fillId="26" borderId="11" xfId="76" applyFont="1" applyFill="1" applyBorder="1" applyAlignment="1">
      <alignment horizontal="left" vertical="center"/>
    </xf>
    <xf numFmtId="164" fontId="91" fillId="26" borderId="0" xfId="76" applyFont="1" applyFill="1" applyBorder="1" applyAlignment="1">
      <alignment horizontal="left" vertical="center"/>
    </xf>
    <xf numFmtId="164" fontId="10" fillId="26" borderId="10" xfId="76" applyFont="1" applyFill="1" applyBorder="1" applyAlignment="1">
      <alignment horizontal="left" vertical="center"/>
    </xf>
    <xf numFmtId="164" fontId="10" fillId="27" borderId="0" xfId="76" applyFont="1" applyFill="1" applyBorder="1" applyAlignment="1">
      <alignment horizontal="left" vertical="center"/>
    </xf>
    <xf numFmtId="164" fontId="28" fillId="26" borderId="11" xfId="76" applyFont="1" applyFill="1" applyBorder="1" applyAlignment="1">
      <alignment horizontal="center" vertical="center"/>
    </xf>
    <xf numFmtId="169" fontId="5" fillId="0" borderId="0" xfId="0" applyFont="1" applyFill="1" applyAlignment="1">
      <alignment wrapText="1"/>
    </xf>
    <xf numFmtId="169" fontId="0" fillId="30" borderId="0" xfId="0" applyFill="1"/>
    <xf numFmtId="169" fontId="37" fillId="44" borderId="0" xfId="80" applyFont="1" applyFill="1" applyBorder="1" applyAlignment="1">
      <alignment vertical="center"/>
    </xf>
    <xf numFmtId="170" fontId="37" fillId="44" borderId="0" xfId="80" applyNumberFormat="1" applyFont="1" applyFill="1" applyBorder="1" applyAlignment="1">
      <alignment horizontal="center" vertical="center"/>
    </xf>
    <xf numFmtId="169" fontId="37" fillId="44" borderId="0" xfId="80" applyFont="1" applyFill="1" applyBorder="1" applyAlignment="1">
      <alignment horizontal="center" vertical="center"/>
    </xf>
    <xf numFmtId="169" fontId="20" fillId="44" borderId="0" xfId="80" applyFont="1" applyFill="1" applyBorder="1" applyAlignment="1">
      <alignment horizontal="center" vertical="center"/>
    </xf>
    <xf numFmtId="169" fontId="94" fillId="44" borderId="0" xfId="80" applyFont="1" applyFill="1" applyAlignment="1">
      <alignment vertical="center"/>
    </xf>
    <xf numFmtId="169" fontId="22" fillId="44" borderId="0" xfId="0" quotePrefix="1" applyFont="1" applyFill="1" applyAlignment="1">
      <alignment horizontal="center" vertical="center"/>
    </xf>
    <xf numFmtId="169" fontId="22" fillId="44" borderId="0" xfId="0" applyFont="1" applyFill="1" applyAlignment="1">
      <alignment horizontal="left" vertical="center"/>
    </xf>
    <xf numFmtId="169" fontId="22" fillId="44" borderId="0" xfId="80" applyFont="1" applyFill="1" applyAlignment="1">
      <alignment horizontal="left" vertical="center"/>
    </xf>
    <xf numFmtId="169" fontId="22" fillId="44" borderId="0" xfId="80" applyFont="1" applyFill="1" applyAlignment="1">
      <alignment vertical="center"/>
    </xf>
    <xf numFmtId="169" fontId="99" fillId="44" borderId="0" xfId="80" applyFont="1" applyFill="1" applyAlignment="1">
      <alignment horizontal="center" vertical="center"/>
    </xf>
    <xf numFmtId="169" fontId="5" fillId="29" borderId="15" xfId="0" applyFont="1" applyFill="1" applyBorder="1" applyAlignment="1">
      <alignment vertical="center"/>
    </xf>
    <xf numFmtId="169" fontId="22" fillId="29" borderId="15" xfId="0" applyFont="1" applyFill="1" applyBorder="1" applyAlignment="1">
      <alignment vertical="center"/>
    </xf>
    <xf numFmtId="169" fontId="101" fillId="29" borderId="15" xfId="0" applyFont="1" applyFill="1" applyBorder="1" applyAlignment="1">
      <alignment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9" fontId="89" fillId="48" borderId="0" xfId="70" applyFont="1" applyFill="1" applyBorder="1" applyAlignment="1">
      <alignment vertical="center"/>
    </xf>
    <xf numFmtId="164" fontId="71" fillId="0" borderId="10" xfId="76" applyFont="1" applyBorder="1" applyAlignment="1">
      <alignment horizontal="left" vertical="center"/>
    </xf>
    <xf numFmtId="169" fontId="75" fillId="27" borderId="38" xfId="0" applyFont="1" applyFill="1" applyBorder="1"/>
    <xf numFmtId="169" fontId="16" fillId="0" borderId="0" xfId="0" applyFont="1"/>
    <xf numFmtId="169" fontId="30" fillId="31" borderId="10" xfId="0" applyFont="1" applyFill="1" applyBorder="1" applyAlignment="1">
      <alignment horizontal="left" vertical="center"/>
    </xf>
    <xf numFmtId="169" fontId="30" fillId="31" borderId="39" xfId="0" applyFont="1" applyFill="1" applyBorder="1" applyAlignment="1">
      <alignment horizontal="left" vertical="center"/>
    </xf>
    <xf numFmtId="169" fontId="32" fillId="28" borderId="40" xfId="0" applyFont="1" applyFill="1" applyBorder="1" applyAlignment="1">
      <alignment vertical="center" wrapText="1"/>
    </xf>
    <xf numFmtId="169" fontId="34" fillId="28" borderId="40" xfId="0" applyFont="1" applyFill="1" applyBorder="1" applyAlignment="1">
      <alignment vertical="center" wrapText="1"/>
    </xf>
    <xf numFmtId="169" fontId="18" fillId="28" borderId="0" xfId="0" applyFont="1" applyFill="1" applyBorder="1" applyAlignment="1"/>
    <xf numFmtId="169" fontId="18" fillId="28" borderId="12" xfId="0" applyFont="1" applyFill="1" applyBorder="1" applyAlignment="1"/>
    <xf numFmtId="169" fontId="17" fillId="31" borderId="11" xfId="0" applyFont="1" applyFill="1" applyBorder="1" applyAlignment="1">
      <alignment vertical="center" wrapText="1"/>
    </xf>
    <xf numFmtId="169" fontId="17" fillId="31" borderId="41" xfId="0" applyFont="1" applyFill="1" applyBorder="1" applyAlignment="1">
      <alignment vertical="center" wrapText="1"/>
    </xf>
    <xf numFmtId="169" fontId="17" fillId="31" borderId="0" xfId="0" applyFont="1" applyFill="1" applyBorder="1" applyAlignment="1">
      <alignment vertical="center" wrapText="1"/>
    </xf>
    <xf numFmtId="169" fontId="17" fillId="31" borderId="42" xfId="0" applyFont="1" applyFill="1" applyBorder="1" applyAlignment="1">
      <alignment vertical="center" wrapText="1"/>
    </xf>
    <xf numFmtId="169" fontId="89" fillId="36" borderId="0" xfId="70" applyFont="1" applyFill="1" applyBorder="1" applyAlignment="1">
      <alignment horizontal="center" vertical="center"/>
    </xf>
    <xf numFmtId="169" fontId="87" fillId="37" borderId="0" xfId="0" applyFont="1" applyFill="1"/>
    <xf numFmtId="169" fontId="37" fillId="49" borderId="0" xfId="0" applyFont="1" applyFill="1" applyBorder="1" applyAlignment="1">
      <alignment vertical="center"/>
    </xf>
    <xf numFmtId="18" fontId="37" fillId="49" borderId="0" xfId="0" applyNumberFormat="1" applyFont="1" applyFill="1" applyBorder="1" applyAlignment="1">
      <alignment vertical="center"/>
    </xf>
    <xf numFmtId="169" fontId="37" fillId="49" borderId="0" xfId="0" applyFont="1" applyFill="1" applyBorder="1" applyAlignment="1">
      <alignment horizontal="center" vertical="center"/>
    </xf>
    <xf numFmtId="169" fontId="90" fillId="49" borderId="0" xfId="0" applyFont="1" applyFill="1" applyBorder="1" applyAlignment="1">
      <alignment horizontal="center" vertical="center"/>
    </xf>
    <xf numFmtId="164" fontId="25" fillId="0" borderId="0" xfId="79" applyFont="1" applyFill="1" applyBorder="1" applyAlignment="1">
      <alignment horizontal="center" vertical="center"/>
    </xf>
    <xf numFmtId="169" fontId="65" fillId="0" borderId="0" xfId="0" applyFont="1"/>
    <xf numFmtId="169" fontId="5" fillId="32" borderId="0" xfId="0" applyFont="1" applyFill="1"/>
    <xf numFmtId="164" fontId="5" fillId="33" borderId="0" xfId="76" applyNumberFormat="1" applyFont="1" applyFill="1" applyBorder="1" applyAlignment="1" applyProtection="1">
      <alignment horizontal="left" vertical="center" indent="2"/>
    </xf>
    <xf numFmtId="164" fontId="5" fillId="33" borderId="10" xfId="76" applyNumberFormat="1" applyFont="1" applyFill="1" applyBorder="1" applyAlignment="1" applyProtection="1">
      <alignment horizontal="left" vertical="center" indent="2"/>
    </xf>
    <xf numFmtId="169" fontId="18" fillId="28" borderId="40" xfId="0" applyFont="1" applyFill="1" applyBorder="1" applyAlignment="1"/>
    <xf numFmtId="169" fontId="23" fillId="28" borderId="40" xfId="0" applyFont="1" applyFill="1" applyBorder="1" applyAlignment="1"/>
    <xf numFmtId="169"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3" xfId="0" applyNumberFormat="1" applyFont="1" applyFill="1" applyBorder="1" applyAlignment="1">
      <alignment horizontal="center" vertical="center"/>
    </xf>
    <xf numFmtId="169" fontId="71" fillId="0" borderId="0" xfId="0" applyFont="1"/>
    <xf numFmtId="164" fontId="71" fillId="0" borderId="0" xfId="76" applyNumberFormat="1" applyFont="1" applyFill="1" applyBorder="1" applyAlignment="1" applyProtection="1">
      <alignment horizontal="left" vertical="center"/>
    </xf>
    <xf numFmtId="20" fontId="89" fillId="48" borderId="0" xfId="70" applyNumberFormat="1" applyFont="1" applyFill="1" applyBorder="1" applyAlignment="1">
      <alignment horizontal="center" vertical="center"/>
    </xf>
    <xf numFmtId="169" fontId="16" fillId="29" borderId="0" xfId="62" applyFont="1" applyFill="1" applyBorder="1" applyAlignment="1" applyProtection="1">
      <alignment horizontal="center" vertical="center"/>
    </xf>
    <xf numFmtId="169" fontId="3" fillId="29" borderId="15" xfId="0" applyFont="1" applyFill="1" applyBorder="1" applyAlignment="1">
      <alignment vertical="center"/>
    </xf>
    <xf numFmtId="164" fontId="27" fillId="0" borderId="0" xfId="77" applyNumberFormat="1" applyFont="1" applyFill="1" applyAlignment="1" applyProtection="1">
      <alignment horizontal="left" vertical="center"/>
      <protection locked="0"/>
    </xf>
    <xf numFmtId="164" fontId="23" fillId="0" borderId="0" xfId="77" applyNumberFormat="1" applyFont="1" applyFill="1" applyAlignment="1" applyProtection="1">
      <alignment vertical="center"/>
      <protection locked="0"/>
    </xf>
    <xf numFmtId="20" fontId="23" fillId="0" borderId="0" xfId="77" applyNumberFormat="1" applyFont="1" applyFill="1" applyAlignment="1" applyProtection="1">
      <alignment horizontal="center" vertical="center"/>
      <protection locked="0"/>
    </xf>
    <xf numFmtId="164" fontId="27" fillId="26" borderId="0" xfId="77" applyNumberFormat="1" applyFont="1" applyFill="1" applyAlignment="1" applyProtection="1">
      <alignment horizontal="left" vertical="center"/>
      <protection locked="0"/>
    </xf>
    <xf numFmtId="164" fontId="23" fillId="26" borderId="0" xfId="77" applyNumberFormat="1" applyFont="1" applyFill="1" applyAlignment="1" applyProtection="1">
      <alignment vertical="center"/>
      <protection locked="0"/>
    </xf>
    <xf numFmtId="20" fontId="23" fillId="26" borderId="0" xfId="77" applyNumberFormat="1" applyFont="1" applyFill="1" applyAlignment="1" applyProtection="1">
      <alignment horizontal="center" vertical="center"/>
      <protection locked="0"/>
    </xf>
    <xf numFmtId="164" fontId="23" fillId="27" borderId="0" xfId="78" applyFont="1" applyFill="1" applyAlignment="1" applyProtection="1">
      <alignment horizontal="left" vertical="center"/>
      <protection locked="0"/>
    </xf>
    <xf numFmtId="169" fontId="12" fillId="25" borderId="0" xfId="70" applyFont="1" applyFill="1" applyBorder="1" applyAlignment="1">
      <alignment vertical="center"/>
    </xf>
    <xf numFmtId="20" fontId="3" fillId="25" borderId="0" xfId="70" applyNumberFormat="1" applyFill="1" applyAlignment="1">
      <alignment horizontal="center"/>
    </xf>
    <xf numFmtId="171" fontId="25" fillId="0" borderId="0" xfId="0" applyNumberFormat="1" applyFont="1"/>
    <xf numFmtId="1" fontId="0" fillId="0" borderId="0" xfId="0" applyNumberFormat="1"/>
    <xf numFmtId="164" fontId="5" fillId="33" borderId="0" xfId="76" quotePrefix="1" applyNumberFormat="1" applyFont="1" applyFill="1" applyBorder="1" applyAlignment="1" applyProtection="1">
      <alignment horizontal="left" vertical="center" indent="1"/>
    </xf>
    <xf numFmtId="169" fontId="88" fillId="50" borderId="0" xfId="70" applyFont="1" applyFill="1" applyBorder="1" applyAlignment="1">
      <alignment vertical="center"/>
    </xf>
    <xf numFmtId="170" fontId="88" fillId="50" borderId="0" xfId="70" applyNumberFormat="1" applyFont="1" applyFill="1" applyBorder="1" applyAlignment="1">
      <alignment horizontal="center" vertical="center"/>
    </xf>
    <xf numFmtId="169" fontId="88" fillId="50" borderId="0" xfId="70" applyFont="1" applyFill="1" applyBorder="1" applyAlignment="1">
      <alignment horizontal="center" vertical="center"/>
    </xf>
    <xf numFmtId="169" fontId="25" fillId="0" borderId="0" xfId="0" applyFont="1" applyFill="1"/>
    <xf numFmtId="169" fontId="65" fillId="0" borderId="0" xfId="0" applyFont="1" applyFill="1"/>
    <xf numFmtId="164" fontId="71" fillId="0" borderId="0" xfId="76"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7" borderId="0" xfId="70" applyFill="1" applyBorder="1" applyAlignment="1">
      <alignment vertical="center"/>
    </xf>
    <xf numFmtId="169" fontId="3" fillId="27" borderId="27" xfId="70" applyFill="1" applyBorder="1" applyAlignment="1">
      <alignment vertical="center"/>
    </xf>
    <xf numFmtId="169" fontId="3" fillId="27" borderId="0" xfId="70" applyFont="1" applyFill="1" applyBorder="1" applyAlignment="1">
      <alignment vertical="center"/>
    </xf>
    <xf numFmtId="169" fontId="16" fillId="27" borderId="0" xfId="70" applyFont="1" applyFill="1" applyBorder="1" applyAlignment="1">
      <alignment vertical="center"/>
    </xf>
    <xf numFmtId="169" fontId="36" fillId="27" borderId="0" xfId="70" applyFont="1" applyFill="1" applyBorder="1" applyAlignment="1">
      <alignmen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76" applyFont="1" applyBorder="1" applyAlignment="1">
      <alignment horizontal="left" vertical="center"/>
    </xf>
    <xf numFmtId="164" fontId="114" fillId="0" borderId="0" xfId="79" applyFont="1" applyFill="1" applyBorder="1" applyAlignment="1">
      <alignment horizontal="center" vertical="center"/>
    </xf>
    <xf numFmtId="169" fontId="35" fillId="51" borderId="44" xfId="0" applyFont="1" applyFill="1" applyBorder="1" applyAlignment="1">
      <alignment horizontal="center" vertical="center"/>
    </xf>
    <xf numFmtId="169" fontId="32" fillId="25" borderId="17" xfId="0" quotePrefix="1" applyFont="1" applyFill="1" applyBorder="1" applyAlignment="1">
      <alignment horizontal="center" vertical="center" wrapText="1"/>
    </xf>
    <xf numFmtId="169" fontId="31" fillId="28" borderId="40" xfId="0" applyFont="1" applyFill="1" applyBorder="1" applyAlignment="1">
      <alignment vertical="center"/>
    </xf>
    <xf numFmtId="169" fontId="32" fillId="25" borderId="45" xfId="0" quotePrefix="1" applyFont="1" applyFill="1" applyBorder="1" applyAlignment="1">
      <alignment horizontal="center" vertical="center" wrapText="1"/>
    </xf>
    <xf numFmtId="169" fontId="32" fillId="51" borderId="45" xfId="0" quotePrefix="1" applyFont="1" applyFill="1" applyBorder="1" applyAlignment="1">
      <alignment horizontal="center" vertical="center" wrapText="1"/>
    </xf>
    <xf numFmtId="169" fontId="32" fillId="30" borderId="46" xfId="0" applyFont="1" applyFill="1" applyBorder="1" applyAlignment="1">
      <alignment horizontal="center" vertical="center" wrapText="1"/>
    </xf>
    <xf numFmtId="169" fontId="31" fillId="51" borderId="45" xfId="0" applyFont="1" applyFill="1" applyBorder="1" applyAlignment="1">
      <alignment horizontal="center" vertical="center" wrapText="1"/>
    </xf>
    <xf numFmtId="169" fontId="32" fillId="30" borderId="45" xfId="0" applyFont="1" applyFill="1" applyBorder="1" applyAlignment="1">
      <alignment horizontal="center" vertical="center" wrapText="1"/>
    </xf>
    <xf numFmtId="169" fontId="32" fillId="28" borderId="47" xfId="0" applyFont="1" applyFill="1" applyBorder="1" applyAlignment="1">
      <alignment vertical="center" wrapText="1"/>
    </xf>
    <xf numFmtId="169" fontId="32" fillId="25" borderId="48" xfId="0" applyFont="1" applyFill="1" applyBorder="1" applyAlignment="1">
      <alignment horizontal="center" vertical="center" wrapText="1"/>
    </xf>
    <xf numFmtId="169" fontId="34" fillId="28" borderId="47" xfId="0" applyFont="1" applyFill="1" applyBorder="1" applyAlignment="1">
      <alignment vertical="center" wrapText="1"/>
    </xf>
    <xf numFmtId="169" fontId="32" fillId="52" borderId="14" xfId="0" applyFont="1" applyFill="1" applyBorder="1" applyAlignment="1">
      <alignment horizontal="center" vertical="center" wrapText="1"/>
    </xf>
    <xf numFmtId="169" fontId="30" fillId="28" borderId="14" xfId="62" applyFont="1" applyFill="1" applyBorder="1" applyAlignment="1" applyProtection="1">
      <alignment vertical="center" wrapText="1"/>
    </xf>
    <xf numFmtId="169" fontId="30" fillId="28" borderId="15" xfId="62" applyFont="1" applyFill="1" applyBorder="1" applyAlignment="1" applyProtection="1">
      <alignment vertical="center" wrapText="1"/>
    </xf>
    <xf numFmtId="169" fontId="32" fillId="52" borderId="48" xfId="0" applyFont="1" applyFill="1" applyBorder="1" applyAlignment="1">
      <alignment horizontal="center" vertical="center" wrapText="1"/>
    </xf>
    <xf numFmtId="169" fontId="46" fillId="30" borderId="10" xfId="0" applyFont="1" applyFill="1" applyBorder="1"/>
    <xf numFmtId="169" fontId="32" fillId="24" borderId="14" xfId="0" applyFont="1" applyFill="1" applyBorder="1" applyAlignment="1">
      <alignment vertical="center" wrapText="1"/>
    </xf>
    <xf numFmtId="169" fontId="32" fillId="24" borderId="0" xfId="0" applyFont="1" applyFill="1" applyBorder="1" applyAlignment="1">
      <alignment vertical="center" wrapText="1"/>
    </xf>
    <xf numFmtId="169" fontId="32" fillId="24" borderId="15" xfId="0" applyFont="1" applyFill="1" applyBorder="1" applyAlignment="1">
      <alignment vertical="center" wrapText="1"/>
    </xf>
    <xf numFmtId="169" fontId="116" fillId="0" borderId="0" xfId="0" applyFont="1"/>
    <xf numFmtId="169" fontId="116" fillId="27"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93" fillId="0" borderId="0" xfId="0" applyFont="1"/>
    <xf numFmtId="169" fontId="119" fillId="27" borderId="0" xfId="70" applyFont="1" applyFill="1" applyBorder="1" applyAlignment="1">
      <alignment vertical="center"/>
    </xf>
    <xf numFmtId="1" fontId="120" fillId="27" borderId="0" xfId="70" applyNumberFormat="1" applyFont="1" applyFill="1" applyBorder="1" applyAlignment="1">
      <alignment horizontal="center" vertical="center"/>
    </xf>
    <xf numFmtId="169" fontId="119" fillId="0" borderId="0" xfId="0" applyFont="1"/>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76" applyNumberFormat="1" applyFont="1" applyFill="1" applyBorder="1" applyAlignment="1" applyProtection="1">
      <alignment horizontal="left" vertical="center" indent="1"/>
    </xf>
    <xf numFmtId="169" fontId="89" fillId="25" borderId="0" xfId="0" applyFont="1" applyFill="1" applyBorder="1" applyAlignment="1">
      <alignment vertical="center"/>
    </xf>
    <xf numFmtId="169" fontId="89" fillId="0" borderId="0" xfId="0" applyFont="1" applyFill="1" applyBorder="1" applyAlignment="1">
      <alignment vertical="center"/>
    </xf>
    <xf numFmtId="17" fontId="22" fillId="29" borderId="27" xfId="0" quotePrefix="1" applyNumberFormat="1" applyFont="1" applyFill="1" applyBorder="1" applyAlignment="1">
      <alignment horizontal="center" vertical="center"/>
    </xf>
    <xf numFmtId="169" fontId="0" fillId="29" borderId="14" xfId="0" applyFill="1" applyBorder="1"/>
    <xf numFmtId="169" fontId="0" fillId="29" borderId="25" xfId="0" applyFill="1" applyBorder="1" applyAlignment="1">
      <alignment vertical="center"/>
    </xf>
    <xf numFmtId="17" fontId="22" fillId="29" borderId="12" xfId="0" quotePrefix="1" applyNumberFormat="1" applyFont="1" applyFill="1" applyBorder="1" applyAlignment="1">
      <alignment horizontal="center" vertical="center"/>
    </xf>
    <xf numFmtId="169" fontId="0" fillId="29" borderId="26" xfId="0" applyFill="1" applyBorder="1" applyAlignment="1">
      <alignment vertical="center"/>
    </xf>
    <xf numFmtId="164" fontId="5" fillId="0" borderId="10" xfId="79" applyNumberFormat="1" applyFont="1" applyFill="1" applyBorder="1" applyAlignment="1" applyProtection="1">
      <alignment horizontal="left" vertical="center" indent="2"/>
    </xf>
    <xf numFmtId="164" fontId="27" fillId="0" borderId="0" xfId="76" applyNumberFormat="1" applyFont="1" applyFill="1" applyBorder="1" applyAlignment="1" applyProtection="1">
      <alignment horizontal="center" vertical="center"/>
    </xf>
    <xf numFmtId="164" fontId="23" fillId="0" borderId="0" xfId="76" applyNumberFormat="1" applyFont="1" applyFill="1" applyBorder="1" applyAlignment="1" applyProtection="1">
      <alignment vertical="center"/>
    </xf>
    <xf numFmtId="165" fontId="23" fillId="0"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vertical="center"/>
    </xf>
    <xf numFmtId="165" fontId="23" fillId="25"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horizontal="left" vertical="center"/>
    </xf>
    <xf numFmtId="164" fontId="23" fillId="25" borderId="0" xfId="76" applyNumberFormat="1" applyFont="1" applyFill="1" applyBorder="1" applyAlignment="1" applyProtection="1">
      <alignment horizontal="center" vertical="center"/>
    </xf>
    <xf numFmtId="164" fontId="23" fillId="0" borderId="0" xfId="76" applyFont="1" applyFill="1" applyAlignment="1" applyProtection="1">
      <alignment horizontal="left" vertical="center"/>
      <protection locked="0"/>
    </xf>
    <xf numFmtId="164" fontId="23" fillId="0" borderId="0" xfId="76" quotePrefix="1" applyFont="1" applyFill="1" applyAlignment="1" applyProtection="1">
      <alignment horizontal="left" vertical="center"/>
      <protection locked="0"/>
    </xf>
    <xf numFmtId="164" fontId="23" fillId="52" borderId="0" xfId="78" applyFont="1" applyFill="1" applyAlignment="1" applyProtection="1">
      <alignment vertical="center"/>
      <protection locked="0"/>
    </xf>
    <xf numFmtId="164" fontId="23" fillId="52" borderId="0" xfId="78" applyNumberFormat="1" applyFont="1" applyFill="1" applyAlignment="1" applyProtection="1">
      <alignment horizontal="left" vertical="center"/>
      <protection locked="0"/>
    </xf>
    <xf numFmtId="164" fontId="27" fillId="52" borderId="0" xfId="78" applyNumberFormat="1" applyFont="1" applyFill="1" applyAlignment="1" applyProtection="1">
      <alignment horizontal="left" vertical="center"/>
      <protection locked="0"/>
    </xf>
    <xf numFmtId="164" fontId="23" fillId="52" borderId="0" xfId="78" applyNumberFormat="1" applyFont="1" applyFill="1" applyAlignment="1" applyProtection="1">
      <alignment vertical="center"/>
      <protection locked="0"/>
    </xf>
    <xf numFmtId="20" fontId="23" fillId="52" borderId="0" xfId="78" applyNumberFormat="1" applyFont="1" applyFill="1" applyAlignment="1" applyProtection="1">
      <alignment horizontal="center" vertical="center"/>
      <protection locked="0"/>
    </xf>
    <xf numFmtId="164" fontId="23" fillId="52" borderId="0" xfId="78" applyFont="1" applyFill="1" applyAlignment="1" applyProtection="1">
      <alignment horizontal="left" vertical="center"/>
      <protection locked="0"/>
    </xf>
    <xf numFmtId="169" fontId="125" fillId="0" borderId="0" xfId="0" applyFont="1"/>
    <xf numFmtId="169" fontId="16" fillId="30" borderId="0" xfId="0" applyFont="1" applyFill="1"/>
    <xf numFmtId="169" fontId="29" fillId="27" borderId="0" xfId="0" applyFont="1" applyFill="1" applyAlignment="1">
      <alignment horizontal="left"/>
    </xf>
    <xf numFmtId="169" fontId="29" fillId="27" borderId="0" xfId="0" applyFont="1" applyFill="1" applyAlignment="1">
      <alignment horizontal="left" vertical="center"/>
    </xf>
    <xf numFmtId="169" fontId="0" fillId="27" borderId="0" xfId="0" applyFill="1" applyAlignment="1">
      <alignment horizontal="left" vertical="center"/>
    </xf>
    <xf numFmtId="164" fontId="20" fillId="26" borderId="0" xfId="76" applyFont="1" applyFill="1" applyBorder="1" applyAlignment="1">
      <alignment vertical="center"/>
    </xf>
    <xf numFmtId="169" fontId="3" fillId="0" borderId="0" xfId="0" quotePrefix="1" applyFont="1"/>
    <xf numFmtId="1" fontId="67" fillId="0" borderId="28" xfId="76" applyNumberFormat="1" applyFont="1" applyFill="1" applyBorder="1" applyAlignment="1">
      <alignment horizontal="center" vertical="center"/>
    </xf>
    <xf numFmtId="1" fontId="67" fillId="27" borderId="28" xfId="70" applyNumberFormat="1" applyFont="1" applyFill="1" applyBorder="1" applyAlignment="1">
      <alignment horizontal="center" vertical="center"/>
    </xf>
    <xf numFmtId="169" fontId="32" fillId="25" borderId="45" xfId="0" applyFont="1" applyFill="1" applyBorder="1" applyAlignment="1">
      <alignment horizontal="center" vertical="center" wrapText="1"/>
    </xf>
    <xf numFmtId="169" fontId="35" fillId="24" borderId="49" xfId="0" applyFont="1" applyFill="1" applyBorder="1" applyAlignment="1">
      <alignment horizontal="center" vertical="center"/>
    </xf>
    <xf numFmtId="169" fontId="35" fillId="27" borderId="23" xfId="0" applyFont="1" applyFill="1" applyBorder="1" applyAlignment="1">
      <alignment horizontal="center" vertical="center"/>
    </xf>
    <xf numFmtId="169" fontId="47" fillId="26" borderId="50" xfId="0" applyFont="1" applyFill="1" applyBorder="1" applyAlignment="1">
      <alignment horizontal="left" vertical="center" indent="13"/>
    </xf>
    <xf numFmtId="169" fontId="32" fillId="28" borderId="14" xfId="0" applyFont="1" applyFill="1" applyBorder="1" applyAlignment="1">
      <alignment vertical="center" wrapText="1"/>
    </xf>
    <xf numFmtId="169" fontId="30" fillId="28" borderId="14" xfId="0" applyFont="1" applyFill="1" applyBorder="1" applyAlignment="1">
      <alignment vertical="center" wrapText="1"/>
    </xf>
    <xf numFmtId="169" fontId="0" fillId="29" borderId="0" xfId="0" applyFill="1" applyBorder="1"/>
    <xf numFmtId="169" fontId="139" fillId="65" borderId="0" xfId="0" applyFont="1" applyFill="1" applyBorder="1" applyAlignment="1">
      <alignment horizontal="center" vertical="center"/>
    </xf>
    <xf numFmtId="17" fontId="22" fillId="29" borderId="0" xfId="0" quotePrefix="1" applyNumberFormat="1" applyFont="1" applyFill="1" applyBorder="1" applyAlignment="1">
      <alignment horizontal="center" vertical="center"/>
    </xf>
    <xf numFmtId="169" fontId="0" fillId="29" borderId="15" xfId="0" applyFill="1" applyBorder="1"/>
    <xf numFmtId="164" fontId="23" fillId="0" borderId="0" xfId="76" applyNumberFormat="1" applyFont="1" applyFill="1" applyBorder="1" applyAlignment="1" applyProtection="1">
      <alignment horizontal="right" vertical="center"/>
    </xf>
    <xf numFmtId="169" fontId="23" fillId="0" borderId="0" xfId="70" applyFont="1" applyFill="1" applyAlignment="1" applyProtection="1">
      <alignment vertical="center" wrapText="1"/>
      <protection locked="0"/>
    </xf>
    <xf numFmtId="169" fontId="27" fillId="0" borderId="0" xfId="76" applyNumberFormat="1" applyFont="1" applyFill="1" applyAlignment="1" applyProtection="1">
      <alignment horizontal="left" vertical="center"/>
      <protection locked="0"/>
    </xf>
    <xf numFmtId="169" fontId="3" fillId="30" borderId="0" xfId="70" applyFill="1" applyAlignment="1">
      <alignment vertical="center"/>
    </xf>
    <xf numFmtId="169" fontId="29" fillId="30" borderId="0" xfId="70" quotePrefix="1" applyFont="1" applyFill="1" applyAlignment="1">
      <alignment horizontal="center" vertical="center"/>
    </xf>
    <xf numFmtId="169" fontId="29" fillId="30" borderId="0" xfId="70" applyFont="1" applyFill="1" applyAlignment="1">
      <alignment horizontal="left" vertical="center"/>
    </xf>
    <xf numFmtId="169" fontId="22" fillId="30" borderId="0" xfId="70" applyFont="1" applyFill="1" applyAlignment="1">
      <alignment horizontal="left" vertical="center"/>
    </xf>
    <xf numFmtId="169" fontId="22" fillId="30" borderId="0" xfId="70" applyFont="1" applyFill="1" applyAlignment="1">
      <alignment vertical="center"/>
    </xf>
    <xf numFmtId="20" fontId="22" fillId="30" borderId="0" xfId="70" applyNumberFormat="1" applyFont="1" applyFill="1" applyAlignment="1">
      <alignment horizontal="center" vertical="center"/>
    </xf>
    <xf numFmtId="169" fontId="4" fillId="26" borderId="0" xfId="70" applyFont="1" applyFill="1" applyBorder="1" applyAlignment="1">
      <alignment vertical="center"/>
    </xf>
    <xf numFmtId="169" fontId="4" fillId="26" borderId="0" xfId="70" applyFont="1" applyFill="1" applyBorder="1" applyAlignment="1">
      <alignment horizontal="center" vertical="center"/>
    </xf>
    <xf numFmtId="20" fontId="4" fillId="26" borderId="0" xfId="70" applyNumberFormat="1" applyFont="1" applyFill="1" applyBorder="1" applyAlignment="1">
      <alignment horizontal="center" vertical="center"/>
    </xf>
    <xf numFmtId="164" fontId="3" fillId="26" borderId="28" xfId="78" applyFont="1" applyFill="1" applyBorder="1" applyAlignment="1">
      <alignment horizontal="left" vertical="center"/>
    </xf>
    <xf numFmtId="164" fontId="3" fillId="25" borderId="0" xfId="78" applyFont="1" applyFill="1" applyBorder="1" applyAlignment="1">
      <alignment horizontal="left" vertical="center"/>
    </xf>
    <xf numFmtId="164" fontId="20" fillId="25" borderId="0" xfId="78" applyFont="1" applyFill="1" applyBorder="1" applyAlignment="1">
      <alignment horizontal="center" vertical="center"/>
    </xf>
    <xf numFmtId="164" fontId="20" fillId="25" borderId="0" xfId="78" quotePrefix="1" applyFont="1" applyFill="1" applyBorder="1" applyAlignment="1">
      <alignment horizontal="center" vertical="center"/>
    </xf>
    <xf numFmtId="20" fontId="20" fillId="25" borderId="0" xfId="78" quotePrefix="1" applyNumberFormat="1" applyFont="1" applyFill="1" applyBorder="1" applyAlignment="1">
      <alignment horizontal="center" vertical="center"/>
    </xf>
    <xf numFmtId="164" fontId="23" fillId="27" borderId="0" xfId="78" applyFont="1" applyFill="1" applyAlignment="1" applyProtection="1">
      <alignment vertical="center"/>
      <protection locked="0"/>
    </xf>
    <xf numFmtId="164" fontId="27" fillId="27" borderId="0" xfId="78" applyNumberFormat="1" applyFont="1" applyFill="1" applyAlignment="1" applyProtection="1">
      <alignment horizontal="left" vertical="center"/>
      <protection locked="0"/>
    </xf>
    <xf numFmtId="164" fontId="23" fillId="27" borderId="0" xfId="78" applyNumberFormat="1" applyFont="1" applyFill="1" applyAlignment="1" applyProtection="1">
      <alignment vertical="center"/>
      <protection locked="0"/>
    </xf>
    <xf numFmtId="20" fontId="23" fillId="27" borderId="0" xfId="78" applyNumberFormat="1" applyFont="1" applyFill="1" applyAlignment="1" applyProtection="1">
      <alignment horizontal="center" vertical="center"/>
      <protection locked="0"/>
    </xf>
    <xf numFmtId="169" fontId="5" fillId="25" borderId="0" xfId="70" applyFont="1" applyFill="1" applyBorder="1" applyAlignment="1">
      <alignment vertical="center"/>
    </xf>
    <xf numFmtId="164" fontId="23" fillId="25" borderId="0" xfId="78" applyFont="1" applyFill="1" applyAlignment="1" applyProtection="1">
      <alignment vertical="center"/>
      <protection locked="0"/>
    </xf>
    <xf numFmtId="164" fontId="27" fillId="25" borderId="0" xfId="78" applyNumberFormat="1" applyFont="1" applyFill="1" applyAlignment="1" applyProtection="1">
      <alignment horizontal="left" vertical="center"/>
      <protection locked="0"/>
    </xf>
    <xf numFmtId="164" fontId="23" fillId="25" borderId="0" xfId="78" applyNumberFormat="1" applyFont="1" applyFill="1" applyAlignment="1" applyProtection="1">
      <alignment vertical="center"/>
      <protection locked="0"/>
    </xf>
    <xf numFmtId="20" fontId="23" fillId="25" borderId="0" xfId="78" applyNumberFormat="1" applyFont="1" applyFill="1" applyAlignment="1" applyProtection="1">
      <alignment horizontal="center" vertical="center"/>
      <protection locked="0"/>
    </xf>
    <xf numFmtId="164" fontId="23" fillId="0" borderId="0" xfId="78" applyFont="1" applyFill="1" applyAlignment="1" applyProtection="1">
      <alignment vertical="center"/>
      <protection locked="0"/>
    </xf>
    <xf numFmtId="164" fontId="23" fillId="0" borderId="0" xfId="78" applyNumberFormat="1" applyFont="1" applyFill="1" applyAlignment="1" applyProtection="1">
      <alignment horizontal="left" vertical="center"/>
      <protection locked="0"/>
    </xf>
    <xf numFmtId="164" fontId="27" fillId="0" borderId="0" xfId="78" applyNumberFormat="1" applyFont="1" applyFill="1" applyAlignment="1" applyProtection="1">
      <alignment horizontal="left" vertical="center"/>
      <protection locked="0"/>
    </xf>
    <xf numFmtId="164" fontId="23" fillId="0" borderId="0" xfId="78" applyNumberFormat="1" applyFont="1" applyFill="1" applyAlignment="1" applyProtection="1">
      <alignment vertical="center"/>
      <protection locked="0"/>
    </xf>
    <xf numFmtId="20" fontId="23" fillId="0" borderId="0" xfId="78" applyNumberFormat="1" applyFont="1" applyFill="1" applyAlignment="1" applyProtection="1">
      <alignment horizontal="center" vertical="center"/>
      <protection locked="0"/>
    </xf>
    <xf numFmtId="164" fontId="27" fillId="25" borderId="0" xfId="78" quotePrefix="1" applyNumberFormat="1" applyFont="1" applyFill="1" applyAlignment="1" applyProtection="1">
      <alignment horizontal="left" vertical="center"/>
      <protection locked="0"/>
    </xf>
    <xf numFmtId="164" fontId="23" fillId="25" borderId="0" xfId="78" applyNumberFormat="1" applyFont="1" applyFill="1" applyAlignment="1" applyProtection="1">
      <alignment horizontal="left" vertical="center"/>
      <protection locked="0"/>
    </xf>
    <xf numFmtId="164" fontId="23" fillId="0" borderId="0" xfId="78" quotePrefix="1" applyNumberFormat="1" applyFont="1" applyFill="1" applyAlignment="1" applyProtection="1">
      <alignment horizontal="left" vertical="center"/>
      <protection locked="0"/>
    </xf>
    <xf numFmtId="164" fontId="23" fillId="25" borderId="0" xfId="78" applyFont="1" applyFill="1" applyAlignment="1" applyProtection="1">
      <alignment horizontal="left" vertical="center"/>
      <protection locked="0"/>
    </xf>
    <xf numFmtId="164" fontId="23" fillId="0" borderId="0" xfId="78" applyFont="1" applyFill="1" applyAlignment="1" applyProtection="1">
      <alignment horizontal="left" vertical="center"/>
      <protection locked="0"/>
    </xf>
    <xf numFmtId="169" fontId="23" fillId="25" borderId="0" xfId="70" applyFont="1" applyFill="1" applyAlignment="1" applyProtection="1">
      <alignment vertical="center" wrapText="1"/>
      <protection locked="0"/>
    </xf>
    <xf numFmtId="169" fontId="4" fillId="54" borderId="0" xfId="70" applyFont="1" applyFill="1" applyBorder="1" applyAlignment="1">
      <alignment vertical="center"/>
    </xf>
    <xf numFmtId="164" fontId="4" fillId="54" borderId="0" xfId="70" applyNumberFormat="1" applyFont="1" applyFill="1" applyBorder="1" applyAlignment="1">
      <alignment vertical="center"/>
    </xf>
    <xf numFmtId="20" fontId="4" fillId="54" borderId="0" xfId="70" applyNumberFormat="1" applyFont="1" applyFill="1" applyBorder="1" applyAlignment="1">
      <alignment horizontal="center" vertical="center"/>
    </xf>
    <xf numFmtId="169" fontId="3" fillId="26" borderId="0" xfId="70" applyFill="1"/>
    <xf numFmtId="20" fontId="3" fillId="26" borderId="0" xfId="70" applyNumberFormat="1" applyFill="1" applyAlignment="1">
      <alignment horizontal="center"/>
    </xf>
    <xf numFmtId="164" fontId="27" fillId="25" borderId="0" xfId="77" applyNumberFormat="1" applyFont="1" applyFill="1" applyAlignment="1" applyProtection="1">
      <alignment horizontal="left" vertical="center"/>
      <protection locked="0"/>
    </xf>
    <xf numFmtId="164" fontId="23" fillId="25" borderId="0" xfId="77" applyNumberFormat="1" applyFont="1" applyFill="1" applyAlignment="1" applyProtection="1">
      <alignment vertical="center"/>
      <protection locked="0"/>
    </xf>
    <xf numFmtId="20" fontId="23" fillId="25" borderId="0" xfId="77" applyNumberFormat="1" applyFont="1" applyFill="1" applyAlignment="1" applyProtection="1">
      <alignment horizontal="center" vertical="center"/>
      <protection locked="0"/>
    </xf>
    <xf numFmtId="169" fontId="23" fillId="25" borderId="0" xfId="70" applyFont="1" applyFill="1" applyBorder="1" applyAlignment="1" applyProtection="1">
      <alignment vertical="center" wrapText="1"/>
      <protection locked="0"/>
    </xf>
    <xf numFmtId="169" fontId="23" fillId="0" borderId="0" xfId="70" applyFont="1" applyFill="1" applyBorder="1" applyAlignment="1" applyProtection="1">
      <alignment vertical="center" wrapText="1"/>
      <protection locked="0"/>
    </xf>
    <xf numFmtId="164" fontId="23" fillId="0" borderId="0" xfId="76" applyNumberFormat="1" applyFont="1" applyFill="1" applyBorder="1" applyAlignment="1" applyProtection="1">
      <alignment horizontal="left" vertical="center"/>
      <protection locked="0"/>
    </xf>
    <xf numFmtId="20" fontId="23" fillId="25" borderId="0" xfId="76" applyNumberFormat="1" applyFont="1" applyFill="1" applyAlignment="1" applyProtection="1">
      <alignment horizontal="center" vertical="center"/>
      <protection locked="0"/>
    </xf>
    <xf numFmtId="20" fontId="23" fillId="0" borderId="0" xfId="76" applyNumberFormat="1" applyFont="1" applyFill="1" applyAlignment="1" applyProtection="1">
      <alignment horizontal="center" vertical="center"/>
      <protection locked="0"/>
    </xf>
    <xf numFmtId="164" fontId="20" fillId="0" borderId="0" xfId="76" applyFont="1" applyFill="1" applyBorder="1" applyAlignment="1">
      <alignment horizontal="center" vertical="center"/>
    </xf>
    <xf numFmtId="20" fontId="20" fillId="55" borderId="0" xfId="76" applyNumberFormat="1" applyFont="1" applyFill="1" applyBorder="1" applyAlignment="1" applyProtection="1">
      <alignment horizontal="center" vertical="center" wrapText="1"/>
    </xf>
    <xf numFmtId="164" fontId="20" fillId="55" borderId="0" xfId="76" applyNumberFormat="1" applyFont="1" applyFill="1" applyBorder="1" applyAlignment="1" applyProtection="1">
      <alignment horizontal="center" vertical="center" wrapText="1"/>
    </xf>
    <xf numFmtId="169" fontId="3" fillId="25" borderId="0" xfId="70" applyFill="1"/>
    <xf numFmtId="169" fontId="89" fillId="66" borderId="0" xfId="0" applyFont="1" applyFill="1" applyBorder="1" applyAlignment="1">
      <alignment vertical="center"/>
    </xf>
    <xf numFmtId="169" fontId="4" fillId="66" borderId="0" xfId="0" applyFont="1" applyFill="1" applyBorder="1" applyAlignment="1">
      <alignment horizontal="center" vertical="center"/>
    </xf>
    <xf numFmtId="169" fontId="140" fillId="67" borderId="0" xfId="0" applyFont="1" applyFill="1" applyBorder="1" applyAlignment="1">
      <alignment vertical="center"/>
    </xf>
    <xf numFmtId="169" fontId="23" fillId="67" borderId="0" xfId="0" applyFont="1" applyFill="1" applyBorder="1" applyAlignment="1">
      <alignment vertical="center"/>
    </xf>
    <xf numFmtId="164" fontId="27" fillId="67" borderId="0" xfId="76" applyNumberFormat="1" applyFont="1" applyFill="1" applyBorder="1" applyAlignment="1" applyProtection="1">
      <alignment horizontal="left" vertical="center"/>
    </xf>
    <xf numFmtId="169" fontId="4" fillId="66" borderId="0" xfId="0" applyFont="1" applyFill="1" applyBorder="1" applyAlignment="1">
      <alignment vertical="center"/>
    </xf>
    <xf numFmtId="169" fontId="23" fillId="27" borderId="0" xfId="70" applyFont="1" applyFill="1"/>
    <xf numFmtId="169" fontId="88" fillId="25" borderId="0" xfId="70" applyFont="1" applyFill="1" applyBorder="1" applyAlignment="1">
      <alignment vertical="center"/>
    </xf>
    <xf numFmtId="164" fontId="23" fillId="25" borderId="0" xfId="76" applyNumberFormat="1" applyFont="1" applyFill="1" applyBorder="1" applyAlignment="1" applyProtection="1">
      <alignment horizontal="left" vertical="center"/>
      <protection locked="0"/>
    </xf>
    <xf numFmtId="164" fontId="27" fillId="0" borderId="0" xfId="76" quotePrefix="1" applyFont="1" applyFill="1" applyBorder="1" applyAlignment="1">
      <alignment horizontal="left" vertical="center"/>
    </xf>
    <xf numFmtId="164" fontId="23" fillId="67" borderId="0" xfId="76" applyFont="1" applyFill="1" applyBorder="1" applyAlignment="1">
      <alignment vertical="center"/>
    </xf>
    <xf numFmtId="164" fontId="27" fillId="67" borderId="0" xfId="76" applyNumberFormat="1" applyFont="1" applyFill="1" applyBorder="1" applyAlignment="1" applyProtection="1">
      <alignment horizontal="center" vertical="center"/>
    </xf>
    <xf numFmtId="164" fontId="23" fillId="67" borderId="0" xfId="76" applyNumberFormat="1" applyFont="1" applyFill="1" applyBorder="1" applyAlignment="1" applyProtection="1">
      <alignment vertical="center"/>
    </xf>
    <xf numFmtId="165" fontId="23" fillId="67" borderId="0" xfId="76" applyNumberFormat="1" applyFont="1" applyFill="1" applyBorder="1" applyAlignment="1" applyProtection="1">
      <alignment vertical="center"/>
    </xf>
    <xf numFmtId="164" fontId="141" fillId="68" borderId="0" xfId="76" applyFont="1" applyFill="1" applyBorder="1" applyAlignment="1">
      <alignment vertical="center"/>
    </xf>
    <xf numFmtId="169" fontId="23" fillId="68" borderId="0" xfId="0" applyFont="1" applyFill="1" applyBorder="1" applyAlignment="1">
      <alignment vertical="center"/>
    </xf>
    <xf numFmtId="164" fontId="27" fillId="68" borderId="0" xfId="76" applyNumberFormat="1" applyFont="1" applyFill="1" applyBorder="1" applyAlignment="1" applyProtection="1">
      <alignment horizontal="left" vertical="center"/>
    </xf>
    <xf numFmtId="164" fontId="23" fillId="68" borderId="0" xfId="76" applyFont="1" applyFill="1" applyBorder="1" applyAlignment="1">
      <alignment vertical="center"/>
    </xf>
    <xf numFmtId="164" fontId="27" fillId="68" borderId="0" xfId="76" applyNumberFormat="1" applyFont="1" applyFill="1" applyBorder="1" applyAlignment="1" applyProtection="1">
      <alignment horizontal="center" vertical="center"/>
    </xf>
    <xf numFmtId="164" fontId="23" fillId="68" borderId="0" xfId="76" applyNumberFormat="1" applyFont="1" applyFill="1" applyBorder="1" applyAlignment="1" applyProtection="1">
      <alignment vertical="center"/>
    </xf>
    <xf numFmtId="165" fontId="23" fillId="68" borderId="0" xfId="76" applyNumberFormat="1" applyFont="1" applyFill="1" applyBorder="1" applyAlignment="1" applyProtection="1">
      <alignment vertical="center"/>
    </xf>
    <xf numFmtId="169" fontId="89" fillId="68" borderId="0" xfId="0" applyFont="1" applyFill="1" applyBorder="1" applyAlignment="1">
      <alignment vertical="center"/>
    </xf>
    <xf numFmtId="164" fontId="23" fillId="68" borderId="0" xfId="76" applyFont="1" applyFill="1" applyBorder="1" applyAlignment="1">
      <alignment horizontal="left" vertical="center"/>
    </xf>
    <xf numFmtId="169" fontId="89" fillId="67" borderId="0" xfId="0" applyFont="1" applyFill="1" applyBorder="1" applyAlignment="1">
      <alignment vertical="center"/>
    </xf>
    <xf numFmtId="169" fontId="23" fillId="67" borderId="0" xfId="0" applyFont="1" applyFill="1" applyBorder="1" applyAlignment="1">
      <alignment horizontal="left" vertical="center"/>
    </xf>
    <xf numFmtId="169" fontId="23" fillId="67" borderId="0" xfId="0" applyFont="1" applyFill="1" applyBorder="1" applyAlignment="1">
      <alignment horizontal="center" vertical="center"/>
    </xf>
    <xf numFmtId="169" fontId="4" fillId="68" borderId="0" xfId="0" applyFont="1" applyFill="1" applyBorder="1" applyAlignment="1">
      <alignment vertical="center"/>
    </xf>
    <xf numFmtId="164" fontId="20" fillId="67" borderId="0" xfId="76" applyFont="1" applyFill="1" applyBorder="1" applyAlignment="1">
      <alignment vertical="center"/>
    </xf>
    <xf numFmtId="169" fontId="4" fillId="69" borderId="0" xfId="0" applyFont="1" applyFill="1" applyBorder="1" applyAlignment="1">
      <alignment vertical="center"/>
    </xf>
    <xf numFmtId="169" fontId="23" fillId="69" borderId="0" xfId="0" applyFont="1" applyFill="1" applyBorder="1" applyAlignment="1">
      <alignment vertical="center"/>
    </xf>
    <xf numFmtId="164" fontId="23" fillId="69" borderId="0" xfId="76" applyFont="1" applyFill="1" applyBorder="1" applyAlignment="1">
      <alignment horizontal="left" vertical="center"/>
    </xf>
    <xf numFmtId="164" fontId="23" fillId="69" borderId="0" xfId="76" applyFont="1" applyFill="1" applyBorder="1" applyAlignment="1">
      <alignment vertical="center"/>
    </xf>
    <xf numFmtId="164" fontId="27" fillId="69" borderId="0" xfId="76" applyNumberFormat="1" applyFont="1" applyFill="1" applyBorder="1" applyAlignment="1" applyProtection="1">
      <alignment horizontal="center" vertical="center"/>
    </xf>
    <xf numFmtId="164" fontId="27" fillId="69" borderId="0" xfId="76" applyNumberFormat="1" applyFont="1" applyFill="1" applyBorder="1" applyAlignment="1" applyProtection="1">
      <alignment horizontal="left" vertical="center"/>
    </xf>
    <xf numFmtId="164" fontId="23" fillId="69" borderId="0" xfId="76" applyNumberFormat="1" applyFont="1" applyFill="1" applyBorder="1" applyAlignment="1" applyProtection="1">
      <alignment vertical="center"/>
    </xf>
    <xf numFmtId="165" fontId="23" fillId="69" borderId="0" xfId="76" applyNumberFormat="1" applyFont="1" applyFill="1" applyBorder="1" applyAlignment="1" applyProtection="1">
      <alignment vertical="center"/>
    </xf>
    <xf numFmtId="169" fontId="89" fillId="68" borderId="0" xfId="0" applyFont="1" applyFill="1" applyBorder="1" applyAlignment="1">
      <alignment horizontal="left"/>
    </xf>
    <xf numFmtId="169" fontId="23" fillId="68" borderId="0" xfId="0" applyFont="1" applyFill="1" applyBorder="1"/>
    <xf numFmtId="169" fontId="23" fillId="68" borderId="0" xfId="0" applyFont="1" applyFill="1" applyBorder="1" applyAlignment="1">
      <alignment horizontal="left"/>
    </xf>
    <xf numFmtId="169" fontId="23" fillId="68" borderId="0" xfId="0" applyFont="1" applyFill="1" applyBorder="1" applyAlignment="1">
      <alignment horizontal="center"/>
    </xf>
    <xf numFmtId="169" fontId="89" fillId="67" borderId="0" xfId="0" applyFont="1" applyFill="1" applyBorder="1" applyAlignment="1">
      <alignment horizontal="left"/>
    </xf>
    <xf numFmtId="169" fontId="89" fillId="66"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76" applyNumberFormat="1" applyFont="1" applyFill="1" applyBorder="1" applyAlignment="1" applyProtection="1">
      <alignment vertical="center"/>
    </xf>
    <xf numFmtId="169" fontId="23" fillId="67" borderId="0" xfId="0" applyFont="1" applyFill="1" applyBorder="1"/>
    <xf numFmtId="169" fontId="23" fillId="67" borderId="0" xfId="0" applyFont="1" applyFill="1" applyBorder="1" applyAlignment="1">
      <alignment horizontal="left"/>
    </xf>
    <xf numFmtId="169" fontId="23" fillId="67" borderId="0" xfId="0" applyFont="1" applyFill="1" applyBorder="1" applyAlignment="1">
      <alignment horizontal="center"/>
    </xf>
    <xf numFmtId="164" fontId="27" fillId="68" borderId="0" xfId="76" applyNumberFormat="1" applyFont="1" applyFill="1" applyBorder="1" applyAlignment="1" applyProtection="1">
      <alignment horizontal="left" vertical="center"/>
      <protection locked="0"/>
    </xf>
    <xf numFmtId="170" fontId="23" fillId="71" borderId="0" xfId="76" applyNumberFormat="1" applyFont="1" applyFill="1" applyAlignment="1" applyProtection="1">
      <alignment horizontal="center" vertical="center"/>
      <protection locked="0"/>
    </xf>
    <xf numFmtId="164" fontId="27" fillId="72" borderId="0" xfId="76" applyNumberFormat="1" applyFont="1" applyFill="1" applyBorder="1" applyAlignment="1" applyProtection="1">
      <alignment horizontal="left" vertical="center"/>
      <protection locked="0"/>
    </xf>
    <xf numFmtId="164" fontId="23" fillId="68" borderId="0" xfId="76" applyNumberFormat="1" applyFont="1" applyFill="1" applyAlignment="1" applyProtection="1">
      <alignment vertical="center"/>
      <protection locked="0"/>
    </xf>
    <xf numFmtId="164" fontId="23" fillId="68" borderId="0" xfId="76" applyNumberFormat="1" applyFont="1" applyFill="1" applyAlignment="1" applyProtection="1">
      <alignment horizontal="left" vertical="center"/>
      <protection locked="0"/>
    </xf>
    <xf numFmtId="164" fontId="27" fillId="68" borderId="0" xfId="76" applyNumberFormat="1" applyFont="1" applyFill="1" applyAlignment="1" applyProtection="1">
      <alignment horizontal="left" vertical="center"/>
      <protection locked="0"/>
    </xf>
    <xf numFmtId="164" fontId="23" fillId="68" borderId="0" xfId="76" applyFont="1" applyFill="1" applyAlignment="1" applyProtection="1">
      <alignment horizontal="left" vertical="center"/>
      <protection locked="0"/>
    </xf>
    <xf numFmtId="169" fontId="5" fillId="68" borderId="0" xfId="70" applyFont="1" applyFill="1" applyBorder="1" applyAlignment="1">
      <alignment vertical="center"/>
    </xf>
    <xf numFmtId="169" fontId="3" fillId="0" borderId="0" xfId="70"/>
    <xf numFmtId="164" fontId="91" fillId="27" borderId="0" xfId="79" applyFont="1" applyFill="1" applyBorder="1" applyAlignment="1">
      <alignment horizontal="left" vertical="center"/>
    </xf>
    <xf numFmtId="164" fontId="91" fillId="27" borderId="0" xfId="79" applyFont="1" applyFill="1" applyBorder="1" applyAlignment="1">
      <alignment horizontal="center" vertical="center"/>
    </xf>
    <xf numFmtId="170" fontId="91" fillId="27" borderId="0" xfId="79" applyNumberFormat="1" applyFont="1" applyFill="1" applyBorder="1" applyAlignment="1">
      <alignment horizontal="center" vertical="center"/>
    </xf>
    <xf numFmtId="164" fontId="29" fillId="56" borderId="0" xfId="76" applyNumberFormat="1" applyFont="1" applyFill="1" applyBorder="1" applyAlignment="1" applyProtection="1">
      <alignment horizontal="left" vertical="center"/>
      <protection locked="0"/>
    </xf>
    <xf numFmtId="164" fontId="27" fillId="26" borderId="0" xfId="76" applyNumberFormat="1" applyFont="1" applyFill="1" applyAlignment="1" applyProtection="1">
      <alignment horizontal="left" vertical="center"/>
      <protection locked="0"/>
    </xf>
    <xf numFmtId="164" fontId="23" fillId="26" borderId="0" xfId="76" applyNumberFormat="1" applyFont="1" applyFill="1" applyAlignment="1" applyProtection="1">
      <alignment vertical="center"/>
      <protection locked="0"/>
    </xf>
    <xf numFmtId="170" fontId="23" fillId="26" borderId="0" xfId="76" applyNumberFormat="1" applyFont="1" applyFill="1" applyAlignment="1" applyProtection="1">
      <alignment horizontal="center" vertical="center"/>
      <protection locked="0"/>
    </xf>
    <xf numFmtId="164" fontId="23" fillId="27" borderId="0" xfId="76" applyNumberFormat="1" applyFont="1" applyFill="1" applyBorder="1" applyAlignment="1" applyProtection="1">
      <alignment vertical="center"/>
      <protection locked="0"/>
    </xf>
    <xf numFmtId="164" fontId="27" fillId="52" borderId="0" xfId="76" applyNumberFormat="1" applyFont="1" applyFill="1" applyAlignment="1" applyProtection="1">
      <alignment horizontal="left" vertical="center"/>
      <protection locked="0"/>
    </xf>
    <xf numFmtId="164" fontId="23" fillId="52" borderId="0" xfId="76" applyNumberFormat="1" applyFont="1" applyFill="1" applyAlignment="1" applyProtection="1">
      <alignment vertical="center"/>
      <protection locked="0"/>
    </xf>
    <xf numFmtId="164" fontId="23" fillId="52" borderId="0" xfId="76" applyFont="1" applyFill="1" applyAlignment="1" applyProtection="1">
      <alignment horizontal="left" vertical="center"/>
      <protection locked="0"/>
    </xf>
    <xf numFmtId="49" fontId="27" fillId="52" borderId="0" xfId="76" applyNumberFormat="1" applyFont="1" applyFill="1" applyBorder="1" applyAlignment="1" applyProtection="1">
      <alignment horizontal="left" vertical="center"/>
    </xf>
    <xf numFmtId="164" fontId="27" fillId="52" borderId="0" xfId="76" applyNumberFormat="1" applyFont="1" applyFill="1" applyBorder="1" applyAlignment="1" applyProtection="1">
      <alignment horizontal="left" vertical="center"/>
    </xf>
    <xf numFmtId="164" fontId="91" fillId="52" borderId="0" xfId="79" applyFont="1" applyFill="1" applyBorder="1" applyAlignment="1">
      <alignment horizontal="left" vertical="center"/>
    </xf>
    <xf numFmtId="164" fontId="23" fillId="52" borderId="0" xfId="76" applyFont="1" applyFill="1" applyBorder="1" applyAlignment="1">
      <alignment vertical="center"/>
    </xf>
    <xf numFmtId="164" fontId="20" fillId="57" borderId="0" xfId="76" applyNumberFormat="1" applyFont="1" applyFill="1" applyBorder="1" applyAlignment="1" applyProtection="1">
      <alignment horizontal="center" vertical="center" wrapText="1"/>
    </xf>
    <xf numFmtId="170" fontId="20" fillId="57" borderId="0" xfId="76" applyNumberFormat="1" applyFont="1" applyFill="1" applyBorder="1" applyAlignment="1" applyProtection="1">
      <alignment horizontal="center" vertical="center" wrapText="1"/>
    </xf>
    <xf numFmtId="164" fontId="27" fillId="52" borderId="0" xfId="79" applyFont="1" applyFill="1" applyBorder="1" applyAlignment="1">
      <alignment horizontal="left" vertical="center"/>
    </xf>
    <xf numFmtId="170" fontId="27" fillId="52" borderId="0" xfId="79" applyNumberFormat="1" applyFont="1" applyFill="1" applyBorder="1" applyAlignment="1" applyProtection="1">
      <alignment horizontal="center" vertical="center"/>
    </xf>
    <xf numFmtId="164" fontId="23" fillId="52" borderId="0" xfId="76" applyNumberFormat="1" applyFont="1" applyFill="1" applyAlignment="1" applyProtection="1">
      <alignment horizontal="left" vertical="center"/>
      <protection locked="0"/>
    </xf>
    <xf numFmtId="164" fontId="3" fillId="27" borderId="0" xfId="76" applyFont="1" applyFill="1" applyBorder="1" applyAlignment="1">
      <alignment vertical="center"/>
    </xf>
    <xf numFmtId="164" fontId="3" fillId="52" borderId="0" xfId="76" applyFont="1" applyFill="1" applyBorder="1" applyAlignment="1">
      <alignment vertical="center"/>
    </xf>
    <xf numFmtId="169" fontId="5" fillId="26" borderId="0" xfId="70" applyFont="1" applyFill="1" applyBorder="1" applyAlignment="1">
      <alignment vertical="center"/>
    </xf>
    <xf numFmtId="169" fontId="23" fillId="26" borderId="0" xfId="70" applyFont="1" applyFill="1" applyAlignment="1" applyProtection="1">
      <alignment vertical="center" wrapText="1"/>
      <protection locked="0"/>
    </xf>
    <xf numFmtId="164" fontId="27" fillId="27" borderId="0" xfId="76" quotePrefix="1" applyNumberFormat="1" applyFont="1" applyFill="1" applyAlignment="1" applyProtection="1">
      <alignment horizontal="left" vertical="center"/>
      <protection locked="0"/>
    </xf>
    <xf numFmtId="169" fontId="27" fillId="27" borderId="0" xfId="76" applyNumberFormat="1" applyFont="1" applyFill="1" applyAlignment="1" applyProtection="1">
      <alignment horizontal="left" vertical="center"/>
      <protection locked="0"/>
    </xf>
    <xf numFmtId="164" fontId="27" fillId="52" borderId="0" xfId="76" quotePrefix="1" applyNumberFormat="1" applyFont="1" applyFill="1" applyAlignment="1" applyProtection="1">
      <alignment horizontal="left" vertical="center"/>
      <protection locked="0"/>
    </xf>
    <xf numFmtId="164" fontId="23" fillId="68" borderId="0" xfId="76" applyNumberFormat="1" applyFont="1" applyFill="1" applyBorder="1" applyAlignment="1" applyProtection="1">
      <alignment vertical="center"/>
      <protection locked="0"/>
    </xf>
    <xf numFmtId="170" fontId="23" fillId="68" borderId="0" xfId="76" applyNumberFormat="1" applyFont="1" applyFill="1" applyAlignment="1" applyProtection="1">
      <alignment horizontal="center" vertical="center"/>
      <protection locked="0"/>
    </xf>
    <xf numFmtId="164" fontId="27" fillId="72" borderId="0" xfId="76" quotePrefix="1" applyNumberFormat="1" applyFont="1" applyFill="1" applyBorder="1" applyAlignment="1" applyProtection="1">
      <alignment horizontal="left" vertical="center"/>
      <protection locked="0"/>
    </xf>
    <xf numFmtId="164" fontId="27" fillId="72" borderId="0" xfId="76" quotePrefix="1" applyNumberFormat="1" applyFont="1" applyFill="1" applyAlignment="1" applyProtection="1">
      <alignment horizontal="left" vertical="center"/>
      <protection locked="0"/>
    </xf>
    <xf numFmtId="170" fontId="23" fillId="72" borderId="0" xfId="76" applyNumberFormat="1" applyFont="1" applyFill="1" applyAlignment="1" applyProtection="1">
      <alignment horizontal="center" vertical="center"/>
      <protection locked="0"/>
    </xf>
    <xf numFmtId="164" fontId="23" fillId="68" borderId="0" xfId="76" applyNumberFormat="1" applyFont="1" applyFill="1" applyBorder="1" applyAlignment="1" applyProtection="1">
      <alignment horizontal="left" vertical="center"/>
      <protection locked="0"/>
    </xf>
    <xf numFmtId="164" fontId="23" fillId="73" borderId="0" xfId="76" applyFont="1" applyFill="1" applyAlignment="1" applyProtection="1">
      <alignment horizontal="left" vertical="center"/>
      <protection locked="0"/>
    </xf>
    <xf numFmtId="164" fontId="27" fillId="73" borderId="0" xfId="76" quotePrefix="1" applyNumberFormat="1" applyFont="1" applyFill="1" applyAlignment="1" applyProtection="1">
      <alignment horizontal="left" vertical="center"/>
      <protection locked="0"/>
    </xf>
    <xf numFmtId="164" fontId="142" fillId="52" borderId="0" xfId="76" applyFont="1" applyFill="1" applyAlignment="1" applyProtection="1">
      <alignment horizontal="left" vertical="center"/>
      <protection locked="0"/>
    </xf>
    <xf numFmtId="170" fontId="23" fillId="73" borderId="0" xfId="76" applyNumberFormat="1" applyFont="1" applyFill="1" applyAlignment="1" applyProtection="1">
      <alignment horizontal="center" vertical="center"/>
      <protection locked="0"/>
    </xf>
    <xf numFmtId="164" fontId="142" fillId="52" borderId="0" xfId="76" applyFont="1" applyFill="1" applyBorder="1" applyAlignment="1">
      <alignment vertical="center"/>
    </xf>
    <xf numFmtId="164" fontId="27" fillId="74" borderId="0" xfId="78" applyNumberFormat="1" applyFont="1" applyFill="1" applyAlignment="1" applyProtection="1">
      <alignment horizontal="left" vertical="center"/>
      <protection locked="0"/>
    </xf>
    <xf numFmtId="169" fontId="89" fillId="75" borderId="0" xfId="70" applyFont="1" applyFill="1" applyBorder="1" applyAlignment="1">
      <alignment vertical="center"/>
    </xf>
    <xf numFmtId="20" fontId="89" fillId="75" borderId="0" xfId="70" applyNumberFormat="1" applyFont="1" applyFill="1" applyBorder="1" applyAlignment="1">
      <alignment horizontal="center" vertical="center"/>
    </xf>
    <xf numFmtId="169" fontId="90" fillId="75" borderId="0" xfId="70" applyFont="1" applyFill="1" applyBorder="1" applyAlignment="1">
      <alignment horizontal="center" vertical="center"/>
    </xf>
    <xf numFmtId="169" fontId="3" fillId="76" borderId="0" xfId="70" applyFill="1"/>
    <xf numFmtId="164" fontId="27" fillId="76" borderId="0" xfId="76" applyNumberFormat="1" applyFont="1" applyFill="1" applyBorder="1" applyAlignment="1" applyProtection="1">
      <alignment horizontal="left" vertical="center"/>
      <protection locked="0"/>
    </xf>
    <xf numFmtId="164" fontId="23" fillId="76" borderId="0" xfId="76" applyFont="1" applyFill="1" applyAlignment="1" applyProtection="1">
      <alignment horizontal="left" vertical="center"/>
      <protection locked="0"/>
    </xf>
    <xf numFmtId="169" fontId="5" fillId="76" borderId="0" xfId="70" applyFont="1" applyFill="1" applyBorder="1" applyAlignment="1">
      <alignment vertical="center"/>
    </xf>
    <xf numFmtId="20" fontId="23" fillId="76" borderId="0" xfId="76" applyNumberFormat="1" applyFont="1" applyFill="1" applyAlignment="1" applyProtection="1">
      <alignment horizontal="center" vertical="center"/>
      <protection locked="0"/>
    </xf>
    <xf numFmtId="164" fontId="23" fillId="76" borderId="0" xfId="76" applyNumberFormat="1" applyFont="1" applyFill="1" applyAlignment="1" applyProtection="1">
      <alignment vertical="center"/>
      <protection locked="0"/>
    </xf>
    <xf numFmtId="164" fontId="27" fillId="76" borderId="0" xfId="76" applyNumberFormat="1" applyFont="1" applyFill="1" applyAlignment="1" applyProtection="1">
      <alignment horizontal="left" vertical="center"/>
      <protection locked="0"/>
    </xf>
    <xf numFmtId="164" fontId="23" fillId="76" borderId="0" xfId="76" applyFont="1" applyFill="1" applyAlignment="1" applyProtection="1">
      <alignment vertical="center"/>
      <protection locked="0"/>
    </xf>
    <xf numFmtId="169" fontId="27" fillId="76" borderId="0" xfId="76" quotePrefix="1" applyNumberFormat="1" applyFont="1" applyFill="1" applyAlignment="1" applyProtection="1">
      <alignment horizontal="left" vertical="center"/>
      <protection locked="0"/>
    </xf>
    <xf numFmtId="169" fontId="27" fillId="0" borderId="0" xfId="76" quotePrefix="1" applyNumberFormat="1" applyFont="1" applyFill="1" applyAlignment="1" applyProtection="1">
      <alignment horizontal="left" vertical="center"/>
      <protection locked="0"/>
    </xf>
    <xf numFmtId="164" fontId="23" fillId="25" borderId="0" xfId="76" quotePrefix="1" applyNumberFormat="1" applyFont="1" applyFill="1" applyAlignment="1" applyProtection="1">
      <alignment horizontal="left" vertical="center"/>
      <protection locked="0"/>
    </xf>
    <xf numFmtId="164" fontId="23" fillId="39" borderId="0" xfId="76" applyFont="1" applyFill="1" applyBorder="1" applyAlignment="1">
      <alignment vertical="center"/>
    </xf>
    <xf numFmtId="164" fontId="3" fillId="39" borderId="0" xfId="76" applyFont="1" applyFill="1" applyBorder="1" applyAlignment="1">
      <alignment vertical="center"/>
    </xf>
    <xf numFmtId="164" fontId="91" fillId="39" borderId="0" xfId="79" applyFont="1" applyFill="1" applyBorder="1" applyAlignment="1">
      <alignment horizontal="left" vertical="center"/>
    </xf>
    <xf numFmtId="164" fontId="91" fillId="39" borderId="0" xfId="79" applyFont="1" applyFill="1" applyBorder="1" applyAlignment="1">
      <alignment horizontal="center" vertical="center"/>
    </xf>
    <xf numFmtId="164" fontId="91" fillId="0" borderId="0" xfId="79" applyFont="1" applyFill="1" applyBorder="1" applyAlignment="1">
      <alignment horizontal="left" vertical="center"/>
    </xf>
    <xf numFmtId="164" fontId="27" fillId="0" borderId="0" xfId="76" applyNumberFormat="1" applyFont="1" applyFill="1" applyBorder="1" applyAlignment="1" applyProtection="1">
      <alignment horizontal="left" vertical="center"/>
      <protection locked="0"/>
    </xf>
    <xf numFmtId="49" fontId="27" fillId="0" borderId="0" xfId="76" applyNumberFormat="1" applyFont="1" applyFill="1" applyBorder="1" applyAlignment="1" applyProtection="1">
      <alignment horizontal="left" vertical="center"/>
    </xf>
    <xf numFmtId="164" fontId="91" fillId="0" borderId="0" xfId="79" applyFont="1" applyFill="1" applyBorder="1" applyAlignment="1">
      <alignment horizontal="center" vertical="center"/>
    </xf>
    <xf numFmtId="164" fontId="3" fillId="0" borderId="0" xfId="76" applyFont="1" applyFill="1" applyBorder="1" applyAlignment="1">
      <alignment vertical="center"/>
    </xf>
    <xf numFmtId="164" fontId="23" fillId="39" borderId="0" xfId="76" applyNumberFormat="1" applyFont="1" applyFill="1" applyBorder="1" applyAlignment="1" applyProtection="1">
      <alignment vertical="center"/>
      <protection locked="0"/>
    </xf>
    <xf numFmtId="164" fontId="23" fillId="0" borderId="0" xfId="76" applyNumberFormat="1" applyFont="1" applyFill="1" applyBorder="1" applyAlignment="1" applyProtection="1">
      <alignment vertical="center"/>
      <protection locked="0"/>
    </xf>
    <xf numFmtId="164" fontId="23" fillId="58" borderId="0" xfId="76" applyNumberFormat="1" applyFont="1" applyFill="1" applyBorder="1" applyAlignment="1" applyProtection="1">
      <alignment horizontal="left" vertical="center"/>
      <protection locked="0"/>
    </xf>
    <xf numFmtId="164" fontId="23" fillId="58" borderId="0" xfId="76" applyNumberFormat="1" applyFont="1" applyFill="1" applyBorder="1" applyAlignment="1" applyProtection="1">
      <alignment vertical="center"/>
      <protection locked="0"/>
    </xf>
    <xf numFmtId="20" fontId="27" fillId="0" borderId="0" xfId="79" applyNumberFormat="1" applyFont="1" applyFill="1" applyBorder="1" applyAlignment="1" applyProtection="1">
      <alignment horizontal="center" vertical="center"/>
    </xf>
    <xf numFmtId="20" fontId="23" fillId="0" borderId="0" xfId="76" applyNumberFormat="1" applyFont="1" applyFill="1" applyBorder="1" applyAlignment="1" applyProtection="1">
      <alignment horizontal="center" vertical="center"/>
      <protection locked="0"/>
    </xf>
    <xf numFmtId="173" fontId="23" fillId="26" borderId="0" xfId="76" applyNumberFormat="1" applyFont="1" applyFill="1" applyAlignment="1" applyProtection="1">
      <alignment horizontal="center" vertical="center"/>
      <protection locked="0"/>
    </xf>
    <xf numFmtId="173" fontId="20" fillId="57" borderId="0" xfId="76" applyNumberFormat="1" applyFont="1" applyFill="1" applyBorder="1" applyAlignment="1" applyProtection="1">
      <alignment horizontal="center" vertical="center" wrapText="1"/>
    </xf>
    <xf numFmtId="173" fontId="23" fillId="0" borderId="0" xfId="76" applyNumberFormat="1" applyFont="1" applyFill="1" applyAlignment="1" applyProtection="1">
      <alignment horizontal="center" vertical="center"/>
      <protection locked="0"/>
    </xf>
    <xf numFmtId="173" fontId="23" fillId="52" borderId="0" xfId="76" applyNumberFormat="1" applyFont="1" applyFill="1" applyBorder="1" applyAlignment="1" applyProtection="1">
      <alignment horizontal="center" vertical="center"/>
      <protection locked="0"/>
    </xf>
    <xf numFmtId="173" fontId="23" fillId="0" borderId="0" xfId="76" applyNumberFormat="1" applyFont="1" applyFill="1" applyBorder="1" applyAlignment="1" applyProtection="1">
      <alignment horizontal="center" vertical="center"/>
      <protection locked="0"/>
    </xf>
    <xf numFmtId="173" fontId="91" fillId="0" borderId="0" xfId="79" applyNumberFormat="1" applyFont="1" applyFill="1" applyBorder="1" applyAlignment="1">
      <alignment horizontal="center" vertical="center"/>
    </xf>
    <xf numFmtId="173" fontId="27" fillId="52" borderId="0" xfId="79" applyNumberFormat="1" applyFont="1" applyFill="1" applyBorder="1" applyAlignment="1" applyProtection="1">
      <alignment horizontal="center" vertical="center"/>
    </xf>
    <xf numFmtId="169" fontId="3" fillId="37" borderId="0" xfId="70" applyFill="1"/>
    <xf numFmtId="171" fontId="23" fillId="0" borderId="0" xfId="76" applyNumberFormat="1" applyFont="1" applyFill="1" applyAlignment="1" applyProtection="1">
      <alignment horizontal="center" vertical="center"/>
      <protection locked="0"/>
    </xf>
    <xf numFmtId="171" fontId="23" fillId="52" borderId="0" xfId="76" applyNumberFormat="1" applyFont="1" applyFill="1" applyAlignment="1" applyProtection="1">
      <alignment horizontal="center" vertical="center"/>
      <protection locked="0"/>
    </xf>
    <xf numFmtId="171" fontId="23" fillId="52" borderId="0" xfId="76" applyNumberFormat="1" applyFont="1" applyFill="1" applyBorder="1" applyAlignment="1" applyProtection="1">
      <alignment horizontal="center" vertical="center"/>
      <protection locked="0"/>
    </xf>
    <xf numFmtId="164" fontId="23" fillId="76" borderId="0" xfId="76" applyNumberFormat="1" applyFont="1" applyFill="1" applyBorder="1" applyAlignment="1" applyProtection="1">
      <alignment vertical="center"/>
      <protection locked="0"/>
    </xf>
    <xf numFmtId="164" fontId="23" fillId="0" borderId="0" xfId="76" applyFont="1" applyFill="1" applyBorder="1" applyAlignment="1" applyProtection="1">
      <alignment vertical="center"/>
      <protection locked="0"/>
    </xf>
    <xf numFmtId="169" fontId="143" fillId="77" borderId="0" xfId="70" applyFont="1" applyFill="1" applyBorder="1" applyAlignment="1">
      <alignment vertical="center"/>
    </xf>
    <xf numFmtId="20" fontId="143" fillId="77" borderId="0" xfId="70" applyNumberFormat="1" applyFont="1" applyFill="1" applyBorder="1" applyAlignment="1">
      <alignment horizontal="center" vertical="center"/>
    </xf>
    <xf numFmtId="169" fontId="89" fillId="78" borderId="0" xfId="70" applyFont="1" applyFill="1" applyBorder="1" applyAlignment="1">
      <alignment vertical="center"/>
    </xf>
    <xf numFmtId="20" fontId="89" fillId="78" borderId="0" xfId="70" applyNumberFormat="1" applyFont="1" applyFill="1" applyBorder="1" applyAlignment="1">
      <alignment horizontal="center" vertical="center"/>
    </xf>
    <xf numFmtId="20" fontId="144" fillId="76" borderId="0" xfId="49" applyNumberFormat="1" applyFont="1" applyFill="1" applyAlignment="1" applyProtection="1">
      <alignment horizontal="center" vertical="center"/>
      <protection locked="0"/>
    </xf>
    <xf numFmtId="169" fontId="89" fillId="79" borderId="0" xfId="70" applyFont="1" applyFill="1" applyBorder="1" applyAlignment="1">
      <alignment horizontal="center" vertical="center"/>
    </xf>
    <xf numFmtId="20" fontId="89" fillId="79" borderId="0" xfId="70" applyNumberFormat="1" applyFont="1" applyFill="1" applyBorder="1" applyAlignment="1">
      <alignment horizontal="center" vertical="center"/>
    </xf>
    <xf numFmtId="169" fontId="89" fillId="79" borderId="0" xfId="70" applyFont="1" applyFill="1" applyBorder="1" applyAlignment="1">
      <alignment vertical="center"/>
    </xf>
    <xf numFmtId="169" fontId="88" fillId="35" borderId="0" xfId="70" applyFont="1" applyFill="1" applyBorder="1" applyAlignment="1">
      <alignment vertical="center"/>
    </xf>
    <xf numFmtId="164" fontId="91" fillId="35" borderId="0" xfId="79" applyFont="1" applyFill="1" applyBorder="1" applyAlignment="1">
      <alignment horizontal="left" vertical="center"/>
    </xf>
    <xf numFmtId="169" fontId="16" fillId="30" borderId="0" xfId="81" applyFont="1" applyFill="1" applyAlignment="1">
      <alignment vertical="center"/>
    </xf>
    <xf numFmtId="169" fontId="22" fillId="30" borderId="0" xfId="81" applyFont="1" applyFill="1" applyAlignment="1">
      <alignment horizontal="left" vertical="center"/>
    </xf>
    <xf numFmtId="169" fontId="22" fillId="30" borderId="0" xfId="81" applyFont="1" applyFill="1" applyAlignment="1">
      <alignment vertical="center"/>
    </xf>
    <xf numFmtId="169" fontId="25" fillId="30" borderId="0" xfId="81" applyFont="1" applyFill="1" applyAlignment="1">
      <alignment horizontal="center" vertical="center"/>
    </xf>
    <xf numFmtId="169" fontId="5" fillId="27" borderId="0" xfId="81" applyFont="1" applyFill="1" applyBorder="1" applyAlignment="1">
      <alignment vertical="center"/>
    </xf>
    <xf numFmtId="169" fontId="5" fillId="25" borderId="0" xfId="81" applyFont="1" applyFill="1" applyBorder="1" applyAlignment="1">
      <alignment vertical="center"/>
    </xf>
    <xf numFmtId="169" fontId="23" fillId="25" borderId="0" xfId="81" applyFont="1" applyFill="1" applyAlignment="1" applyProtection="1">
      <alignment vertical="center" wrapText="1"/>
      <protection locked="0"/>
    </xf>
    <xf numFmtId="169" fontId="5" fillId="0" borderId="0" xfId="81" applyFont="1" applyFill="1" applyBorder="1" applyAlignment="1">
      <alignment vertical="center"/>
    </xf>
    <xf numFmtId="169" fontId="89" fillId="25" borderId="0" xfId="81" applyFont="1" applyFill="1" applyBorder="1" applyAlignment="1">
      <alignment vertical="center"/>
    </xf>
    <xf numFmtId="169" fontId="12" fillId="25" borderId="0" xfId="81" applyFont="1" applyFill="1" applyBorder="1" applyAlignment="1">
      <alignment vertical="center"/>
    </xf>
    <xf numFmtId="169" fontId="89" fillId="27" borderId="0" xfId="81" applyFont="1" applyFill="1" applyBorder="1" applyAlignment="1">
      <alignment vertical="center"/>
    </xf>
    <xf numFmtId="164" fontId="91" fillId="25" borderId="0" xfId="79" applyFont="1" applyFill="1" applyBorder="1" applyAlignment="1">
      <alignment horizontal="left" vertical="center"/>
    </xf>
    <xf numFmtId="169" fontId="22" fillId="26" borderId="0" xfId="81" applyFont="1" applyFill="1" applyBorder="1" applyAlignment="1">
      <alignment vertical="center"/>
    </xf>
    <xf numFmtId="169" fontId="26" fillId="26" borderId="0" xfId="81" applyFont="1" applyFill="1" applyAlignment="1" applyProtection="1">
      <alignment vertical="center" wrapText="1"/>
      <protection locked="0"/>
    </xf>
    <xf numFmtId="169" fontId="23" fillId="0" borderId="0" xfId="81" applyFont="1" applyFill="1" applyBorder="1" applyAlignment="1">
      <alignment vertical="center"/>
    </xf>
    <xf numFmtId="164" fontId="23" fillId="0"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center" vertical="center"/>
      <protection locked="0"/>
    </xf>
    <xf numFmtId="164" fontId="23" fillId="27" borderId="0" xfId="76" applyNumberFormat="1" applyFont="1" applyFill="1" applyAlignment="1" applyProtection="1">
      <alignment horizontal="center" vertical="center"/>
      <protection locked="0"/>
    </xf>
    <xf numFmtId="169" fontId="23" fillId="0" borderId="0" xfId="81" applyFont="1" applyFill="1" applyBorder="1" applyAlignment="1">
      <alignment horizontal="center" vertical="center"/>
    </xf>
    <xf numFmtId="1" fontId="67" fillId="27" borderId="0" xfId="76" applyNumberFormat="1" applyFont="1" applyFill="1" applyBorder="1" applyAlignment="1">
      <alignment horizontal="center" vertical="center"/>
    </xf>
    <xf numFmtId="169" fontId="147" fillId="0" borderId="0" xfId="0" applyFont="1"/>
    <xf numFmtId="169" fontId="70" fillId="78" borderId="0" xfId="0" applyFont="1" applyFill="1" applyBorder="1"/>
    <xf numFmtId="169" fontId="0" fillId="78" borderId="0" xfId="0" applyFill="1" applyBorder="1" applyAlignment="1">
      <alignment vertical="center"/>
    </xf>
    <xf numFmtId="2" fontId="0" fillId="0" borderId="0" xfId="0" applyNumberFormat="1"/>
    <xf numFmtId="166" fontId="22" fillId="27" borderId="0" xfId="62" applyNumberFormat="1" applyFont="1" applyFill="1" applyAlignment="1" applyProtection="1">
      <alignment horizontal="center" vertical="center"/>
    </xf>
    <xf numFmtId="166" fontId="25" fillId="27" borderId="0" xfId="76" applyNumberFormat="1" applyFont="1" applyFill="1" applyBorder="1" applyAlignment="1">
      <alignment horizontal="left" vertical="center"/>
    </xf>
    <xf numFmtId="166" fontId="0" fillId="0" borderId="0" xfId="0" applyNumberFormat="1"/>
    <xf numFmtId="166" fontId="5" fillId="0" borderId="0" xfId="76" applyNumberFormat="1" applyFont="1" applyBorder="1" applyAlignment="1">
      <alignment horizontal="left" vertical="center"/>
    </xf>
    <xf numFmtId="1" fontId="22" fillId="27" borderId="0" xfId="62" applyNumberFormat="1" applyFont="1" applyFill="1" applyAlignment="1" applyProtection="1">
      <alignment horizontal="center" vertical="center"/>
    </xf>
    <xf numFmtId="1" fontId="25" fillId="31" borderId="52" xfId="76" applyNumberFormat="1" applyFont="1" applyFill="1" applyBorder="1" applyAlignment="1">
      <alignment horizontal="center" vertical="center"/>
    </xf>
    <xf numFmtId="1" fontId="5" fillId="31" borderId="29" xfId="70" applyNumberFormat="1" applyFont="1" applyFill="1" applyBorder="1" applyAlignment="1">
      <alignment vertical="center"/>
    </xf>
    <xf numFmtId="1" fontId="22" fillId="26" borderId="28" xfId="76" applyNumberFormat="1" applyFont="1" applyFill="1" applyBorder="1" applyAlignment="1">
      <alignment horizontal="center" vertical="center"/>
    </xf>
    <xf numFmtId="1" fontId="25" fillId="27" borderId="0" xfId="76" applyNumberFormat="1" applyFont="1" applyFill="1" applyBorder="1" applyAlignment="1">
      <alignment horizontal="left" vertical="center"/>
    </xf>
    <xf numFmtId="1" fontId="5" fillId="0" borderId="0" xfId="76" applyNumberFormat="1" applyFont="1" applyBorder="1" applyAlignment="1">
      <alignment horizontal="left" vertical="center"/>
    </xf>
    <xf numFmtId="166" fontId="25" fillId="31" borderId="11" xfId="76" applyNumberFormat="1" applyFont="1" applyFill="1" applyBorder="1" applyAlignment="1">
      <alignment horizontal="center" vertical="center"/>
    </xf>
    <xf numFmtId="166" fontId="5" fillId="31" borderId="10" xfId="70" applyNumberFormat="1" applyFont="1" applyFill="1" applyBorder="1" applyAlignment="1">
      <alignment vertical="center"/>
    </xf>
    <xf numFmtId="166" fontId="22" fillId="26" borderId="0" xfId="76" applyNumberFormat="1" applyFont="1" applyFill="1" applyBorder="1" applyAlignment="1">
      <alignment horizontal="center" vertical="center"/>
    </xf>
    <xf numFmtId="1" fontId="25" fillId="31" borderId="11" xfId="76" applyNumberFormat="1" applyFont="1" applyFill="1" applyBorder="1" applyAlignment="1">
      <alignment horizontal="center" vertical="center"/>
    </xf>
    <xf numFmtId="1" fontId="5" fillId="31" borderId="10" xfId="70" applyNumberFormat="1" applyFont="1" applyFill="1" applyBorder="1" applyAlignment="1">
      <alignment vertical="center"/>
    </xf>
    <xf numFmtId="1" fontId="22" fillId="26" borderId="0" xfId="76" applyNumberFormat="1" applyFont="1" applyFill="1" applyBorder="1" applyAlignment="1">
      <alignment horizontal="center" vertical="center"/>
    </xf>
    <xf numFmtId="1" fontId="5" fillId="0" borderId="0" xfId="76" applyNumberFormat="1" applyFont="1" applyFill="1" applyBorder="1" applyAlignment="1" applyProtection="1">
      <alignment horizontal="right" vertical="center"/>
    </xf>
    <xf numFmtId="1" fontId="5" fillId="0" borderId="0" xfId="76" applyNumberFormat="1" applyFont="1" applyFill="1" applyBorder="1" applyAlignment="1">
      <alignment horizontal="right" vertical="center"/>
    </xf>
    <xf numFmtId="1" fontId="5" fillId="0" borderId="0" xfId="0" applyNumberFormat="1" applyFont="1" applyAlignment="1">
      <alignment horizontal="right"/>
    </xf>
    <xf numFmtId="1" fontId="27" fillId="25" borderId="0" xfId="76" quotePrefix="1" applyNumberFormat="1" applyFont="1" applyFill="1" applyAlignment="1" applyProtection="1">
      <alignment horizontal="left" vertical="center"/>
      <protection locked="0"/>
    </xf>
    <xf numFmtId="1" fontId="27" fillId="27" borderId="0" xfId="76" applyNumberFormat="1" applyFont="1" applyFill="1" applyAlignment="1" applyProtection="1">
      <alignment horizontal="left" vertical="center"/>
      <protection locked="0"/>
    </xf>
    <xf numFmtId="1" fontId="5" fillId="0" borderId="0" xfId="80" applyNumberFormat="1" applyFont="1" applyFill="1" applyBorder="1" applyAlignment="1">
      <alignment horizontal="left" vertical="center"/>
    </xf>
    <xf numFmtId="1" fontId="27" fillId="0" borderId="0" xfId="76" quotePrefix="1" applyNumberFormat="1" applyFont="1" applyFill="1" applyAlignment="1" applyProtection="1">
      <alignment horizontal="left" vertical="center"/>
      <protection locked="0"/>
    </xf>
    <xf numFmtId="1" fontId="23" fillId="0" borderId="0" xfId="76" applyNumberFormat="1" applyFont="1" applyBorder="1" applyAlignment="1">
      <alignment horizontal="center" vertical="center"/>
    </xf>
    <xf numFmtId="1" fontId="15" fillId="31" borderId="11" xfId="76" applyNumberFormat="1" applyFont="1" applyFill="1" applyBorder="1" applyAlignment="1">
      <alignment horizontal="center" vertical="center"/>
    </xf>
    <xf numFmtId="1" fontId="10" fillId="31" borderId="10" xfId="70" applyNumberFormat="1" applyFont="1" applyFill="1" applyBorder="1" applyAlignment="1">
      <alignment horizontal="center"/>
    </xf>
    <xf numFmtId="1" fontId="21" fillId="26" borderId="0" xfId="76" applyNumberFormat="1" applyFont="1" applyFill="1" applyBorder="1" applyAlignment="1">
      <alignment horizontal="center" vertical="center"/>
    </xf>
    <xf numFmtId="1" fontId="39" fillId="24" borderId="11" xfId="76" applyNumberFormat="1" applyFont="1" applyFill="1" applyBorder="1" applyAlignment="1">
      <alignment horizontal="center" vertical="center" wrapText="1"/>
    </xf>
    <xf numFmtId="1" fontId="39" fillId="24" borderId="10" xfId="76" applyNumberFormat="1" applyFont="1" applyFill="1" applyBorder="1" applyAlignment="1">
      <alignment horizontal="center" vertical="center" wrapText="1"/>
    </xf>
    <xf numFmtId="1" fontId="5" fillId="0" borderId="0" xfId="79" applyNumberFormat="1" applyFont="1" applyFill="1" applyBorder="1" applyAlignment="1">
      <alignment horizontal="center" vertical="center"/>
    </xf>
    <xf numFmtId="1" fontId="23" fillId="0" borderId="0" xfId="0" applyNumberFormat="1" applyFont="1"/>
    <xf numFmtId="169" fontId="0" fillId="0" borderId="0" xfId="0"/>
    <xf numFmtId="164" fontId="20" fillId="26" borderId="0" xfId="76" applyFont="1" applyFill="1" applyBorder="1" applyAlignment="1">
      <alignment horizontal="center" vertical="center"/>
    </xf>
    <xf numFmtId="169" fontId="29" fillId="30" borderId="0" xfId="0" applyFont="1" applyFill="1" applyAlignment="1">
      <alignment horizontal="left" vertical="center"/>
    </xf>
    <xf numFmtId="164" fontId="3" fillId="26" borderId="0" xfId="76"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0" fontId="27" fillId="27" borderId="0" xfId="78" applyNumberFormat="1" applyFont="1" applyFill="1" applyAlignment="1" applyProtection="1">
      <alignment horizontal="left" vertical="center"/>
      <protection locked="0"/>
    </xf>
    <xf numFmtId="0" fontId="27" fillId="25" borderId="0" xfId="78" quotePrefix="1" applyNumberFormat="1" applyFont="1" applyFill="1" applyAlignment="1" applyProtection="1">
      <alignment horizontal="left" vertical="center"/>
      <protection locked="0"/>
    </xf>
    <xf numFmtId="0" fontId="27" fillId="0" borderId="0" xfId="78" quotePrefix="1" applyNumberFormat="1" applyFont="1" applyFill="1" applyAlignment="1" applyProtection="1">
      <alignment horizontal="left" vertical="center"/>
      <protection locked="0"/>
    </xf>
    <xf numFmtId="0" fontId="27" fillId="25" borderId="0" xfId="77" applyNumberFormat="1" applyFont="1" applyFill="1" applyAlignment="1" applyProtection="1">
      <alignment horizontal="left" vertical="center"/>
      <protection locked="0"/>
    </xf>
    <xf numFmtId="169" fontId="5" fillId="52" borderId="0" xfId="70" applyFont="1" applyFill="1" applyBorder="1" applyAlignment="1">
      <alignment vertical="center"/>
    </xf>
    <xf numFmtId="0" fontId="27" fillId="52" borderId="0" xfId="78" quotePrefix="1" applyNumberFormat="1" applyFont="1" applyFill="1" applyAlignment="1" applyProtection="1">
      <alignment horizontal="left" vertical="center"/>
      <protection locked="0"/>
    </xf>
    <xf numFmtId="0" fontId="27" fillId="0" borderId="0" xfId="77" applyNumberFormat="1" applyFont="1" applyFill="1" applyAlignment="1" applyProtection="1">
      <alignment horizontal="left" vertical="center"/>
      <protection locked="0"/>
    </xf>
    <xf numFmtId="0" fontId="27" fillId="26" borderId="0" xfId="77" applyNumberFormat="1" applyFont="1" applyFill="1" applyAlignment="1" applyProtection="1">
      <alignment horizontal="left" vertical="center"/>
      <protection locked="0"/>
    </xf>
    <xf numFmtId="164" fontId="27" fillId="25" borderId="0" xfId="76" applyNumberFormat="1" applyFont="1" applyFill="1" applyBorder="1" applyAlignment="1" applyProtection="1">
      <alignment horizontal="left" vertical="center"/>
    </xf>
    <xf numFmtId="164" fontId="27" fillId="25" borderId="0" xfId="76" applyNumberFormat="1" applyFont="1" applyFill="1" applyBorder="1" applyAlignment="1" applyProtection="1">
      <alignment horizontal="center" vertical="center"/>
    </xf>
    <xf numFmtId="164" fontId="27" fillId="0" borderId="0" xfId="76" applyNumberFormat="1" applyFont="1" applyFill="1" applyBorder="1" applyAlignment="1" applyProtection="1">
      <alignment horizontal="left"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3" fillId="25" borderId="0" xfId="76" applyFont="1" applyFill="1" applyBorder="1" applyAlignment="1">
      <alignment horizontal="right" vertical="center"/>
    </xf>
    <xf numFmtId="164" fontId="27" fillId="27" borderId="0" xfId="76" applyNumberFormat="1" applyFont="1" applyFill="1" applyBorder="1" applyAlignment="1" applyProtection="1">
      <alignment horizontal="center" vertical="center"/>
    </xf>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4" fontId="3" fillId="25" borderId="0" xfId="76"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70" fontId="88" fillId="25" borderId="0" xfId="0" applyNumberFormat="1" applyFont="1" applyFill="1" applyBorder="1" applyAlignment="1">
      <alignment horizontal="center" vertical="center"/>
    </xf>
    <xf numFmtId="170" fontId="88" fillId="35" borderId="0" xfId="0" applyNumberFormat="1" applyFont="1" applyFill="1" applyBorder="1" applyAlignment="1">
      <alignment horizontal="center" vertical="center"/>
    </xf>
    <xf numFmtId="169" fontId="0" fillId="0" borderId="0" xfId="0" applyAlignment="1">
      <alignment horizontal="right"/>
    </xf>
    <xf numFmtId="170" fontId="0" fillId="0" borderId="0" xfId="0" applyNumberFormat="1" applyAlignment="1">
      <alignment horizontal="center"/>
    </xf>
    <xf numFmtId="0" fontId="91" fillId="35" borderId="0" xfId="79" applyNumberFormat="1" applyFont="1" applyFill="1" applyBorder="1" applyAlignment="1">
      <alignment horizontal="center" vertical="center"/>
    </xf>
    <xf numFmtId="0" fontId="27" fillId="25" borderId="0" xfId="79" applyNumberFormat="1" applyFont="1" applyFill="1" applyBorder="1" applyAlignment="1" applyProtection="1">
      <alignment horizontal="left" vertical="center"/>
    </xf>
    <xf numFmtId="0" fontId="27" fillId="35" borderId="0" xfId="79" applyNumberFormat="1" applyFont="1" applyFill="1" applyBorder="1" applyAlignment="1" applyProtection="1">
      <alignment horizontal="left"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169" fontId="22" fillId="26" borderId="0" xfId="80" applyFont="1" applyFill="1" applyBorder="1" applyAlignment="1">
      <alignment horizontal="center" vertical="center"/>
    </xf>
    <xf numFmtId="169" fontId="145" fillId="30" borderId="0" xfId="0" applyFont="1" applyFill="1" applyBorder="1" applyAlignment="1">
      <alignment horizontal="left"/>
    </xf>
    <xf numFmtId="169" fontId="89" fillId="30" borderId="0" xfId="0" applyFont="1" applyFill="1" applyBorder="1" applyAlignment="1">
      <alignment horizontal="left"/>
    </xf>
    <xf numFmtId="169" fontId="78" fillId="25" borderId="0" xfId="0" applyFont="1" applyFill="1" applyBorder="1" applyAlignment="1">
      <alignment vertical="center"/>
    </xf>
    <xf numFmtId="169" fontId="78" fillId="0" borderId="0" xfId="0" applyFont="1" applyFill="1" applyBorder="1" applyAlignment="1">
      <alignment vertical="center"/>
    </xf>
    <xf numFmtId="169" fontId="78" fillId="67" borderId="0" xfId="0" applyFont="1" applyFill="1" applyBorder="1" applyAlignment="1">
      <alignment vertical="center"/>
    </xf>
    <xf numFmtId="164" fontId="27" fillId="67" borderId="0" xfId="0" applyNumberFormat="1" applyFont="1" applyFill="1" applyBorder="1" applyAlignment="1" applyProtection="1">
      <alignment horizontal="left" vertical="center" wrapText="1"/>
    </xf>
    <xf numFmtId="169" fontId="23" fillId="66" borderId="0" xfId="0" applyFont="1" applyFill="1" applyBorder="1" applyAlignment="1">
      <alignment vertical="center"/>
    </xf>
    <xf numFmtId="164" fontId="27" fillId="66" borderId="0" xfId="76" applyNumberFormat="1" applyFont="1" applyFill="1" applyBorder="1" applyAlignment="1" applyProtection="1">
      <alignment horizontal="left" vertical="center"/>
    </xf>
    <xf numFmtId="164" fontId="23" fillId="66" borderId="0" xfId="76" applyFont="1" applyFill="1" applyBorder="1" applyAlignment="1">
      <alignment vertical="center"/>
    </xf>
    <xf numFmtId="164" fontId="27" fillId="66" borderId="0" xfId="76" applyNumberFormat="1" applyFont="1" applyFill="1" applyBorder="1" applyAlignment="1" applyProtection="1">
      <alignment horizontal="center" vertical="center"/>
    </xf>
    <xf numFmtId="164" fontId="23" fillId="66" borderId="0" xfId="76" applyNumberFormat="1" applyFont="1" applyFill="1" applyBorder="1" applyAlignment="1" applyProtection="1">
      <alignment vertical="center"/>
    </xf>
    <xf numFmtId="165" fontId="23" fillId="66" borderId="0" xfId="76" applyNumberFormat="1" applyFont="1" applyFill="1" applyBorder="1" applyAlignment="1" applyProtection="1">
      <alignment vertical="center"/>
    </xf>
    <xf numFmtId="169" fontId="89" fillId="76" borderId="0" xfId="0" applyFont="1" applyFill="1" applyBorder="1" applyAlignment="1">
      <alignment vertical="center"/>
    </xf>
    <xf numFmtId="169" fontId="23" fillId="76" borderId="0" xfId="0" applyFont="1" applyFill="1" applyBorder="1" applyAlignment="1">
      <alignment vertical="center"/>
    </xf>
    <xf numFmtId="164" fontId="27" fillId="76" borderId="0" xfId="76" applyNumberFormat="1" applyFont="1" applyFill="1" applyBorder="1" applyAlignment="1" applyProtection="1">
      <alignment horizontal="left" vertical="center"/>
    </xf>
    <xf numFmtId="164" fontId="23" fillId="76" borderId="0" xfId="76" applyFont="1" applyFill="1" applyBorder="1" applyAlignment="1">
      <alignment vertical="center"/>
    </xf>
    <xf numFmtId="164" fontId="27" fillId="76" borderId="0" xfId="76" applyNumberFormat="1" applyFont="1" applyFill="1" applyBorder="1" applyAlignment="1" applyProtection="1">
      <alignment horizontal="center" vertical="center"/>
    </xf>
    <xf numFmtId="164" fontId="23" fillId="76" borderId="0" xfId="76" applyNumberFormat="1" applyFont="1" applyFill="1" applyBorder="1" applyAlignment="1" applyProtection="1">
      <alignment vertical="center"/>
    </xf>
    <xf numFmtId="165" fontId="23" fillId="76" borderId="0" xfId="76" applyNumberFormat="1" applyFont="1" applyFill="1" applyBorder="1" applyAlignment="1" applyProtection="1">
      <alignment vertical="center"/>
    </xf>
    <xf numFmtId="164" fontId="78" fillId="25" borderId="0" xfId="76" applyFont="1" applyFill="1" applyBorder="1" applyAlignment="1">
      <alignment vertical="center"/>
    </xf>
    <xf numFmtId="169" fontId="89" fillId="70" borderId="0" xfId="0" applyFont="1" applyFill="1" applyBorder="1" applyAlignment="1">
      <alignment vertical="center"/>
    </xf>
    <xf numFmtId="169" fontId="23" fillId="70" borderId="0" xfId="0" applyFont="1" applyFill="1" applyBorder="1" applyAlignment="1">
      <alignment vertical="center"/>
    </xf>
    <xf numFmtId="164" fontId="27" fillId="70" borderId="0" xfId="76" applyNumberFormat="1" applyFont="1" applyFill="1" applyBorder="1" applyAlignment="1" applyProtection="1">
      <alignment horizontal="left" vertical="center"/>
    </xf>
    <xf numFmtId="164" fontId="23" fillId="70" borderId="0" xfId="76" applyFont="1" applyFill="1" applyBorder="1" applyAlignment="1">
      <alignment vertical="center"/>
    </xf>
    <xf numFmtId="164" fontId="27" fillId="70" borderId="0" xfId="76" applyNumberFormat="1" applyFont="1" applyFill="1" applyBorder="1" applyAlignment="1" applyProtection="1">
      <alignment horizontal="center" vertical="center"/>
    </xf>
    <xf numFmtId="164" fontId="23" fillId="70" borderId="0" xfId="76" applyNumberFormat="1" applyFont="1" applyFill="1" applyBorder="1" applyAlignment="1" applyProtection="1">
      <alignment vertical="center"/>
    </xf>
    <xf numFmtId="0" fontId="10" fillId="30" borderId="0" xfId="162" applyFont="1" applyFill="1" applyAlignment="1">
      <alignment vertical="center"/>
    </xf>
    <xf numFmtId="0" fontId="29" fillId="30" borderId="0" xfId="162" applyFont="1" applyFill="1" applyAlignment="1">
      <alignment horizontal="center" vertical="center"/>
    </xf>
    <xf numFmtId="0" fontId="22" fillId="30" borderId="0" xfId="162" applyFont="1" applyFill="1" applyAlignment="1">
      <alignment horizontal="left" vertical="center"/>
    </xf>
    <xf numFmtId="0" fontId="22" fillId="30" borderId="0" xfId="162" applyFont="1" applyFill="1" applyAlignment="1">
      <alignment vertical="center"/>
    </xf>
    <xf numFmtId="170" fontId="22" fillId="30" borderId="0" xfId="162" applyNumberFormat="1" applyFont="1" applyFill="1" applyAlignment="1">
      <alignment horizontal="center" vertical="center"/>
    </xf>
    <xf numFmtId="0" fontId="5" fillId="26" borderId="0" xfId="162" applyFont="1" applyFill="1" applyBorder="1" applyAlignment="1">
      <alignment vertical="center"/>
    </xf>
    <xf numFmtId="0" fontId="27" fillId="26" borderId="0" xfId="76" applyNumberFormat="1" applyFont="1" applyFill="1" applyAlignment="1" applyProtection="1">
      <alignment horizontal="left" vertical="center"/>
      <protection locked="0"/>
    </xf>
    <xf numFmtId="0" fontId="23" fillId="26" borderId="0" xfId="162" applyFont="1" applyFill="1" applyAlignment="1" applyProtection="1">
      <alignment vertical="center" wrapText="1"/>
      <protection locked="0"/>
    </xf>
    <xf numFmtId="0" fontId="5" fillId="52" borderId="0" xfId="162" applyFont="1" applyFill="1" applyBorder="1" applyAlignment="1">
      <alignment vertical="center"/>
    </xf>
    <xf numFmtId="0" fontId="5" fillId="27" borderId="0" xfId="162" applyFont="1" applyFill="1" applyBorder="1" applyAlignment="1">
      <alignment vertical="center"/>
    </xf>
    <xf numFmtId="164" fontId="23" fillId="27" borderId="0" xfId="76" applyNumberFormat="1" applyFont="1" applyFill="1" applyAlignment="1" applyProtection="1">
      <alignment horizontal="left" vertical="center"/>
      <protection locked="0"/>
    </xf>
    <xf numFmtId="170" fontId="23" fillId="52" borderId="0" xfId="76" applyNumberFormat="1" applyFont="1" applyFill="1" applyAlignment="1" applyProtection="1">
      <alignment horizontal="center" vertical="center"/>
      <protection locked="0"/>
    </xf>
    <xf numFmtId="0" fontId="27" fillId="27" borderId="0" xfId="76" quotePrefix="1" applyNumberFormat="1" applyFont="1" applyFill="1" applyAlignment="1" applyProtection="1">
      <alignment horizontal="left" vertical="center"/>
      <protection locked="0"/>
    </xf>
    <xf numFmtId="0" fontId="27" fillId="52" borderId="0" xfId="76" quotePrefix="1" applyNumberFormat="1" applyFont="1" applyFill="1" applyAlignment="1" applyProtection="1">
      <alignment horizontal="left" vertical="center"/>
      <protection locked="0"/>
    </xf>
    <xf numFmtId="164" fontId="23" fillId="27" borderId="0" xfId="76" applyFont="1" applyFill="1" applyAlignment="1" applyProtection="1">
      <alignment horizontal="left" vertical="center"/>
      <protection locked="0"/>
    </xf>
    <xf numFmtId="0" fontId="27" fillId="27" borderId="0" xfId="76" applyNumberFormat="1" applyFont="1" applyFill="1" applyBorder="1" applyAlignment="1" applyProtection="1">
      <alignment horizontal="left" vertical="center"/>
      <protection locked="0"/>
    </xf>
    <xf numFmtId="0" fontId="91" fillId="27" borderId="0" xfId="79" applyNumberFormat="1" applyFont="1" applyFill="1" applyBorder="1" applyAlignment="1">
      <alignment horizontal="center" vertical="center"/>
    </xf>
    <xf numFmtId="164" fontId="27" fillId="27" borderId="0" xfId="76" applyNumberFormat="1" applyFont="1" applyFill="1" applyBorder="1" applyAlignment="1" applyProtection="1">
      <alignment horizontal="left" vertical="center"/>
      <protection locked="0"/>
    </xf>
    <xf numFmtId="0" fontId="27" fillId="27" borderId="0" xfId="76" applyNumberFormat="1" applyFont="1" applyFill="1" applyAlignment="1" applyProtection="1">
      <alignment horizontal="left" vertical="center"/>
      <protection locked="0"/>
    </xf>
    <xf numFmtId="0" fontId="27" fillId="52" borderId="0" xfId="76" applyNumberFormat="1" applyFont="1" applyFill="1" applyAlignment="1" applyProtection="1">
      <alignment horizontal="left" vertical="center"/>
      <protection locked="0"/>
    </xf>
    <xf numFmtId="164" fontId="27" fillId="52" borderId="0" xfId="76" applyNumberFormat="1" applyFont="1" applyFill="1" applyBorder="1" applyAlignment="1" applyProtection="1">
      <alignment horizontal="left" vertical="center"/>
      <protection locked="0"/>
    </xf>
    <xf numFmtId="0" fontId="27" fillId="52" borderId="0" xfId="79" applyNumberFormat="1" applyFont="1" applyFill="1" applyBorder="1" applyAlignment="1" applyProtection="1">
      <alignment horizontal="left" vertical="center"/>
    </xf>
    <xf numFmtId="0" fontId="27" fillId="27" borderId="0" xfId="79" applyNumberFormat="1" applyFont="1" applyFill="1" applyBorder="1" applyAlignment="1" applyProtection="1">
      <alignment horizontal="left" vertical="center"/>
    </xf>
    <xf numFmtId="0" fontId="88" fillId="52" borderId="0" xfId="162" applyFont="1" applyFill="1" applyBorder="1" applyAlignment="1">
      <alignment vertical="center"/>
    </xf>
    <xf numFmtId="170" fontId="88" fillId="52" borderId="0" xfId="162" applyNumberFormat="1" applyFont="1" applyFill="1" applyBorder="1" applyAlignment="1">
      <alignment horizontal="center" vertical="center"/>
    </xf>
    <xf numFmtId="0" fontId="88" fillId="27" borderId="0" xfId="162" applyFont="1" applyFill="1" applyBorder="1" applyAlignment="1">
      <alignment vertical="center"/>
    </xf>
    <xf numFmtId="170" fontId="88" fillId="27" borderId="0" xfId="162" applyNumberFormat="1" applyFont="1" applyFill="1" applyBorder="1" applyAlignment="1">
      <alignment horizontal="center" vertical="center"/>
    </xf>
    <xf numFmtId="0" fontId="3" fillId="52" borderId="0" xfId="162" applyFill="1"/>
    <xf numFmtId="0" fontId="3" fillId="26" borderId="0" xfId="162" applyFill="1"/>
    <xf numFmtId="170" fontId="3" fillId="26" borderId="0" xfId="162" applyNumberFormat="1" applyFill="1" applyAlignment="1">
      <alignment horizontal="center"/>
    </xf>
    <xf numFmtId="0" fontId="5" fillId="72" borderId="0" xfId="162" applyFont="1" applyFill="1" applyBorder="1" applyAlignment="1">
      <alignment vertical="center"/>
    </xf>
    <xf numFmtId="0" fontId="5" fillId="68" borderId="0" xfId="162" applyFont="1" applyFill="1" applyBorder="1" applyAlignment="1">
      <alignment vertical="center"/>
    </xf>
    <xf numFmtId="0" fontId="142" fillId="68" borderId="0" xfId="162" applyFont="1" applyFill="1" applyBorder="1" applyAlignment="1" applyProtection="1">
      <alignment vertical="center" wrapText="1"/>
      <protection locked="0"/>
    </xf>
    <xf numFmtId="0" fontId="23" fillId="68" borderId="0" xfId="162" applyFont="1" applyFill="1" applyBorder="1" applyAlignment="1" applyProtection="1">
      <alignment vertical="center" wrapText="1"/>
      <protection locked="0"/>
    </xf>
    <xf numFmtId="0" fontId="27" fillId="0" borderId="0" xfId="76" applyNumberFormat="1" applyFont="1" applyFill="1" applyBorder="1" applyAlignment="1" applyProtection="1">
      <alignment horizontal="left" vertical="center"/>
      <protection locked="0"/>
    </xf>
    <xf numFmtId="0" fontId="27" fillId="68" borderId="0" xfId="76" quotePrefix="1" applyNumberFormat="1" applyFont="1" applyFill="1" applyAlignment="1" applyProtection="1">
      <alignment horizontal="left" vertical="center"/>
      <protection locked="0"/>
    </xf>
    <xf numFmtId="164" fontId="78" fillId="25" borderId="0" xfId="78" applyFont="1" applyFill="1" applyBorder="1" applyAlignment="1">
      <alignment horizontal="left" vertical="center"/>
    </xf>
    <xf numFmtId="0" fontId="27" fillId="25" borderId="0" xfId="78" applyNumberFormat="1" applyFont="1" applyFill="1" applyAlignment="1" applyProtection="1">
      <alignment horizontal="left" vertical="center"/>
      <protection locked="0"/>
    </xf>
    <xf numFmtId="169" fontId="78" fillId="25" borderId="0" xfId="70" applyFont="1" applyFill="1"/>
    <xf numFmtId="0" fontId="27" fillId="27" borderId="0" xfId="78" quotePrefix="1" applyNumberFormat="1" applyFont="1" applyFill="1" applyAlignment="1" applyProtection="1">
      <alignment horizontal="left" vertical="center"/>
      <protection locked="0"/>
    </xf>
    <xf numFmtId="173" fontId="22" fillId="30" borderId="0" xfId="162" applyNumberFormat="1" applyFont="1" applyFill="1" applyAlignment="1">
      <alignment horizontal="center" vertical="center"/>
    </xf>
    <xf numFmtId="0" fontId="5" fillId="0" borderId="0" xfId="162" applyFont="1" applyFill="1" applyBorder="1" applyAlignment="1">
      <alignment vertical="center"/>
    </xf>
    <xf numFmtId="0" fontId="27" fillId="0" borderId="0" xfId="76" quotePrefix="1" applyNumberFormat="1" applyFont="1" applyFill="1" applyAlignment="1" applyProtection="1">
      <alignment horizontal="left" vertical="center"/>
      <protection locked="0"/>
    </xf>
    <xf numFmtId="0" fontId="27" fillId="58" borderId="0" xfId="76" applyNumberFormat="1" applyFont="1" applyFill="1" applyBorder="1" applyAlignment="1" applyProtection="1">
      <alignment horizontal="left" vertical="center"/>
      <protection locked="0"/>
    </xf>
    <xf numFmtId="0" fontId="23" fillId="52" borderId="0" xfId="162" applyFont="1" applyFill="1" applyBorder="1" applyAlignment="1" applyProtection="1">
      <alignment vertical="center" wrapText="1"/>
      <protection locked="0"/>
    </xf>
    <xf numFmtId="0" fontId="23" fillId="0" borderId="0" xfId="162" applyFont="1" applyFill="1" applyBorder="1" applyAlignment="1" applyProtection="1">
      <alignment vertical="center" wrapText="1"/>
      <protection locked="0"/>
    </xf>
    <xf numFmtId="0" fontId="27" fillId="52" borderId="0" xfId="76" applyNumberFormat="1" applyFont="1" applyFill="1" applyBorder="1" applyAlignment="1" applyProtection="1">
      <alignment horizontal="left" vertical="center"/>
      <protection locked="0"/>
    </xf>
    <xf numFmtId="0" fontId="23" fillId="0" borderId="0" xfId="162" applyFont="1" applyFill="1" applyBorder="1" applyAlignment="1">
      <alignment vertical="center"/>
    </xf>
    <xf numFmtId="0" fontId="91" fillId="0" borderId="0" xfId="79" applyNumberFormat="1" applyFont="1" applyFill="1" applyBorder="1" applyAlignment="1">
      <alignment horizontal="center" vertical="center"/>
    </xf>
    <xf numFmtId="0" fontId="27" fillId="0" borderId="0" xfId="79" applyNumberFormat="1" applyFont="1" applyFill="1" applyBorder="1" applyAlignment="1" applyProtection="1">
      <alignment horizontal="left" vertical="center"/>
    </xf>
    <xf numFmtId="173" fontId="88" fillId="52" borderId="0" xfId="162" applyNumberFormat="1" applyFont="1" applyFill="1" applyBorder="1" applyAlignment="1">
      <alignment horizontal="center" vertical="center"/>
    </xf>
    <xf numFmtId="0" fontId="88" fillId="0" borderId="0" xfId="162" applyFont="1" applyFill="1" applyBorder="1" applyAlignment="1">
      <alignment vertical="center"/>
    </xf>
    <xf numFmtId="173" fontId="88" fillId="0" borderId="0" xfId="162" applyNumberFormat="1" applyFont="1" applyFill="1" applyBorder="1" applyAlignment="1">
      <alignment horizontal="center" vertical="center"/>
    </xf>
    <xf numFmtId="0" fontId="4" fillId="54" borderId="0" xfId="162" applyFont="1" applyFill="1" applyBorder="1" applyAlignment="1">
      <alignment vertical="center"/>
    </xf>
    <xf numFmtId="164" fontId="4" fillId="54" borderId="0" xfId="162" applyNumberFormat="1" applyFont="1" applyFill="1" applyBorder="1" applyAlignment="1">
      <alignment vertical="center"/>
    </xf>
    <xf numFmtId="173" fontId="4" fillId="54" borderId="0" xfId="162" applyNumberFormat="1" applyFont="1" applyFill="1" applyBorder="1" applyAlignment="1">
      <alignment horizontal="center" vertical="center"/>
    </xf>
    <xf numFmtId="173" fontId="3" fillId="26" borderId="0" xfId="162" applyNumberFormat="1" applyFill="1" applyAlignment="1">
      <alignment horizontal="center"/>
    </xf>
    <xf numFmtId="0" fontId="3" fillId="0" borderId="0" xfId="162"/>
    <xf numFmtId="173" fontId="3" fillId="0" borderId="0" xfId="162" applyNumberFormat="1"/>
    <xf numFmtId="0" fontId="16" fillId="37" borderId="0" xfId="162" applyFont="1" applyFill="1" applyAlignment="1">
      <alignment vertical="center"/>
    </xf>
    <xf numFmtId="0" fontId="29" fillId="56" borderId="0" xfId="162" applyFont="1" applyFill="1" applyBorder="1" applyAlignment="1">
      <alignment horizontal="left" vertical="center"/>
    </xf>
    <xf numFmtId="0" fontId="22" fillId="56" borderId="0" xfId="162" applyFont="1" applyFill="1" applyBorder="1" applyAlignment="1">
      <alignment horizontal="left" vertical="center"/>
    </xf>
    <xf numFmtId="0" fontId="22" fillId="56" borderId="0" xfId="162" applyFont="1" applyFill="1" applyBorder="1" applyAlignment="1">
      <alignment vertical="center"/>
    </xf>
    <xf numFmtId="20" fontId="22" fillId="56" borderId="0" xfId="162" applyNumberFormat="1" applyFont="1" applyFill="1" applyBorder="1" applyAlignment="1">
      <alignment horizontal="center" vertical="center"/>
    </xf>
    <xf numFmtId="0" fontId="3" fillId="30" borderId="0" xfId="162" applyFill="1"/>
    <xf numFmtId="0" fontId="92" fillId="54" borderId="0" xfId="162" applyFont="1" applyFill="1" applyBorder="1" applyAlignment="1">
      <alignment vertical="center"/>
    </xf>
    <xf numFmtId="0" fontId="3" fillId="26" borderId="0" xfId="162" applyFill="1" applyBorder="1" applyAlignment="1">
      <alignment vertical="center"/>
    </xf>
    <xf numFmtId="0" fontId="92" fillId="55" borderId="0" xfId="162" applyFont="1" applyFill="1" applyBorder="1" applyAlignment="1">
      <alignment vertical="center"/>
    </xf>
    <xf numFmtId="0" fontId="3" fillId="25" borderId="0" xfId="162" applyFill="1" applyBorder="1" applyAlignment="1">
      <alignment vertical="center"/>
    </xf>
    <xf numFmtId="0" fontId="27" fillId="0" borderId="0" xfId="76" applyNumberFormat="1" applyFont="1" applyFill="1" applyAlignment="1" applyProtection="1">
      <alignment horizontal="left" vertical="center"/>
      <protection locked="0"/>
    </xf>
    <xf numFmtId="0" fontId="3" fillId="0" borderId="0" xfId="162" applyFill="1"/>
    <xf numFmtId="0" fontId="5" fillId="25" borderId="0" xfId="162" applyFont="1" applyFill="1" applyBorder="1" applyAlignment="1">
      <alignment vertical="center"/>
    </xf>
    <xf numFmtId="0" fontId="27" fillId="25" borderId="0" xfId="76" quotePrefix="1" applyNumberFormat="1" applyFont="1" applyFill="1" applyAlignment="1" applyProtection="1">
      <alignment horizontal="left" vertical="center"/>
      <protection locked="0"/>
    </xf>
    <xf numFmtId="0" fontId="3" fillId="25" borderId="0" xfId="162" applyFill="1"/>
    <xf numFmtId="0" fontId="23" fillId="0" borderId="0" xfId="76" applyNumberFormat="1" applyFont="1" applyFill="1" applyBorder="1" applyAlignment="1" applyProtection="1">
      <alignment horizontal="left" vertical="center"/>
      <protection locked="0"/>
    </xf>
    <xf numFmtId="0" fontId="3" fillId="68" borderId="0" xfId="162" applyFill="1"/>
    <xf numFmtId="0" fontId="27" fillId="76" borderId="0" xfId="76" quotePrefix="1" applyNumberFormat="1" applyFont="1" applyFill="1" applyAlignment="1" applyProtection="1">
      <alignment horizontal="left" vertical="center"/>
      <protection locked="0"/>
    </xf>
    <xf numFmtId="0" fontId="23" fillId="76" borderId="0" xfId="162" applyFont="1" applyFill="1" applyBorder="1" applyAlignment="1" applyProtection="1">
      <alignment vertical="center" wrapText="1"/>
      <protection locked="0"/>
    </xf>
    <xf numFmtId="0" fontId="3" fillId="76" borderId="0" xfId="162" applyFill="1"/>
    <xf numFmtId="0" fontId="5" fillId="76" borderId="0" xfId="162" applyFont="1" applyFill="1" applyBorder="1" applyAlignment="1">
      <alignment vertical="center"/>
    </xf>
    <xf numFmtId="0" fontId="23" fillId="0" borderId="0" xfId="162" applyFont="1" applyFill="1" applyAlignment="1" applyProtection="1">
      <alignment vertical="center" wrapText="1"/>
      <protection locked="0"/>
    </xf>
    <xf numFmtId="0" fontId="27" fillId="76" borderId="0" xfId="76" applyNumberFormat="1" applyFont="1" applyFill="1" applyBorder="1" applyAlignment="1" applyProtection="1">
      <alignment horizontal="left" vertical="center"/>
      <protection locked="0"/>
    </xf>
    <xf numFmtId="20" fontId="88" fillId="0" borderId="0" xfId="162" applyNumberFormat="1" applyFont="1" applyFill="1" applyBorder="1" applyAlignment="1">
      <alignment horizontal="center" vertical="center"/>
    </xf>
    <xf numFmtId="0" fontId="88" fillId="39" borderId="0" xfId="162" applyFont="1" applyFill="1" applyBorder="1" applyAlignment="1">
      <alignment vertical="center"/>
    </xf>
    <xf numFmtId="20" fontId="88" fillId="39" borderId="0" xfId="162" applyNumberFormat="1" applyFont="1" applyFill="1" applyBorder="1" applyAlignment="1">
      <alignment horizontal="center" vertical="center"/>
    </xf>
    <xf numFmtId="0" fontId="89" fillId="0" borderId="0" xfId="162" applyFont="1" applyFill="1" applyBorder="1" applyAlignment="1">
      <alignment vertical="center"/>
    </xf>
    <xf numFmtId="20" fontId="89" fillId="0" borderId="0" xfId="162" applyNumberFormat="1" applyFont="1" applyFill="1" applyBorder="1" applyAlignment="1">
      <alignment horizontal="center" vertical="center"/>
    </xf>
    <xf numFmtId="0" fontId="89" fillId="26" borderId="0" xfId="162" applyFont="1" applyFill="1" applyBorder="1" applyAlignment="1">
      <alignment vertical="center"/>
    </xf>
    <xf numFmtId="20" fontId="89" fillId="26" borderId="0" xfId="162" applyNumberFormat="1" applyFont="1" applyFill="1" applyBorder="1" applyAlignment="1">
      <alignment horizontal="center" vertical="center"/>
    </xf>
    <xf numFmtId="0" fontId="16" fillId="29" borderId="0" xfId="157" applyFont="1" applyFill="1" applyBorder="1" applyAlignment="1" applyProtection="1">
      <alignment horizontal="center" vertical="center"/>
    </xf>
    <xf numFmtId="0" fontId="25" fillId="31" borderId="36" xfId="157" applyFont="1" applyFill="1" applyBorder="1" applyAlignment="1" applyProtection="1">
      <alignment horizontal="center" vertical="center"/>
    </xf>
    <xf numFmtId="0" fontId="22" fillId="26" borderId="51" xfId="157" applyFont="1" applyFill="1" applyBorder="1" applyAlignment="1" applyProtection="1">
      <alignment horizontal="center" vertical="center"/>
    </xf>
    <xf numFmtId="0" fontId="139" fillId="65" borderId="0" xfId="157" applyFont="1" applyFill="1" applyBorder="1" applyAlignment="1" applyProtection="1">
      <alignment horizontal="center" vertical="center"/>
    </xf>
    <xf numFmtId="0" fontId="22" fillId="36" borderId="47" xfId="157" applyFont="1" applyFill="1" applyBorder="1" applyAlignment="1" applyProtection="1">
      <alignment horizontal="center" vertical="center"/>
    </xf>
    <xf numFmtId="0" fontId="25" fillId="47" borderId="51" xfId="157" applyFont="1" applyFill="1" applyBorder="1" applyAlignment="1" applyProtection="1">
      <alignment horizontal="center" vertical="center"/>
    </xf>
    <xf numFmtId="0" fontId="22" fillId="40" borderId="37" xfId="157" applyFont="1" applyFill="1" applyBorder="1" applyAlignment="1" applyProtection="1">
      <alignment horizontal="center" vertical="center"/>
    </xf>
    <xf numFmtId="0" fontId="22" fillId="45" borderId="0" xfId="157" applyFont="1" applyFill="1" applyBorder="1" applyAlignment="1" applyProtection="1">
      <alignment horizontal="center" vertical="center"/>
    </xf>
    <xf numFmtId="0" fontId="148" fillId="44" borderId="0" xfId="157" applyFont="1" applyFill="1" applyBorder="1" applyAlignment="1" applyProtection="1">
      <alignment horizontal="center" vertical="center"/>
    </xf>
    <xf numFmtId="0" fontId="71" fillId="38" borderId="37" xfId="157" applyFont="1" applyFill="1" applyBorder="1" applyAlignment="1" applyProtection="1">
      <alignment horizontal="center" vertical="center"/>
    </xf>
    <xf numFmtId="0" fontId="5" fillId="25" borderId="40" xfId="157" applyFont="1" applyFill="1" applyBorder="1" applyAlignment="1" applyProtection="1">
      <alignment horizontal="center"/>
    </xf>
    <xf numFmtId="0" fontId="139" fillId="49" borderId="40" xfId="157" applyFont="1" applyFill="1" applyBorder="1" applyAlignment="1" applyProtection="1">
      <alignment horizontal="center"/>
    </xf>
    <xf numFmtId="0" fontId="22" fillId="59" borderId="40" xfId="157" applyFont="1" applyFill="1" applyBorder="1" applyAlignment="1" applyProtection="1">
      <alignment horizontal="center"/>
    </xf>
    <xf numFmtId="0" fontId="25" fillId="32" borderId="40" xfId="157" applyFont="1" applyFill="1" applyBorder="1" applyAlignment="1" applyProtection="1">
      <alignment horizontal="center"/>
    </xf>
    <xf numFmtId="0" fontId="25" fillId="0" borderId="40" xfId="157" applyFont="1" applyFill="1" applyBorder="1" applyAlignment="1" applyProtection="1">
      <alignment horizontal="center"/>
    </xf>
    <xf numFmtId="0" fontId="25" fillId="48" borderId="20" xfId="157" applyFont="1" applyFill="1" applyBorder="1" applyAlignment="1" applyProtection="1">
      <alignment horizontal="center" vertical="center"/>
    </xf>
    <xf numFmtId="0" fontId="146" fillId="33" borderId="22" xfId="157" applyFont="1" applyFill="1" applyBorder="1" applyAlignment="1" applyProtection="1">
      <alignment horizontal="center" vertical="center"/>
    </xf>
    <xf numFmtId="0" fontId="5" fillId="81" borderId="20" xfId="157" applyFont="1" applyFill="1" applyBorder="1" applyAlignment="1" applyProtection="1">
      <alignment horizontal="center" vertical="center"/>
    </xf>
    <xf numFmtId="0" fontId="12" fillId="77" borderId="22" xfId="157" applyFont="1" applyFill="1" applyBorder="1" applyAlignment="1" applyProtection="1">
      <alignment horizontal="center" vertical="center"/>
    </xf>
    <xf numFmtId="0" fontId="118" fillId="53" borderId="36" xfId="157" applyFont="1" applyFill="1" applyBorder="1" applyAlignment="1" applyProtection="1">
      <alignment horizontal="center" vertical="center"/>
    </xf>
    <xf numFmtId="0" fontId="118" fillId="26" borderId="37" xfId="157" applyFont="1" applyFill="1" applyBorder="1" applyAlignment="1" applyProtection="1">
      <alignment horizontal="center" vertical="center"/>
    </xf>
    <xf numFmtId="0" fontId="102" fillId="31" borderId="37" xfId="157" applyFont="1" applyFill="1" applyBorder="1" applyAlignment="1" applyProtection="1">
      <alignment horizontal="center" vertical="center"/>
    </xf>
    <xf numFmtId="0" fontId="102" fillId="46" borderId="37" xfId="157" applyFont="1" applyFill="1" applyBorder="1" applyAlignment="1" applyProtection="1">
      <alignment horizontal="center" vertical="center"/>
    </xf>
    <xf numFmtId="0" fontId="102" fillId="27" borderId="37" xfId="157" applyFont="1" applyFill="1" applyBorder="1" applyAlignment="1" applyProtection="1">
      <alignment horizontal="center" vertical="center"/>
    </xf>
    <xf numFmtId="0" fontId="102" fillId="47" borderId="37" xfId="157" applyFont="1" applyFill="1" applyBorder="1" applyAlignment="1" applyProtection="1">
      <alignment horizontal="center" vertical="center"/>
    </xf>
    <xf numFmtId="0" fontId="100" fillId="45" borderId="37" xfId="157" applyFont="1" applyFill="1" applyBorder="1" applyAlignment="1" applyProtection="1">
      <alignment horizontal="center" vertical="center"/>
    </xf>
    <xf numFmtId="0" fontId="102" fillId="47" borderId="51" xfId="157" applyFont="1" applyFill="1" applyBorder="1" applyAlignment="1" applyProtection="1">
      <alignment horizontal="center" vertical="center"/>
    </xf>
    <xf numFmtId="0" fontId="5" fillId="0" borderId="11" xfId="162" quotePrefix="1" applyNumberFormat="1" applyFont="1" applyFill="1" applyBorder="1" applyAlignment="1" applyProtection="1">
      <alignment horizontal="left" vertical="center"/>
    </xf>
    <xf numFmtId="0" fontId="5" fillId="32" borderId="11" xfId="162" applyFont="1" applyFill="1" applyBorder="1" applyAlignment="1">
      <alignment horizontal="left" vertical="center"/>
    </xf>
    <xf numFmtId="164" fontId="5" fillId="0" borderId="11" xfId="162" applyNumberFormat="1" applyFont="1" applyFill="1" applyBorder="1" applyAlignment="1" applyProtection="1">
      <alignment horizontal="left" vertical="center"/>
    </xf>
    <xf numFmtId="170" fontId="5" fillId="0" borderId="32" xfId="162" applyNumberFormat="1" applyFont="1" applyFill="1" applyBorder="1" applyAlignment="1" applyProtection="1">
      <alignment horizontal="center" vertical="center"/>
    </xf>
    <xf numFmtId="0" fontId="5" fillId="0" borderId="0" xfId="76" applyNumberFormat="1" applyFont="1" applyFill="1" applyBorder="1" applyAlignment="1">
      <alignment horizontal="left" vertical="center"/>
    </xf>
    <xf numFmtId="164" fontId="5" fillId="0" borderId="0" xfId="162" applyNumberFormat="1" applyFont="1" applyFill="1" applyBorder="1" applyAlignment="1" applyProtection="1">
      <alignment horizontal="left" vertical="center"/>
    </xf>
    <xf numFmtId="170" fontId="5" fillId="0" borderId="18" xfId="162" applyNumberFormat="1" applyFont="1" applyFill="1" applyBorder="1" applyAlignment="1" applyProtection="1">
      <alignment horizontal="center" vertical="center"/>
    </xf>
    <xf numFmtId="0" fontId="82" fillId="0" borderId="0" xfId="157" applyFont="1" applyFill="1" applyAlignment="1" applyProtection="1">
      <alignment horizontal="left" indent="2"/>
    </xf>
    <xf numFmtId="164" fontId="5" fillId="0" borderId="0" xfId="162" applyNumberFormat="1" applyFont="1" applyFill="1" applyBorder="1" applyAlignment="1" applyProtection="1">
      <alignment vertical="center"/>
    </xf>
    <xf numFmtId="164" fontId="81" fillId="0" borderId="20" xfId="157" applyNumberFormat="1" applyFont="1" applyFill="1" applyBorder="1" applyAlignment="1" applyProtection="1">
      <alignment horizontal="left" vertical="center" indent="2"/>
    </xf>
    <xf numFmtId="0" fontId="5" fillId="0" borderId="10" xfId="162" applyNumberFormat="1" applyFont="1" applyFill="1" applyBorder="1" applyAlignment="1" applyProtection="1">
      <alignment horizontal="left" vertical="center"/>
    </xf>
    <xf numFmtId="0" fontId="5" fillId="0" borderId="10" xfId="162" applyFont="1" applyFill="1" applyBorder="1" applyAlignment="1">
      <alignment horizontal="left" vertical="center"/>
    </xf>
    <xf numFmtId="164" fontId="5" fillId="0" borderId="10" xfId="162" applyNumberFormat="1" applyFont="1" applyFill="1" applyBorder="1" applyAlignment="1" applyProtection="1">
      <alignment horizontal="left" vertical="center" indent="2"/>
    </xf>
    <xf numFmtId="164" fontId="5" fillId="0" borderId="10" xfId="162" applyNumberFormat="1" applyFont="1" applyFill="1" applyBorder="1" applyAlignment="1" applyProtection="1">
      <alignment horizontal="left" vertical="center"/>
    </xf>
    <xf numFmtId="170" fontId="5" fillId="0" borderId="19" xfId="162" applyNumberFormat="1" applyFont="1" applyFill="1" applyBorder="1" applyAlignment="1" applyProtection="1">
      <alignment horizontal="center" vertical="center"/>
    </xf>
    <xf numFmtId="0" fontId="25" fillId="27" borderId="0" xfId="162" applyNumberFormat="1" applyFont="1" applyFill="1" applyBorder="1" applyAlignment="1" applyProtection="1">
      <alignment horizontal="left" vertical="center"/>
    </xf>
    <xf numFmtId="164" fontId="25" fillId="27" borderId="0" xfId="162" applyNumberFormat="1" applyFont="1" applyFill="1" applyBorder="1" applyAlignment="1" applyProtection="1">
      <alignment horizontal="left" vertical="center"/>
    </xf>
    <xf numFmtId="170" fontId="22" fillId="27" borderId="0" xfId="162" applyNumberFormat="1" applyFont="1" applyFill="1" applyBorder="1" applyAlignment="1" applyProtection="1">
      <alignment horizontal="center" vertical="center"/>
    </xf>
    <xf numFmtId="0" fontId="5" fillId="0" borderId="30" xfId="162" applyNumberFormat="1" applyFont="1" applyFill="1" applyBorder="1" applyAlignment="1" applyProtection="1">
      <alignment horizontal="left" vertical="center"/>
    </xf>
    <xf numFmtId="0" fontId="5" fillId="0" borderId="30" xfId="162" applyFont="1" applyFill="1" applyBorder="1" applyAlignment="1">
      <alignment horizontal="left" vertical="center"/>
    </xf>
    <xf numFmtId="164" fontId="5" fillId="0" borderId="30" xfId="162" applyNumberFormat="1" applyFont="1" applyFill="1" applyBorder="1" applyAlignment="1" applyProtection="1">
      <alignment horizontal="left" vertical="center"/>
    </xf>
    <xf numFmtId="164" fontId="23" fillId="0" borderId="30" xfId="162" applyNumberFormat="1" applyFont="1" applyFill="1" applyBorder="1" applyAlignment="1" applyProtection="1">
      <alignment horizontal="left" vertical="center"/>
    </xf>
    <xf numFmtId="170" fontId="5" fillId="0" borderId="21" xfId="162" applyNumberFormat="1" applyFont="1" applyFill="1" applyBorder="1" applyAlignment="1" applyProtection="1">
      <alignment horizontal="center" vertical="center"/>
    </xf>
    <xf numFmtId="0" fontId="5"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xf>
    <xf numFmtId="170" fontId="5" fillId="0" borderId="0" xfId="162" applyNumberFormat="1" applyFont="1" applyFill="1" applyBorder="1" applyAlignment="1" applyProtection="1">
      <alignment horizontal="center" vertical="center"/>
    </xf>
    <xf numFmtId="0" fontId="5" fillId="0" borderId="11" xfId="162" applyNumberFormat="1" applyFont="1" applyFill="1" applyBorder="1" applyAlignment="1" applyProtection="1">
      <alignment horizontal="left" vertical="center"/>
    </xf>
    <xf numFmtId="164" fontId="5" fillId="32" borderId="11" xfId="162" applyNumberFormat="1" applyFont="1" applyFill="1" applyBorder="1" applyAlignment="1" applyProtection="1">
      <alignment horizontal="left" vertical="center"/>
    </xf>
    <xf numFmtId="0" fontId="5" fillId="0" borderId="0" xfId="76" quotePrefix="1" applyNumberFormat="1" applyFont="1" applyFill="1" applyBorder="1" applyAlignment="1" applyProtection="1">
      <alignment horizontal="left" vertical="center"/>
    </xf>
    <xf numFmtId="0" fontId="5" fillId="0" borderId="0" xfId="76"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3"/>
    </xf>
    <xf numFmtId="164" fontId="82" fillId="0" borderId="0" xfId="157" applyNumberFormat="1" applyFont="1" applyFill="1" applyBorder="1" applyAlignment="1" applyProtection="1">
      <alignment horizontal="left" vertical="center" indent="4"/>
    </xf>
    <xf numFmtId="0" fontId="5" fillId="0" borderId="10" xfId="76" applyNumberFormat="1" applyFont="1" applyFill="1" applyBorder="1" applyAlignment="1">
      <alignment horizontal="left" vertical="center"/>
    </xf>
    <xf numFmtId="0" fontId="5" fillId="27" borderId="0" xfId="162" applyFont="1" applyFill="1" applyBorder="1" applyAlignment="1">
      <alignment horizontal="left" vertical="center"/>
    </xf>
    <xf numFmtId="170" fontId="22" fillId="27" borderId="30" xfId="162" applyNumberFormat="1" applyFont="1" applyFill="1" applyBorder="1" applyAlignment="1" applyProtection="1">
      <alignment horizontal="center" vertical="center"/>
    </xf>
    <xf numFmtId="164" fontId="5" fillId="33" borderId="0" xfId="162" applyNumberFormat="1" applyFont="1" applyFill="1" applyBorder="1" applyAlignment="1" applyProtection="1">
      <alignment horizontal="left" vertical="center" indent="2"/>
    </xf>
    <xf numFmtId="164" fontId="25" fillId="0" borderId="0" xfId="162" applyNumberFormat="1" applyFont="1" applyFill="1" applyBorder="1" applyAlignment="1" applyProtection="1">
      <alignment vertical="center"/>
    </xf>
    <xf numFmtId="49" fontId="25" fillId="0" borderId="0" xfId="157" applyNumberFormat="1" applyFont="1" applyFill="1" applyBorder="1" applyAlignment="1" applyProtection="1">
      <alignment vertical="center"/>
    </xf>
    <xf numFmtId="49" fontId="25" fillId="0" borderId="0" xfId="157" applyNumberFormat="1" applyFont="1" applyFill="1" applyBorder="1" applyAlignment="1" applyProtection="1">
      <alignment horizontal="left" vertical="center"/>
    </xf>
    <xf numFmtId="0" fontId="5" fillId="0" borderId="11" xfId="76" quotePrefix="1" applyNumberFormat="1" applyFont="1" applyFill="1" applyBorder="1" applyAlignment="1" applyProtection="1">
      <alignment horizontal="left" vertical="center"/>
    </xf>
    <xf numFmtId="164" fontId="5" fillId="0" borderId="0" xfId="162" applyNumberFormat="1" applyFont="1" applyFill="1" applyBorder="1" applyAlignment="1" applyProtection="1">
      <alignment horizontal="left" vertical="center" indent="4"/>
    </xf>
    <xf numFmtId="164" fontId="81" fillId="0" borderId="0" xfId="157" applyNumberFormat="1" applyFont="1" applyFill="1" applyBorder="1" applyAlignment="1" applyProtection="1">
      <alignment horizontal="left" vertical="center"/>
    </xf>
    <xf numFmtId="0" fontId="5" fillId="0" borderId="0" xfId="79"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2"/>
    </xf>
    <xf numFmtId="164" fontId="114" fillId="0" borderId="0" xfId="162" applyNumberFormat="1" applyFont="1" applyFill="1" applyBorder="1" applyAlignment="1" applyProtection="1">
      <alignment horizontal="left" vertical="center"/>
    </xf>
    <xf numFmtId="0" fontId="114" fillId="0" borderId="0" xfId="162" applyFont="1" applyFill="1" applyBorder="1" applyAlignment="1">
      <alignment horizontal="left" vertical="center"/>
    </xf>
    <xf numFmtId="164" fontId="5"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xf>
    <xf numFmtId="0" fontId="153" fillId="0" borderId="0" xfId="162" applyFont="1" applyFill="1" applyBorder="1" applyAlignment="1">
      <alignment horizontal="left" vertical="center"/>
    </xf>
    <xf numFmtId="0" fontId="5" fillId="0" borderId="10" xfId="76" applyNumberFormat="1" applyFont="1" applyFill="1" applyBorder="1" applyAlignment="1" applyProtection="1">
      <alignment horizontal="left" vertical="center"/>
    </xf>
    <xf numFmtId="164" fontId="5" fillId="0" borderId="10" xfId="162" applyNumberFormat="1" applyFont="1" applyFill="1" applyBorder="1" applyAlignment="1" applyProtection="1">
      <alignment horizontal="left" vertical="center" indent="4"/>
    </xf>
    <xf numFmtId="0" fontId="25" fillId="27" borderId="0" xfId="76" applyNumberFormat="1" applyFont="1" applyFill="1" applyBorder="1" applyAlignment="1">
      <alignment horizontal="left" vertical="center"/>
    </xf>
    <xf numFmtId="0" fontId="25" fillId="25" borderId="11" xfId="79" applyNumberFormat="1" applyFont="1" applyFill="1" applyBorder="1" applyAlignment="1" applyProtection="1">
      <alignment horizontal="left" vertical="center"/>
    </xf>
    <xf numFmtId="164" fontId="25" fillId="31" borderId="30" xfId="162" applyNumberFormat="1" applyFont="1" applyFill="1" applyBorder="1" applyAlignment="1" applyProtection="1">
      <alignment horizontal="left" vertical="center"/>
    </xf>
    <xf numFmtId="164" fontId="25" fillId="31" borderId="21" xfId="162" quotePrefix="1" applyNumberFormat="1" applyFont="1" applyFill="1" applyBorder="1" applyAlignment="1" applyProtection="1">
      <alignment horizontal="left" vertical="center"/>
    </xf>
    <xf numFmtId="0" fontId="27" fillId="25" borderId="0" xfId="76" quotePrefix="1"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170" fontId="5" fillId="31" borderId="21" xfId="162" applyNumberFormat="1" applyFont="1" applyFill="1" applyBorder="1" applyAlignment="1" applyProtection="1">
      <alignment horizontal="center" vertical="center"/>
    </xf>
    <xf numFmtId="170" fontId="5" fillId="25" borderId="18" xfId="162" applyNumberFormat="1" applyFont="1" applyFill="1" applyBorder="1" applyAlignment="1" applyProtection="1">
      <alignment horizontal="center" vertical="center"/>
    </xf>
    <xf numFmtId="0" fontId="27" fillId="25" borderId="10" xfId="76" applyNumberFormat="1" applyFont="1" applyFill="1" applyBorder="1" applyAlignment="1" applyProtection="1">
      <alignment horizontal="left" vertical="center"/>
    </xf>
    <xf numFmtId="170" fontId="5" fillId="31" borderId="20" xfId="162" applyNumberFormat="1" applyFont="1" applyFill="1" applyBorder="1" applyAlignment="1" applyProtection="1">
      <alignment horizontal="center" vertical="center"/>
    </xf>
    <xf numFmtId="0" fontId="27" fillId="26" borderId="11" xfId="76" applyNumberFormat="1" applyFont="1" applyFill="1" applyBorder="1" applyAlignment="1" applyProtection="1">
      <alignment horizontal="left" vertical="center"/>
    </xf>
    <xf numFmtId="170" fontId="25" fillId="26" borderId="32" xfId="162" applyNumberFormat="1" applyFont="1" applyFill="1" applyBorder="1" applyAlignment="1" applyProtection="1">
      <alignment horizontal="center" vertical="center"/>
    </xf>
    <xf numFmtId="0" fontId="27" fillId="26" borderId="0" xfId="76" applyNumberFormat="1" applyFont="1" applyFill="1" applyBorder="1" applyAlignment="1" applyProtection="1">
      <alignment horizontal="left" vertical="center"/>
    </xf>
    <xf numFmtId="170" fontId="25" fillId="26" borderId="18" xfId="162" applyNumberFormat="1" applyFont="1" applyFill="1" applyBorder="1" applyAlignment="1" applyProtection="1">
      <alignment horizontal="center" vertical="center"/>
    </xf>
    <xf numFmtId="0" fontId="27" fillId="26" borderId="10" xfId="76" applyNumberFormat="1" applyFont="1" applyFill="1" applyBorder="1" applyAlignment="1" applyProtection="1">
      <alignment horizontal="left" vertical="center"/>
    </xf>
    <xf numFmtId="170" fontId="5" fillId="26" borderId="19" xfId="162" applyNumberFormat="1" applyFont="1" applyFill="1" applyBorder="1" applyAlignment="1" applyProtection="1">
      <alignment horizontal="center" vertical="center"/>
    </xf>
    <xf numFmtId="0" fontId="3" fillId="27" borderId="0" xfId="76" applyNumberFormat="1" applyFont="1" applyFill="1" applyBorder="1" applyAlignment="1">
      <alignment horizontal="left" vertical="center"/>
    </xf>
    <xf numFmtId="0" fontId="3" fillId="31" borderId="10" xfId="162" applyFill="1" applyBorder="1" applyAlignment="1">
      <alignment vertical="center"/>
    </xf>
    <xf numFmtId="0" fontId="10" fillId="31" borderId="10" xfId="162" applyFont="1" applyFill="1" applyBorder="1" applyAlignment="1"/>
    <xf numFmtId="170" fontId="10" fillId="31" borderId="19" xfId="162" applyNumberFormat="1" applyFont="1" applyFill="1" applyBorder="1" applyAlignment="1"/>
    <xf numFmtId="0" fontId="5" fillId="0" borderId="11" xfId="162" applyFont="1" applyFill="1" applyBorder="1" applyAlignment="1">
      <alignment horizontal="left" vertical="center"/>
    </xf>
    <xf numFmtId="0" fontId="5" fillId="0" borderId="0" xfId="79" quotePrefix="1" applyNumberFormat="1" applyFont="1" applyFill="1" applyBorder="1" applyAlignment="1" applyProtection="1">
      <alignment horizontal="left" vertical="center"/>
    </xf>
    <xf numFmtId="170" fontId="5" fillId="0" borderId="30" xfId="162" applyNumberFormat="1" applyFont="1" applyFill="1" applyBorder="1" applyAlignment="1" applyProtection="1">
      <alignment horizontal="center" vertical="center"/>
    </xf>
    <xf numFmtId="0" fontId="5" fillId="0" borderId="11" xfId="79" applyNumberFormat="1" applyFont="1" applyFill="1" applyBorder="1" applyAlignment="1" applyProtection="1">
      <alignment horizontal="left" vertical="center"/>
    </xf>
    <xf numFmtId="164" fontId="5" fillId="0" borderId="31" xfId="157" applyNumberFormat="1" applyFont="1" applyFill="1" applyBorder="1" applyAlignment="1" applyProtection="1">
      <alignment horizontal="left" vertical="center" indent="2"/>
    </xf>
    <xf numFmtId="0" fontId="5" fillId="0" borderId="11" xfId="162" applyFont="1" applyFill="1" applyBorder="1" applyAlignment="1">
      <alignment vertical="center"/>
    </xf>
    <xf numFmtId="164" fontId="5" fillId="0" borderId="0" xfId="157" applyNumberFormat="1" applyFont="1" applyFill="1" applyBorder="1" applyAlignment="1" applyProtection="1">
      <alignment horizontal="left" vertical="center" indent="2"/>
    </xf>
    <xf numFmtId="164" fontId="81" fillId="0" borderId="0" xfId="157" applyNumberFormat="1" applyFont="1" applyFill="1" applyBorder="1" applyAlignment="1" applyProtection="1">
      <alignment horizontal="left" vertical="center" indent="2"/>
    </xf>
    <xf numFmtId="0" fontId="5" fillId="0" borderId="10" xfId="79" applyNumberFormat="1" applyFont="1" applyFill="1" applyBorder="1" applyAlignment="1" applyProtection="1">
      <alignment horizontal="left" vertical="center"/>
    </xf>
    <xf numFmtId="0" fontId="5" fillId="0" borderId="11" xfId="79" quotePrefix="1" applyNumberFormat="1" applyFont="1" applyFill="1" applyBorder="1" applyAlignment="1" applyProtection="1">
      <alignment horizontal="left" vertical="center"/>
    </xf>
    <xf numFmtId="0" fontId="25" fillId="0" borderId="0" xfId="162" applyFont="1" applyFill="1" applyBorder="1" applyAlignment="1">
      <alignment horizontal="left" vertical="center"/>
    </xf>
    <xf numFmtId="164" fontId="71"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indent="4"/>
    </xf>
    <xf numFmtId="0" fontId="71" fillId="0" borderId="10" xfId="162" applyFont="1" applyFill="1" applyBorder="1" applyAlignment="1">
      <alignment horizontal="left" vertical="center"/>
    </xf>
    <xf numFmtId="0" fontId="5" fillId="0" borderId="0" xfId="162" applyFont="1" applyFill="1" applyAlignment="1">
      <alignment horizontal="left" vertical="center" indent="4"/>
    </xf>
    <xf numFmtId="0" fontId="5" fillId="0" borderId="0" xfId="162" applyFont="1" applyFill="1" applyAlignment="1">
      <alignment horizontal="left" vertical="center"/>
    </xf>
    <xf numFmtId="164" fontId="71" fillId="0" borderId="10" xfId="79" quotePrefix="1" applyFont="1" applyFill="1" applyBorder="1" applyAlignment="1">
      <alignment horizontal="center" vertical="center"/>
    </xf>
    <xf numFmtId="164" fontId="71" fillId="0" borderId="10" xfId="79" applyNumberFormat="1" applyFont="1" applyFill="1" applyBorder="1" applyAlignment="1" applyProtection="1">
      <alignment horizontal="left" vertical="center"/>
    </xf>
    <xf numFmtId="164" fontId="5" fillId="0" borderId="11" xfId="162" quotePrefix="1" applyNumberFormat="1" applyFont="1" applyFill="1" applyBorder="1" applyAlignment="1" applyProtection="1">
      <alignment horizontal="left" vertical="center"/>
    </xf>
    <xf numFmtId="164" fontId="25" fillId="0" borderId="0" xfId="162" applyNumberFormat="1" applyFont="1" applyFill="1" applyBorder="1" applyAlignment="1" applyProtection="1">
      <alignment horizontal="left" vertical="center"/>
    </xf>
    <xf numFmtId="164" fontId="154" fillId="0" borderId="0" xfId="79" applyFont="1" applyFill="1" applyBorder="1" applyAlignment="1">
      <alignment horizontal="center" vertical="center"/>
    </xf>
    <xf numFmtId="0" fontId="154" fillId="0" borderId="0" xfId="162" applyFont="1" applyFill="1" applyBorder="1" applyAlignment="1">
      <alignment vertical="center"/>
    </xf>
    <xf numFmtId="164" fontId="154" fillId="0" borderId="0" xfId="162" applyNumberFormat="1" applyFont="1" applyFill="1" applyBorder="1" applyAlignment="1" applyProtection="1">
      <alignment horizontal="left" vertical="center"/>
    </xf>
    <xf numFmtId="164" fontId="154" fillId="0" borderId="0" xfId="76" applyFont="1" applyBorder="1" applyAlignment="1">
      <alignment horizontal="left" vertical="center"/>
    </xf>
    <xf numFmtId="164" fontId="83" fillId="0" borderId="0" xfId="162" applyNumberFormat="1" applyFont="1" applyFill="1" applyBorder="1" applyAlignment="1" applyProtection="1">
      <alignment horizontal="left" vertical="center"/>
    </xf>
    <xf numFmtId="164" fontId="83" fillId="0" borderId="10" xfId="162" applyNumberFormat="1" applyFont="1" applyFill="1" applyBorder="1" applyAlignment="1" applyProtection="1">
      <alignment horizontal="left" vertical="center"/>
    </xf>
    <xf numFmtId="170" fontId="5" fillId="0" borderId="20" xfId="162" applyNumberFormat="1" applyFont="1" applyFill="1" applyBorder="1" applyAlignment="1" applyProtection="1">
      <alignment horizontal="center" vertical="center"/>
    </xf>
    <xf numFmtId="0" fontId="23" fillId="0" borderId="0" xfId="76" applyNumberFormat="1" applyFont="1" applyFill="1" applyBorder="1" applyAlignment="1" applyProtection="1">
      <alignment horizontal="left" vertical="center"/>
    </xf>
    <xf numFmtId="0" fontId="27" fillId="27" borderId="0" xfId="76" applyNumberFormat="1" applyFont="1" applyFill="1" applyBorder="1" applyAlignment="1" applyProtection="1">
      <alignment horizontal="left" vertical="center"/>
    </xf>
    <xf numFmtId="170" fontId="5" fillId="27" borderId="0" xfId="162" applyNumberFormat="1" applyFont="1" applyFill="1" applyBorder="1" applyAlignment="1" applyProtection="1">
      <alignment horizontal="center" vertical="center"/>
    </xf>
    <xf numFmtId="164" fontId="155" fillId="0" borderId="0" xfId="76" applyFont="1" applyBorder="1" applyAlignment="1">
      <alignment horizontal="left" vertical="center"/>
    </xf>
    <xf numFmtId="169" fontId="156" fillId="0" borderId="0" xfId="0" applyFont="1"/>
    <xf numFmtId="169" fontId="155" fillId="0" borderId="0" xfId="0" applyFont="1" applyAlignment="1">
      <alignment wrapText="1"/>
    </xf>
    <xf numFmtId="169" fontId="155" fillId="0" borderId="0" xfId="0" applyFont="1"/>
    <xf numFmtId="169" fontId="25" fillId="0" borderId="0" xfId="0" applyFont="1" applyFill="1" applyAlignment="1">
      <alignment wrapText="1"/>
    </xf>
    <xf numFmtId="164" fontId="155" fillId="0" borderId="0" xfId="162" applyNumberFormat="1" applyFont="1" applyFill="1" applyBorder="1" applyAlignment="1" applyProtection="1">
      <alignment horizontal="left" vertical="center"/>
    </xf>
    <xf numFmtId="1" fontId="155" fillId="0" borderId="0" xfId="79" applyNumberFormat="1" applyFont="1" applyFill="1" applyBorder="1" applyAlignment="1">
      <alignment horizontal="center" vertical="center"/>
    </xf>
    <xf numFmtId="164" fontId="71" fillId="0" borderId="0" xfId="162" applyNumberFormat="1" applyFont="1" applyFill="1" applyBorder="1" applyAlignment="1" applyProtection="1">
      <alignment horizontal="left" vertical="center" indent="4"/>
    </xf>
    <xf numFmtId="0" fontId="22" fillId="26" borderId="0" xfId="79" applyNumberFormat="1" applyFont="1" applyFill="1" applyBorder="1" applyAlignment="1" applyProtection="1">
      <alignment horizontal="left" vertical="center"/>
    </xf>
    <xf numFmtId="0" fontId="3" fillId="0" borderId="0" xfId="76" applyNumberFormat="1" applyFont="1" applyBorder="1" applyAlignment="1">
      <alignment horizontal="left" vertical="center"/>
    </xf>
    <xf numFmtId="174" fontId="5" fillId="0" borderId="0" xfId="0" applyNumberFormat="1" applyFont="1" applyAlignment="1">
      <alignment wrapText="1"/>
    </xf>
    <xf numFmtId="1" fontId="5" fillId="0" borderId="11" xfId="162" applyNumberFormat="1" applyFont="1" applyFill="1" applyBorder="1" applyAlignment="1" applyProtection="1">
      <alignment horizontal="right" vertical="center"/>
    </xf>
    <xf numFmtId="1" fontId="5" fillId="0" borderId="10" xfId="76" applyNumberFormat="1" applyFont="1" applyFill="1" applyBorder="1" applyAlignment="1" applyProtection="1">
      <alignment horizontal="right" vertical="center"/>
    </xf>
    <xf numFmtId="1" fontId="5" fillId="27" borderId="0" xfId="162" applyNumberFormat="1" applyFont="1" applyFill="1" applyBorder="1" applyAlignment="1" applyProtection="1">
      <alignment horizontal="right" vertical="center"/>
    </xf>
    <xf numFmtId="1" fontId="5" fillId="0" borderId="30" xfId="162" applyNumberFormat="1" applyFont="1" applyFill="1" applyBorder="1" applyAlignment="1" applyProtection="1">
      <alignment horizontal="right" vertical="center"/>
    </xf>
    <xf numFmtId="1" fontId="5" fillId="0" borderId="0" xfId="162" applyNumberFormat="1" applyFont="1" applyFill="1" applyBorder="1" applyAlignment="1" applyProtection="1">
      <alignment horizontal="right" vertical="center"/>
    </xf>
    <xf numFmtId="1" fontId="5" fillId="0" borderId="0" xfId="79" applyNumberFormat="1" applyFont="1" applyFill="1" applyBorder="1" applyAlignment="1">
      <alignment horizontal="right" vertical="center"/>
    </xf>
    <xf numFmtId="1" fontId="23" fillId="0" borderId="0" xfId="76" applyNumberFormat="1" applyFont="1" applyBorder="1" applyAlignment="1">
      <alignment horizontal="right" vertical="center"/>
    </xf>
    <xf numFmtId="1" fontId="114" fillId="0" borderId="0" xfId="76" applyNumberFormat="1" applyFont="1" applyFill="1" applyBorder="1" applyAlignment="1" applyProtection="1">
      <alignment horizontal="right" vertical="center"/>
    </xf>
    <xf numFmtId="1" fontId="153" fillId="0" borderId="0" xfId="79" applyNumberFormat="1" applyFont="1" applyFill="1" applyBorder="1" applyAlignment="1">
      <alignment horizontal="right" vertical="center"/>
    </xf>
    <xf numFmtId="1" fontId="5" fillId="0" borderId="10" xfId="79" applyNumberFormat="1" applyFont="1" applyFill="1" applyBorder="1" applyAlignment="1">
      <alignment horizontal="right" vertical="center"/>
    </xf>
    <xf numFmtId="1" fontId="5" fillId="25" borderId="11" xfId="162" applyNumberFormat="1" applyFont="1" applyFill="1" applyBorder="1" applyAlignment="1" applyProtection="1">
      <alignment horizontal="right" vertical="center"/>
    </xf>
    <xf numFmtId="1" fontId="23" fillId="25" borderId="0" xfId="76" applyNumberFormat="1" applyFont="1" applyFill="1" applyBorder="1" applyAlignment="1" applyProtection="1">
      <alignment horizontal="right" vertical="center"/>
    </xf>
    <xf numFmtId="1" fontId="23" fillId="31" borderId="30" xfId="76" applyNumberFormat="1" applyFont="1" applyFill="1" applyBorder="1" applyAlignment="1">
      <alignment horizontal="right" vertical="center"/>
    </xf>
    <xf numFmtId="1" fontId="23" fillId="25" borderId="0" xfId="76" applyNumberFormat="1" applyFont="1" applyFill="1" applyBorder="1" applyAlignment="1">
      <alignment horizontal="right" vertical="center"/>
    </xf>
    <xf numFmtId="1" fontId="23" fillId="25" borderId="10" xfId="76" applyNumberFormat="1" applyFont="1" applyFill="1" applyBorder="1" applyAlignment="1">
      <alignment horizontal="right" vertical="center"/>
    </xf>
    <xf numFmtId="1" fontId="27" fillId="26" borderId="11" xfId="76" applyNumberFormat="1" applyFont="1" applyFill="1" applyBorder="1" applyAlignment="1">
      <alignment horizontal="right" vertical="center"/>
    </xf>
    <xf numFmtId="1" fontId="27" fillId="26" borderId="0" xfId="76" applyNumberFormat="1" applyFont="1" applyFill="1" applyBorder="1" applyAlignment="1">
      <alignment horizontal="right" vertical="center"/>
    </xf>
    <xf numFmtId="1" fontId="23" fillId="26" borderId="10" xfId="76" applyNumberFormat="1" applyFont="1" applyFill="1" applyBorder="1" applyAlignment="1">
      <alignment horizontal="right" vertical="center"/>
    </xf>
    <xf numFmtId="1" fontId="23" fillId="27" borderId="0" xfId="76" applyNumberFormat="1" applyFont="1" applyFill="1" applyBorder="1" applyAlignment="1">
      <alignment horizontal="right" vertical="center"/>
    </xf>
    <xf numFmtId="1" fontId="10" fillId="31" borderId="10" xfId="162" applyNumberFormat="1" applyFont="1" applyFill="1" applyBorder="1" applyAlignment="1">
      <alignment horizontal="right"/>
    </xf>
    <xf numFmtId="1" fontId="21" fillId="26" borderId="0" xfId="76" applyNumberFormat="1" applyFont="1" applyFill="1" applyBorder="1" applyAlignment="1">
      <alignment horizontal="right" vertical="center"/>
    </xf>
    <xf numFmtId="1" fontId="20" fillId="27" borderId="0" xfId="76" quotePrefix="1" applyNumberFormat="1" applyFont="1" applyFill="1" applyBorder="1" applyAlignment="1">
      <alignment horizontal="right" vertical="center"/>
    </xf>
    <xf numFmtId="1" fontId="5" fillId="0" borderId="30" xfId="79" applyNumberFormat="1" applyFont="1" applyFill="1" applyBorder="1" applyAlignment="1" applyProtection="1">
      <alignment horizontal="right" vertical="center"/>
    </xf>
    <xf numFmtId="1" fontId="5" fillId="0" borderId="0" xfId="79" applyNumberFormat="1" applyFont="1" applyFill="1" applyBorder="1" applyAlignment="1" applyProtection="1">
      <alignment horizontal="right" vertical="center"/>
    </xf>
    <xf numFmtId="1" fontId="5" fillId="0" borderId="10" xfId="79" applyNumberFormat="1" applyFont="1" applyFill="1" applyBorder="1" applyAlignment="1" applyProtection="1">
      <alignment horizontal="right" vertical="center"/>
    </xf>
    <xf numFmtId="1" fontId="25" fillId="0" borderId="0" xfId="76" applyNumberFormat="1" applyFont="1" applyFill="1" applyBorder="1" applyAlignment="1" applyProtection="1">
      <alignment horizontal="right" vertical="center"/>
    </xf>
    <xf numFmtId="1" fontId="5" fillId="0" borderId="11" xfId="79" applyNumberFormat="1" applyFont="1" applyFill="1" applyBorder="1" applyAlignment="1" applyProtection="1">
      <alignment horizontal="right" vertical="center"/>
    </xf>
    <xf numFmtId="1" fontId="154" fillId="0" borderId="0" xfId="76" applyNumberFormat="1" applyFont="1" applyFill="1" applyBorder="1" applyAlignment="1" applyProtection="1">
      <alignment horizontal="right" vertical="center"/>
    </xf>
    <xf numFmtId="1" fontId="5" fillId="0" borderId="10" xfId="162" applyNumberFormat="1" applyFont="1" applyFill="1" applyBorder="1" applyAlignment="1" applyProtection="1">
      <alignment horizontal="right" vertical="center"/>
    </xf>
    <xf numFmtId="1" fontId="5" fillId="0" borderId="30" xfId="76" applyNumberFormat="1" applyFont="1" applyFill="1" applyBorder="1" applyAlignment="1">
      <alignment horizontal="right" vertical="center"/>
    </xf>
    <xf numFmtId="1" fontId="5" fillId="0" borderId="10" xfId="76" applyNumberFormat="1" applyFont="1" applyFill="1" applyBorder="1" applyAlignment="1">
      <alignment horizontal="right" vertical="center"/>
    </xf>
    <xf numFmtId="1" fontId="23" fillId="0" borderId="0" xfId="76" applyNumberFormat="1" applyFont="1" applyFill="1" applyBorder="1" applyAlignment="1">
      <alignment horizontal="right" vertical="center"/>
    </xf>
    <xf numFmtId="1" fontId="0" fillId="0" borderId="0" xfId="0" applyNumberFormat="1" applyAlignment="1">
      <alignment horizontal="right"/>
    </xf>
    <xf numFmtId="1" fontId="21" fillId="26" borderId="11" xfId="76" applyNumberFormat="1" applyFont="1" applyFill="1" applyBorder="1" applyAlignment="1">
      <alignment horizontal="right" vertical="center"/>
    </xf>
    <xf numFmtId="1" fontId="155" fillId="0" borderId="0" xfId="0" applyNumberFormat="1" applyFont="1" applyAlignment="1">
      <alignment horizontal="right"/>
    </xf>
    <xf numFmtId="1" fontId="114" fillId="0" borderId="0" xfId="0" applyNumberFormat="1" applyFont="1" applyAlignment="1">
      <alignment horizontal="right"/>
    </xf>
    <xf numFmtId="1" fontId="71" fillId="0" borderId="0" xfId="0" applyNumberFormat="1" applyFont="1" applyAlignment="1">
      <alignment horizontal="right"/>
    </xf>
    <xf numFmtId="1" fontId="25" fillId="0" borderId="0" xfId="0" applyNumberFormat="1" applyFont="1" applyAlignment="1">
      <alignment horizontal="right"/>
    </xf>
    <xf numFmtId="1" fontId="22" fillId="26" borderId="0" xfId="79" applyNumberFormat="1" applyFont="1" applyFill="1" applyBorder="1" applyAlignment="1" applyProtection="1">
      <alignment horizontal="right" vertical="center"/>
    </xf>
    <xf numFmtId="1" fontId="28" fillId="26" borderId="0" xfId="79" applyNumberFormat="1" applyFont="1" applyFill="1" applyBorder="1" applyAlignment="1">
      <alignment horizontal="right" vertical="center"/>
    </xf>
    <xf numFmtId="1" fontId="28" fillId="26" borderId="10" xfId="79" applyNumberFormat="1" applyFont="1" applyFill="1" applyBorder="1" applyAlignment="1">
      <alignment horizontal="right" vertical="center"/>
    </xf>
    <xf numFmtId="0" fontId="157" fillId="81" borderId="20" xfId="62" applyNumberFormat="1" applyFont="1" applyFill="1" applyBorder="1" applyAlignment="1" applyProtection="1">
      <alignment horizontal="center" vertical="center"/>
    </xf>
    <xf numFmtId="0" fontId="157" fillId="77" borderId="22" xfId="62" applyNumberFormat="1" applyFont="1" applyFill="1" applyBorder="1" applyAlignment="1" applyProtection="1">
      <alignment horizontal="center" vertical="center"/>
    </xf>
    <xf numFmtId="0" fontId="158" fillId="59" borderId="40" xfId="62" applyNumberFormat="1" applyFont="1" applyFill="1" applyBorder="1" applyAlignment="1" applyProtection="1">
      <alignment horizontal="center"/>
    </xf>
    <xf numFmtId="0" fontId="157" fillId="32" borderId="40" xfId="62" applyNumberFormat="1" applyFont="1" applyFill="1" applyBorder="1" applyAlignment="1" applyProtection="1">
      <alignment horizontal="center"/>
    </xf>
    <xf numFmtId="169" fontId="70" fillId="84" borderId="0" xfId="0" applyFont="1" applyFill="1" applyBorder="1"/>
    <xf numFmtId="169" fontId="0" fillId="84" borderId="0" xfId="0" applyFill="1" applyBorder="1" applyAlignment="1">
      <alignment vertical="center"/>
    </xf>
    <xf numFmtId="0" fontId="5" fillId="25" borderId="40" xfId="62" applyNumberFormat="1" applyFont="1" applyFill="1" applyBorder="1" applyAlignment="1" applyProtection="1">
      <alignment horizontal="center"/>
    </xf>
    <xf numFmtId="0" fontId="23" fillId="48" borderId="20" xfId="62" applyNumberFormat="1" applyFont="1" applyFill="1" applyBorder="1" applyAlignment="1" applyProtection="1">
      <alignment horizontal="center" vertical="center"/>
    </xf>
    <xf numFmtId="0" fontId="5" fillId="0" borderId="40" xfId="62" applyNumberFormat="1" applyFont="1" applyFill="1" applyBorder="1" applyAlignment="1" applyProtection="1">
      <alignment horizontal="center"/>
    </xf>
    <xf numFmtId="169" fontId="70" fillId="84" borderId="17" xfId="0" applyFont="1" applyFill="1" applyBorder="1"/>
    <xf numFmtId="169" fontId="0" fillId="84" borderId="13" xfId="0" applyFill="1" applyBorder="1" applyAlignment="1">
      <alignment vertical="center"/>
    </xf>
    <xf numFmtId="166" fontId="5" fillId="0" borderId="11" xfId="162" quotePrefix="1" applyNumberFormat="1" applyFont="1" applyFill="1" applyBorder="1" applyAlignment="1" applyProtection="1">
      <alignment horizontal="left" vertical="center"/>
    </xf>
    <xf numFmtId="166" fontId="5" fillId="0" borderId="10" xfId="162" applyNumberFormat="1" applyFont="1" applyFill="1" applyBorder="1" applyAlignment="1" applyProtection="1">
      <alignment horizontal="left" vertical="center"/>
    </xf>
    <xf numFmtId="166" fontId="25" fillId="27" borderId="0" xfId="162" applyNumberFormat="1" applyFont="1" applyFill="1" applyBorder="1" applyAlignment="1" applyProtection="1">
      <alignment horizontal="left" vertical="center"/>
    </xf>
    <xf numFmtId="166" fontId="5" fillId="0" borderId="30" xfId="162" applyNumberFormat="1" applyFont="1" applyFill="1" applyBorder="1" applyAlignment="1" applyProtection="1">
      <alignment horizontal="left" vertical="center"/>
    </xf>
    <xf numFmtId="166" fontId="5" fillId="0" borderId="0" xfId="162" applyNumberFormat="1" applyFont="1" applyFill="1" applyBorder="1" applyAlignment="1" applyProtection="1">
      <alignment horizontal="left" vertical="center"/>
    </xf>
    <xf numFmtId="166" fontId="5" fillId="0" borderId="11" xfId="162" applyNumberFormat="1" applyFont="1" applyFill="1" applyBorder="1" applyAlignment="1" applyProtection="1">
      <alignment horizontal="left" vertical="center"/>
    </xf>
    <xf numFmtId="166" fontId="5" fillId="0" borderId="0" xfId="76" quotePrefix="1" applyNumberFormat="1" applyFont="1" applyFill="1" applyBorder="1" applyAlignment="1" applyProtection="1">
      <alignment horizontal="left" vertical="center"/>
    </xf>
    <xf numFmtId="166" fontId="5" fillId="0" borderId="0" xfId="76" applyNumberFormat="1" applyFont="1" applyFill="1" applyBorder="1" applyAlignment="1" applyProtection="1">
      <alignment horizontal="left" vertical="center"/>
    </xf>
    <xf numFmtId="166" fontId="5" fillId="0" borderId="11" xfId="76" quotePrefix="1" applyNumberFormat="1" applyFont="1" applyFill="1" applyBorder="1" applyAlignment="1" applyProtection="1">
      <alignment horizontal="left" vertical="center"/>
    </xf>
    <xf numFmtId="166" fontId="5" fillId="0" borderId="0" xfId="162" applyNumberFormat="1" applyFont="1" applyFill="1" applyBorder="1" applyAlignment="1">
      <alignment horizontal="left" vertical="center"/>
    </xf>
    <xf numFmtId="166" fontId="5" fillId="0" borderId="10" xfId="76" applyNumberFormat="1" applyFont="1" applyFill="1" applyBorder="1" applyAlignment="1" applyProtection="1">
      <alignment horizontal="left" vertical="center"/>
    </xf>
    <xf numFmtId="166" fontId="25" fillId="25" borderId="11" xfId="79" applyNumberFormat="1" applyFont="1" applyFill="1" applyBorder="1" applyAlignment="1" applyProtection="1">
      <alignment horizontal="left" vertical="center"/>
    </xf>
    <xf numFmtId="166" fontId="25" fillId="25" borderId="0" xfId="76" quotePrefix="1" applyNumberFormat="1" applyFont="1" applyFill="1" applyBorder="1" applyAlignment="1" applyProtection="1">
      <alignment horizontal="left" vertical="center"/>
    </xf>
    <xf numFmtId="166" fontId="25" fillId="25" borderId="0" xfId="76" applyNumberFormat="1" applyFont="1" applyFill="1" applyBorder="1" applyAlignment="1" applyProtection="1">
      <alignment horizontal="left" vertical="center"/>
    </xf>
    <xf numFmtId="166" fontId="25" fillId="25" borderId="10" xfId="76" applyNumberFormat="1" applyFont="1" applyFill="1" applyBorder="1" applyAlignment="1" applyProtection="1">
      <alignment horizontal="left" vertical="center"/>
    </xf>
    <xf numFmtId="166" fontId="25" fillId="26" borderId="11" xfId="76" applyNumberFormat="1" applyFont="1" applyFill="1" applyBorder="1" applyAlignment="1">
      <alignment horizontal="left" vertical="center"/>
    </xf>
    <xf numFmtId="166" fontId="25" fillId="26" borderId="0" xfId="76" applyNumberFormat="1" applyFont="1" applyFill="1" applyBorder="1" applyAlignment="1">
      <alignment horizontal="left" vertical="center"/>
    </xf>
    <xf numFmtId="166" fontId="5" fillId="26" borderId="10" xfId="76" applyNumberFormat="1" applyFont="1" applyFill="1" applyBorder="1" applyAlignment="1">
      <alignment horizontal="left" vertical="center"/>
    </xf>
    <xf numFmtId="166" fontId="5" fillId="27" borderId="0" xfId="76" applyNumberFormat="1" applyFont="1" applyFill="1" applyBorder="1" applyAlignment="1">
      <alignment horizontal="left" vertical="center"/>
    </xf>
    <xf numFmtId="166" fontId="5" fillId="31" borderId="10" xfId="162" applyNumberFormat="1" applyFont="1" applyFill="1" applyBorder="1" applyAlignment="1">
      <alignment vertical="center"/>
    </xf>
    <xf numFmtId="166" fontId="22" fillId="26" borderId="0" xfId="76" applyNumberFormat="1" applyFont="1" applyFill="1" applyBorder="1" applyAlignment="1">
      <alignment vertical="center"/>
    </xf>
    <xf numFmtId="166" fontId="22" fillId="27" borderId="0" xfId="76" quotePrefix="1" applyNumberFormat="1" applyFont="1" applyFill="1" applyBorder="1" applyAlignment="1">
      <alignment horizontal="center" vertical="center"/>
    </xf>
    <xf numFmtId="166" fontId="5" fillId="0" borderId="0" xfId="79" applyNumberFormat="1" applyFont="1" applyFill="1" applyBorder="1" applyAlignment="1">
      <alignment horizontal="left" vertical="center"/>
    </xf>
    <xf numFmtId="166" fontId="5" fillId="0" borderId="11" xfId="79" applyNumberFormat="1" applyFont="1" applyFill="1" applyBorder="1" applyAlignment="1">
      <alignment horizontal="left" vertical="center"/>
    </xf>
    <xf numFmtId="166" fontId="5" fillId="0" borderId="11" xfId="76" applyNumberFormat="1" applyFont="1" applyFill="1" applyBorder="1" applyAlignment="1">
      <alignment horizontal="left" vertical="center"/>
    </xf>
    <xf numFmtId="166" fontId="5" fillId="0" borderId="11" xfId="162" applyNumberFormat="1" applyFont="1" applyFill="1" applyBorder="1" applyAlignment="1">
      <alignment horizontal="left" vertical="center"/>
    </xf>
    <xf numFmtId="166" fontId="22" fillId="26" borderId="11" xfId="76" applyNumberFormat="1" applyFont="1" applyFill="1" applyBorder="1" applyAlignment="1">
      <alignment horizontal="center" vertical="center"/>
    </xf>
    <xf numFmtId="166" fontId="22" fillId="26" borderId="0" xfId="79" applyNumberFormat="1" applyFont="1" applyFill="1" applyBorder="1" applyAlignment="1">
      <alignment horizontal="left" vertical="center"/>
    </xf>
    <xf numFmtId="166" fontId="22" fillId="26" borderId="0" xfId="79" applyNumberFormat="1" applyFont="1" applyFill="1" applyBorder="1" applyAlignment="1">
      <alignment horizontal="center" vertical="center"/>
    </xf>
    <xf numFmtId="166" fontId="22" fillId="26" borderId="10" xfId="79" applyNumberFormat="1" applyFont="1" applyFill="1" applyBorder="1" applyAlignment="1">
      <alignment horizontal="center" vertical="center"/>
    </xf>
    <xf numFmtId="1" fontId="5" fillId="0" borderId="11" xfId="162" quotePrefix="1" applyNumberFormat="1" applyFont="1" applyFill="1" applyBorder="1" applyAlignment="1" applyProtection="1">
      <alignment horizontal="left" vertical="center"/>
    </xf>
    <xf numFmtId="1" fontId="5" fillId="0" borderId="0" xfId="76" applyNumberFormat="1" applyFont="1" applyFill="1" applyBorder="1" applyAlignment="1">
      <alignment horizontal="left" vertical="center"/>
    </xf>
    <xf numFmtId="1" fontId="5" fillId="0" borderId="0" xfId="162" applyNumberFormat="1" applyFont="1" applyFill="1" applyBorder="1" applyAlignment="1" applyProtection="1">
      <alignment vertical="center"/>
    </xf>
    <xf numFmtId="1" fontId="5" fillId="0" borderId="10" xfId="162" applyNumberFormat="1" applyFont="1" applyFill="1" applyBorder="1" applyAlignment="1" applyProtection="1">
      <alignment horizontal="left" vertical="center"/>
    </xf>
    <xf numFmtId="1" fontId="25" fillId="27" borderId="0" xfId="162" applyNumberFormat="1" applyFont="1" applyFill="1" applyBorder="1" applyAlignment="1" applyProtection="1">
      <alignment horizontal="left" vertical="center"/>
    </xf>
    <xf numFmtId="1" fontId="5" fillId="0" borderId="30" xfId="162" applyNumberFormat="1" applyFont="1" applyFill="1" applyBorder="1" applyAlignment="1" applyProtection="1">
      <alignment horizontal="left" vertical="center"/>
    </xf>
    <xf numFmtId="1" fontId="5" fillId="0" borderId="0" xfId="162" applyNumberFormat="1" applyFont="1" applyFill="1" applyBorder="1" applyAlignment="1" applyProtection="1">
      <alignment horizontal="left" vertical="center"/>
    </xf>
    <xf numFmtId="1" fontId="5" fillId="0" borderId="11" xfId="162" applyNumberFormat="1" applyFont="1" applyFill="1" applyBorder="1" applyAlignment="1" applyProtection="1">
      <alignment horizontal="left" vertical="center"/>
    </xf>
    <xf numFmtId="1" fontId="5" fillId="0" borderId="0" xfId="76" quotePrefix="1" applyNumberFormat="1" applyFont="1" applyFill="1" applyBorder="1" applyAlignment="1" applyProtection="1">
      <alignment horizontal="left" vertical="center"/>
    </xf>
    <xf numFmtId="1" fontId="5" fillId="0" borderId="0" xfId="76" applyNumberFormat="1" applyFont="1" applyFill="1" applyBorder="1" applyAlignment="1" applyProtection="1">
      <alignment horizontal="left" vertical="center"/>
    </xf>
    <xf numFmtId="1" fontId="5" fillId="0" borderId="10" xfId="76" applyNumberFormat="1" applyFont="1" applyFill="1" applyBorder="1" applyAlignment="1">
      <alignment horizontal="left" vertical="center"/>
    </xf>
    <xf numFmtId="1" fontId="5" fillId="0" borderId="11" xfId="76" quotePrefix="1" applyNumberFormat="1" applyFont="1" applyFill="1" applyBorder="1" applyAlignment="1" applyProtection="1">
      <alignment horizontal="left" vertical="center"/>
    </xf>
    <xf numFmtId="1" fontId="5" fillId="0" borderId="0" xfId="162" applyNumberFormat="1" applyFont="1" applyFill="1" applyBorder="1" applyAlignment="1">
      <alignment horizontal="left" vertical="center"/>
    </xf>
    <xf numFmtId="1" fontId="5" fillId="0" borderId="10" xfId="76" applyNumberFormat="1" applyFont="1" applyFill="1" applyBorder="1" applyAlignment="1" applyProtection="1">
      <alignment horizontal="left" vertical="center"/>
    </xf>
    <xf numFmtId="1" fontId="25" fillId="25" borderId="11" xfId="79" applyNumberFormat="1" applyFont="1" applyFill="1" applyBorder="1" applyAlignment="1" applyProtection="1">
      <alignment horizontal="left" vertical="center"/>
    </xf>
    <xf numFmtId="1" fontId="25" fillId="25" borderId="0" xfId="76" quotePrefix="1" applyNumberFormat="1" applyFont="1" applyFill="1" applyBorder="1" applyAlignment="1" applyProtection="1">
      <alignment horizontal="left" vertical="center"/>
    </xf>
    <xf numFmtId="1" fontId="25" fillId="25" borderId="0" xfId="76" applyNumberFormat="1" applyFont="1" applyFill="1" applyBorder="1" applyAlignment="1" applyProtection="1">
      <alignment horizontal="left" vertical="center"/>
    </xf>
    <xf numFmtId="1" fontId="25" fillId="25" borderId="10" xfId="76" applyNumberFormat="1" applyFont="1" applyFill="1" applyBorder="1" applyAlignment="1" applyProtection="1">
      <alignment horizontal="left" vertical="center"/>
    </xf>
    <xf numFmtId="1" fontId="25" fillId="26" borderId="11" xfId="76" applyNumberFormat="1" applyFont="1" applyFill="1" applyBorder="1" applyAlignment="1">
      <alignment horizontal="left" vertical="center"/>
    </xf>
    <xf numFmtId="1" fontId="25" fillId="26" borderId="0" xfId="76" applyNumberFormat="1" applyFont="1" applyFill="1" applyBorder="1" applyAlignment="1">
      <alignment horizontal="left" vertical="center"/>
    </xf>
    <xf numFmtId="1" fontId="5" fillId="26" borderId="10" xfId="76" applyNumberFormat="1" applyFont="1" applyFill="1" applyBorder="1" applyAlignment="1">
      <alignment horizontal="left" vertical="center"/>
    </xf>
    <xf numFmtId="1" fontId="5" fillId="27" borderId="0" xfId="76" applyNumberFormat="1" applyFont="1" applyFill="1" applyBorder="1" applyAlignment="1">
      <alignment horizontal="left" vertical="center"/>
    </xf>
    <xf numFmtId="1" fontId="5" fillId="31" borderId="10" xfId="162" applyNumberFormat="1" applyFont="1" applyFill="1" applyBorder="1" applyAlignment="1">
      <alignment vertical="center"/>
    </xf>
    <xf numFmtId="1" fontId="22" fillId="26" borderId="0" xfId="76" applyNumberFormat="1" applyFont="1" applyFill="1" applyBorder="1" applyAlignment="1">
      <alignment vertical="center"/>
    </xf>
    <xf numFmtId="1" fontId="22" fillId="27" borderId="0" xfId="76" quotePrefix="1" applyNumberFormat="1" applyFont="1" applyFill="1" applyBorder="1" applyAlignment="1">
      <alignment horizontal="center" vertical="center"/>
    </xf>
    <xf numFmtId="1" fontId="5" fillId="0" borderId="0" xfId="79" applyNumberFormat="1" applyFont="1" applyFill="1" applyBorder="1" applyAlignment="1">
      <alignment horizontal="left" vertical="center"/>
    </xf>
    <xf numFmtId="1" fontId="5" fillId="0" borderId="11" xfId="79" applyNumberFormat="1" applyFont="1" applyFill="1" applyBorder="1" applyAlignment="1">
      <alignment horizontal="left" vertical="center"/>
    </xf>
    <xf numFmtId="1" fontId="5" fillId="0" borderId="10" xfId="79" applyNumberFormat="1" applyFont="1" applyFill="1" applyBorder="1" applyAlignment="1">
      <alignment horizontal="left" vertical="center"/>
    </xf>
    <xf numFmtId="1" fontId="5" fillId="0" borderId="11" xfId="76" applyNumberFormat="1" applyFont="1" applyFill="1" applyBorder="1" applyAlignment="1">
      <alignment horizontal="left" vertical="center"/>
    </xf>
    <xf numFmtId="1" fontId="5" fillId="0" borderId="11" xfId="162" applyNumberFormat="1" applyFont="1" applyFill="1" applyBorder="1" applyAlignment="1">
      <alignment horizontal="left" vertical="center"/>
    </xf>
    <xf numFmtId="1" fontId="5" fillId="0" borderId="0" xfId="0" applyNumberFormat="1" applyFont="1"/>
    <xf numFmtId="1" fontId="22" fillId="26" borderId="11" xfId="76" applyNumberFormat="1" applyFont="1" applyFill="1" applyBorder="1" applyAlignment="1">
      <alignment horizontal="center" vertical="center"/>
    </xf>
    <xf numFmtId="1" fontId="5" fillId="0" borderId="0" xfId="162" applyNumberFormat="1" applyFont="1" applyFill="1" applyBorder="1" applyAlignment="1">
      <alignment horizontal="right" vertical="center"/>
    </xf>
    <xf numFmtId="1" fontId="22" fillId="26" borderId="0" xfId="79" applyNumberFormat="1" applyFont="1" applyFill="1" applyBorder="1" applyAlignment="1">
      <alignment horizontal="left" vertical="center"/>
    </xf>
    <xf numFmtId="1" fontId="22" fillId="26" borderId="0" xfId="79" applyNumberFormat="1" applyFont="1" applyFill="1" applyBorder="1" applyAlignment="1">
      <alignment horizontal="center" vertical="center"/>
    </xf>
    <xf numFmtId="1" fontId="22" fillId="26" borderId="10" xfId="79" applyNumberFormat="1" applyFont="1" applyFill="1" applyBorder="1" applyAlignment="1">
      <alignment horizontal="center" vertical="center"/>
    </xf>
    <xf numFmtId="1" fontId="5" fillId="0" borderId="52" xfId="162" quotePrefix="1" applyNumberFormat="1" applyFont="1" applyFill="1" applyBorder="1" applyAlignment="1" applyProtection="1">
      <alignment horizontal="left" vertical="center"/>
    </xf>
    <xf numFmtId="1" fontId="5" fillId="0" borderId="28" xfId="76" applyNumberFormat="1" applyFont="1" applyFill="1" applyBorder="1" applyAlignment="1">
      <alignment horizontal="left" vertical="center"/>
    </xf>
    <xf numFmtId="1" fontId="5" fillId="0" borderId="28" xfId="162" applyNumberFormat="1" applyFont="1" applyFill="1" applyBorder="1" applyAlignment="1" applyProtection="1">
      <alignment vertical="center"/>
    </xf>
    <xf numFmtId="1" fontId="5" fillId="0" borderId="29" xfId="162" applyNumberFormat="1" applyFont="1" applyFill="1" applyBorder="1" applyAlignment="1" applyProtection="1">
      <alignment horizontal="left" vertical="center"/>
    </xf>
    <xf numFmtId="1" fontId="5" fillId="0" borderId="31" xfId="162" applyNumberFormat="1" applyFont="1" applyFill="1" applyBorder="1" applyAlignment="1" applyProtection="1">
      <alignment horizontal="left" vertical="center"/>
    </xf>
    <xf numFmtId="1" fontId="5" fillId="0" borderId="52" xfId="162" applyNumberFormat="1" applyFont="1" applyFill="1" applyBorder="1" applyAlignment="1" applyProtection="1">
      <alignment horizontal="left" vertical="center"/>
    </xf>
    <xf numFmtId="1" fontId="5" fillId="0" borderId="28" xfId="76" quotePrefix="1" applyNumberFormat="1" applyFont="1" applyFill="1" applyBorder="1" applyAlignment="1" applyProtection="1">
      <alignment horizontal="left" vertical="center"/>
    </xf>
    <xf numFmtId="1" fontId="5" fillId="0" borderId="29" xfId="76" applyNumberFormat="1" applyFont="1" applyFill="1" applyBorder="1" applyAlignment="1">
      <alignment horizontal="left" vertical="center"/>
    </xf>
    <xf numFmtId="1" fontId="5" fillId="0" borderId="28" xfId="162" applyNumberFormat="1" applyFont="1" applyFill="1" applyBorder="1" applyAlignment="1" applyProtection="1">
      <alignment horizontal="left" vertical="center"/>
    </xf>
    <xf numFmtId="1" fontId="5" fillId="0" borderId="52" xfId="76" quotePrefix="1" applyNumberFormat="1" applyFont="1" applyFill="1" applyBorder="1" applyAlignment="1" applyProtection="1">
      <alignment horizontal="left" vertical="center"/>
    </xf>
    <xf numFmtId="1" fontId="5" fillId="0" borderId="28" xfId="162" applyNumberFormat="1" applyFont="1" applyFill="1" applyBorder="1" applyAlignment="1">
      <alignment horizontal="left" vertical="center"/>
    </xf>
    <xf numFmtId="1" fontId="5" fillId="0" borderId="28" xfId="76" applyNumberFormat="1" applyFont="1" applyFill="1" applyBorder="1" applyAlignment="1" applyProtection="1">
      <alignment horizontal="left" vertical="center"/>
    </xf>
    <xf numFmtId="1" fontId="5" fillId="0" borderId="28" xfId="79" applyNumberFormat="1" applyFont="1" applyFill="1" applyBorder="1" applyAlignment="1">
      <alignment horizontal="left" vertical="center"/>
    </xf>
    <xf numFmtId="1" fontId="5" fillId="0" borderId="29" xfId="79" applyNumberFormat="1" applyFont="1" applyFill="1" applyBorder="1" applyAlignment="1">
      <alignment horizontal="left" vertical="center"/>
    </xf>
    <xf numFmtId="1" fontId="25" fillId="25" borderId="52" xfId="79" applyNumberFormat="1" applyFont="1" applyFill="1" applyBorder="1" applyAlignment="1" applyProtection="1">
      <alignment horizontal="left" vertical="center"/>
    </xf>
    <xf numFmtId="1" fontId="25" fillId="25" borderId="28" xfId="76" quotePrefix="1" applyNumberFormat="1" applyFont="1" applyFill="1" applyBorder="1" applyAlignment="1" applyProtection="1">
      <alignment horizontal="left" vertical="center"/>
    </xf>
    <xf numFmtId="1" fontId="25" fillId="25" borderId="28" xfId="76" applyNumberFormat="1" applyFont="1" applyFill="1" applyBorder="1" applyAlignment="1" applyProtection="1">
      <alignment horizontal="left" vertical="center"/>
    </xf>
    <xf numFmtId="1" fontId="25" fillId="25" borderId="29" xfId="76" applyNumberFormat="1" applyFont="1" applyFill="1" applyBorder="1" applyAlignment="1" applyProtection="1">
      <alignment horizontal="left" vertical="center"/>
    </xf>
    <xf numFmtId="1" fontId="25" fillId="26" borderId="52" xfId="76" applyNumberFormat="1" applyFont="1" applyFill="1" applyBorder="1" applyAlignment="1">
      <alignment horizontal="left" vertical="center"/>
    </xf>
    <xf numFmtId="1" fontId="25" fillId="26" borderId="28" xfId="76" applyNumberFormat="1" applyFont="1" applyFill="1" applyBorder="1" applyAlignment="1">
      <alignment horizontal="left" vertical="center"/>
    </xf>
    <xf numFmtId="1" fontId="5" fillId="26" borderId="29" xfId="76" applyNumberFormat="1" applyFont="1" applyFill="1" applyBorder="1" applyAlignment="1">
      <alignment horizontal="left" vertical="center"/>
    </xf>
    <xf numFmtId="1" fontId="5" fillId="31" borderId="29" xfId="162" applyNumberFormat="1" applyFont="1" applyFill="1" applyBorder="1" applyAlignment="1">
      <alignment vertical="center"/>
    </xf>
    <xf numFmtId="1" fontId="22" fillId="26" borderId="28" xfId="76" applyNumberFormat="1" applyFont="1" applyFill="1" applyBorder="1" applyAlignment="1">
      <alignment vertical="center"/>
    </xf>
    <xf numFmtId="1" fontId="5" fillId="0" borderId="52" xfId="79" applyNumberFormat="1" applyFont="1" applyFill="1" applyBorder="1" applyAlignment="1">
      <alignment horizontal="left" vertical="center"/>
    </xf>
    <xf numFmtId="1" fontId="5" fillId="0" borderId="52" xfId="76" applyNumberFormat="1" applyFont="1" applyFill="1" applyBorder="1" applyAlignment="1">
      <alignment horizontal="left" vertical="center"/>
    </xf>
    <xf numFmtId="1" fontId="5" fillId="0" borderId="52" xfId="162" applyNumberFormat="1" applyFont="1" applyFill="1" applyBorder="1" applyAlignment="1">
      <alignment horizontal="left" vertical="center"/>
    </xf>
    <xf numFmtId="1" fontId="22" fillId="26" borderId="52" xfId="76" applyNumberFormat="1" applyFont="1" applyFill="1" applyBorder="1" applyAlignment="1">
      <alignment horizontal="center" vertical="center"/>
    </xf>
    <xf numFmtId="1" fontId="22" fillId="26" borderId="28" xfId="79" applyNumberFormat="1" applyFont="1" applyFill="1" applyBorder="1" applyAlignment="1">
      <alignment horizontal="left" vertical="center"/>
    </xf>
    <xf numFmtId="1" fontId="22" fillId="26" borderId="28" xfId="79" applyNumberFormat="1" applyFont="1" applyFill="1" applyBorder="1" applyAlignment="1">
      <alignment horizontal="center" vertical="center"/>
    </xf>
    <xf numFmtId="1" fontId="22" fillId="26" borderId="29" xfId="79" applyNumberFormat="1" applyFont="1" applyFill="1" applyBorder="1" applyAlignment="1">
      <alignment horizontal="center" vertical="center"/>
    </xf>
    <xf numFmtId="169" fontId="145" fillId="0" borderId="0" xfId="0" applyFont="1"/>
    <xf numFmtId="164" fontId="159" fillId="0" borderId="0" xfId="76" applyNumberFormat="1" applyFont="1" applyFill="1" applyBorder="1" applyAlignment="1" applyProtection="1">
      <alignment horizontal="left" vertical="center"/>
    </xf>
    <xf numFmtId="1" fontId="159" fillId="0" borderId="0" xfId="76" applyNumberFormat="1" applyFont="1" applyFill="1" applyBorder="1" applyAlignment="1" applyProtection="1">
      <alignment horizontal="right" vertical="center"/>
    </xf>
    <xf numFmtId="0" fontId="159" fillId="0" borderId="0" xfId="162" applyFont="1" applyFill="1" applyBorder="1" applyAlignment="1">
      <alignment horizontal="left" vertical="center"/>
    </xf>
    <xf numFmtId="164" fontId="25" fillId="0" borderId="10" xfId="79" applyFont="1" applyFill="1" applyBorder="1" applyAlignment="1">
      <alignment horizontal="center" vertical="center"/>
    </xf>
    <xf numFmtId="169" fontId="0" fillId="0" borderId="0" xfId="0"/>
    <xf numFmtId="169" fontId="32" fillId="25" borderId="45" xfId="0" applyFont="1" applyFill="1" applyBorder="1" applyAlignment="1">
      <alignment horizontal="center" vertical="center" wrapText="1"/>
    </xf>
    <xf numFmtId="169" fontId="35" fillId="27" borderId="23" xfId="0" applyFont="1" applyFill="1" applyBorder="1" applyAlignment="1">
      <alignment horizontal="center" vertical="center"/>
    </xf>
    <xf numFmtId="169" fontId="30" fillId="31" borderId="53" xfId="0" applyFont="1" applyFill="1" applyBorder="1" applyAlignment="1">
      <alignment horizontal="center" vertical="center"/>
    </xf>
    <xf numFmtId="169" fontId="0" fillId="0" borderId="40" xfId="0" applyBorder="1" applyAlignment="1">
      <alignment horizontal="center" vertical="center"/>
    </xf>
    <xf numFmtId="169" fontId="0" fillId="0" borderId="43"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62"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9" borderId="52" xfId="53" applyFont="1" applyFill="1" applyBorder="1" applyAlignment="1">
      <alignment horizontal="center" vertical="center"/>
    </xf>
    <xf numFmtId="44" fontId="60" fillId="29" borderId="11" xfId="53" applyFont="1" applyFill="1" applyBorder="1" applyAlignment="1">
      <alignment horizontal="center" vertical="center"/>
    </xf>
    <xf numFmtId="44" fontId="60" fillId="29" borderId="32" xfId="53" applyFont="1" applyFill="1" applyBorder="1" applyAlignment="1">
      <alignment horizontal="center" vertical="center"/>
    </xf>
    <xf numFmtId="44" fontId="60" fillId="29" borderId="28" xfId="53" applyFont="1" applyFill="1" applyBorder="1" applyAlignment="1">
      <alignment horizontal="center" vertical="center"/>
    </xf>
    <xf numFmtId="44" fontId="60" fillId="29" borderId="0" xfId="53" applyFont="1" applyFill="1" applyBorder="1" applyAlignment="1">
      <alignment horizontal="center" vertical="center"/>
    </xf>
    <xf numFmtId="44" fontId="60" fillId="29" borderId="18" xfId="53" applyFont="1" applyFill="1" applyBorder="1" applyAlignment="1">
      <alignment horizontal="center" vertical="center"/>
    </xf>
    <xf numFmtId="44" fontId="60" fillId="29" borderId="29" xfId="53" applyFont="1" applyFill="1" applyBorder="1" applyAlignment="1">
      <alignment horizontal="center" vertical="center"/>
    </xf>
    <xf numFmtId="44" fontId="60" fillId="29" borderId="10" xfId="53" applyFont="1" applyFill="1" applyBorder="1" applyAlignment="1">
      <alignment horizontal="center" vertical="center"/>
    </xf>
    <xf numFmtId="44" fontId="60" fillId="29" borderId="19" xfId="53" applyFont="1" applyFill="1" applyBorder="1" applyAlignment="1">
      <alignment horizontal="center" vertical="center"/>
    </xf>
    <xf numFmtId="169" fontId="35" fillId="27" borderId="0" xfId="0" applyFont="1" applyFill="1" applyAlignment="1">
      <alignment horizontal="center" vertical="center" wrapText="1"/>
    </xf>
    <xf numFmtId="169" fontId="35" fillId="27" borderId="0" xfId="0" applyFont="1" applyFill="1" applyAlignment="1">
      <alignment horizontal="center" vertical="center"/>
    </xf>
    <xf numFmtId="169" fontId="4" fillId="27" borderId="0" xfId="0" applyFont="1" applyFill="1" applyAlignment="1">
      <alignment horizontal="center"/>
    </xf>
    <xf numFmtId="169" fontId="61" fillId="27" borderId="0" xfId="62" applyFont="1" applyFill="1" applyAlignment="1" applyProtection="1">
      <alignment horizontal="center" vertical="center"/>
    </xf>
    <xf numFmtId="169" fontId="59" fillId="27" borderId="0" xfId="0" applyFont="1" applyFill="1" applyAlignment="1">
      <alignment horizontal="center" vertical="center"/>
    </xf>
    <xf numFmtId="169" fontId="0" fillId="0" borderId="0" xfId="0"/>
    <xf numFmtId="169" fontId="32" fillId="47" borderId="51" xfId="0" applyFont="1" applyFill="1" applyBorder="1" applyAlignment="1">
      <alignment horizontal="center" vertical="center" wrapText="1"/>
    </xf>
    <xf numFmtId="169" fontId="32" fillId="47" borderId="40" xfId="0" applyFont="1" applyFill="1" applyBorder="1" applyAlignment="1">
      <alignment horizontal="center" vertical="center" wrapText="1"/>
    </xf>
    <xf numFmtId="169" fontId="32" fillId="47" borderId="47" xfId="0" applyFont="1" applyFill="1" applyBorder="1" applyAlignment="1">
      <alignment horizontal="center" vertical="center" wrapText="1"/>
    </xf>
    <xf numFmtId="169" fontId="48" fillId="27" borderId="22" xfId="62" applyFont="1" applyFill="1" applyBorder="1" applyAlignment="1" applyProtection="1">
      <alignment horizontal="center" vertical="center" wrapText="1"/>
    </xf>
    <xf numFmtId="169" fontId="48" fillId="27" borderId="60" xfId="62" applyFont="1" applyFill="1" applyBorder="1" applyAlignment="1" applyProtection="1">
      <alignment horizontal="center" vertical="center" wrapText="1"/>
    </xf>
    <xf numFmtId="169" fontId="48" fillId="27" borderId="68" xfId="62" applyFont="1" applyFill="1" applyBorder="1" applyAlignment="1" applyProtection="1">
      <alignment horizontal="center" vertical="center" wrapText="1"/>
    </xf>
    <xf numFmtId="169" fontId="30" fillId="48" borderId="20" xfId="62" applyFont="1" applyFill="1" applyBorder="1" applyAlignment="1" applyProtection="1">
      <alignment horizontal="center" vertical="center" wrapText="1"/>
    </xf>
    <xf numFmtId="169" fontId="30" fillId="48" borderId="16" xfId="62" applyFont="1" applyFill="1" applyBorder="1" applyAlignment="1" applyProtection="1">
      <alignment horizontal="center" vertical="center" wrapText="1"/>
    </xf>
    <xf numFmtId="169" fontId="30" fillId="49" borderId="62" xfId="62" applyFont="1" applyFill="1" applyBorder="1" applyAlignment="1" applyProtection="1">
      <alignment horizontal="center" vertical="center" wrapText="1"/>
    </xf>
    <xf numFmtId="169" fontId="30" fillId="49" borderId="63" xfId="62" applyFont="1" applyFill="1" applyBorder="1" applyAlignment="1" applyProtection="1">
      <alignment horizontal="center" vertical="center" wrapText="1"/>
    </xf>
    <xf numFmtId="169" fontId="30" fillId="49" borderId="64" xfId="62" applyFont="1" applyFill="1" applyBorder="1" applyAlignment="1" applyProtection="1">
      <alignment horizontal="center" vertical="center" wrapText="1"/>
    </xf>
    <xf numFmtId="169" fontId="103" fillId="30" borderId="65" xfId="0" applyFont="1" applyFill="1" applyBorder="1" applyAlignment="1">
      <alignment horizontal="center" vertical="center" wrapText="1"/>
    </xf>
    <xf numFmtId="169" fontId="103" fillId="30" borderId="20" xfId="0" applyFont="1" applyFill="1" applyBorder="1" applyAlignment="1">
      <alignment horizontal="center" vertical="center" wrapText="1"/>
    </xf>
    <xf numFmtId="169" fontId="103" fillId="30" borderId="31" xfId="0" applyFont="1" applyFill="1" applyBorder="1" applyAlignment="1">
      <alignment horizontal="center" vertical="center" wrapText="1"/>
    </xf>
    <xf numFmtId="169" fontId="103" fillId="30" borderId="54" xfId="0" applyFont="1" applyFill="1" applyBorder="1" applyAlignment="1">
      <alignment horizontal="center" vertical="center" wrapText="1"/>
    </xf>
    <xf numFmtId="169" fontId="103" fillId="30" borderId="56" xfId="0" applyFont="1" applyFill="1" applyBorder="1" applyAlignment="1">
      <alignment horizontal="center" vertical="center" wrapText="1"/>
    </xf>
    <xf numFmtId="169" fontId="103" fillId="30" borderId="66" xfId="0" applyFont="1" applyFill="1" applyBorder="1" applyAlignment="1">
      <alignment horizontal="center" vertical="center" wrapText="1"/>
    </xf>
    <xf numFmtId="169" fontId="103" fillId="30" borderId="21" xfId="0" applyFont="1" applyFill="1" applyBorder="1" applyAlignment="1">
      <alignment horizontal="center" vertical="center" wrapText="1"/>
    </xf>
    <xf numFmtId="169" fontId="103" fillId="30" borderId="63" xfId="0" applyFont="1" applyFill="1" applyBorder="1" applyAlignment="1">
      <alignment horizontal="center" vertical="center" wrapText="1"/>
    </xf>
    <xf numFmtId="169" fontId="103" fillId="30" borderId="50" xfId="0" applyFont="1" applyFill="1" applyBorder="1" applyAlignment="1">
      <alignment horizontal="center" vertical="center" wrapText="1"/>
    </xf>
    <xf numFmtId="169" fontId="103" fillId="30" borderId="16" xfId="0" applyFont="1" applyFill="1" applyBorder="1" applyAlignment="1">
      <alignment horizontal="center" vertical="center" wrapText="1"/>
    </xf>
    <xf numFmtId="169" fontId="103" fillId="30" borderId="64" xfId="0" applyFont="1" applyFill="1" applyBorder="1" applyAlignment="1">
      <alignment horizontal="center" vertical="center" wrapText="1"/>
    </xf>
    <xf numFmtId="169" fontId="30" fillId="27" borderId="58" xfId="62" applyFont="1" applyFill="1" applyBorder="1" applyAlignment="1" applyProtection="1">
      <alignment horizontal="center" vertical="center" wrapText="1"/>
    </xf>
    <xf numFmtId="169" fontId="30" fillId="27" borderId="67" xfId="62" applyFont="1" applyFill="1" applyBorder="1" applyAlignment="1" applyProtection="1">
      <alignment horizontal="center" vertical="center"/>
    </xf>
    <xf numFmtId="169" fontId="30" fillId="27" borderId="74" xfId="62" applyFont="1" applyFill="1" applyBorder="1" applyAlignment="1" applyProtection="1">
      <alignment horizontal="center" vertical="center"/>
    </xf>
    <xf numFmtId="169" fontId="30" fillId="49" borderId="51" xfId="62" applyFont="1" applyFill="1" applyBorder="1" applyAlignment="1" applyProtection="1">
      <alignment horizontal="center" vertical="center" wrapText="1"/>
    </xf>
    <xf numFmtId="169" fontId="30" fillId="49" borderId="40" xfId="62" applyFont="1" applyFill="1" applyBorder="1" applyAlignment="1" applyProtection="1">
      <alignment horizontal="center" vertical="center" wrapText="1"/>
    </xf>
    <xf numFmtId="169" fontId="30" fillId="49" borderId="47" xfId="62" applyFont="1" applyFill="1" applyBorder="1" applyAlignment="1" applyProtection="1">
      <alignment horizontal="center" vertical="center" wrapText="1"/>
    </xf>
    <xf numFmtId="169" fontId="152" fillId="33" borderId="54" xfId="62" applyFont="1" applyFill="1" applyBorder="1" applyAlignment="1" applyProtection="1">
      <alignment horizontal="center" vertical="center" wrapText="1"/>
    </xf>
    <xf numFmtId="169" fontId="152" fillId="33" borderId="65" xfId="62" applyFont="1" applyFill="1" applyBorder="1" applyAlignment="1" applyProtection="1">
      <alignment horizontal="center" vertical="center" wrapText="1"/>
    </xf>
    <xf numFmtId="169" fontId="48" fillId="27" borderId="61" xfId="62" applyFont="1" applyFill="1" applyBorder="1" applyAlignment="1" applyProtection="1">
      <alignment horizontal="center" vertical="center" wrapText="1"/>
    </xf>
    <xf numFmtId="169" fontId="48" fillId="40" borderId="22" xfId="62" applyFont="1" applyFill="1" applyBorder="1" applyAlignment="1" applyProtection="1">
      <alignment horizontal="center" vertical="center" wrapText="1"/>
    </xf>
    <xf numFmtId="169" fontId="48" fillId="40" borderId="60" xfId="62" applyFont="1" applyFill="1" applyBorder="1" applyAlignment="1" applyProtection="1">
      <alignment horizontal="center" vertical="center" wrapText="1"/>
    </xf>
    <xf numFmtId="169" fontId="48" fillId="40" borderId="68" xfId="62" applyFont="1" applyFill="1" applyBorder="1" applyAlignment="1" applyProtection="1">
      <alignment horizontal="center" vertical="center" wrapText="1"/>
    </xf>
    <xf numFmtId="169" fontId="38" fillId="60" borderId="37" xfId="62" applyFont="1" applyFill="1" applyBorder="1" applyAlignment="1" applyProtection="1">
      <alignment horizontal="center" vertical="center" wrapText="1"/>
    </xf>
    <xf numFmtId="169" fontId="42" fillId="45" borderId="27" xfId="0" applyFont="1" applyFill="1" applyBorder="1" applyAlignment="1">
      <alignment horizontal="center" vertical="center" wrapText="1"/>
    </xf>
    <xf numFmtId="169" fontId="42" fillId="45" borderId="13" xfId="0" applyFont="1" applyFill="1" applyBorder="1" applyAlignment="1">
      <alignment horizontal="center" vertical="center" wrapText="1"/>
    </xf>
    <xf numFmtId="169" fontId="42" fillId="45" borderId="0" xfId="0" applyFont="1" applyFill="1" applyBorder="1" applyAlignment="1">
      <alignment horizontal="center" vertical="center" wrapText="1"/>
    </xf>
    <xf numFmtId="169" fontId="42" fillId="45" borderId="15" xfId="0" applyFont="1" applyFill="1" applyBorder="1" applyAlignment="1">
      <alignment horizontal="center" vertical="center" wrapText="1"/>
    </xf>
    <xf numFmtId="169" fontId="40" fillId="31" borderId="27" xfId="62" applyFont="1" applyFill="1" applyBorder="1" applyAlignment="1" applyProtection="1">
      <alignment horizontal="center" vertical="center" wrapText="1"/>
    </xf>
    <xf numFmtId="169" fontId="40" fillId="31" borderId="13" xfId="62" applyFont="1" applyFill="1" applyBorder="1" applyAlignment="1" applyProtection="1">
      <alignment horizontal="center" vertical="center" wrapText="1"/>
    </xf>
    <xf numFmtId="169" fontId="40" fillId="31" borderId="0" xfId="62" applyFont="1" applyFill="1" applyBorder="1" applyAlignment="1" applyProtection="1">
      <alignment horizontal="center" vertical="center" wrapText="1"/>
    </xf>
    <xf numFmtId="169" fontId="40" fillId="31" borderId="15" xfId="62" applyFont="1" applyFill="1" applyBorder="1" applyAlignment="1" applyProtection="1">
      <alignment horizontal="center" vertical="center" wrapText="1"/>
    </xf>
    <xf numFmtId="169" fontId="40" fillId="31" borderId="12" xfId="62" applyFont="1" applyFill="1" applyBorder="1" applyAlignment="1" applyProtection="1">
      <alignment horizontal="center" vertical="center" wrapText="1"/>
    </xf>
    <xf numFmtId="169" fontId="40" fillId="31" borderId="26" xfId="62" applyFont="1" applyFill="1" applyBorder="1" applyAlignment="1" applyProtection="1">
      <alignment horizontal="center" vertical="center" wrapText="1"/>
    </xf>
    <xf numFmtId="169" fontId="19" fillId="30" borderId="10" xfId="0" applyFont="1" applyFill="1" applyBorder="1" applyAlignment="1">
      <alignment horizontal="center" vertical="center"/>
    </xf>
    <xf numFmtId="169" fontId="17" fillId="31" borderId="54" xfId="0" applyFont="1" applyFill="1" applyBorder="1" applyAlignment="1">
      <alignment horizontal="center" vertical="center" wrapText="1"/>
    </xf>
    <xf numFmtId="169" fontId="17" fillId="31" borderId="55" xfId="0" applyFont="1" applyFill="1" applyBorder="1" applyAlignment="1">
      <alignment horizontal="center" vertical="center" wrapText="1"/>
    </xf>
    <xf numFmtId="169" fontId="17" fillId="31" borderId="56" xfId="0" applyFont="1" applyFill="1" applyBorder="1"/>
    <xf numFmtId="169" fontId="17" fillId="31" borderId="57" xfId="0" applyFont="1" applyFill="1" applyBorder="1"/>
    <xf numFmtId="169" fontId="17" fillId="31" borderId="58" xfId="0" applyFont="1" applyFill="1" applyBorder="1"/>
    <xf numFmtId="169" fontId="17" fillId="31" borderId="32" xfId="0" applyFont="1" applyFill="1" applyBorder="1"/>
    <xf numFmtId="169" fontId="17" fillId="31" borderId="22" xfId="0" applyFont="1" applyFill="1" applyBorder="1"/>
    <xf numFmtId="169" fontId="17" fillId="31" borderId="52" xfId="0" applyFont="1" applyFill="1" applyBorder="1"/>
    <xf numFmtId="169" fontId="34" fillId="26" borderId="27" xfId="0" applyFont="1" applyFill="1" applyBorder="1" applyAlignment="1">
      <alignment horizontal="center" vertical="center" wrapText="1"/>
    </xf>
    <xf numFmtId="169" fontId="34" fillId="26" borderId="10" xfId="0" applyFont="1" applyFill="1" applyBorder="1" applyAlignment="1">
      <alignment horizontal="center" vertical="center" wrapText="1"/>
    </xf>
    <xf numFmtId="169" fontId="33" fillId="45" borderId="21" xfId="0" applyFont="1" applyFill="1" applyBorder="1" applyAlignment="1">
      <alignment horizontal="center" vertical="center" wrapText="1"/>
    </xf>
    <xf numFmtId="169" fontId="33" fillId="45" borderId="20" xfId="0" applyFont="1" applyFill="1" applyBorder="1" applyAlignment="1">
      <alignment horizontal="center" vertical="center" wrapText="1"/>
    </xf>
    <xf numFmtId="169" fontId="33" fillId="45" borderId="31" xfId="0" applyFont="1" applyFill="1" applyBorder="1" applyAlignment="1">
      <alignment horizontal="center" vertical="center" wrapText="1"/>
    </xf>
    <xf numFmtId="169" fontId="33" fillId="45" borderId="50" xfId="0" applyFont="1" applyFill="1" applyBorder="1" applyAlignment="1">
      <alignment horizontal="center" vertical="center" wrapText="1"/>
    </xf>
    <xf numFmtId="169" fontId="33" fillId="45" borderId="16" xfId="0" applyFont="1" applyFill="1" applyBorder="1" applyAlignment="1">
      <alignment horizontal="center" vertical="center" wrapText="1"/>
    </xf>
    <xf numFmtId="169" fontId="33" fillId="45" borderId="59" xfId="0" applyFont="1" applyFill="1" applyBorder="1" applyAlignment="1">
      <alignment horizontal="center" vertical="center" wrapText="1"/>
    </xf>
    <xf numFmtId="169" fontId="18" fillId="28" borderId="14" xfId="0" applyFont="1" applyFill="1" applyBorder="1" applyAlignment="1">
      <alignment horizontal="center" vertical="center"/>
    </xf>
    <xf numFmtId="169" fontId="18" fillId="28" borderId="25" xfId="0" applyFont="1" applyFill="1" applyBorder="1" applyAlignment="1">
      <alignment horizontal="center" vertical="center"/>
    </xf>
    <xf numFmtId="169" fontId="32" fillId="31" borderId="51" xfId="0" applyFont="1" applyFill="1" applyBorder="1" applyAlignment="1">
      <alignment horizontal="center" vertical="center" wrapText="1"/>
    </xf>
    <xf numFmtId="169" fontId="32" fillId="31" borderId="40" xfId="0" applyFont="1" applyFill="1" applyBorder="1" applyAlignment="1">
      <alignment horizontal="center" vertical="center" wrapText="1"/>
    </xf>
    <xf numFmtId="169" fontId="35" fillId="51" borderId="18" xfId="0" applyFont="1" applyFill="1" applyBorder="1" applyAlignment="1">
      <alignment horizontal="center" vertical="center" wrapText="1"/>
    </xf>
    <xf numFmtId="169" fontId="35" fillId="51" borderId="60" xfId="0" applyFont="1" applyFill="1" applyBorder="1" applyAlignment="1">
      <alignment horizontal="center" vertical="center" wrapText="1"/>
    </xf>
    <xf numFmtId="169" fontId="35" fillId="51" borderId="28" xfId="0" applyFont="1" applyFill="1" applyBorder="1" applyAlignment="1">
      <alignment horizontal="center" vertical="center" wrapText="1"/>
    </xf>
    <xf numFmtId="169" fontId="129" fillId="75" borderId="17" xfId="0" applyFont="1" applyFill="1" applyBorder="1" applyAlignment="1">
      <alignment horizontal="center" vertical="center"/>
    </xf>
    <xf numFmtId="169" fontId="128" fillId="75" borderId="27" xfId="0" applyFont="1" applyFill="1" applyBorder="1" applyAlignment="1">
      <alignment horizontal="center" vertical="center"/>
    </xf>
    <xf numFmtId="169" fontId="128" fillId="75" borderId="13" xfId="0" applyFont="1" applyFill="1" applyBorder="1" applyAlignment="1">
      <alignment horizontal="center" vertical="center"/>
    </xf>
    <xf numFmtId="169" fontId="128" fillId="75" borderId="14" xfId="0" applyFont="1" applyFill="1" applyBorder="1" applyAlignment="1">
      <alignment horizontal="center" vertical="center"/>
    </xf>
    <xf numFmtId="169" fontId="128" fillId="75" borderId="0" xfId="0" applyFont="1" applyFill="1" applyBorder="1" applyAlignment="1">
      <alignment horizontal="center" vertical="center"/>
    </xf>
    <xf numFmtId="169" fontId="128" fillId="75" borderId="15" xfId="0" applyFont="1" applyFill="1" applyBorder="1" applyAlignment="1">
      <alignment horizontal="center" vertical="center"/>
    </xf>
    <xf numFmtId="169" fontId="128" fillId="75" borderId="25" xfId="0" applyFont="1" applyFill="1" applyBorder="1" applyAlignment="1">
      <alignment horizontal="center" vertical="center"/>
    </xf>
    <xf numFmtId="169" fontId="128" fillId="75" borderId="12" xfId="0" applyFont="1" applyFill="1" applyBorder="1" applyAlignment="1">
      <alignment horizontal="center" vertical="center"/>
    </xf>
    <xf numFmtId="169" fontId="128" fillId="75" borderId="26" xfId="0" applyFont="1" applyFill="1" applyBorder="1" applyAlignment="1">
      <alignment horizontal="center" vertical="center"/>
    </xf>
    <xf numFmtId="169" fontId="48" fillId="27" borderId="52" xfId="62" applyFont="1" applyFill="1" applyBorder="1" applyAlignment="1" applyProtection="1">
      <alignment horizontal="center" vertical="center" wrapText="1"/>
    </xf>
    <xf numFmtId="169" fontId="48" fillId="27" borderId="28" xfId="62" applyFont="1" applyFill="1" applyBorder="1" applyAlignment="1" applyProtection="1">
      <alignment horizontal="center" vertical="center" wrapText="1"/>
    </xf>
    <xf numFmtId="169" fontId="48" fillId="27" borderId="29" xfId="62" applyFont="1" applyFill="1" applyBorder="1" applyAlignment="1" applyProtection="1">
      <alignment horizontal="center" vertical="center" wrapText="1"/>
    </xf>
    <xf numFmtId="169" fontId="30" fillId="48" borderId="31" xfId="62" applyFont="1" applyFill="1" applyBorder="1" applyAlignment="1" applyProtection="1">
      <alignment horizontal="center" vertical="center" wrapText="1"/>
    </xf>
    <xf numFmtId="169" fontId="19" fillId="30" borderId="0" xfId="0" applyFont="1" applyFill="1" applyBorder="1" applyAlignment="1">
      <alignment horizontal="center" vertical="center"/>
    </xf>
    <xf numFmtId="169" fontId="44" fillId="27" borderId="65" xfId="62" applyFont="1" applyFill="1" applyBorder="1" applyAlignment="1" applyProtection="1">
      <alignment horizontal="center" vertical="center" wrapText="1"/>
    </xf>
    <xf numFmtId="169" fontId="44" fillId="27" borderId="20" xfId="62" applyFont="1" applyFill="1" applyBorder="1" applyAlignment="1" applyProtection="1">
      <alignment horizontal="center" vertical="center" wrapText="1"/>
    </xf>
    <xf numFmtId="169" fontId="44" fillId="27" borderId="63" xfId="62" applyFont="1" applyFill="1" applyBorder="1" applyAlignment="1" applyProtection="1">
      <alignment horizontal="center" vertical="center" wrapText="1"/>
    </xf>
    <xf numFmtId="169" fontId="124" fillId="30" borderId="65" xfId="0" applyFont="1" applyFill="1" applyBorder="1" applyAlignment="1">
      <alignment horizontal="center" vertical="center" wrapText="1"/>
    </xf>
    <xf numFmtId="169" fontId="124" fillId="30" borderId="20" xfId="0" applyFont="1" applyFill="1" applyBorder="1" applyAlignment="1">
      <alignment horizontal="center" vertical="center" wrapText="1"/>
    </xf>
    <xf numFmtId="169" fontId="124" fillId="30" borderId="31" xfId="0" applyFont="1" applyFill="1" applyBorder="1" applyAlignment="1">
      <alignment horizontal="center" vertical="center" wrapText="1"/>
    </xf>
    <xf numFmtId="169" fontId="104" fillId="30" borderId="65" xfId="0" applyFont="1" applyFill="1" applyBorder="1" applyAlignment="1">
      <alignment horizontal="center" vertical="center" wrapText="1"/>
    </xf>
    <xf numFmtId="169" fontId="104" fillId="30" borderId="20" xfId="0" applyFont="1" applyFill="1" applyBorder="1" applyAlignment="1">
      <alignment horizontal="center" vertical="center" wrapText="1"/>
    </xf>
    <xf numFmtId="169" fontId="104" fillId="30" borderId="63" xfId="0" applyFont="1" applyFill="1" applyBorder="1" applyAlignment="1">
      <alignment horizontal="center" vertical="center" wrapText="1"/>
    </xf>
    <xf numFmtId="169" fontId="104" fillId="30" borderId="22" xfId="0" applyFont="1" applyFill="1" applyBorder="1" applyAlignment="1">
      <alignment horizontal="center" vertical="center" wrapText="1"/>
    </xf>
    <xf numFmtId="169" fontId="30" fillId="49" borderId="70" xfId="62" applyFont="1" applyFill="1" applyBorder="1" applyAlignment="1" applyProtection="1">
      <alignment horizontal="center" vertical="center" wrapText="1"/>
    </xf>
    <xf numFmtId="169" fontId="30" fillId="49" borderId="71" xfId="62" applyFont="1" applyFill="1" applyBorder="1" applyAlignment="1" applyProtection="1">
      <alignment horizontal="center" vertical="center" wrapText="1"/>
    </xf>
    <xf numFmtId="169" fontId="48" fillId="27" borderId="70" xfId="62" applyFont="1" applyFill="1" applyBorder="1" applyAlignment="1" applyProtection="1">
      <alignment horizontal="center" vertical="center" wrapText="1"/>
    </xf>
    <xf numFmtId="169" fontId="48" fillId="27" borderId="71" xfId="62" applyFont="1" applyFill="1" applyBorder="1" applyAlignment="1" applyProtection="1">
      <alignment horizontal="center" vertical="center" wrapText="1"/>
    </xf>
    <xf numFmtId="169" fontId="48" fillId="27" borderId="72" xfId="62" applyFont="1" applyFill="1" applyBorder="1" applyAlignment="1" applyProtection="1">
      <alignment horizontal="center" vertical="center" wrapText="1"/>
    </xf>
    <xf numFmtId="169" fontId="33" fillId="53" borderId="63" xfId="62" applyFont="1" applyFill="1" applyBorder="1" applyAlignment="1" applyProtection="1">
      <alignment horizontal="center" vertical="center" wrapText="1"/>
    </xf>
    <xf numFmtId="169" fontId="48" fillId="40" borderId="52" xfId="62" applyFont="1" applyFill="1" applyBorder="1" applyAlignment="1" applyProtection="1">
      <alignment horizontal="center" vertical="center" wrapText="1"/>
    </xf>
    <xf numFmtId="169" fontId="48" fillId="40" borderId="28" xfId="62" applyFont="1" applyFill="1" applyBorder="1" applyAlignment="1" applyProtection="1">
      <alignment horizontal="center" vertical="center" wrapText="1"/>
    </xf>
    <xf numFmtId="169" fontId="48" fillId="40" borderId="29" xfId="62" applyFont="1" applyFill="1" applyBorder="1" applyAlignment="1" applyProtection="1">
      <alignment horizontal="center" vertical="center" wrapText="1"/>
    </xf>
    <xf numFmtId="169" fontId="127" fillId="77" borderId="58" xfId="62" quotePrefix="1" applyFont="1" applyFill="1" applyBorder="1" applyAlignment="1" applyProtection="1">
      <alignment horizontal="center" vertical="center" wrapText="1"/>
    </xf>
    <xf numFmtId="169" fontId="127" fillId="77" borderId="67" xfId="62" applyFont="1" applyFill="1" applyBorder="1" applyAlignment="1" applyProtection="1">
      <alignment horizontal="center" vertical="center" wrapText="1"/>
    </xf>
    <xf numFmtId="169" fontId="127" fillId="77" borderId="73" xfId="62" applyFont="1" applyFill="1" applyBorder="1" applyAlignment="1" applyProtection="1">
      <alignment horizontal="center" vertical="center" wrapText="1"/>
    </xf>
    <xf numFmtId="169" fontId="38" fillId="60" borderId="65" xfId="62" applyFont="1" applyFill="1" applyBorder="1" applyAlignment="1" applyProtection="1">
      <alignment horizontal="center" vertical="center" wrapText="1"/>
    </xf>
    <xf numFmtId="169" fontId="38" fillId="60" borderId="69" xfId="62" applyFont="1" applyFill="1" applyBorder="1" applyAlignment="1" applyProtection="1">
      <alignment horizontal="center" vertical="center" wrapText="1"/>
    </xf>
    <xf numFmtId="169" fontId="48" fillId="40" borderId="58" xfId="62" applyFont="1" applyFill="1" applyBorder="1" applyAlignment="1" applyProtection="1">
      <alignment horizontal="center" vertical="center" wrapText="1"/>
    </xf>
    <xf numFmtId="169" fontId="48" fillId="40" borderId="67" xfId="62" applyFont="1" applyFill="1" applyBorder="1" applyAlignment="1" applyProtection="1">
      <alignment horizontal="center" vertical="center" wrapText="1"/>
    </xf>
    <xf numFmtId="169" fontId="48" fillId="40" borderId="74" xfId="62" applyFont="1" applyFill="1" applyBorder="1" applyAlignment="1" applyProtection="1">
      <alignment horizontal="center" vertical="center" wrapText="1"/>
    </xf>
    <xf numFmtId="169" fontId="48" fillId="27" borderId="62" xfId="62" applyFont="1" applyFill="1" applyBorder="1" applyAlignment="1" applyProtection="1">
      <alignment horizontal="center" vertical="center" wrapText="1"/>
    </xf>
    <xf numFmtId="169" fontId="42" fillId="28" borderId="0" xfId="0" applyFont="1" applyFill="1" applyBorder="1" applyAlignment="1">
      <alignment horizontal="center" vertical="center" wrapText="1"/>
    </xf>
    <xf numFmtId="169" fontId="42" fillId="28" borderId="15" xfId="0" applyFont="1" applyFill="1" applyBorder="1" applyAlignment="1">
      <alignment horizontal="center" vertical="center" wrapText="1"/>
    </xf>
    <xf numFmtId="169" fontId="35" fillId="51" borderId="65" xfId="0" applyFont="1" applyFill="1" applyBorder="1" applyAlignment="1">
      <alignment horizontal="center" vertical="center" wrapText="1"/>
    </xf>
    <xf numFmtId="169" fontId="35" fillId="51" borderId="20" xfId="0" applyFont="1" applyFill="1" applyBorder="1" applyAlignment="1">
      <alignment horizontal="center" vertical="center" wrapText="1"/>
    </xf>
    <xf numFmtId="169" fontId="35" fillId="51" borderId="31" xfId="0" applyFont="1" applyFill="1" applyBorder="1" applyAlignment="1">
      <alignment horizontal="center" vertical="center" wrapText="1"/>
    </xf>
    <xf numFmtId="169" fontId="35" fillId="51" borderId="68" xfId="0" applyFont="1" applyFill="1" applyBorder="1" applyAlignment="1">
      <alignment horizontal="center" vertical="center" wrapText="1"/>
    </xf>
    <xf numFmtId="169" fontId="35" fillId="51" borderId="63" xfId="0" applyFont="1" applyFill="1" applyBorder="1" applyAlignment="1">
      <alignment horizontal="center" vertical="center" wrapText="1"/>
    </xf>
    <xf numFmtId="169" fontId="45" fillId="0" borderId="0" xfId="62" applyFont="1" applyFill="1" applyBorder="1" applyAlignment="1" applyProtection="1">
      <alignment horizontal="center" vertical="center" wrapText="1"/>
    </xf>
    <xf numFmtId="169" fontId="30" fillId="31" borderId="10" xfId="0" applyFont="1" applyFill="1" applyBorder="1" applyAlignment="1">
      <alignment horizontal="center" vertical="center"/>
    </xf>
    <xf numFmtId="169" fontId="48" fillId="27" borderId="58" xfId="62" applyFont="1" applyFill="1" applyBorder="1" applyAlignment="1" applyProtection="1">
      <alignment horizontal="center" vertical="center" wrapText="1"/>
    </xf>
    <xf numFmtId="169" fontId="48" fillId="27" borderId="67" xfId="62" applyFont="1" applyFill="1" applyBorder="1" applyAlignment="1" applyProtection="1">
      <alignment horizontal="center" vertical="center" wrapText="1"/>
    </xf>
    <xf numFmtId="169" fontId="48" fillId="27" borderId="74" xfId="62" applyFont="1" applyFill="1" applyBorder="1" applyAlignment="1" applyProtection="1">
      <alignment horizontal="center" vertical="center" wrapText="1"/>
    </xf>
    <xf numFmtId="169" fontId="42" fillId="36" borderId="54" xfId="62" applyFont="1" applyFill="1" applyBorder="1" applyAlignment="1" applyProtection="1">
      <alignment horizontal="center" vertical="center" wrapText="1"/>
    </xf>
    <xf numFmtId="169" fontId="42" fillId="36" borderId="65" xfId="62" applyFont="1" applyFill="1" applyBorder="1" applyAlignment="1" applyProtection="1">
      <alignment horizontal="center" vertical="center" wrapText="1"/>
    </xf>
    <xf numFmtId="169" fontId="149" fillId="75" borderId="22" xfId="62" applyFont="1" applyFill="1" applyBorder="1" applyAlignment="1" applyProtection="1">
      <alignment horizontal="center" vertical="center" wrapText="1"/>
    </xf>
    <xf numFmtId="169" fontId="149" fillId="75" borderId="60" xfId="62" applyFont="1" applyFill="1" applyBorder="1" applyAlignment="1" applyProtection="1">
      <alignment horizontal="center" vertical="center" wrapText="1"/>
    </xf>
    <xf numFmtId="169" fontId="149" fillId="75" borderId="68" xfId="62" applyFont="1" applyFill="1" applyBorder="1" applyAlignment="1" applyProtection="1">
      <alignment horizontal="center" vertical="center" wrapText="1"/>
    </xf>
    <xf numFmtId="169" fontId="45" fillId="0" borderId="0" xfId="62" applyFont="1" applyFill="1" applyBorder="1" applyAlignment="1" applyProtection="1"/>
    <xf numFmtId="169" fontId="40" fillId="0" borderId="27" xfId="62" applyFont="1" applyBorder="1" applyAlignment="1" applyProtection="1"/>
    <xf numFmtId="169" fontId="40" fillId="0" borderId="13" xfId="62" applyFont="1" applyBorder="1" applyAlignment="1" applyProtection="1"/>
    <xf numFmtId="169" fontId="40" fillId="0" borderId="0" xfId="62" applyFont="1" applyBorder="1" applyAlignment="1" applyProtection="1"/>
    <xf numFmtId="169" fontId="40" fillId="0" borderId="15" xfId="62" applyFont="1" applyBorder="1" applyAlignment="1" applyProtection="1"/>
    <xf numFmtId="169" fontId="126" fillId="47" borderId="37" xfId="62" applyFont="1" applyFill="1" applyBorder="1" applyAlignment="1" applyProtection="1">
      <alignment horizontal="center" vertical="center" wrapText="1"/>
    </xf>
    <xf numFmtId="169" fontId="40" fillId="24" borderId="17" xfId="62" applyFont="1" applyFill="1" applyBorder="1" applyAlignment="1" applyProtection="1">
      <alignment horizontal="center" wrapText="1"/>
    </xf>
    <xf numFmtId="169" fontId="40" fillId="24" borderId="27" xfId="62" applyFont="1" applyFill="1" applyBorder="1" applyAlignment="1" applyProtection="1">
      <alignment horizontal="center" wrapText="1"/>
    </xf>
    <xf numFmtId="169" fontId="40" fillId="24" borderId="25" xfId="62" applyFont="1" applyFill="1" applyBorder="1" applyAlignment="1" applyProtection="1">
      <alignment horizontal="center" wrapText="1"/>
    </xf>
    <xf numFmtId="169" fontId="40" fillId="24" borderId="12" xfId="62" applyFont="1" applyFill="1" applyBorder="1" applyAlignment="1" applyProtection="1">
      <alignment horizontal="center" wrapText="1"/>
    </xf>
    <xf numFmtId="169" fontId="40" fillId="31" borderId="14" xfId="62" applyFont="1" applyFill="1" applyBorder="1" applyAlignment="1" applyProtection="1">
      <alignment horizontal="center" vertical="center" wrapText="1"/>
    </xf>
    <xf numFmtId="169" fontId="42" fillId="26" borderId="0" xfId="62" applyFont="1" applyFill="1" applyBorder="1" applyAlignment="1" applyProtection="1">
      <alignment horizontal="center" vertical="center" wrapText="1"/>
    </xf>
    <xf numFmtId="169" fontId="42" fillId="26" borderId="15" xfId="62" applyFont="1" applyFill="1" applyBorder="1" applyAlignment="1" applyProtection="1">
      <alignment horizontal="center" vertical="center" wrapText="1"/>
    </xf>
    <xf numFmtId="169" fontId="17" fillId="31" borderId="53" xfId="0" applyFont="1" applyFill="1" applyBorder="1" applyAlignment="1">
      <alignment horizontal="center" vertical="center"/>
    </xf>
    <xf numFmtId="169" fontId="17" fillId="31" borderId="40" xfId="0" applyFont="1" applyFill="1" applyBorder="1" applyAlignment="1">
      <alignment horizontal="center" vertical="center"/>
    </xf>
    <xf numFmtId="169" fontId="32" fillId="38" borderId="55" xfId="0" applyFont="1" applyFill="1" applyBorder="1" applyAlignment="1">
      <alignment horizontal="center" vertical="center" wrapText="1"/>
    </xf>
    <xf numFmtId="169" fontId="32" fillId="38" borderId="56" xfId="0" applyFont="1" applyFill="1" applyBorder="1" applyAlignment="1">
      <alignment horizontal="center" vertical="center" wrapText="1"/>
    </xf>
    <xf numFmtId="169" fontId="32" fillId="38" borderId="66" xfId="0" applyFont="1" applyFill="1" applyBorder="1" applyAlignment="1">
      <alignment horizontal="center" vertical="center" wrapText="1"/>
    </xf>
    <xf numFmtId="169" fontId="32" fillId="38" borderId="32" xfId="0" applyFont="1" applyFill="1" applyBorder="1" applyAlignment="1">
      <alignment horizontal="center" vertical="center" wrapText="1"/>
    </xf>
    <xf numFmtId="169" fontId="32" fillId="38" borderId="22" xfId="0" applyFont="1" applyFill="1" applyBorder="1" applyAlignment="1">
      <alignment horizontal="center" vertical="center" wrapText="1"/>
    </xf>
    <xf numFmtId="169" fontId="32" fillId="38" borderId="70" xfId="0" applyFont="1" applyFill="1" applyBorder="1" applyAlignment="1">
      <alignment horizontal="center" vertical="center" wrapText="1"/>
    </xf>
    <xf numFmtId="169" fontId="17" fillId="31" borderId="66" xfId="0" applyFont="1" applyFill="1" applyBorder="1"/>
    <xf numFmtId="169" fontId="17" fillId="31" borderId="70" xfId="0" applyFont="1" applyFill="1" applyBorder="1"/>
    <xf numFmtId="169" fontId="160" fillId="31" borderId="17" xfId="0" applyFont="1" applyFill="1" applyBorder="1" applyAlignment="1">
      <alignment horizontal="center" vertical="center" wrapText="1"/>
    </xf>
    <xf numFmtId="169" fontId="160" fillId="31" borderId="27" xfId="0" applyFont="1" applyFill="1" applyBorder="1" applyAlignment="1">
      <alignment horizontal="center" vertical="center" wrapText="1"/>
    </xf>
    <xf numFmtId="169" fontId="160" fillId="31" borderId="13" xfId="0" applyFont="1" applyFill="1" applyBorder="1" applyAlignment="1">
      <alignment horizontal="center" vertical="center" wrapText="1"/>
    </xf>
    <xf numFmtId="169" fontId="160" fillId="31" borderId="34" xfId="0" applyFont="1" applyFill="1" applyBorder="1" applyAlignment="1">
      <alignment horizontal="center" vertical="center" wrapText="1"/>
    </xf>
    <xf numFmtId="169" fontId="160" fillId="31" borderId="10" xfId="0" applyFont="1" applyFill="1" applyBorder="1" applyAlignment="1">
      <alignment horizontal="center" vertical="center" wrapText="1"/>
    </xf>
    <xf numFmtId="169" fontId="160" fillId="31" borderId="33" xfId="0" applyFont="1" applyFill="1" applyBorder="1" applyAlignment="1">
      <alignment horizontal="center" vertical="center" wrapText="1"/>
    </xf>
    <xf numFmtId="169" fontId="35" fillId="24" borderId="79" xfId="0" applyFont="1" applyFill="1" applyBorder="1" applyAlignment="1">
      <alignment horizontal="center" vertical="center" wrapText="1"/>
    </xf>
    <xf numFmtId="169" fontId="43" fillId="0" borderId="79" xfId="0" applyFont="1" applyBorder="1" applyAlignment="1">
      <alignment horizontal="center" vertical="center"/>
    </xf>
    <xf numFmtId="169" fontId="43" fillId="0" borderId="80" xfId="0" applyFont="1" applyBorder="1" applyAlignment="1">
      <alignment horizontal="center" vertical="center"/>
    </xf>
    <xf numFmtId="169" fontId="40" fillId="51" borderId="0" xfId="0" applyFont="1" applyFill="1" applyBorder="1" applyAlignment="1">
      <alignment horizontal="center" vertical="center" wrapText="1"/>
    </xf>
    <xf numFmtId="169" fontId="40" fillId="51" borderId="15" xfId="0" applyFont="1" applyFill="1" applyBorder="1" applyAlignment="1">
      <alignment horizontal="center" vertical="center" wrapText="1"/>
    </xf>
    <xf numFmtId="44" fontId="17" fillId="31" borderId="11" xfId="0" applyNumberFormat="1" applyFont="1" applyFill="1" applyBorder="1" applyAlignment="1">
      <alignment horizontal="center" vertical="center" wrapText="1"/>
    </xf>
    <xf numFmtId="169" fontId="17" fillId="31" borderId="11" xfId="0" applyFont="1" applyFill="1" applyBorder="1" applyAlignment="1">
      <alignment horizontal="center" vertical="center" wrapText="1"/>
    </xf>
    <xf numFmtId="169" fontId="17" fillId="31" borderId="0" xfId="0" applyFont="1" applyFill="1" applyBorder="1" applyAlignment="1">
      <alignment horizontal="center" vertical="center" wrapText="1"/>
    </xf>
    <xf numFmtId="169" fontId="32" fillId="25" borderId="75" xfId="0" applyFont="1" applyFill="1" applyBorder="1" applyAlignment="1">
      <alignment horizontal="center" vertical="center"/>
    </xf>
    <xf numFmtId="169" fontId="32" fillId="25" borderId="45" xfId="0" applyFont="1" applyFill="1" applyBorder="1" applyAlignment="1">
      <alignment horizontal="center" vertical="center"/>
    </xf>
    <xf numFmtId="169" fontId="35" fillId="27" borderId="76" xfId="0" applyFont="1" applyFill="1" applyBorder="1" applyAlignment="1">
      <alignment horizontal="center" vertical="center"/>
    </xf>
    <xf numFmtId="169" fontId="35" fillId="27" borderId="23" xfId="0" applyFont="1" applyFill="1" applyBorder="1" applyAlignment="1">
      <alignment horizontal="center" vertical="center"/>
    </xf>
    <xf numFmtId="44" fontId="47" fillId="29" borderId="77" xfId="0" applyNumberFormat="1" applyFont="1" applyFill="1" applyBorder="1" applyAlignment="1">
      <alignment horizontal="left" indent="13"/>
    </xf>
    <xf numFmtId="169" fontId="47" fillId="29" borderId="77" xfId="0" applyFont="1" applyFill="1" applyBorder="1" applyAlignment="1">
      <alignment horizontal="left" indent="13"/>
    </xf>
    <xf numFmtId="169" fontId="47" fillId="29" borderId="78" xfId="0" applyFont="1" applyFill="1" applyBorder="1" applyAlignment="1">
      <alignment horizontal="left" indent="13"/>
    </xf>
    <xf numFmtId="169" fontId="47" fillId="29" borderId="10" xfId="0" applyFont="1" applyFill="1" applyBorder="1" applyAlignment="1">
      <alignment horizontal="left" indent="13"/>
    </xf>
    <xf numFmtId="169" fontId="47" fillId="29" borderId="39" xfId="0" applyFont="1" applyFill="1" applyBorder="1" applyAlignment="1">
      <alignment horizontal="left" indent="13"/>
    </xf>
    <xf numFmtId="169" fontId="17" fillId="31" borderId="55" xfId="0" applyFont="1" applyFill="1" applyBorder="1" applyAlignment="1">
      <alignment horizontal="center" vertical="center"/>
    </xf>
    <xf numFmtId="169" fontId="17" fillId="31" borderId="56" xfId="0" applyFont="1" applyFill="1" applyBorder="1" applyAlignment="1">
      <alignment horizontal="center" vertical="center"/>
    </xf>
    <xf numFmtId="169" fontId="35" fillId="51" borderId="74" xfId="0" applyFont="1" applyFill="1" applyBorder="1" applyAlignment="1">
      <alignment horizontal="center" vertical="center" wrapText="1"/>
    </xf>
    <xf numFmtId="169" fontId="35" fillId="51" borderId="62" xfId="0" applyFont="1" applyFill="1" applyBorder="1" applyAlignment="1">
      <alignment horizontal="center" vertical="center" wrapText="1"/>
    </xf>
    <xf numFmtId="169" fontId="32" fillId="25" borderId="45" xfId="0" applyFont="1" applyFill="1" applyBorder="1" applyAlignment="1">
      <alignment horizontal="center" vertical="center" wrapText="1"/>
    </xf>
    <xf numFmtId="169" fontId="32" fillId="25" borderId="14" xfId="0" applyFont="1" applyFill="1" applyBorder="1" applyAlignment="1">
      <alignment horizontal="center" vertical="center" wrapText="1"/>
    </xf>
    <xf numFmtId="169" fontId="32" fillId="25" borderId="34" xfId="0" applyFont="1" applyFill="1" applyBorder="1" applyAlignment="1">
      <alignment horizontal="center" vertical="center" wrapText="1"/>
    </xf>
    <xf numFmtId="169" fontId="35" fillId="24" borderId="49" xfId="0" applyFont="1" applyFill="1" applyBorder="1" applyAlignment="1">
      <alignment horizontal="center" vertical="center" wrapText="1"/>
    </xf>
    <xf numFmtId="169" fontId="0" fillId="0" borderId="79" xfId="0" applyBorder="1"/>
    <xf numFmtId="169" fontId="0" fillId="0" borderId="84" xfId="0" applyBorder="1"/>
    <xf numFmtId="169" fontId="35" fillId="24" borderId="84" xfId="0" applyFont="1" applyFill="1" applyBorder="1" applyAlignment="1">
      <alignment horizontal="center" vertical="center" wrapText="1"/>
    </xf>
    <xf numFmtId="169" fontId="40" fillId="31" borderId="65" xfId="62" applyFont="1" applyFill="1" applyBorder="1" applyAlignment="1" applyProtection="1">
      <alignment horizontal="center" vertical="center" wrapText="1"/>
    </xf>
    <xf numFmtId="169" fontId="40" fillId="31" borderId="20" xfId="62" applyFont="1" applyFill="1" applyBorder="1" applyAlignment="1" applyProtection="1">
      <alignment horizontal="center" vertical="center" wrapText="1"/>
    </xf>
    <xf numFmtId="169" fontId="40" fillId="31" borderId="63" xfId="62" applyFont="1" applyFill="1" applyBorder="1" applyAlignment="1" applyProtection="1">
      <alignment horizontal="center" vertical="center" wrapText="1"/>
    </xf>
    <xf numFmtId="169" fontId="42" fillId="26" borderId="65" xfId="62" applyFont="1" applyFill="1" applyBorder="1" applyAlignment="1" applyProtection="1">
      <alignment horizontal="center" vertical="center" wrapText="1"/>
    </xf>
    <xf numFmtId="169" fontId="42" fillId="26" borderId="20" xfId="62" applyFont="1" applyFill="1" applyBorder="1" applyAlignment="1" applyProtection="1">
      <alignment horizontal="center" vertical="center" wrapText="1"/>
    </xf>
    <xf numFmtId="169" fontId="42" fillId="26" borderId="63" xfId="62" applyFont="1" applyFill="1" applyBorder="1" applyAlignment="1" applyProtection="1">
      <alignment horizontal="center" vertical="center" wrapText="1"/>
    </xf>
    <xf numFmtId="169" fontId="150" fillId="82" borderId="22" xfId="62" applyFont="1" applyFill="1" applyBorder="1" applyAlignment="1" applyProtection="1">
      <alignment horizontal="center" vertical="center" wrapText="1"/>
    </xf>
    <xf numFmtId="169" fontId="150" fillId="82" borderId="60" xfId="62" applyFont="1" applyFill="1" applyBorder="1" applyAlignment="1" applyProtection="1">
      <alignment horizontal="center" vertical="center" wrapText="1"/>
    </xf>
    <xf numFmtId="169" fontId="150" fillId="82" borderId="68" xfId="62" applyFont="1" applyFill="1" applyBorder="1" applyAlignment="1" applyProtection="1">
      <alignment horizontal="center" vertical="center" wrapText="1"/>
    </xf>
    <xf numFmtId="169" fontId="40" fillId="45" borderId="65" xfId="62" applyFont="1" applyFill="1" applyBorder="1" applyAlignment="1" applyProtection="1">
      <alignment horizontal="center" vertical="center" wrapText="1"/>
    </xf>
    <xf numFmtId="169" fontId="35" fillId="24" borderId="79" xfId="0" applyFont="1" applyFill="1" applyBorder="1" applyAlignment="1">
      <alignment horizontal="center" vertical="center"/>
    </xf>
    <xf numFmtId="169" fontId="35" fillId="24" borderId="81" xfId="0" applyFont="1" applyFill="1" applyBorder="1" applyAlignment="1">
      <alignment horizontal="center" vertical="center"/>
    </xf>
    <xf numFmtId="169" fontId="35" fillId="24" borderId="82" xfId="0" applyFont="1" applyFill="1" applyBorder="1" applyAlignment="1">
      <alignment horizontal="center" vertical="center"/>
    </xf>
    <xf numFmtId="169" fontId="35" fillId="24" borderId="83" xfId="0" applyFont="1" applyFill="1" applyBorder="1" applyAlignment="1">
      <alignment horizontal="center" vertical="center"/>
    </xf>
    <xf numFmtId="0" fontId="6" fillId="33" borderId="28" xfId="157" applyFill="1" applyBorder="1" applyAlignment="1" applyProtection="1">
      <alignment horizontal="center" vertical="center" wrapText="1"/>
    </xf>
    <xf numFmtId="0" fontId="6" fillId="33" borderId="0" xfId="157" applyFill="1" applyAlignment="1" applyProtection="1">
      <alignment horizontal="center" vertical="center" wrapText="1"/>
    </xf>
    <xf numFmtId="0" fontId="6" fillId="33" borderId="0" xfId="157" applyFill="1" applyBorder="1" applyAlignment="1" applyProtection="1">
      <alignment horizontal="center" vertical="center" wrapText="1"/>
    </xf>
    <xf numFmtId="164" fontId="22" fillId="26" borderId="28" xfId="79" applyFont="1" applyFill="1" applyBorder="1" applyAlignment="1">
      <alignment horizontal="center" vertical="center"/>
    </xf>
    <xf numFmtId="164" fontId="22" fillId="26" borderId="0" xfId="79" applyFont="1" applyFill="1" applyBorder="1" applyAlignment="1">
      <alignment horizontal="center" vertical="center"/>
    </xf>
    <xf numFmtId="164" fontId="22" fillId="26" borderId="18" xfId="79" applyFont="1" applyFill="1" applyBorder="1" applyAlignment="1">
      <alignment horizontal="center" vertical="center"/>
    </xf>
    <xf numFmtId="164" fontId="22" fillId="26" borderId="29" xfId="79" applyFont="1" applyFill="1" applyBorder="1" applyAlignment="1">
      <alignment horizontal="center" vertical="center"/>
    </xf>
    <xf numFmtId="164" fontId="22" fillId="26" borderId="10" xfId="79" applyFont="1" applyFill="1" applyBorder="1" applyAlignment="1">
      <alignment horizontal="center" vertical="center"/>
    </xf>
    <xf numFmtId="164" fontId="22" fillId="26" borderId="19" xfId="79" applyFont="1" applyFill="1" applyBorder="1" applyAlignment="1">
      <alignment horizontal="center" vertical="center"/>
    </xf>
    <xf numFmtId="164" fontId="25" fillId="25" borderId="52" xfId="79" applyFont="1" applyFill="1" applyBorder="1" applyAlignment="1">
      <alignment horizontal="center" vertical="center"/>
    </xf>
    <xf numFmtId="164" fontId="25" fillId="25" borderId="11" xfId="79" applyFont="1" applyFill="1" applyBorder="1" applyAlignment="1">
      <alignment horizontal="center" vertical="center"/>
    </xf>
    <xf numFmtId="164" fontId="25" fillId="25" borderId="32" xfId="79" applyFont="1" applyFill="1" applyBorder="1" applyAlignment="1">
      <alignment horizontal="center" vertical="center"/>
    </xf>
    <xf numFmtId="164" fontId="22" fillId="61" borderId="28" xfId="76" applyNumberFormat="1" applyFont="1" applyFill="1" applyBorder="1" applyAlignment="1" applyProtection="1">
      <alignment horizontal="center" vertical="center" wrapText="1"/>
    </xf>
    <xf numFmtId="164" fontId="22" fillId="61" borderId="0" xfId="76" applyNumberFormat="1" applyFont="1" applyFill="1" applyBorder="1" applyAlignment="1" applyProtection="1">
      <alignment horizontal="center" vertical="center" wrapText="1"/>
    </xf>
    <xf numFmtId="164" fontId="22" fillId="61" borderId="18" xfId="76" applyNumberFormat="1" applyFont="1" applyFill="1" applyBorder="1" applyAlignment="1" applyProtection="1">
      <alignment horizontal="center" vertical="center" wrapText="1"/>
    </xf>
    <xf numFmtId="164" fontId="22" fillId="45" borderId="28" xfId="76" applyNumberFormat="1" applyFont="1" applyFill="1" applyBorder="1" applyAlignment="1" applyProtection="1">
      <alignment horizontal="center" vertical="center" wrapText="1"/>
    </xf>
    <xf numFmtId="164" fontId="22" fillId="45" borderId="0" xfId="76" applyNumberFormat="1" applyFont="1" applyFill="1" applyBorder="1" applyAlignment="1" applyProtection="1">
      <alignment horizontal="center" vertical="center" wrapText="1"/>
    </xf>
    <xf numFmtId="164" fontId="22" fillId="45" borderId="18" xfId="76" applyNumberFormat="1" applyFont="1" applyFill="1" applyBorder="1" applyAlignment="1" applyProtection="1">
      <alignment horizontal="center" vertical="center" wrapText="1"/>
    </xf>
    <xf numFmtId="0" fontId="65" fillId="37" borderId="52" xfId="162" applyFont="1" applyFill="1" applyBorder="1" applyAlignment="1">
      <alignment horizontal="center" vertical="center"/>
    </xf>
    <xf numFmtId="0" fontId="65" fillId="37" borderId="11" xfId="162" applyFont="1" applyFill="1" applyBorder="1" applyAlignment="1">
      <alignment horizontal="center" vertical="center"/>
    </xf>
    <xf numFmtId="0" fontId="65" fillId="37" borderId="32" xfId="162" applyFont="1" applyFill="1" applyBorder="1" applyAlignment="1">
      <alignment horizontal="center" vertical="center"/>
    </xf>
    <xf numFmtId="164" fontId="15" fillId="31" borderId="28" xfId="76" applyNumberFormat="1" applyFont="1" applyFill="1" applyBorder="1" applyAlignment="1" applyProtection="1">
      <alignment horizontal="center" vertical="center"/>
    </xf>
    <xf numFmtId="164" fontId="15" fillId="31" borderId="0" xfId="76" applyNumberFormat="1" applyFont="1" applyFill="1" applyBorder="1" applyAlignment="1" applyProtection="1">
      <alignment horizontal="center" vertical="center"/>
    </xf>
    <xf numFmtId="164" fontId="15" fillId="31" borderId="0" xfId="76" quotePrefix="1" applyNumberFormat="1" applyFont="1" applyFill="1" applyBorder="1" applyAlignment="1" applyProtection="1">
      <alignment horizontal="center" vertical="center"/>
    </xf>
    <xf numFmtId="164" fontId="15" fillId="31" borderId="18" xfId="76" quotePrefix="1" applyNumberFormat="1" applyFont="1" applyFill="1" applyBorder="1" applyAlignment="1" applyProtection="1">
      <alignment horizontal="center" vertical="center"/>
    </xf>
    <xf numFmtId="164" fontId="31" fillId="27" borderId="11" xfId="76" quotePrefix="1" applyFont="1" applyFill="1" applyBorder="1" applyAlignment="1">
      <alignment horizontal="center" vertical="center"/>
    </xf>
    <xf numFmtId="164" fontId="31" fillId="27" borderId="0" xfId="76" quotePrefix="1" applyFont="1" applyFill="1" applyBorder="1" applyAlignment="1">
      <alignment horizontal="center" vertical="center"/>
    </xf>
    <xf numFmtId="164" fontId="39" fillId="24" borderId="0" xfId="76" applyFont="1" applyFill="1" applyBorder="1" applyAlignment="1">
      <alignment horizontal="center" vertical="center" wrapText="1"/>
    </xf>
    <xf numFmtId="164" fontId="39" fillId="24" borderId="10" xfId="76" applyFont="1" applyFill="1" applyBorder="1" applyAlignment="1">
      <alignment horizontal="center" vertical="center" wrapText="1"/>
    </xf>
    <xf numFmtId="164" fontId="20" fillId="26" borderId="29" xfId="76" applyFont="1" applyFill="1" applyBorder="1" applyAlignment="1">
      <alignment horizontal="center" vertical="center"/>
    </xf>
    <xf numFmtId="164" fontId="20" fillId="26" borderId="10" xfId="76" applyFont="1" applyFill="1" applyBorder="1" applyAlignment="1">
      <alignment horizontal="center" vertical="center"/>
    </xf>
    <xf numFmtId="164" fontId="20" fillId="26" borderId="10" xfId="76" quotePrefix="1" applyFont="1" applyFill="1" applyBorder="1" applyAlignment="1">
      <alignment horizontal="center" vertical="center"/>
    </xf>
    <xf numFmtId="164" fontId="20" fillId="26" borderId="19" xfId="76" quotePrefix="1" applyFont="1" applyFill="1" applyBorder="1" applyAlignment="1">
      <alignment horizontal="center" vertical="center"/>
    </xf>
    <xf numFmtId="164" fontId="15" fillId="31" borderId="28" xfId="76" applyFont="1" applyFill="1" applyBorder="1" applyAlignment="1">
      <alignment horizontal="center" vertical="center"/>
    </xf>
    <xf numFmtId="164" fontId="15" fillId="31" borderId="0" xfId="76" applyFont="1" applyFill="1" applyBorder="1" applyAlignment="1">
      <alignment horizontal="center" vertical="center"/>
    </xf>
    <xf numFmtId="164" fontId="15" fillId="31" borderId="18" xfId="76" applyFont="1" applyFill="1" applyBorder="1" applyAlignment="1">
      <alignment horizontal="center" vertical="center"/>
    </xf>
    <xf numFmtId="0" fontId="25" fillId="31" borderId="28" xfId="162" applyFont="1" applyFill="1" applyBorder="1" applyAlignment="1">
      <alignment horizontal="center" vertical="center"/>
    </xf>
    <xf numFmtId="0" fontId="25" fillId="31" borderId="0" xfId="162" applyFont="1" applyFill="1" applyBorder="1" applyAlignment="1">
      <alignment horizontal="center" vertical="center"/>
    </xf>
    <xf numFmtId="0" fontId="25" fillId="31" borderId="18" xfId="162" applyFont="1" applyFill="1" applyBorder="1" applyAlignment="1">
      <alignment horizontal="center" vertical="center"/>
    </xf>
    <xf numFmtId="164" fontId="5" fillId="32" borderId="11" xfId="76" applyNumberFormat="1" applyFont="1" applyFill="1" applyBorder="1" applyAlignment="1" applyProtection="1">
      <alignment horizontal="center" vertical="center"/>
    </xf>
    <xf numFmtId="164" fontId="5" fillId="32" borderId="32" xfId="76" applyNumberFormat="1" applyFont="1" applyFill="1" applyBorder="1" applyAlignment="1" applyProtection="1">
      <alignment horizontal="center" vertical="center"/>
    </xf>
    <xf numFmtId="164" fontId="25" fillId="30" borderId="31" xfId="162" applyNumberFormat="1" applyFont="1" applyFill="1" applyBorder="1" applyAlignment="1" applyProtection="1">
      <alignment horizontal="center" vertical="center"/>
    </xf>
    <xf numFmtId="164" fontId="25" fillId="30" borderId="30" xfId="162" applyNumberFormat="1" applyFont="1" applyFill="1" applyBorder="1" applyAlignment="1" applyProtection="1">
      <alignment horizontal="center" vertical="center"/>
    </xf>
    <xf numFmtId="164" fontId="25" fillId="30" borderId="21" xfId="162" applyNumberFormat="1" applyFont="1" applyFill="1" applyBorder="1" applyAlignment="1" applyProtection="1">
      <alignment horizontal="center" vertical="center"/>
    </xf>
    <xf numFmtId="164" fontId="16" fillId="31" borderId="52" xfId="76" applyFont="1" applyFill="1" applyBorder="1" applyAlignment="1">
      <alignment horizontal="center" vertical="center"/>
    </xf>
    <xf numFmtId="164" fontId="16" fillId="31" borderId="11" xfId="76" applyFont="1" applyFill="1" applyBorder="1" applyAlignment="1">
      <alignment horizontal="center" vertical="center"/>
    </xf>
    <xf numFmtId="164" fontId="16" fillId="31" borderId="32" xfId="76" applyFont="1" applyFill="1" applyBorder="1" applyAlignment="1">
      <alignment horizontal="center" vertical="center"/>
    </xf>
    <xf numFmtId="164" fontId="15" fillId="31" borderId="28" xfId="76" quotePrefix="1" applyNumberFormat="1" applyFont="1" applyFill="1" applyBorder="1" applyAlignment="1" applyProtection="1">
      <alignment horizontal="center" vertical="center"/>
    </xf>
    <xf numFmtId="164" fontId="25" fillId="31" borderId="28" xfId="76" applyFont="1" applyFill="1" applyBorder="1" applyAlignment="1">
      <alignment horizontal="center" vertical="center"/>
    </xf>
    <xf numFmtId="164" fontId="25" fillId="31" borderId="0" xfId="76" applyFont="1" applyFill="1" applyBorder="1" applyAlignment="1">
      <alignment horizontal="center" vertical="center"/>
    </xf>
    <xf numFmtId="164" fontId="25" fillId="31" borderId="18" xfId="76" applyFont="1" applyFill="1" applyBorder="1" applyAlignment="1">
      <alignment horizontal="center" vertical="center"/>
    </xf>
    <xf numFmtId="164" fontId="25" fillId="31" borderId="28" xfId="162" applyNumberFormat="1" applyFont="1" applyFill="1" applyBorder="1" applyAlignment="1">
      <alignment horizontal="center" vertical="center"/>
    </xf>
    <xf numFmtId="164" fontId="25" fillId="31" borderId="0" xfId="162" applyNumberFormat="1" applyFont="1" applyFill="1" applyBorder="1" applyAlignment="1">
      <alignment horizontal="center" vertical="center"/>
    </xf>
    <xf numFmtId="0" fontId="65" fillId="38" borderId="28" xfId="162" applyFont="1" applyFill="1" applyBorder="1" applyAlignment="1">
      <alignment horizontal="center" vertical="center"/>
    </xf>
    <xf numFmtId="0" fontId="65" fillId="38" borderId="0" xfId="162" applyFont="1" applyFill="1" applyBorder="1" applyAlignment="1">
      <alignment horizontal="center" vertical="center"/>
    </xf>
    <xf numFmtId="0" fontId="65" fillId="38" borderId="18" xfId="162" applyFont="1" applyFill="1" applyBorder="1" applyAlignment="1">
      <alignment horizontal="center" vertical="center"/>
    </xf>
    <xf numFmtId="0" fontId="65" fillId="38" borderId="29" xfId="162" applyFont="1" applyFill="1" applyBorder="1" applyAlignment="1">
      <alignment horizontal="center" vertical="center"/>
    </xf>
    <xf numFmtId="0" fontId="65" fillId="38" borderId="10" xfId="162" applyFont="1" applyFill="1" applyBorder="1" applyAlignment="1">
      <alignment horizontal="center" vertical="center"/>
    </xf>
    <xf numFmtId="0" fontId="65" fillId="38" borderId="19" xfId="162" applyFont="1" applyFill="1" applyBorder="1" applyAlignment="1">
      <alignment horizontal="center" vertical="center"/>
    </xf>
    <xf numFmtId="164" fontId="11" fillId="27" borderId="11" xfId="76" quotePrefix="1" applyFont="1" applyFill="1" applyBorder="1" applyAlignment="1">
      <alignment horizontal="center" vertical="center"/>
    </xf>
    <xf numFmtId="164" fontId="11" fillId="27" borderId="10" xfId="76" quotePrefix="1" applyFont="1" applyFill="1" applyBorder="1" applyAlignment="1">
      <alignment horizontal="center" vertical="center"/>
    </xf>
    <xf numFmtId="164" fontId="25" fillId="24" borderId="11" xfId="76" applyFont="1" applyFill="1" applyBorder="1" applyAlignment="1">
      <alignment horizontal="center" vertical="center" wrapText="1"/>
    </xf>
    <xf numFmtId="164" fontId="25" fillId="24" borderId="10" xfId="76" applyFont="1" applyFill="1" applyBorder="1" applyAlignment="1">
      <alignment horizontal="center" vertical="center" wrapText="1"/>
    </xf>
    <xf numFmtId="169" fontId="65" fillId="37" borderId="52" xfId="70" applyFont="1" applyFill="1" applyBorder="1" applyAlignment="1">
      <alignment horizontal="center" vertical="center"/>
    </xf>
    <xf numFmtId="169" fontId="65" fillId="37" borderId="11" xfId="70" applyFont="1" applyFill="1" applyBorder="1" applyAlignment="1">
      <alignment horizontal="center" vertical="center"/>
    </xf>
    <xf numFmtId="169" fontId="65" fillId="37" borderId="32" xfId="70" applyFont="1" applyFill="1" applyBorder="1" applyAlignment="1">
      <alignment horizontal="center" vertical="center"/>
    </xf>
    <xf numFmtId="164" fontId="14" fillId="27" borderId="11" xfId="76" quotePrefix="1" applyFont="1" applyFill="1" applyBorder="1" applyAlignment="1">
      <alignment horizontal="center" vertical="center"/>
    </xf>
    <xf numFmtId="164" fontId="14" fillId="27" borderId="10" xfId="76" quotePrefix="1" applyFont="1" applyFill="1" applyBorder="1" applyAlignment="1">
      <alignment horizontal="center" vertical="center"/>
    </xf>
    <xf numFmtId="169" fontId="65" fillId="38" borderId="28" xfId="70" applyFont="1" applyFill="1" applyBorder="1" applyAlignment="1">
      <alignment horizontal="center" vertical="center"/>
    </xf>
    <xf numFmtId="169" fontId="65" fillId="38" borderId="0" xfId="70" applyFont="1" applyFill="1" applyBorder="1" applyAlignment="1">
      <alignment horizontal="center" vertical="center"/>
    </xf>
    <xf numFmtId="169" fontId="65" fillId="38" borderId="18" xfId="70" applyFont="1" applyFill="1" applyBorder="1" applyAlignment="1">
      <alignment horizontal="center" vertical="center"/>
    </xf>
    <xf numFmtId="169" fontId="65" fillId="38" borderId="29" xfId="70" applyFont="1" applyFill="1" applyBorder="1" applyAlignment="1">
      <alignment horizontal="center" vertical="center"/>
    </xf>
    <xf numFmtId="169" fontId="65" fillId="38" borderId="10" xfId="70" applyFont="1" applyFill="1" applyBorder="1" applyAlignment="1">
      <alignment horizontal="center" vertical="center"/>
    </xf>
    <xf numFmtId="169" fontId="65" fillId="38" borderId="19" xfId="70" applyFont="1" applyFill="1" applyBorder="1" applyAlignment="1">
      <alignment horizontal="center" vertical="center"/>
    </xf>
    <xf numFmtId="169" fontId="25" fillId="31" borderId="28" xfId="70" applyFont="1" applyFill="1" applyBorder="1" applyAlignment="1">
      <alignment horizontal="center" vertical="center"/>
    </xf>
    <xf numFmtId="169" fontId="25" fillId="31" borderId="0" xfId="70" applyFont="1" applyFill="1" applyBorder="1" applyAlignment="1">
      <alignment horizontal="center" vertical="center"/>
    </xf>
    <xf numFmtId="169" fontId="25" fillId="31" borderId="18" xfId="70" applyFont="1" applyFill="1" applyBorder="1" applyAlignment="1">
      <alignment horizontal="center" vertical="center"/>
    </xf>
    <xf numFmtId="164" fontId="20" fillId="26" borderId="28" xfId="76" applyFont="1" applyFill="1" applyBorder="1" applyAlignment="1">
      <alignment horizontal="center"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4" fontId="20" fillId="26" borderId="18" xfId="76" quotePrefix="1" applyFont="1" applyFill="1" applyBorder="1" applyAlignment="1">
      <alignment horizontal="center" vertical="center"/>
    </xf>
    <xf numFmtId="169" fontId="29" fillId="30" borderId="0" xfId="0" applyFont="1" applyFill="1" applyAlignment="1">
      <alignment horizontal="left" vertical="center"/>
    </xf>
    <xf numFmtId="169" fontId="0" fillId="0" borderId="0" xfId="0" applyAlignment="1">
      <alignment horizontal="left" vertical="center"/>
    </xf>
    <xf numFmtId="169" fontId="20" fillId="26" borderId="0" xfId="0" applyFont="1" applyFill="1" applyAlignment="1">
      <alignment horizontal="center"/>
    </xf>
    <xf numFmtId="169" fontId="20" fillId="80" borderId="0" xfId="0" applyFont="1" applyFill="1" applyBorder="1" applyAlignment="1">
      <alignment horizontal="center" vertical="center"/>
    </xf>
    <xf numFmtId="169" fontId="0" fillId="80" borderId="0" xfId="0" applyFill="1" applyAlignment="1">
      <alignment horizontal="center" vertical="center"/>
    </xf>
    <xf numFmtId="169" fontId="25" fillId="80" borderId="0" xfId="0" applyFont="1" applyFill="1" applyBorder="1" applyAlignment="1">
      <alignment horizontal="center" vertical="center" wrapText="1"/>
    </xf>
    <xf numFmtId="169" fontId="0" fillId="80" borderId="0" xfId="0" applyFill="1" applyAlignment="1">
      <alignment horizontal="center" vertical="center" wrapText="1"/>
    </xf>
    <xf numFmtId="169" fontId="25" fillId="80" borderId="0" xfId="0" applyFont="1" applyFill="1" applyAlignment="1">
      <alignment horizontal="center" vertical="center"/>
    </xf>
    <xf numFmtId="169" fontId="20" fillId="36" borderId="0" xfId="70" applyFont="1" applyFill="1" applyBorder="1" applyAlignment="1">
      <alignment horizontal="center" vertical="center"/>
    </xf>
    <xf numFmtId="169" fontId="25" fillId="25" borderId="0" xfId="70" applyFont="1" applyFill="1" applyBorder="1" applyAlignment="1">
      <alignment horizontal="center" vertical="center"/>
    </xf>
    <xf numFmtId="169" fontId="25" fillId="37" borderId="0" xfId="70" applyFont="1" applyFill="1" applyAlignment="1">
      <alignment horizontal="center" vertical="center"/>
    </xf>
    <xf numFmtId="164" fontId="20" fillId="26" borderId="0" xfId="78" applyFont="1" applyFill="1" applyBorder="1" applyAlignment="1">
      <alignment horizontal="center" vertical="center"/>
    </xf>
    <xf numFmtId="169" fontId="20" fillId="47" borderId="0" xfId="0" applyFont="1" applyFill="1" applyBorder="1" applyAlignment="1">
      <alignment horizontal="center" vertical="center"/>
    </xf>
    <xf numFmtId="169" fontId="25" fillId="25" borderId="0" xfId="0" applyFont="1" applyFill="1" applyBorder="1" applyAlignment="1">
      <alignment horizontal="center" vertical="center" wrapText="1"/>
    </xf>
    <xf numFmtId="169" fontId="86" fillId="37" borderId="0" xfId="0" applyFont="1" applyFill="1" applyAlignment="1">
      <alignment horizontal="center" vertical="center"/>
    </xf>
    <xf numFmtId="169" fontId="20" fillId="40" borderId="0" xfId="80" applyFont="1" applyFill="1" applyBorder="1" applyAlignment="1">
      <alignment horizontal="center" vertical="center"/>
    </xf>
    <xf numFmtId="169" fontId="25" fillId="40" borderId="0" xfId="80" applyFont="1" applyFill="1" applyBorder="1" applyAlignment="1">
      <alignment horizontal="center" vertical="center"/>
    </xf>
    <xf numFmtId="169" fontId="86" fillId="40" borderId="0" xfId="80" applyFont="1" applyFill="1" applyAlignment="1">
      <alignment horizontal="center" vertical="center"/>
    </xf>
    <xf numFmtId="169" fontId="20" fillId="79" borderId="0" xfId="70" applyFont="1" applyFill="1" applyBorder="1" applyAlignment="1">
      <alignment horizontal="center" vertical="center"/>
    </xf>
    <xf numFmtId="169" fontId="151" fillId="26" borderId="0" xfId="70" applyFont="1" applyFill="1" applyAlignment="1">
      <alignment horizontal="center"/>
    </xf>
    <xf numFmtId="169" fontId="20" fillId="44" borderId="0" xfId="80" applyFont="1" applyFill="1" applyBorder="1" applyAlignment="1">
      <alignment horizontal="center" vertical="center"/>
    </xf>
    <xf numFmtId="169" fontId="22" fillId="44" borderId="0" xfId="80" applyFont="1" applyFill="1" applyBorder="1" applyAlignment="1">
      <alignment horizontal="center" vertical="center"/>
    </xf>
    <xf numFmtId="169" fontId="22" fillId="44" borderId="0" xfId="80" applyFont="1" applyFill="1" applyAlignment="1">
      <alignment horizontal="center" vertical="center"/>
    </xf>
    <xf numFmtId="169" fontId="90" fillId="38" borderId="0" xfId="70" applyFont="1" applyFill="1" applyBorder="1" applyAlignment="1">
      <alignment horizontal="center" vertical="center"/>
    </xf>
    <xf numFmtId="169" fontId="25" fillId="25" borderId="0" xfId="70" applyFont="1" applyFill="1" applyBorder="1" applyAlignment="1">
      <alignment horizontal="center" vertical="center" wrapText="1"/>
    </xf>
    <xf numFmtId="169" fontId="90" fillId="41" borderId="0" xfId="70" applyFont="1" applyFill="1" applyBorder="1" applyAlignment="1">
      <alignment horizontal="center" vertical="center"/>
    </xf>
    <xf numFmtId="169" fontId="25" fillId="39" borderId="0" xfId="70" applyFont="1" applyFill="1" applyBorder="1" applyAlignment="1">
      <alignment horizontal="center" vertical="center"/>
    </xf>
    <xf numFmtId="169" fontId="25" fillId="62" borderId="0" xfId="70" applyFont="1" applyFill="1" applyBorder="1" applyAlignment="1">
      <alignment horizontal="center" vertical="center"/>
    </xf>
    <xf numFmtId="164" fontId="20" fillId="66" borderId="0" xfId="76" quotePrefix="1" applyFont="1" applyFill="1" applyBorder="1" applyAlignment="1">
      <alignment horizontal="center" vertical="center"/>
    </xf>
    <xf numFmtId="164" fontId="20" fillId="66" borderId="0" xfId="76" applyFont="1" applyFill="1" applyBorder="1" applyAlignment="1">
      <alignment horizontal="center" vertical="center"/>
    </xf>
    <xf numFmtId="169" fontId="20" fillId="49" borderId="0" xfId="0" applyFont="1" applyFill="1" applyBorder="1" applyAlignment="1">
      <alignment horizontal="center" vertical="center"/>
    </xf>
    <xf numFmtId="169" fontId="25" fillId="49" borderId="0" xfId="0" applyFont="1" applyFill="1" applyBorder="1" applyAlignment="1">
      <alignment horizontal="center" vertical="center"/>
    </xf>
    <xf numFmtId="169" fontId="86" fillId="37" borderId="0" xfId="0" applyFont="1" applyFill="1" applyAlignment="1">
      <alignment horizontal="center"/>
    </xf>
    <xf numFmtId="164" fontId="20" fillId="54" borderId="0" xfId="76" applyNumberFormat="1" applyFont="1" applyFill="1" applyBorder="1" applyAlignment="1" applyProtection="1">
      <alignment horizontal="center" vertical="center" wrapText="1"/>
    </xf>
    <xf numFmtId="169" fontId="20" fillId="50" borderId="0" xfId="70" applyFont="1" applyFill="1" applyBorder="1" applyAlignment="1">
      <alignment horizontal="center" vertical="center"/>
    </xf>
    <xf numFmtId="169" fontId="90" fillId="42" borderId="0" xfId="70" applyFont="1" applyFill="1" applyBorder="1" applyAlignment="1">
      <alignment horizontal="center" vertical="center"/>
    </xf>
    <xf numFmtId="169" fontId="25" fillId="63" borderId="0" xfId="70" applyFont="1" applyFill="1" applyBorder="1" applyAlignment="1">
      <alignment horizontal="center" vertical="center"/>
    </xf>
    <xf numFmtId="169" fontId="25" fillId="83" borderId="0" xfId="70" applyFont="1" applyFill="1" applyBorder="1" applyAlignment="1">
      <alignment horizontal="center" vertical="center"/>
    </xf>
    <xf numFmtId="169" fontId="96" fillId="43" borderId="0" xfId="70" applyFont="1" applyFill="1" applyBorder="1" applyAlignment="1">
      <alignment horizontal="center" vertical="center"/>
    </xf>
    <xf numFmtId="169" fontId="97" fillId="27" borderId="0" xfId="70" applyFont="1" applyFill="1" applyBorder="1" applyAlignment="1">
      <alignment horizontal="center" vertical="center"/>
    </xf>
    <xf numFmtId="169" fontId="97" fillId="27" borderId="0" xfId="70" applyFont="1" applyFill="1" applyAlignment="1">
      <alignment horizontal="center" vertical="center"/>
    </xf>
    <xf numFmtId="164" fontId="20" fillId="26" borderId="0" xfId="77" applyFont="1" applyFill="1" applyBorder="1" applyAlignment="1">
      <alignment horizontal="center" vertical="center"/>
    </xf>
    <xf numFmtId="169" fontId="20" fillId="48" borderId="0" xfId="70" applyFont="1" applyFill="1" applyBorder="1" applyAlignment="1">
      <alignment horizontal="center" vertical="center"/>
    </xf>
    <xf numFmtId="164" fontId="20" fillId="26" borderId="28" xfId="78" applyFont="1" applyFill="1" applyBorder="1" applyAlignment="1">
      <alignment horizontal="center" vertical="center"/>
    </xf>
    <xf numFmtId="169" fontId="0" fillId="0" borderId="0" xfId="0" applyAlignment="1">
      <alignment horizontal="center" vertical="center"/>
    </xf>
    <xf numFmtId="169" fontId="20" fillId="78" borderId="0" xfId="70" applyFont="1" applyFill="1" applyBorder="1" applyAlignment="1">
      <alignment horizontal="center" vertical="center"/>
    </xf>
    <xf numFmtId="169" fontId="20" fillId="75" borderId="0" xfId="70" applyFont="1" applyFill="1" applyBorder="1" applyAlignment="1">
      <alignment horizontal="center" vertical="center"/>
    </xf>
    <xf numFmtId="169" fontId="25" fillId="75" borderId="0" xfId="70" applyFont="1" applyFill="1" applyBorder="1" applyAlignment="1">
      <alignment horizontal="center" vertical="center"/>
    </xf>
    <xf numFmtId="0" fontId="25" fillId="37" borderId="0" xfId="162" applyFont="1" applyFill="1" applyAlignment="1">
      <alignment horizontal="center" vertical="center"/>
    </xf>
    <xf numFmtId="164" fontId="26" fillId="54" borderId="0" xfId="76" applyFont="1" applyFill="1" applyBorder="1" applyAlignment="1">
      <alignment horizontal="center" vertical="center" wrapText="1"/>
    </xf>
    <xf numFmtId="169" fontId="146" fillId="77" borderId="0" xfId="70" applyFont="1" applyFill="1" applyBorder="1" applyAlignment="1">
      <alignment horizontal="center" vertical="center"/>
    </xf>
    <xf numFmtId="169" fontId="84" fillId="34" borderId="0" xfId="0" applyFont="1" applyFill="1" applyBorder="1" applyAlignment="1">
      <alignment horizontal="center" vertical="center"/>
    </xf>
    <xf numFmtId="169" fontId="0" fillId="0" borderId="0" xfId="0" applyAlignment="1"/>
    <xf numFmtId="169" fontId="20" fillId="34" borderId="0" xfId="0" applyFont="1" applyFill="1" applyBorder="1" applyAlignment="1">
      <alignment horizontal="center" vertical="center"/>
    </xf>
    <xf numFmtId="169" fontId="0" fillId="0" borderId="0" xfId="0" applyBorder="1" applyAlignment="1">
      <alignment horizontal="justify" vertical="center" wrapText="1"/>
    </xf>
    <xf numFmtId="169" fontId="16" fillId="27" borderId="20" xfId="0" applyFont="1" applyFill="1" applyBorder="1" applyAlignment="1">
      <alignment vertical="top"/>
    </xf>
    <xf numFmtId="169" fontId="0" fillId="0" borderId="11" xfId="0" applyBorder="1" applyAlignment="1">
      <alignment horizontal="justify" vertical="center" wrapText="1"/>
    </xf>
    <xf numFmtId="169" fontId="16" fillId="27" borderId="52" xfId="0" applyFont="1" applyFill="1" applyBorder="1" applyAlignment="1">
      <alignment horizontal="center" vertical="center" wrapText="1"/>
    </xf>
    <xf numFmtId="169" fontId="16" fillId="27" borderId="32" xfId="0" applyFont="1" applyFill="1" applyBorder="1" applyAlignment="1">
      <alignment horizontal="center" vertical="center" wrapText="1"/>
    </xf>
    <xf numFmtId="169" fontId="16" fillId="27" borderId="28" xfId="0" applyFont="1" applyFill="1" applyBorder="1" applyAlignment="1">
      <alignment horizontal="center" vertical="center" wrapText="1"/>
    </xf>
    <xf numFmtId="169" fontId="16" fillId="27" borderId="18" xfId="0" applyFont="1" applyFill="1" applyBorder="1" applyAlignment="1">
      <alignment horizontal="center" vertical="center" wrapText="1"/>
    </xf>
    <xf numFmtId="169" fontId="16" fillId="27" borderId="29" xfId="0" applyFont="1" applyFill="1" applyBorder="1" applyAlignment="1">
      <alignment horizontal="center" vertical="center" wrapText="1"/>
    </xf>
    <xf numFmtId="169" fontId="16" fillId="27" borderId="19" xfId="0" applyFont="1" applyFill="1" applyBorder="1" applyAlignment="1">
      <alignment horizontal="center" vertical="center" wrapText="1"/>
    </xf>
    <xf numFmtId="169" fontId="21" fillId="53" borderId="0" xfId="0" applyFont="1" applyFill="1" applyBorder="1" applyAlignment="1">
      <alignment horizontal="center" vertical="center" wrapText="1"/>
    </xf>
    <xf numFmtId="169" fontId="62" fillId="26" borderId="0" xfId="0" applyFont="1" applyFill="1" applyBorder="1" applyAlignment="1">
      <alignment horizontal="justify" vertical="center" wrapText="1"/>
    </xf>
    <xf numFmtId="169" fontId="21" fillId="53" borderId="0" xfId="0" applyFont="1" applyFill="1" applyBorder="1" applyAlignment="1">
      <alignment horizontal="justify" wrapText="1"/>
    </xf>
    <xf numFmtId="169" fontId="0" fillId="0" borderId="0" xfId="0" applyBorder="1" applyAlignment="1">
      <alignment horizontal="center" wrapText="1"/>
    </xf>
    <xf numFmtId="169" fontId="26" fillId="45" borderId="20" xfId="0" applyFont="1" applyFill="1" applyBorder="1" applyAlignment="1">
      <alignment horizontal="justify" vertical="center" wrapText="1"/>
    </xf>
    <xf numFmtId="169" fontId="55" fillId="0" borderId="0" xfId="0" applyFont="1" applyBorder="1" applyAlignment="1">
      <alignment horizontal="right" wrapText="1"/>
    </xf>
    <xf numFmtId="169" fontId="42" fillId="29" borderId="0" xfId="0" applyFont="1" applyFill="1" applyBorder="1" applyAlignment="1">
      <alignment horizontal="center" wrapText="1"/>
    </xf>
    <xf numFmtId="169" fontId="58" fillId="0" borderId="0" xfId="62"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7" borderId="31" xfId="0" applyFont="1" applyFill="1" applyBorder="1" applyAlignment="1">
      <alignment horizontal="left" vertical="center" wrapText="1"/>
    </xf>
    <xf numFmtId="169" fontId="56" fillId="27" borderId="30" xfId="0" applyFont="1" applyFill="1" applyBorder="1" applyAlignment="1">
      <alignment horizontal="left" vertical="center" wrapText="1"/>
    </xf>
    <xf numFmtId="169" fontId="21" fillId="29" borderId="0" xfId="0" applyFont="1" applyFill="1" applyBorder="1" applyAlignment="1">
      <alignment horizontal="center" vertical="center" wrapText="1"/>
    </xf>
    <xf numFmtId="169" fontId="16" fillId="27" borderId="52" xfId="0" applyFont="1" applyFill="1" applyBorder="1" applyAlignment="1">
      <alignment horizontal="left" vertical="top" wrapText="1"/>
    </xf>
    <xf numFmtId="169" fontId="16" fillId="27" borderId="32" xfId="0" applyFont="1" applyFill="1" applyBorder="1"/>
    <xf numFmtId="169" fontId="16" fillId="27" borderId="28" xfId="0" applyFont="1" applyFill="1" applyBorder="1"/>
    <xf numFmtId="169" fontId="16" fillId="27" borderId="18" xfId="0" applyFont="1" applyFill="1" applyBorder="1"/>
    <xf numFmtId="169" fontId="16" fillId="27" borderId="29" xfId="0" applyFont="1" applyFill="1" applyBorder="1"/>
    <xf numFmtId="169" fontId="16" fillId="27" borderId="19" xfId="0" applyFont="1" applyFill="1" applyBorder="1"/>
  </cellXfs>
  <cellStyles count="179">
    <cellStyle name="20% - Accent1 2" xfId="1"/>
    <cellStyle name="20% - Accent1 2 2" xfId="97"/>
    <cellStyle name="20% - Accent2 2" xfId="2"/>
    <cellStyle name="20% - Accent2 2 2" xfId="98"/>
    <cellStyle name="20% - Accent3 2" xfId="3"/>
    <cellStyle name="20% - Accent3 2 2" xfId="99"/>
    <cellStyle name="20% - Accent4 2" xfId="4"/>
    <cellStyle name="20% - Accent4 2 2" xfId="100"/>
    <cellStyle name="20% - Accent5 2" xfId="5"/>
    <cellStyle name="20% - Accent5 2 2" xfId="101"/>
    <cellStyle name="20% - Accent6 2" xfId="6"/>
    <cellStyle name="20% - Accent6 2 2" xfId="102"/>
    <cellStyle name="20% - Akzent1" xfId="7"/>
    <cellStyle name="20% - Akzent1 2" xfId="103"/>
    <cellStyle name="20% - Akzent2" xfId="8"/>
    <cellStyle name="20% - Akzent2 2" xfId="104"/>
    <cellStyle name="20% - Akzent3" xfId="9"/>
    <cellStyle name="20% - Akzent3 2" xfId="105"/>
    <cellStyle name="20% - Akzent4" xfId="10"/>
    <cellStyle name="20% - Akzent4 2" xfId="106"/>
    <cellStyle name="20% - Akzent5" xfId="11"/>
    <cellStyle name="20% - Akzent5 2" xfId="107"/>
    <cellStyle name="20% - Akzent6" xfId="12"/>
    <cellStyle name="20% - Akzent6 2" xfId="108"/>
    <cellStyle name="40% - Accent1 2" xfId="13"/>
    <cellStyle name="40% - Accent1 2 2" xfId="109"/>
    <cellStyle name="40% - Accent2 2" xfId="14"/>
    <cellStyle name="40% - Accent2 2 2" xfId="110"/>
    <cellStyle name="40% - Accent3 2" xfId="15"/>
    <cellStyle name="40% - Accent3 2 2" xfId="111"/>
    <cellStyle name="40% - Accent4 2" xfId="16"/>
    <cellStyle name="40% - Accent4 2 2" xfId="112"/>
    <cellStyle name="40% - Accent5 2" xfId="17"/>
    <cellStyle name="40% - Accent5 2 2" xfId="113"/>
    <cellStyle name="40% - Accent6 2" xfId="18"/>
    <cellStyle name="40% - Accent6 2 2" xfId="114"/>
    <cellStyle name="40% - Akzent1" xfId="19"/>
    <cellStyle name="40% - Akzent1 2" xfId="115"/>
    <cellStyle name="40% - Akzent2" xfId="20"/>
    <cellStyle name="40% - Akzent2 2" xfId="116"/>
    <cellStyle name="40% - Akzent3" xfId="21"/>
    <cellStyle name="40% - Akzent3 2" xfId="117"/>
    <cellStyle name="40% - Akzent4" xfId="22"/>
    <cellStyle name="40% - Akzent4 2" xfId="118"/>
    <cellStyle name="40% - Akzent5" xfId="23"/>
    <cellStyle name="40% - Akzent5 2" xfId="119"/>
    <cellStyle name="40% - Akzent6" xfId="24"/>
    <cellStyle name="40% - Akzent6 2" xfId="120"/>
    <cellStyle name="60% - Accent1 2" xfId="25"/>
    <cellStyle name="60% - Accent1 2 2" xfId="121"/>
    <cellStyle name="60% - Accent2 2" xfId="26"/>
    <cellStyle name="60% - Accent2 2 2" xfId="122"/>
    <cellStyle name="60% - Accent3 2" xfId="27"/>
    <cellStyle name="60% - Accent3 2 2" xfId="123"/>
    <cellStyle name="60% - Accent4 2" xfId="28"/>
    <cellStyle name="60% - Accent4 2 2" xfId="124"/>
    <cellStyle name="60% - Accent5 2" xfId="29"/>
    <cellStyle name="60% - Accent5 2 2" xfId="125"/>
    <cellStyle name="60% - Accent6 2" xfId="30"/>
    <cellStyle name="60% - Accent6 2 2" xfId="126"/>
    <cellStyle name="60% - Akzent1" xfId="31"/>
    <cellStyle name="60% - Akzent1 2" xfId="127"/>
    <cellStyle name="60% - Akzent2" xfId="32"/>
    <cellStyle name="60% - Akzent2 2" xfId="128"/>
    <cellStyle name="60% - Akzent3" xfId="33"/>
    <cellStyle name="60% - Akzent3 2" xfId="129"/>
    <cellStyle name="60% - Akzent4" xfId="34"/>
    <cellStyle name="60% - Akzent4 2" xfId="130"/>
    <cellStyle name="60% - Akzent5" xfId="35"/>
    <cellStyle name="60% - Akzent5 2" xfId="131"/>
    <cellStyle name="60% - Akzent6" xfId="36"/>
    <cellStyle name="60% - Akzent6 2" xfId="132"/>
    <cellStyle name="Accent1 2" xfId="37"/>
    <cellStyle name="Accent1 2 2" xfId="133"/>
    <cellStyle name="Accent2 2" xfId="38"/>
    <cellStyle name="Accent2 2 2" xfId="134"/>
    <cellStyle name="Accent3 2" xfId="39"/>
    <cellStyle name="Accent3 2 2" xfId="135"/>
    <cellStyle name="Accent4 2" xfId="40"/>
    <cellStyle name="Accent4 2 2" xfId="136"/>
    <cellStyle name="Accent5 2" xfId="41"/>
    <cellStyle name="Accent5 2 2" xfId="137"/>
    <cellStyle name="Accent6 2" xfId="42"/>
    <cellStyle name="Accent6 2 2" xfId="138"/>
    <cellStyle name="Akzent1" xfId="43"/>
    <cellStyle name="Akzent1 2" xfId="139"/>
    <cellStyle name="Akzent2" xfId="44"/>
    <cellStyle name="Akzent2 2" xfId="140"/>
    <cellStyle name="Akzent3" xfId="45"/>
    <cellStyle name="Akzent3 2" xfId="141"/>
    <cellStyle name="Akzent4" xfId="46"/>
    <cellStyle name="Akzent4 2" xfId="142"/>
    <cellStyle name="Akzent5" xfId="47"/>
    <cellStyle name="Akzent5 2" xfId="143"/>
    <cellStyle name="Akzent6" xfId="48"/>
    <cellStyle name="Akzent6 2" xfId="144"/>
    <cellStyle name="Bad" xfId="49" builtinId="27"/>
    <cellStyle name="Bad 2" xfId="50"/>
    <cellStyle name="Bad 2 2" xfId="145"/>
    <cellStyle name="Calculation 2" xfId="51"/>
    <cellStyle name="Calculation 2 2" xfId="146"/>
    <cellStyle name="Check Cell 2" xfId="52"/>
    <cellStyle name="Check Cell 2 2" xfId="147"/>
    <cellStyle name="Currency" xfId="53" builtinId="4"/>
    <cellStyle name="Euro" xfId="54"/>
    <cellStyle name="Explanatory Text 2" xfId="55"/>
    <cellStyle name="Explanatory Text 2 2" xfId="148"/>
    <cellStyle name="Good 2" xfId="56"/>
    <cellStyle name="Good 2 2" xfId="149"/>
    <cellStyle name="Gut" xfId="57"/>
    <cellStyle name="Gut 2" xfId="150"/>
    <cellStyle name="Heading 1 2" xfId="58"/>
    <cellStyle name="Heading 1 2 2" xfId="151"/>
    <cellStyle name="Heading 2 2" xfId="59"/>
    <cellStyle name="Heading 2 2 2" xfId="152"/>
    <cellStyle name="Heading 3 2" xfId="60"/>
    <cellStyle name="Heading 3 2 2" xfId="153"/>
    <cellStyle name="Heading 4 2" xfId="61"/>
    <cellStyle name="Heading 4 2 2" xfId="154"/>
    <cellStyle name="Hyperlink" xfId="62" builtinId="8"/>
    <cellStyle name="Hyperlink 2" xfId="63"/>
    <cellStyle name="Hyperlink 2 2" xfId="64"/>
    <cellStyle name="Hyperlink 2 2 2" xfId="157"/>
    <cellStyle name="Hyperlink 2 3" xfId="156"/>
    <cellStyle name="Hyperlink 2_11-07-2485-00-0000-wg-tentative-agenda-november-2007 (2)" xfId="65"/>
    <cellStyle name="Hyperlink 3" xfId="155"/>
    <cellStyle name="Input 2" xfId="66"/>
    <cellStyle name="Input 2 2" xfId="158"/>
    <cellStyle name="Linked Cell 2" xfId="67"/>
    <cellStyle name="Linked Cell 2 2" xfId="159"/>
    <cellStyle name="Neutral 2" xfId="68"/>
    <cellStyle name="Neutral 2 2" xfId="160"/>
    <cellStyle name="Normal" xfId="0" builtinId="0"/>
    <cellStyle name="Normal 2" xfId="69"/>
    <cellStyle name="Normal 2 2" xfId="70"/>
    <cellStyle name="Normal 2 2 2" xfId="162"/>
    <cellStyle name="Normal 2 3" xfId="161"/>
    <cellStyle name="Normal 2_11-07-2211-00-0000-wg-tentative-agenda-september-2007" xfId="71"/>
    <cellStyle name="Normal 3" xfId="72"/>
    <cellStyle name="Normal 3 2" xfId="73"/>
    <cellStyle name="Normal 3 2 2" xfId="164"/>
    <cellStyle name="Normal 3 3" xfId="74"/>
    <cellStyle name="Normal 3 4" xfId="163"/>
    <cellStyle name="Normal 3_test" xfId="75"/>
    <cellStyle name="Normal 4" xfId="96"/>
    <cellStyle name="Normal_00250r0P802-15_WG-Sep00 Meeting Objectives and Agenda" xfId="76"/>
    <cellStyle name="Normal_00250r0P802-15_WG-Sep00 Meeting Objectives and Agenda 4 2" xfId="77"/>
    <cellStyle name="Normal_00250r0P802-15_WG-Sep00 Meeting Objectives and Agenda 5 3" xfId="78"/>
    <cellStyle name="Normal_00250r0P802-15_WG-Sep00 Meeting Objectives and Agenda1" xfId="79"/>
    <cellStyle name="Normal_JTC1-DRAFT-CAC-0_11-05-XXX-00-0000-802.11-JTC1" xfId="80"/>
    <cellStyle name="Normal_JTC1-DRAFT-CAC-0_11-05-XXX-00-0000-802.11-JTC1 2" xfId="81"/>
    <cellStyle name="Note 2" xfId="82"/>
    <cellStyle name="Note 2 2" xfId="165"/>
    <cellStyle name="Notiz" xfId="83"/>
    <cellStyle name="Notiz 2" xfId="166"/>
    <cellStyle name="Output 2" xfId="84"/>
    <cellStyle name="Output 2 2" xfId="167"/>
    <cellStyle name="Schlecht" xfId="85"/>
    <cellStyle name="Schlecht 2" xfId="168"/>
    <cellStyle name="Title 2" xfId="86"/>
    <cellStyle name="Title 2 2" xfId="169"/>
    <cellStyle name="Total 2" xfId="87"/>
    <cellStyle name="Total 2 2" xfId="170"/>
    <cellStyle name="Überschrift" xfId="88"/>
    <cellStyle name="Überschrift 1" xfId="89"/>
    <cellStyle name="Überschrift 1 2" xfId="172"/>
    <cellStyle name="Überschrift 2" xfId="90"/>
    <cellStyle name="Überschrift 2 2" xfId="173"/>
    <cellStyle name="Überschrift 3" xfId="91"/>
    <cellStyle name="Überschrift 3 2" xfId="174"/>
    <cellStyle name="Überschrift 4" xfId="92"/>
    <cellStyle name="Überschrift 4 2" xfId="175"/>
    <cellStyle name="Überschrift 5" xfId="171"/>
    <cellStyle name="Verknüpfte Zelle" xfId="93"/>
    <cellStyle name="Verknüpfte Zelle 2" xfId="176"/>
    <cellStyle name="Warning Text 2" xfId="94"/>
    <cellStyle name="Warning Text 2 2" xfId="177"/>
    <cellStyle name="Zelle überprüfen" xfId="95"/>
    <cellStyle name="Zelle überprüfen 2" xfId="1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8" name="Picture 1461" descr="signature"/>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0" y="1866900"/>
          <a:ext cx="3971925" cy="276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0"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81"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3"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4" name="Picture 1126" hidden="1"/>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5" name="Picture 1127" hidden="1"/>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6" name="Picture 1128" hidden="1"/>
        <xdr:cNvPicPr preferRelativeResize="0">
          <a:picLocks noChangeArrowheads="1" noChangeShapeType="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9" hidden="1"/>
        <xdr:cNvPicPr preferRelativeResize="0">
          <a:picLocks noChangeArrowheads="1" noChangeShapeType="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30" hidden="1"/>
        <xdr:cNvPicPr preferRelativeResize="0">
          <a:picLocks noChangeArrowheads="1" noChangeShapeType="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1" hidden="1"/>
        <xdr:cNvPicPr preferRelativeResize="0">
          <a:picLocks noChangeArrowheads="1" noChangeShapeType="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2" hidden="1"/>
        <xdr:cNvPicPr preferRelativeResize="0">
          <a:picLocks noChangeArrowheads="1" noChangeShapeType="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1" name="Picture 1134" hidden="1"/>
        <xdr:cNvPicPr preferRelativeResize="0">
          <a:picLocks noChangeArrowheads="1" noChangeShapeType="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2" name="Picture 1136" hidden="1"/>
        <xdr:cNvPicPr preferRelativeResize="0">
          <a:picLocks noChangeArrowheads="1" noChangeShapeType="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8" hidden="1"/>
        <xdr:cNvPicPr preferRelativeResize="0">
          <a:picLocks noChangeArrowheads="1" noChangeShapeType="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40" hidden="1"/>
        <xdr:cNvPicPr preferRelativeResize="0">
          <a:picLocks noChangeArrowheads="1" noChangeShapeType="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41" hidden="1"/>
        <xdr:cNvPicPr preferRelativeResize="0">
          <a:picLocks noChangeArrowheads="1" noChangeShapeType="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6" name="Picture 1142" hidden="1"/>
        <xdr:cNvPicPr preferRelativeResize="0">
          <a:picLocks noChangeArrowheads="1" noChangeShapeType="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7" name="Picture 1145" hidden="1"/>
        <xdr:cNvPicPr preferRelativeResize="0">
          <a:picLocks noChangeArrowheads="1" noChangeShapeType="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8" name="Picture 1146" hidden="1"/>
        <xdr:cNvPicPr preferRelativeResize="0">
          <a:picLocks noChangeArrowheads="1" noChangeShapeType="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099" name="Picture 1149" hidden="1"/>
        <xdr:cNvPicPr preferRelativeResize="0">
          <a:picLocks noChangeArrowheads="1" noChangeShapeType="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0" name="Picture 1151" hidden="1"/>
        <xdr:cNvPicPr preferRelativeResize="0">
          <a:picLocks noChangeArrowheads="1" noChangeShapeType="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1" name="Picture 1154" hidden="1"/>
        <xdr:cNvPicPr preferRelativeResize="0">
          <a:picLocks noChangeArrowheads="1" noChangeShapeType="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56" hidden="1"/>
        <xdr:cNvPicPr preferRelativeResize="0">
          <a:picLocks noChangeArrowheads="1" noChangeShapeType="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3" name="Picture 1158" hidden="1"/>
        <xdr:cNvPicPr preferRelativeResize="0">
          <a:picLocks noChangeArrowheads="1" noChangeShapeType="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04" name="Picture 1160" hidden="1"/>
        <xdr:cNvPicPr preferRelativeResize="0">
          <a:picLocks noChangeArrowheads="1" noChangeShapeType="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72580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5" name="Picture 1163" hidden="1"/>
        <xdr:cNvPicPr preferRelativeResize="0">
          <a:picLocks noChangeArrowheads="1" noChangeShapeType="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6" name="Picture 1165" hidden="1"/>
        <xdr:cNvPicPr preferRelativeResize="0">
          <a:picLocks noChangeArrowheads="1" noChangeShapeType="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66" hidden="1"/>
        <xdr:cNvPicPr preferRelativeResize="0">
          <a:picLocks noChangeArrowheads="1" noChangeShapeType="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8" name="Picture 116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9" name="Picture 1169" hidden="1"/>
        <xdr:cNvPicPr preferRelativeResize="0">
          <a:picLocks noChangeArrowheads="1" noChangeShapeType="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0" name="Picture 1170" hidden="1"/>
        <xdr:cNvPicPr preferRelativeResize="0">
          <a:picLocks noChangeArrowheads="1" noChangeShapeType="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1" name="Picture 1171" hidden="1"/>
        <xdr:cNvPicPr preferRelativeResize="0">
          <a:picLocks noChangeArrowheads="1" noChangeShapeType="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2" name="Picture 1172" hidden="1"/>
        <xdr:cNvPicPr preferRelativeResize="0">
          <a:picLocks noChangeArrowheads="1" noChangeShapeType="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73" hidden="1"/>
        <xdr:cNvPicPr preferRelativeResize="0">
          <a:picLocks noChangeArrowheads="1" noChangeShapeType="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4" name="Picture 1174" hidden="1"/>
        <xdr:cNvPicPr preferRelativeResize="0">
          <a:picLocks noChangeArrowheads="1" noChangeShapeType="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5" name="Picture 1175" hidden="1"/>
        <xdr:cNvPicPr preferRelativeResize="0">
          <a:picLocks noChangeArrowheads="1" noChangeShapeType="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6" name="Picture 1176"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7" name="Picture 1177" hidden="1"/>
        <xdr:cNvPicPr preferRelativeResize="0">
          <a:picLocks noChangeArrowheads="1" noChangeShapeType="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8" name="Picture 117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9" name="Picture 1179" hidden="1"/>
        <xdr:cNvPicPr preferRelativeResize="0">
          <a:picLocks noChangeArrowheads="1" noChangeShapeType="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0" name="Picture 1180" hidden="1"/>
        <xdr:cNvPicPr preferRelativeResize="0">
          <a:picLocks noChangeArrowheads="1" noChangeShapeType="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1" name="Picture 1181" hidden="1"/>
        <xdr:cNvPicPr preferRelativeResize="0">
          <a:picLocks noChangeArrowheads="1" noChangeShapeType="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2" name="Picture 1182"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3" name="Picture 1183" hidden="1"/>
        <xdr:cNvPicPr preferRelativeResize="0">
          <a:picLocks noChangeArrowheads="1" noChangeShapeType="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4" name="Picture 1184" hidden="1"/>
        <xdr:cNvPicPr preferRelativeResize="0">
          <a:picLocks noChangeArrowheads="1" noChangeShapeType="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5" name="Picture 1185" hidden="1"/>
        <xdr:cNvPicPr preferRelativeResize="0">
          <a:picLocks noChangeArrowheads="1" noChangeShapeType="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86" hidden="1"/>
        <xdr:cNvPicPr preferRelativeResize="0">
          <a:picLocks noChangeArrowheads="1" noChangeShapeType="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87" hidden="1"/>
        <xdr:cNvPicPr preferRelativeResize="0">
          <a:picLocks noChangeArrowheads="1" noChangeShapeType="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88" hidden="1"/>
        <xdr:cNvPicPr preferRelativeResize="0">
          <a:picLocks noChangeArrowheads="1" noChangeShapeType="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744681</xdr:colOff>
      <xdr:row>8</xdr:row>
      <xdr:rowOff>104487</xdr:rowOff>
    </xdr:from>
    <xdr:to>
      <xdr:col>10</xdr:col>
      <xdr:colOff>595744</xdr:colOff>
      <xdr:row>23</xdr:row>
      <xdr:rowOff>85149</xdr:rowOff>
    </xdr:to>
    <xdr:pic>
      <xdr:nvPicPr>
        <xdr:cNvPr id="58" name="Picture 57"/>
        <xdr:cNvPicPr>
          <a:picLocks noChangeAspect="1"/>
        </xdr:cNvPicPr>
      </xdr:nvPicPr>
      <xdr:blipFill>
        <a:blip xmlns:r="http://schemas.openxmlformats.org/officeDocument/2006/relationships" r:embed="rId46" cstate="print"/>
        <a:stretch>
          <a:fillRect/>
        </a:stretch>
      </xdr:blipFill>
      <xdr:spPr>
        <a:xfrm>
          <a:off x="1956954" y="1778578"/>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5950" y="6353175"/>
          <a:ext cx="4524375" cy="340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982200" y="3990975"/>
          <a:ext cx="4933950" cy="364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24975" y="238125"/>
          <a:ext cx="492442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189476">
          <a:off x="7753350" y="6505575"/>
          <a:ext cx="4533900" cy="336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47875" y="552450"/>
          <a:ext cx="272415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696575" y="8267700"/>
          <a:ext cx="4762500" cy="416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5121"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2" name="Line 37"/>
        <xdr:cNvSpPr>
          <a:spLocks noChangeShapeType="1"/>
        </xdr:cNvSpPr>
      </xdr:nvSpPr>
      <xdr:spPr bwMode="auto">
        <a:xfrm>
          <a:off x="7658100" y="17078325"/>
          <a:ext cx="133350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3"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124"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26"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27"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8" name="Line 44"/>
        <xdr:cNvSpPr>
          <a:spLocks noChangeShapeType="1"/>
        </xdr:cNvSpPr>
      </xdr:nvSpPr>
      <xdr:spPr bwMode="auto">
        <a:xfrm>
          <a:off x="7658100" y="17078325"/>
          <a:ext cx="13335000" cy="0"/>
        </a:xfrm>
        <a:prstGeom prst="line">
          <a:avLst/>
        </a:prstGeom>
        <a:noFill/>
        <a:ln w="1270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5129" name="Line 3"/>
        <xdr:cNvSpPr>
          <a:spLocks noChangeShapeType="1"/>
        </xdr:cNvSpPr>
      </xdr:nvSpPr>
      <xdr:spPr bwMode="auto">
        <a:xfrm flipV="1">
          <a:off x="33775650" y="11058525"/>
          <a:ext cx="41433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0"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1" name="Line 1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2" name="Line 21"/>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3" name="Line 56"/>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4" name="Line 5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5" name="Line 60"/>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36"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37"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9"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0"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1"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2"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3" name="Line 37"/>
        <xdr:cNvSpPr>
          <a:spLocks noChangeShapeType="1"/>
        </xdr:cNvSpPr>
      </xdr:nvSpPr>
      <xdr:spPr bwMode="auto">
        <a:xfrm>
          <a:off x="7658100" y="17078325"/>
          <a:ext cx="137922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4" name="Line 5"/>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6" name="AutoShape 61"/>
        <xdr:cNvSpPr>
          <a:spLocks noChangeArrowheads="1"/>
        </xdr:cNvSpPr>
      </xdr:nvSpPr>
      <xdr:spPr bwMode="auto">
        <a:xfrm>
          <a:off x="35185350" y="17706975"/>
          <a:ext cx="38766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9" name="Line 44"/>
        <xdr:cNvSpPr>
          <a:spLocks noChangeShapeType="1"/>
        </xdr:cNvSpPr>
      </xdr:nvSpPr>
      <xdr:spPr bwMode="auto">
        <a:xfrm>
          <a:off x="7658100" y="17078325"/>
          <a:ext cx="13792200" cy="0"/>
        </a:xfrm>
        <a:prstGeom prst="line">
          <a:avLst/>
        </a:prstGeom>
        <a:noFill/>
        <a:ln w="1270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0" name="Line 3"/>
        <xdr:cNvSpPr>
          <a:spLocks noChangeShapeType="1"/>
        </xdr:cNvSpPr>
      </xdr:nvSpPr>
      <xdr:spPr bwMode="auto">
        <a:xfrm flipV="1">
          <a:off x="34918650" y="11058525"/>
          <a:ext cx="41433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1" name="Line 5"/>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2" name="Line 18"/>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3" name="Line 21"/>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4" name="Line 56"/>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5" name="Line 58"/>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6" name="Line 60"/>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19" name="AutoShape 67"/>
        <xdr:cNvSpPr>
          <a:spLocks noChangeArrowheads="1"/>
        </xdr:cNvSpPr>
      </xdr:nvSpPr>
      <xdr:spPr bwMode="auto">
        <a:xfrm>
          <a:off x="3771900" y="19869150"/>
          <a:ext cx="3886200" cy="1228725"/>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23" name="Straight Connector 22"/>
        <xdr:cNvCxnSpPr/>
      </xdr:nvCxnSpPr>
      <xdr:spPr bwMode="auto">
        <a:xfrm>
          <a:off x="7658100" y="16954500"/>
          <a:ext cx="2726055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24" name="Straight Connector 23"/>
        <xdr:cNvCxnSpPr/>
      </xdr:nvCxnSpPr>
      <xdr:spPr bwMode="auto">
        <a:xfrm>
          <a:off x="7658100" y="5286375"/>
          <a:ext cx="31403925"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396197</xdr:colOff>
      <xdr:row>17</xdr:row>
      <xdr:rowOff>2596</xdr:rowOff>
    </xdr:from>
    <xdr:ext cx="7427417" cy="3097899"/>
    <xdr:sp macro="" textlink="">
      <xdr:nvSpPr>
        <xdr:cNvPr id="2" name="Rectangle 1"/>
        <xdr:cNvSpPr/>
      </xdr:nvSpPr>
      <xdr:spPr>
        <a:xfrm rot="20116109">
          <a:off x="1954833" y="3604778"/>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144319</xdr:colOff>
      <xdr:row>17</xdr:row>
      <xdr:rowOff>44233</xdr:rowOff>
    </xdr:from>
    <xdr:ext cx="7427417" cy="1595117"/>
    <xdr:sp macro="" textlink="">
      <xdr:nvSpPr>
        <xdr:cNvPr id="2" name="Rectangle 1"/>
        <xdr:cNvSpPr/>
      </xdr:nvSpPr>
      <xdr:spPr>
        <a:xfrm rot="20116109">
          <a:off x="2150342" y="3580028"/>
          <a:ext cx="7427417" cy="1595117"/>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620568</xdr:colOff>
      <xdr:row>14</xdr:row>
      <xdr:rowOff>57728</xdr:rowOff>
    </xdr:from>
    <xdr:ext cx="7427417" cy="3097899"/>
    <xdr:sp macro="" textlink="">
      <xdr:nvSpPr>
        <xdr:cNvPr id="2" name="Rectangle 1"/>
        <xdr:cNvSpPr/>
      </xdr:nvSpPr>
      <xdr:spPr>
        <a:xfrm rot="20116109">
          <a:off x="2150341" y="3290455"/>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tabSelected="1" zoomScale="66" workbookViewId="0">
      <selection activeCell="B4" sqref="B4:B6"/>
    </sheetView>
  </sheetViews>
  <sheetFormatPr defaultRowHeight="15.75" customHeight="1" x14ac:dyDescent="0.25"/>
  <cols>
    <col min="1" max="1" width="1.42578125" style="52" customWidth="1"/>
    <col min="2" max="2" width="14.140625" style="54" customWidth="1"/>
    <col min="3" max="3" width="1.42578125" style="53" customWidth="1"/>
    <col min="4" max="4" width="1.42578125" style="58" customWidth="1"/>
    <col min="5" max="5" width="12" style="48" customWidth="1"/>
    <col min="6" max="16384" width="9.140625" style="35"/>
  </cols>
  <sheetData>
    <row r="1" spans="1:13" s="33" customFormat="1" ht="15.75" customHeight="1" x14ac:dyDescent="0.15">
      <c r="A1" s="1144"/>
      <c r="B1" s="499" t="s">
        <v>673</v>
      </c>
      <c r="C1" s="1145"/>
      <c r="D1" s="57"/>
    </row>
    <row r="2" spans="1:13" ht="15.75" customHeight="1" thickBot="1" x14ac:dyDescent="0.35">
      <c r="A2" s="500"/>
      <c r="B2" s="430"/>
      <c r="F2" s="36" t="s">
        <v>219</v>
      </c>
    </row>
    <row r="3" spans="1:13" ht="15.75" customHeight="1" thickBot="1" x14ac:dyDescent="0.35">
      <c r="A3" s="500"/>
      <c r="B3" s="235" t="s">
        <v>82</v>
      </c>
      <c r="F3" s="36" t="s">
        <v>220</v>
      </c>
    </row>
    <row r="4" spans="1:13" ht="15.75" customHeight="1" x14ac:dyDescent="0.3">
      <c r="A4" s="500"/>
      <c r="B4" s="1250" t="s">
        <v>722</v>
      </c>
      <c r="E4" s="48" t="s">
        <v>221</v>
      </c>
      <c r="F4" s="36" t="s">
        <v>548</v>
      </c>
    </row>
    <row r="5" spans="1:13" ht="15.75" customHeight="1" x14ac:dyDescent="0.3">
      <c r="A5" s="500"/>
      <c r="B5" s="1251"/>
      <c r="E5" s="48" t="s">
        <v>222</v>
      </c>
      <c r="F5" s="495" t="s">
        <v>549</v>
      </c>
      <c r="J5" s="37"/>
    </row>
    <row r="6" spans="1:13" ht="15.75" customHeight="1" thickBot="1" x14ac:dyDescent="0.3">
      <c r="A6" s="500"/>
      <c r="B6" s="1252"/>
      <c r="E6" s="48" t="s">
        <v>223</v>
      </c>
      <c r="F6" s="38" t="s">
        <v>337</v>
      </c>
    </row>
    <row r="7" spans="1:13" s="39" customFormat="1" ht="15.75" customHeight="1" thickBot="1" x14ac:dyDescent="0.3">
      <c r="A7" s="500"/>
      <c r="B7" s="54"/>
      <c r="C7" s="431"/>
      <c r="D7" s="59"/>
      <c r="E7" s="49"/>
    </row>
    <row r="8" spans="1:13" s="40" customFormat="1" ht="15.75" customHeight="1" x14ac:dyDescent="0.3">
      <c r="A8" s="500"/>
      <c r="B8" s="955" t="s">
        <v>136</v>
      </c>
      <c r="C8" s="392"/>
      <c r="D8" s="58"/>
      <c r="E8" s="50" t="s">
        <v>224</v>
      </c>
      <c r="F8" s="41" t="s">
        <v>559</v>
      </c>
    </row>
    <row r="9" spans="1:13" ht="15.75" customHeight="1" x14ac:dyDescent="0.25">
      <c r="A9" s="500"/>
      <c r="B9" s="956" t="s">
        <v>163</v>
      </c>
      <c r="C9" s="392"/>
      <c r="E9" s="48" t="s">
        <v>225</v>
      </c>
      <c r="F9" s="90" t="s">
        <v>719</v>
      </c>
    </row>
    <row r="10" spans="1:13" ht="15.75" customHeight="1" x14ac:dyDescent="0.25">
      <c r="A10" s="500"/>
      <c r="B10" s="535"/>
      <c r="C10" s="538"/>
      <c r="E10" s="48" t="s">
        <v>226</v>
      </c>
      <c r="F10" s="38" t="s">
        <v>338</v>
      </c>
      <c r="G10" s="38"/>
      <c r="H10" s="38"/>
      <c r="I10" s="38"/>
      <c r="J10" s="38"/>
      <c r="K10" s="38"/>
      <c r="L10" s="38" t="s">
        <v>113</v>
      </c>
      <c r="M10" s="38"/>
    </row>
    <row r="11" spans="1:13" ht="15.75" customHeight="1" x14ac:dyDescent="0.25">
      <c r="A11" s="500"/>
      <c r="B11" s="957" t="s">
        <v>501</v>
      </c>
      <c r="C11" s="392"/>
      <c r="F11" s="38" t="s">
        <v>227</v>
      </c>
      <c r="G11" s="38"/>
      <c r="H11" s="38"/>
      <c r="I11" s="38"/>
      <c r="J11" s="38"/>
      <c r="K11" s="38"/>
      <c r="L11" s="38" t="s">
        <v>114</v>
      </c>
      <c r="M11" s="38"/>
    </row>
    <row r="12" spans="1:13" ht="15.75" customHeight="1" x14ac:dyDescent="0.25">
      <c r="B12" s="536" t="s">
        <v>502</v>
      </c>
      <c r="F12" s="38" t="s">
        <v>230</v>
      </c>
      <c r="G12" s="38" t="s">
        <v>340</v>
      </c>
      <c r="H12" s="38"/>
      <c r="I12" s="38"/>
      <c r="J12" s="38"/>
      <c r="K12" s="38"/>
      <c r="L12" s="38" t="s">
        <v>115</v>
      </c>
      <c r="M12" s="38"/>
    </row>
    <row r="13" spans="1:13" ht="15.75" customHeight="1" x14ac:dyDescent="0.25">
      <c r="A13" s="500"/>
      <c r="B13" s="958" t="s">
        <v>189</v>
      </c>
      <c r="C13" s="392"/>
      <c r="F13" s="38" t="s">
        <v>231</v>
      </c>
      <c r="G13" s="38" t="s">
        <v>339</v>
      </c>
      <c r="H13" s="38"/>
      <c r="I13" s="38"/>
      <c r="J13" s="38"/>
      <c r="K13" s="38"/>
      <c r="L13" s="38" t="s">
        <v>116</v>
      </c>
      <c r="M13" s="38"/>
    </row>
    <row r="14" spans="1:13" ht="15.75" customHeight="1" x14ac:dyDescent="0.25">
      <c r="B14" s="959" t="s">
        <v>299</v>
      </c>
      <c r="C14" s="392"/>
      <c r="F14" s="38" t="s">
        <v>232</v>
      </c>
      <c r="G14" s="38" t="s">
        <v>339</v>
      </c>
      <c r="H14" s="38"/>
      <c r="I14" s="38"/>
      <c r="J14" s="38"/>
      <c r="K14" s="38"/>
      <c r="L14" s="38"/>
      <c r="M14" s="38"/>
    </row>
    <row r="15" spans="1:13" ht="15.75" customHeight="1" x14ac:dyDescent="0.25">
      <c r="B15" s="960" t="s">
        <v>335</v>
      </c>
      <c r="C15" s="392"/>
      <c r="F15" s="38" t="s">
        <v>300</v>
      </c>
      <c r="G15" s="38"/>
      <c r="H15" s="38"/>
      <c r="I15" s="38"/>
      <c r="J15" s="38"/>
      <c r="K15" s="38"/>
      <c r="L15" s="38"/>
      <c r="M15" s="38"/>
    </row>
    <row r="16" spans="1:13" ht="15.75" customHeight="1" x14ac:dyDescent="0.25">
      <c r="B16" s="961" t="s">
        <v>420</v>
      </c>
      <c r="C16" s="393"/>
      <c r="E16" s="48" t="s">
        <v>233</v>
      </c>
    </row>
    <row r="17" spans="1:9" ht="15.75" customHeight="1" x14ac:dyDescent="0.25">
      <c r="B17" s="962" t="s">
        <v>445</v>
      </c>
      <c r="C17" s="339"/>
    </row>
    <row r="19" spans="1:9" ht="15.75" customHeight="1" x14ac:dyDescent="0.25">
      <c r="A19" s="500"/>
      <c r="B19" s="957" t="s">
        <v>505</v>
      </c>
      <c r="C19" s="392"/>
    </row>
    <row r="20" spans="1:9" ht="15.75" customHeight="1" x14ac:dyDescent="0.25">
      <c r="B20" s="536" t="s">
        <v>506</v>
      </c>
    </row>
    <row r="21" spans="1:9" ht="15.75" customHeight="1" x14ac:dyDescent="0.25">
      <c r="A21" s="500"/>
      <c r="B21" s="963" t="s">
        <v>295</v>
      </c>
      <c r="C21" s="392"/>
    </row>
    <row r="22" spans="1:9" ht="15.75" customHeight="1" x14ac:dyDescent="0.25">
      <c r="B22" s="1141" t="s">
        <v>334</v>
      </c>
      <c r="C22" s="392"/>
    </row>
    <row r="23" spans="1:9" ht="15.75" customHeight="1" x14ac:dyDescent="0.25">
      <c r="B23" s="965" t="s">
        <v>353</v>
      </c>
      <c r="C23" s="392"/>
    </row>
    <row r="24" spans="1:9" ht="15.75" customHeight="1" x14ac:dyDescent="0.25">
      <c r="B24" s="1137" t="s">
        <v>352</v>
      </c>
      <c r="C24" s="392"/>
    </row>
    <row r="25" spans="1:9" ht="15.75" customHeight="1" x14ac:dyDescent="0.25">
      <c r="B25" s="1138" t="s">
        <v>422</v>
      </c>
      <c r="C25" s="392"/>
    </row>
    <row r="26" spans="1:9" ht="15.75" customHeight="1" x14ac:dyDescent="0.25">
      <c r="B26" s="1143" t="s">
        <v>423</v>
      </c>
      <c r="C26" s="392"/>
    </row>
    <row r="27" spans="1:9" ht="15.75" customHeight="1" x14ac:dyDescent="0.25">
      <c r="B27" s="1142" t="s">
        <v>38</v>
      </c>
      <c r="C27" s="392"/>
    </row>
    <row r="28" spans="1:9" ht="15.75" customHeight="1" x14ac:dyDescent="0.25">
      <c r="B28" s="970" t="s">
        <v>32</v>
      </c>
      <c r="C28" s="392"/>
      <c r="E28" s="51"/>
      <c r="F28" s="1254"/>
      <c r="G28" s="1254"/>
      <c r="H28" s="1254"/>
      <c r="I28" s="1254"/>
    </row>
    <row r="29" spans="1:9" ht="15.75" customHeight="1" x14ac:dyDescent="0.25">
      <c r="E29" s="50"/>
      <c r="F29" s="42"/>
      <c r="G29" s="42"/>
      <c r="H29" s="42"/>
      <c r="I29" s="42"/>
    </row>
    <row r="30" spans="1:9" ht="15.75" customHeight="1" x14ac:dyDescent="0.25">
      <c r="E30" s="50"/>
      <c r="F30" s="1253"/>
      <c r="G30" s="1253"/>
      <c r="H30" s="1253"/>
      <c r="I30" s="1253"/>
    </row>
    <row r="31" spans="1:9" ht="15.75" customHeight="1" x14ac:dyDescent="0.25">
      <c r="E31" s="50"/>
      <c r="F31" s="42"/>
      <c r="G31" s="42"/>
      <c r="H31" s="42"/>
      <c r="I31" s="42"/>
    </row>
    <row r="32" spans="1:9" ht="15.75" customHeight="1" x14ac:dyDescent="0.25">
      <c r="E32" s="50"/>
      <c r="F32" s="1253"/>
      <c r="G32" s="1253"/>
      <c r="H32" s="1253"/>
      <c r="I32" s="1253"/>
    </row>
    <row r="33" spans="1:9" ht="15.75" customHeight="1" x14ac:dyDescent="0.25">
      <c r="A33" s="500"/>
      <c r="B33" s="957" t="s">
        <v>503</v>
      </c>
      <c r="C33" s="392"/>
      <c r="F33" s="1253"/>
      <c r="G33" s="1253"/>
      <c r="H33" s="1253"/>
      <c r="I33" s="1253"/>
    </row>
    <row r="34" spans="1:9" ht="15.75" customHeight="1" x14ac:dyDescent="0.25">
      <c r="B34" s="536" t="s">
        <v>504</v>
      </c>
    </row>
    <row r="35" spans="1:9" ht="15.75" customHeight="1" x14ac:dyDescent="0.25">
      <c r="B35" s="1135" t="s">
        <v>544</v>
      </c>
      <c r="C35" s="392"/>
    </row>
    <row r="36" spans="1:9" ht="15.75" customHeight="1" x14ac:dyDescent="0.25">
      <c r="B36" s="1136" t="s">
        <v>498</v>
      </c>
      <c r="C36" s="392"/>
    </row>
    <row r="38" spans="1:9" ht="15.75" customHeight="1" thickBot="1" x14ac:dyDescent="0.3"/>
    <row r="39" spans="1:9" ht="15.75" customHeight="1" x14ac:dyDescent="0.25">
      <c r="B39" s="973" t="s">
        <v>358</v>
      </c>
      <c r="C39" s="394"/>
    </row>
    <row r="40" spans="1:9" ht="15.75" customHeight="1" x14ac:dyDescent="0.25">
      <c r="B40" s="974" t="s">
        <v>307</v>
      </c>
      <c r="C40" s="394"/>
    </row>
    <row r="41" spans="1:9" ht="15.75" customHeight="1" x14ac:dyDescent="0.25">
      <c r="B41" s="975" t="s">
        <v>285</v>
      </c>
      <c r="C41" s="394"/>
    </row>
    <row r="42" spans="1:9" ht="15.75" customHeight="1" x14ac:dyDescent="0.25">
      <c r="B42" s="976" t="s">
        <v>137</v>
      </c>
      <c r="C42" s="394"/>
    </row>
    <row r="43" spans="1:9" ht="15.75" customHeight="1" x14ac:dyDescent="0.25">
      <c r="B43" s="977" t="s">
        <v>138</v>
      </c>
      <c r="C43" s="394"/>
    </row>
    <row r="44" spans="1:9" ht="15.75" customHeight="1" x14ac:dyDescent="0.25">
      <c r="B44" s="978" t="s">
        <v>135</v>
      </c>
      <c r="C44" s="394"/>
    </row>
    <row r="45" spans="1:9" ht="15.75" customHeight="1" x14ac:dyDescent="0.25">
      <c r="B45" s="979" t="s">
        <v>303</v>
      </c>
      <c r="C45" s="394"/>
    </row>
    <row r="46" spans="1:9" ht="15.75" customHeight="1" x14ac:dyDescent="0.25">
      <c r="B46" s="979" t="s">
        <v>304</v>
      </c>
      <c r="C46" s="394"/>
    </row>
    <row r="47" spans="1:9" ht="15.75" customHeight="1" x14ac:dyDescent="0.25">
      <c r="B47" s="979" t="s">
        <v>167</v>
      </c>
      <c r="C47" s="394"/>
    </row>
    <row r="48" spans="1:9" ht="15.75" customHeight="1" x14ac:dyDescent="0.25">
      <c r="B48" s="979" t="s">
        <v>309</v>
      </c>
      <c r="C48" s="394"/>
    </row>
    <row r="49" spans="1:3" ht="15.75" customHeight="1" x14ac:dyDescent="0.25">
      <c r="B49" s="979" t="s">
        <v>305</v>
      </c>
      <c r="C49" s="394"/>
    </row>
    <row r="50" spans="1:3" ht="15.75" customHeight="1" x14ac:dyDescent="0.25">
      <c r="B50" s="979" t="s">
        <v>166</v>
      </c>
      <c r="C50" s="394"/>
    </row>
    <row r="51" spans="1:3" ht="15.75" customHeight="1" x14ac:dyDescent="0.25">
      <c r="B51" s="979" t="s">
        <v>306</v>
      </c>
      <c r="C51" s="394"/>
    </row>
    <row r="52" spans="1:3" ht="15.75" customHeight="1" x14ac:dyDescent="0.25">
      <c r="B52" s="980" t="s">
        <v>139</v>
      </c>
      <c r="C52" s="394"/>
    </row>
    <row r="54" spans="1:3" ht="15.75" customHeight="1" thickBot="1" x14ac:dyDescent="0.3">
      <c r="A54" s="501"/>
      <c r="B54" s="502" t="s">
        <v>673</v>
      </c>
      <c r="C54" s="503"/>
    </row>
    <row r="55" spans="1:3" ht="15.75" customHeight="1" x14ac:dyDescent="0.25">
      <c r="A55"/>
      <c r="B55"/>
      <c r="C55"/>
    </row>
    <row r="56" spans="1:3" ht="15.75" customHeight="1" x14ac:dyDescent="0.25">
      <c r="A56"/>
      <c r="B56"/>
      <c r="C56"/>
    </row>
    <row r="57" spans="1:3" ht="15.75" customHeight="1" x14ac:dyDescent="0.25">
      <c r="A57"/>
      <c r="B57"/>
      <c r="C57"/>
    </row>
    <row r="58" spans="1:3" ht="15.75" customHeight="1" x14ac:dyDescent="0.25">
      <c r="A58"/>
      <c r="B58"/>
      <c r="C58"/>
    </row>
    <row r="59" spans="1:3" ht="15.75" customHeight="1" x14ac:dyDescent="0.25">
      <c r="A59"/>
      <c r="B59"/>
      <c r="C59"/>
    </row>
    <row r="60" spans="1:3" ht="15.75" customHeight="1" x14ac:dyDescent="0.25">
      <c r="A60"/>
      <c r="B60"/>
      <c r="C60"/>
    </row>
    <row r="61" spans="1:3" ht="15.75" customHeight="1" x14ac:dyDescent="0.25">
      <c r="A61"/>
      <c r="B61"/>
      <c r="C61"/>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90"/>
  <sheetViews>
    <sheetView zoomScale="77" workbookViewId="0">
      <selection sqref="A1:C61"/>
    </sheetView>
  </sheetViews>
  <sheetFormatPr defaultRowHeight="15.75" x14ac:dyDescent="0.2"/>
  <cols>
    <col min="1" max="1" width="1.42578125" customWidth="1"/>
    <col min="2" max="2" width="13.5703125" customWidth="1"/>
    <col min="3" max="3" width="1.42578125" customWidth="1"/>
    <col min="4" max="4" width="2.28515625" customWidth="1"/>
    <col min="5" max="5" width="1.42578125" style="333" customWidth="1"/>
    <col min="6" max="6" width="3.7109375" style="333" customWidth="1"/>
    <col min="7" max="7" width="8.5703125" style="333" customWidth="1"/>
    <col min="8" max="8" width="8.140625" style="333" customWidth="1"/>
    <col min="9" max="9" width="75.85546875" style="333" customWidth="1"/>
    <col min="10" max="10" width="4.5703125" style="333" customWidth="1"/>
    <col min="11" max="11" width="10.7109375" style="333" customWidth="1"/>
    <col min="12" max="12" width="5" style="333" customWidth="1"/>
  </cols>
  <sheetData>
    <row r="1" spans="1:13" x14ac:dyDescent="0.2">
      <c r="A1" s="1139"/>
      <c r="B1" s="537" t="s">
        <v>673</v>
      </c>
      <c r="C1" s="1140"/>
      <c r="E1" s="342"/>
      <c r="F1" s="342"/>
      <c r="G1" s="342"/>
      <c r="H1" s="342"/>
      <c r="I1" s="342"/>
      <c r="J1" s="342"/>
      <c r="K1" s="342"/>
      <c r="L1" s="342"/>
    </row>
    <row r="2" spans="1:13" ht="18" customHeight="1" thickBot="1" x14ac:dyDescent="0.25">
      <c r="A2" s="500"/>
      <c r="B2" s="954"/>
      <c r="C2" s="53"/>
      <c r="E2" s="343"/>
      <c r="F2" s="1570" t="s">
        <v>402</v>
      </c>
      <c r="G2" s="1570"/>
      <c r="H2" s="1570"/>
      <c r="I2" s="1570"/>
      <c r="J2" s="1570"/>
      <c r="K2" s="1570"/>
      <c r="L2" s="1570"/>
    </row>
    <row r="3" spans="1:13" ht="18" customHeight="1" thickBot="1" x14ac:dyDescent="0.25">
      <c r="A3" s="500"/>
      <c r="B3" s="235" t="s">
        <v>82</v>
      </c>
      <c r="C3" s="53"/>
      <c r="E3" s="356"/>
      <c r="F3" s="1571"/>
      <c r="G3" s="1571"/>
      <c r="H3" s="1571"/>
      <c r="I3" s="1571"/>
      <c r="J3" s="1571"/>
      <c r="K3" s="1571"/>
      <c r="L3" s="1571"/>
    </row>
    <row r="4" spans="1:13" ht="16.5" customHeight="1" x14ac:dyDescent="0.2">
      <c r="A4" s="500"/>
      <c r="B4" s="1250" t="str">
        <f>Title!$B$4</f>
        <v>R6</v>
      </c>
      <c r="C4" s="53"/>
      <c r="E4" s="357"/>
      <c r="F4" s="1572" t="s">
        <v>97</v>
      </c>
      <c r="G4" s="1572"/>
      <c r="H4" s="1572"/>
      <c r="I4" s="1572"/>
      <c r="J4" s="1572"/>
      <c r="K4" s="1572"/>
      <c r="L4" s="1572"/>
    </row>
    <row r="5" spans="1:13" x14ac:dyDescent="0.2">
      <c r="A5" s="500"/>
      <c r="B5" s="1251"/>
      <c r="C5" s="53"/>
      <c r="E5" s="743"/>
      <c r="F5" s="543" t="s">
        <v>6</v>
      </c>
      <c r="G5" s="544" t="s">
        <v>24</v>
      </c>
      <c r="H5" s="744"/>
      <c r="I5" s="745"/>
      <c r="J5" s="746"/>
      <c r="K5" s="746"/>
      <c r="L5" s="746"/>
      <c r="M5" s="798"/>
    </row>
    <row r="6" spans="1:13" ht="13.5" customHeight="1" thickBot="1" x14ac:dyDescent="0.25">
      <c r="A6" s="500"/>
      <c r="B6" s="1252"/>
      <c r="C6" s="53"/>
      <c r="E6" s="1552" t="s">
        <v>582</v>
      </c>
      <c r="F6" s="1552"/>
      <c r="G6" s="1552"/>
      <c r="H6" s="1552"/>
      <c r="I6" s="1552"/>
      <c r="J6" s="1552"/>
      <c r="K6" s="1552"/>
      <c r="L6" s="1552"/>
      <c r="M6" s="798"/>
    </row>
    <row r="7" spans="1:13" ht="13.5" customHeight="1" thickBot="1" x14ac:dyDescent="0.25">
      <c r="A7" s="500"/>
      <c r="B7" s="54"/>
      <c r="C7" s="431"/>
      <c r="E7" s="1552"/>
      <c r="F7" s="1552"/>
      <c r="G7" s="1552"/>
      <c r="H7" s="1552"/>
      <c r="I7" s="1552"/>
      <c r="J7" s="1552"/>
      <c r="K7" s="1552"/>
      <c r="L7" s="1552"/>
      <c r="M7" s="798"/>
    </row>
    <row r="8" spans="1:13" ht="18" x14ac:dyDescent="0.2">
      <c r="A8" s="500"/>
      <c r="B8" s="955" t="s">
        <v>136</v>
      </c>
      <c r="C8" s="392"/>
      <c r="E8" s="100"/>
      <c r="F8" s="816"/>
      <c r="G8" s="268"/>
      <c r="H8" s="268"/>
      <c r="I8" s="268"/>
      <c r="J8" s="268"/>
      <c r="K8" s="268"/>
      <c r="L8" s="268"/>
      <c r="M8" s="798"/>
    </row>
    <row r="9" spans="1:13" x14ac:dyDescent="0.2">
      <c r="A9" s="500"/>
      <c r="B9" s="956" t="s">
        <v>163</v>
      </c>
      <c r="C9" s="392"/>
      <c r="E9" s="747"/>
      <c r="F9" s="747"/>
      <c r="G9" s="677">
        <v>1</v>
      </c>
      <c r="H9" s="270" t="s">
        <v>0</v>
      </c>
      <c r="I9" s="648" t="s">
        <v>75</v>
      </c>
      <c r="J9" s="648" t="s">
        <v>208</v>
      </c>
      <c r="K9" s="648" t="s">
        <v>1</v>
      </c>
      <c r="L9" s="760">
        <v>1</v>
      </c>
      <c r="M9" s="798"/>
    </row>
    <row r="10" spans="1:13" x14ac:dyDescent="0.2">
      <c r="A10" s="500"/>
      <c r="B10" s="535"/>
      <c r="C10" s="538"/>
      <c r="E10" s="748"/>
      <c r="F10" s="748"/>
      <c r="G10" s="702">
        <v>2</v>
      </c>
      <c r="H10" s="701" t="s">
        <v>0</v>
      </c>
      <c r="I10" s="749" t="s">
        <v>393</v>
      </c>
      <c r="J10" s="700" t="s">
        <v>208</v>
      </c>
      <c r="K10" s="700" t="s">
        <v>1</v>
      </c>
      <c r="L10" s="759">
        <v>1</v>
      </c>
      <c r="M10" s="798"/>
    </row>
    <row r="11" spans="1:13" x14ac:dyDescent="0.2">
      <c r="A11" s="500"/>
      <c r="B11" s="957" t="s">
        <v>501</v>
      </c>
      <c r="C11" s="392"/>
      <c r="E11" s="750"/>
      <c r="F11" s="750"/>
      <c r="G11" s="677">
        <v>3</v>
      </c>
      <c r="H11" s="750" t="s">
        <v>0</v>
      </c>
      <c r="I11" s="757" t="s">
        <v>403</v>
      </c>
      <c r="J11" s="757" t="s">
        <v>6</v>
      </c>
      <c r="K11" s="757" t="s">
        <v>1</v>
      </c>
      <c r="L11" s="761">
        <v>0</v>
      </c>
      <c r="M11" s="798"/>
    </row>
    <row r="12" spans="1:13" x14ac:dyDescent="0.2">
      <c r="A12" s="52"/>
      <c r="B12" s="536" t="s">
        <v>502</v>
      </c>
      <c r="C12" s="53"/>
      <c r="E12" s="748"/>
      <c r="F12" s="748"/>
      <c r="G12" s="702">
        <v>4</v>
      </c>
      <c r="H12" s="701" t="s">
        <v>49</v>
      </c>
      <c r="I12" s="266" t="s">
        <v>25</v>
      </c>
      <c r="J12" s="700" t="s">
        <v>208</v>
      </c>
      <c r="K12" s="700" t="s">
        <v>1</v>
      </c>
      <c r="L12" s="759">
        <v>5</v>
      </c>
      <c r="M12" s="798"/>
    </row>
    <row r="13" spans="1:13" x14ac:dyDescent="0.2">
      <c r="A13" s="500"/>
      <c r="B13" s="958" t="s">
        <v>189</v>
      </c>
      <c r="C13" s="392"/>
      <c r="E13" s="750"/>
      <c r="F13" s="750"/>
      <c r="G13" s="703">
        <v>5</v>
      </c>
      <c r="H13" s="275" t="s">
        <v>49</v>
      </c>
      <c r="I13" s="279" t="s">
        <v>26</v>
      </c>
      <c r="J13" s="276" t="s">
        <v>208</v>
      </c>
      <c r="K13" s="276" t="s">
        <v>1</v>
      </c>
      <c r="L13" s="758">
        <v>5</v>
      </c>
      <c r="M13" s="798"/>
    </row>
    <row r="14" spans="1:13" x14ac:dyDescent="0.2">
      <c r="A14" s="52"/>
      <c r="B14" s="959" t="s">
        <v>299</v>
      </c>
      <c r="C14" s="392"/>
      <c r="E14" s="748"/>
      <c r="F14" s="748"/>
      <c r="G14" s="702">
        <v>6</v>
      </c>
      <c r="H14" s="701" t="s">
        <v>2</v>
      </c>
      <c r="I14" s="266" t="s">
        <v>404</v>
      </c>
      <c r="J14" s="700" t="s">
        <v>208</v>
      </c>
      <c r="K14" s="700" t="s">
        <v>4</v>
      </c>
      <c r="L14" s="759">
        <v>5</v>
      </c>
      <c r="M14" s="798"/>
    </row>
    <row r="15" spans="1:13" x14ac:dyDescent="0.2">
      <c r="A15" s="52"/>
      <c r="B15" s="960" t="s">
        <v>335</v>
      </c>
      <c r="C15" s="392"/>
      <c r="E15" s="750"/>
      <c r="F15" s="750"/>
      <c r="G15" s="703">
        <v>7</v>
      </c>
      <c r="H15" s="541" t="s">
        <v>2</v>
      </c>
      <c r="I15" s="279" t="s">
        <v>22</v>
      </c>
      <c r="J15" s="276" t="s">
        <v>208</v>
      </c>
      <c r="K15" s="276" t="s">
        <v>4</v>
      </c>
      <c r="L15" s="758">
        <v>5</v>
      </c>
      <c r="M15" s="798"/>
    </row>
    <row r="16" spans="1:13" x14ac:dyDescent="0.2">
      <c r="A16" s="52"/>
      <c r="B16" s="961" t="s">
        <v>420</v>
      </c>
      <c r="C16" s="393"/>
      <c r="E16" s="750"/>
      <c r="F16" s="748"/>
      <c r="G16" s="702">
        <v>8</v>
      </c>
      <c r="H16" s="701" t="s">
        <v>62</v>
      </c>
      <c r="I16" s="266" t="s">
        <v>23</v>
      </c>
      <c r="J16" s="700" t="s">
        <v>208</v>
      </c>
      <c r="K16" s="700" t="s">
        <v>4</v>
      </c>
      <c r="L16" s="759">
        <v>5</v>
      </c>
      <c r="M16" s="798"/>
    </row>
    <row r="17" spans="1:13" x14ac:dyDescent="0.2">
      <c r="A17" s="52"/>
      <c r="B17" s="962" t="s">
        <v>445</v>
      </c>
      <c r="C17" s="339"/>
      <c r="E17" s="750"/>
      <c r="F17" s="750"/>
      <c r="G17" s="703">
        <v>9</v>
      </c>
      <c r="H17" s="275" t="s">
        <v>62</v>
      </c>
      <c r="I17" s="275" t="s">
        <v>12</v>
      </c>
      <c r="J17" s="276" t="s">
        <v>208</v>
      </c>
      <c r="K17" s="276" t="s">
        <v>4</v>
      </c>
      <c r="L17" s="758">
        <v>5</v>
      </c>
      <c r="M17" s="798"/>
    </row>
    <row r="18" spans="1:13" x14ac:dyDescent="0.2">
      <c r="A18" s="52"/>
      <c r="B18" s="54"/>
      <c r="C18" s="53"/>
      <c r="E18" s="748"/>
      <c r="F18" s="748"/>
      <c r="G18" s="702">
        <v>10</v>
      </c>
      <c r="H18" s="701" t="s">
        <v>62</v>
      </c>
      <c r="I18" s="266" t="s">
        <v>583</v>
      </c>
      <c r="J18" s="700" t="s">
        <v>208</v>
      </c>
      <c r="K18" s="700" t="s">
        <v>4</v>
      </c>
      <c r="L18" s="759" t="s">
        <v>57</v>
      </c>
      <c r="M18" s="798"/>
    </row>
    <row r="19" spans="1:13" x14ac:dyDescent="0.2">
      <c r="A19" s="500"/>
      <c r="B19" s="957" t="s">
        <v>505</v>
      </c>
      <c r="C19" s="392"/>
      <c r="E19" s="750"/>
      <c r="F19" s="750"/>
      <c r="G19" s="703">
        <v>11</v>
      </c>
      <c r="H19" s="275" t="s">
        <v>62</v>
      </c>
      <c r="I19" s="279" t="s">
        <v>584</v>
      </c>
      <c r="J19" s="276" t="s">
        <v>208</v>
      </c>
      <c r="K19" s="276" t="s">
        <v>4</v>
      </c>
      <c r="L19" s="758" t="s">
        <v>57</v>
      </c>
      <c r="M19" s="798"/>
    </row>
    <row r="20" spans="1:13" x14ac:dyDescent="0.2">
      <c r="A20" s="52"/>
      <c r="B20" s="536" t="s">
        <v>506</v>
      </c>
      <c r="C20" s="53"/>
      <c r="E20" s="748"/>
      <c r="F20" s="748"/>
      <c r="G20" s="702">
        <v>18</v>
      </c>
      <c r="H20" s="701" t="s">
        <v>375</v>
      </c>
      <c r="I20" s="266" t="s">
        <v>8</v>
      </c>
      <c r="J20" s="700" t="s">
        <v>371</v>
      </c>
      <c r="K20" s="700" t="s">
        <v>4</v>
      </c>
      <c r="L20" s="759" t="s">
        <v>57</v>
      </c>
      <c r="M20" s="798"/>
    </row>
    <row r="21" spans="1:13" x14ac:dyDescent="0.2">
      <c r="A21" s="500"/>
      <c r="B21" s="963" t="s">
        <v>295</v>
      </c>
      <c r="C21" s="392"/>
      <c r="E21" s="750"/>
      <c r="F21" s="750"/>
      <c r="G21" s="703">
        <v>19</v>
      </c>
      <c r="H21" s="541" t="s">
        <v>62</v>
      </c>
      <c r="I21" s="279" t="s">
        <v>211</v>
      </c>
      <c r="J21" s="276" t="s">
        <v>371</v>
      </c>
      <c r="K21" s="276" t="s">
        <v>4</v>
      </c>
      <c r="L21" s="758">
        <v>1</v>
      </c>
      <c r="M21" s="798"/>
    </row>
    <row r="22" spans="1:13" x14ac:dyDescent="0.25">
      <c r="A22" s="52"/>
      <c r="B22" s="1141" t="s">
        <v>334</v>
      </c>
      <c r="C22" s="392"/>
      <c r="E22" s="748"/>
      <c r="F22" s="748"/>
      <c r="G22" s="702"/>
      <c r="H22" s="701"/>
      <c r="I22" s="266"/>
      <c r="J22" s="700"/>
      <c r="K22" s="700"/>
      <c r="L22" s="759"/>
      <c r="M22" s="798"/>
    </row>
    <row r="23" spans="1:13" x14ac:dyDescent="0.25">
      <c r="A23" s="52"/>
      <c r="B23" s="965" t="s">
        <v>353</v>
      </c>
      <c r="C23" s="392"/>
      <c r="E23" s="750"/>
      <c r="F23" s="750"/>
      <c r="G23" s="703"/>
      <c r="H23" s="275"/>
      <c r="I23" s="275"/>
      <c r="J23" s="276"/>
      <c r="K23" s="276"/>
      <c r="L23" s="758"/>
      <c r="M23" s="798"/>
    </row>
    <row r="24" spans="1:13" x14ac:dyDescent="0.2">
      <c r="A24" s="52"/>
      <c r="B24" s="1137" t="s">
        <v>352</v>
      </c>
      <c r="C24" s="392"/>
      <c r="E24" s="748"/>
      <c r="F24" s="748"/>
      <c r="G24" s="702"/>
      <c r="H24" s="701"/>
      <c r="I24" s="266"/>
      <c r="J24" s="700"/>
      <c r="K24" s="700"/>
      <c r="L24" s="759"/>
      <c r="M24" s="798"/>
    </row>
    <row r="25" spans="1:13" x14ac:dyDescent="0.2">
      <c r="A25" s="52"/>
      <c r="B25" s="1138" t="s">
        <v>422</v>
      </c>
      <c r="C25" s="392"/>
      <c r="E25" s="750"/>
      <c r="F25" s="750"/>
      <c r="G25" s="703" t="s">
        <v>7</v>
      </c>
      <c r="H25" s="275"/>
      <c r="I25" s="275" t="s">
        <v>379</v>
      </c>
      <c r="J25" s="276"/>
      <c r="K25" s="276"/>
      <c r="L25" s="758"/>
      <c r="M25" s="798"/>
    </row>
    <row r="26" spans="1:13" x14ac:dyDescent="0.25">
      <c r="A26" s="52"/>
      <c r="B26" s="1143" t="s">
        <v>423</v>
      </c>
      <c r="C26" s="392"/>
      <c r="E26" s="748"/>
      <c r="F26" s="748"/>
      <c r="G26" s="702"/>
      <c r="H26" s="701"/>
      <c r="I26" s="701" t="s">
        <v>380</v>
      </c>
      <c r="J26" s="700"/>
      <c r="K26" s="700"/>
      <c r="L26" s="759"/>
      <c r="M26" s="798"/>
    </row>
    <row r="27" spans="1:13" x14ac:dyDescent="0.2">
      <c r="A27" s="52"/>
      <c r="B27" s="1142" t="s">
        <v>38</v>
      </c>
      <c r="C27" s="392"/>
      <c r="E27" s="650"/>
      <c r="F27" s="650"/>
      <c r="G27" s="609"/>
      <c r="H27" s="609"/>
      <c r="I27" s="279"/>
      <c r="J27" s="648"/>
      <c r="K27" s="648"/>
      <c r="L27" s="760"/>
      <c r="M27" s="798"/>
    </row>
    <row r="28" spans="1:13" ht="18" x14ac:dyDescent="0.2">
      <c r="A28" s="52"/>
      <c r="B28" s="970" t="s">
        <v>32</v>
      </c>
      <c r="C28" s="392"/>
      <c r="E28" s="697"/>
      <c r="F28" s="697"/>
      <c r="G28" s="626"/>
      <c r="H28" s="626"/>
      <c r="I28" s="701" t="s">
        <v>361</v>
      </c>
      <c r="J28" s="700"/>
      <c r="K28" s="700"/>
      <c r="L28" s="759"/>
      <c r="M28" s="798"/>
    </row>
    <row r="29" spans="1:13" x14ac:dyDescent="0.2">
      <c r="A29" s="52"/>
      <c r="B29" s="54"/>
      <c r="C29" s="53"/>
      <c r="E29" s="650"/>
      <c r="F29" s="650"/>
      <c r="G29" s="609"/>
      <c r="H29" s="609"/>
      <c r="I29" s="279" t="s">
        <v>362</v>
      </c>
      <c r="J29" s="753"/>
      <c r="K29" s="753"/>
      <c r="L29" s="753"/>
      <c r="M29" s="798"/>
    </row>
    <row r="30" spans="1:13" x14ac:dyDescent="0.2">
      <c r="A30" s="52"/>
      <c r="B30" s="54"/>
      <c r="C30" s="53"/>
      <c r="E30" s="697"/>
      <c r="F30" s="697"/>
      <c r="G30" s="626"/>
      <c r="H30" s="626"/>
      <c r="I30" s="305"/>
      <c r="J30" s="751"/>
      <c r="K30" s="751"/>
      <c r="L30" s="751"/>
      <c r="M30" s="798"/>
    </row>
    <row r="31" spans="1:13" x14ac:dyDescent="0.2">
      <c r="A31" s="52"/>
      <c r="B31" s="54"/>
      <c r="C31" s="53"/>
      <c r="E31" s="742"/>
      <c r="F31" s="272"/>
      <c r="G31" s="273"/>
      <c r="H31" s="273"/>
      <c r="I31" s="828"/>
      <c r="J31" s="753"/>
      <c r="K31" s="753"/>
      <c r="L31" s="753"/>
      <c r="M31" s="798"/>
    </row>
    <row r="32" spans="1:13" x14ac:dyDescent="0.2">
      <c r="A32" s="52"/>
      <c r="B32" s="54"/>
      <c r="C32" s="53"/>
      <c r="E32" s="754"/>
      <c r="F32" s="306"/>
      <c r="G32" s="624"/>
      <c r="H32" s="624"/>
      <c r="I32" s="624"/>
      <c r="J32" s="751"/>
      <c r="K32" s="751"/>
      <c r="L32" s="751"/>
      <c r="M32" s="798"/>
    </row>
    <row r="33" spans="1:13" x14ac:dyDescent="0.2">
      <c r="A33" s="500"/>
      <c r="B33" s="957" t="s">
        <v>503</v>
      </c>
      <c r="C33" s="392"/>
      <c r="E33" s="742"/>
      <c r="F33" s="274"/>
      <c r="G33" s="827"/>
      <c r="H33" s="827"/>
      <c r="I33" s="828"/>
      <c r="J33" s="753"/>
      <c r="K33" s="753"/>
      <c r="L33" s="753"/>
      <c r="M33" s="798"/>
    </row>
    <row r="34" spans="1:13" x14ac:dyDescent="0.2">
      <c r="A34" s="52"/>
      <c r="B34" s="536" t="s">
        <v>504</v>
      </c>
      <c r="C34" s="53"/>
      <c r="E34" s="600"/>
      <c r="F34" s="600"/>
      <c r="G34" s="826"/>
      <c r="H34" s="826"/>
      <c r="I34" s="624"/>
      <c r="J34" s="751"/>
      <c r="K34" s="751"/>
      <c r="L34" s="751"/>
      <c r="M34" s="798"/>
    </row>
    <row r="35" spans="1:13" x14ac:dyDescent="0.2">
      <c r="A35" s="52"/>
      <c r="B35" s="1135" t="s">
        <v>544</v>
      </c>
      <c r="C35" s="392"/>
      <c r="E35" s="741"/>
      <c r="F35" s="741"/>
      <c r="G35" s="827"/>
      <c r="H35" s="827"/>
      <c r="I35" s="828"/>
      <c r="J35" s="753"/>
      <c r="K35" s="753"/>
      <c r="L35" s="753"/>
      <c r="M35" s="798"/>
    </row>
    <row r="36" spans="1:13" ht="18" x14ac:dyDescent="0.2">
      <c r="A36" s="52"/>
      <c r="B36" s="1136" t="s">
        <v>498</v>
      </c>
      <c r="C36" s="392"/>
      <c r="E36" s="751"/>
      <c r="F36" s="751"/>
      <c r="G36" s="752"/>
      <c r="H36" s="751"/>
      <c r="I36" s="751"/>
      <c r="J36" s="751"/>
      <c r="K36" s="751"/>
      <c r="L36" s="751"/>
      <c r="M36" s="798"/>
    </row>
    <row r="37" spans="1:13" x14ac:dyDescent="0.2">
      <c r="A37" s="52"/>
      <c r="B37" s="54"/>
      <c r="C37" s="53"/>
      <c r="E37" s="755"/>
      <c r="F37" s="755"/>
      <c r="G37" s="308"/>
      <c r="H37" s="309"/>
      <c r="I37" s="756"/>
      <c r="J37" s="309"/>
      <c r="K37" s="309"/>
      <c r="L37" s="311"/>
      <c r="M37" s="798"/>
    </row>
    <row r="38" spans="1:13" ht="13.5" thickBot="1" x14ac:dyDescent="0.25">
      <c r="A38" s="52"/>
      <c r="B38" s="54"/>
      <c r="C38" s="53"/>
      <c r="E38" s="801"/>
      <c r="F38" s="801"/>
      <c r="G38" s="801"/>
      <c r="H38" s="801"/>
      <c r="I38" s="801"/>
      <c r="J38" s="801"/>
      <c r="K38" s="801"/>
      <c r="L38" s="801"/>
      <c r="M38" s="798"/>
    </row>
    <row r="39" spans="1:13" ht="18" x14ac:dyDescent="0.2">
      <c r="A39" s="52"/>
      <c r="B39" s="973" t="s">
        <v>358</v>
      </c>
      <c r="C39" s="394"/>
      <c r="E39" s="313"/>
      <c r="F39" s="313"/>
      <c r="G39" s="314"/>
      <c r="H39" s="313"/>
      <c r="I39" s="313"/>
      <c r="J39" s="313"/>
      <c r="K39" s="313"/>
      <c r="L39" s="313"/>
      <c r="M39" s="798"/>
    </row>
    <row r="40" spans="1:13" ht="18" x14ac:dyDescent="0.2">
      <c r="A40" s="52"/>
      <c r="B40" s="974" t="s">
        <v>307</v>
      </c>
      <c r="C40" s="394"/>
      <c r="E40" s="313"/>
      <c r="F40" s="313"/>
      <c r="G40" s="314"/>
      <c r="H40" s="313"/>
      <c r="I40" s="313"/>
      <c r="J40" s="313"/>
      <c r="K40" s="313"/>
      <c r="L40" s="313"/>
      <c r="M40" s="798"/>
    </row>
    <row r="41" spans="1:13" ht="14.25" x14ac:dyDescent="0.2">
      <c r="A41" s="52"/>
      <c r="B41" s="975" t="s">
        <v>285</v>
      </c>
      <c r="C41" s="394"/>
      <c r="E41" s="651"/>
      <c r="F41" s="651"/>
      <c r="G41" s="651"/>
      <c r="H41" s="651"/>
      <c r="I41" s="651"/>
      <c r="J41" s="651"/>
      <c r="K41" s="651"/>
      <c r="L41" s="651"/>
      <c r="M41" s="798"/>
    </row>
    <row r="42" spans="1:13" ht="14.25" x14ac:dyDescent="0.2">
      <c r="A42" s="52"/>
      <c r="B42" s="976" t="s">
        <v>137</v>
      </c>
      <c r="C42" s="394"/>
      <c r="E42" s="651"/>
      <c r="F42" s="651"/>
      <c r="G42" s="651"/>
      <c r="H42" s="651"/>
      <c r="I42" s="651"/>
      <c r="J42" s="651"/>
      <c r="K42" s="651"/>
      <c r="L42" s="651"/>
      <c r="M42" s="798"/>
    </row>
    <row r="43" spans="1:13" ht="14.25" x14ac:dyDescent="0.2">
      <c r="A43" s="52"/>
      <c r="B43" s="977" t="s">
        <v>138</v>
      </c>
      <c r="C43" s="394"/>
      <c r="E43" s="651"/>
      <c r="F43" s="651"/>
      <c r="G43" s="651"/>
      <c r="H43" s="651"/>
      <c r="I43" s="651"/>
      <c r="J43" s="651"/>
      <c r="K43" s="651"/>
      <c r="L43" s="651"/>
      <c r="M43" s="798"/>
    </row>
    <row r="44" spans="1:13" ht="14.25" x14ac:dyDescent="0.2">
      <c r="A44" s="52"/>
      <c r="B44" s="978" t="s">
        <v>135</v>
      </c>
      <c r="C44" s="394"/>
      <c r="E44" s="651"/>
      <c r="F44" s="651"/>
      <c r="G44" s="651"/>
      <c r="H44" s="651"/>
      <c r="I44" s="651"/>
      <c r="J44" s="651"/>
      <c r="K44" s="651"/>
      <c r="L44" s="651"/>
      <c r="M44" s="798"/>
    </row>
    <row r="45" spans="1:13" ht="14.25" x14ac:dyDescent="0.2">
      <c r="A45" s="52"/>
      <c r="B45" s="979" t="s">
        <v>303</v>
      </c>
      <c r="C45" s="394"/>
      <c r="E45" s="651"/>
      <c r="F45" s="651"/>
      <c r="G45" s="651"/>
      <c r="H45" s="651"/>
      <c r="I45" s="651"/>
      <c r="J45" s="651"/>
      <c r="K45" s="651"/>
      <c r="L45" s="651"/>
      <c r="M45" s="798"/>
    </row>
    <row r="46" spans="1:13" ht="14.25" x14ac:dyDescent="0.2">
      <c r="A46" s="52"/>
      <c r="B46" s="979" t="s">
        <v>304</v>
      </c>
      <c r="C46" s="394"/>
      <c r="E46" s="651"/>
      <c r="F46" s="651"/>
      <c r="G46" s="651"/>
      <c r="H46" s="651"/>
      <c r="I46" s="651"/>
      <c r="J46" s="651"/>
      <c r="K46" s="651"/>
      <c r="L46" s="651"/>
      <c r="M46" s="798"/>
    </row>
    <row r="47" spans="1:13" ht="14.25" x14ac:dyDescent="0.2">
      <c r="A47" s="52"/>
      <c r="B47" s="979" t="s">
        <v>167</v>
      </c>
      <c r="C47" s="394"/>
      <c r="E47" s="651"/>
      <c r="F47" s="651"/>
      <c r="G47" s="651"/>
      <c r="H47" s="651"/>
      <c r="I47" s="651"/>
      <c r="J47" s="651"/>
      <c r="K47" s="651"/>
      <c r="L47" s="651"/>
      <c r="M47" s="798"/>
    </row>
    <row r="48" spans="1:13" ht="14.25" x14ac:dyDescent="0.2">
      <c r="A48" s="52"/>
      <c r="B48" s="979" t="s">
        <v>309</v>
      </c>
      <c r="C48" s="394"/>
      <c r="E48" s="651"/>
      <c r="F48" s="651"/>
      <c r="G48" s="651"/>
      <c r="H48" s="651"/>
      <c r="I48" s="651"/>
      <c r="J48" s="651"/>
      <c r="K48" s="651"/>
      <c r="L48" s="651"/>
      <c r="M48" s="798"/>
    </row>
    <row r="49" spans="1:13" ht="14.25" x14ac:dyDescent="0.2">
      <c r="A49" s="52"/>
      <c r="B49" s="979" t="s">
        <v>305</v>
      </c>
      <c r="C49" s="394"/>
      <c r="E49" s="798"/>
      <c r="F49" s="798"/>
      <c r="G49" s="798"/>
      <c r="H49" s="798"/>
      <c r="I49" s="798"/>
      <c r="J49" s="798"/>
      <c r="K49" s="798"/>
      <c r="L49" s="798"/>
      <c r="M49" s="798"/>
    </row>
    <row r="50" spans="1:13" ht="14.25" x14ac:dyDescent="0.2">
      <c r="A50" s="52"/>
      <c r="B50" s="979" t="s">
        <v>166</v>
      </c>
      <c r="C50" s="394"/>
      <c r="E50" s="798"/>
      <c r="F50" s="798"/>
      <c r="G50" s="798"/>
      <c r="H50" s="798"/>
      <c r="I50" s="798"/>
      <c r="J50" s="798"/>
      <c r="K50" s="798"/>
      <c r="L50" s="798"/>
      <c r="M50" s="798"/>
    </row>
    <row r="51" spans="1:13" ht="14.25" x14ac:dyDescent="0.2">
      <c r="A51" s="52"/>
      <c r="B51" s="979" t="s">
        <v>306</v>
      </c>
      <c r="C51" s="394"/>
      <c r="E51"/>
      <c r="F51"/>
      <c r="G51"/>
      <c r="H51"/>
      <c r="I51"/>
      <c r="J51"/>
      <c r="K51"/>
      <c r="L51"/>
    </row>
    <row r="52" spans="1:13" ht="14.25" x14ac:dyDescent="0.2">
      <c r="A52" s="52"/>
      <c r="B52" s="980" t="s">
        <v>139</v>
      </c>
      <c r="C52" s="394"/>
      <c r="E52"/>
      <c r="F52"/>
      <c r="G52"/>
      <c r="H52"/>
      <c r="I52"/>
      <c r="J52"/>
      <c r="K52"/>
      <c r="L52"/>
    </row>
    <row r="53" spans="1:13" ht="12.75" x14ac:dyDescent="0.2">
      <c r="A53" s="52"/>
      <c r="B53" s="54"/>
      <c r="C53" s="53"/>
      <c r="E53"/>
      <c r="F53"/>
      <c r="G53"/>
      <c r="H53"/>
      <c r="I53"/>
      <c r="J53"/>
      <c r="K53"/>
      <c r="L53"/>
    </row>
    <row r="54" spans="1:13" ht="16.5" thickBot="1" x14ac:dyDescent="0.25">
      <c r="A54" s="501"/>
      <c r="B54" s="502" t="s">
        <v>673</v>
      </c>
      <c r="C54" s="503"/>
      <c r="E54"/>
      <c r="F54"/>
      <c r="G54"/>
      <c r="H54"/>
      <c r="I54"/>
      <c r="J54"/>
      <c r="K54"/>
      <c r="L54"/>
    </row>
    <row r="55" spans="1:13" ht="12.75" x14ac:dyDescent="0.2">
      <c r="A55" s="798"/>
      <c r="B55" s="798"/>
      <c r="C55" s="798"/>
      <c r="E55"/>
      <c r="F55"/>
      <c r="G55"/>
      <c r="H55"/>
      <c r="I55"/>
      <c r="J55"/>
      <c r="K55"/>
      <c r="L55"/>
    </row>
    <row r="56" spans="1:13" ht="12.75" x14ac:dyDescent="0.2">
      <c r="A56" s="798"/>
      <c r="B56" s="798"/>
      <c r="C56" s="798"/>
      <c r="E56"/>
      <c r="F56"/>
      <c r="G56"/>
      <c r="H56"/>
      <c r="I56"/>
      <c r="J56"/>
      <c r="K56"/>
      <c r="L56"/>
    </row>
    <row r="57" spans="1:13" ht="12.75" x14ac:dyDescent="0.2">
      <c r="A57" s="798"/>
      <c r="B57" s="798"/>
      <c r="C57" s="798"/>
      <c r="E57"/>
      <c r="F57"/>
      <c r="G57"/>
      <c r="H57"/>
      <c r="I57"/>
      <c r="J57"/>
      <c r="K57"/>
      <c r="L57"/>
    </row>
    <row r="58" spans="1:13" ht="12.75" x14ac:dyDescent="0.2">
      <c r="A58" s="798"/>
      <c r="B58" s="798"/>
      <c r="C58" s="798"/>
      <c r="E58"/>
      <c r="F58"/>
      <c r="G58"/>
      <c r="H58"/>
      <c r="I58"/>
      <c r="J58"/>
      <c r="K58"/>
      <c r="L58"/>
    </row>
    <row r="59" spans="1:13" ht="12.75" x14ac:dyDescent="0.2">
      <c r="A59" s="798"/>
      <c r="B59" s="798"/>
      <c r="C59" s="798"/>
      <c r="E59"/>
      <c r="F59"/>
      <c r="G59"/>
      <c r="H59"/>
      <c r="I59"/>
      <c r="J59"/>
      <c r="K59"/>
      <c r="L59"/>
    </row>
    <row r="60" spans="1:13" ht="12.75" x14ac:dyDescent="0.2">
      <c r="A60" s="798"/>
      <c r="B60" s="798"/>
      <c r="C60" s="798"/>
      <c r="E60"/>
      <c r="F60"/>
      <c r="G60"/>
      <c r="H60"/>
      <c r="I60"/>
      <c r="J60"/>
      <c r="K60"/>
      <c r="L60"/>
    </row>
    <row r="61" spans="1:13" ht="12.75" x14ac:dyDescent="0.2">
      <c r="A61" s="798"/>
      <c r="B61" s="798"/>
      <c r="C61" s="798"/>
      <c r="E61"/>
      <c r="F61"/>
      <c r="G61"/>
      <c r="H61"/>
      <c r="I61"/>
      <c r="J61"/>
      <c r="K61"/>
      <c r="L61"/>
    </row>
    <row r="62" spans="1:13" ht="12.75" x14ac:dyDescent="0.2">
      <c r="E62"/>
      <c r="F62"/>
      <c r="G62"/>
      <c r="H62"/>
      <c r="I62"/>
      <c r="J62"/>
      <c r="K62"/>
      <c r="L62"/>
    </row>
    <row r="63" spans="1:13" ht="12.75" x14ac:dyDescent="0.2">
      <c r="E63"/>
      <c r="F63"/>
      <c r="G63"/>
      <c r="H63"/>
      <c r="I63"/>
      <c r="J63"/>
      <c r="K63"/>
      <c r="L63"/>
    </row>
    <row r="64" spans="1:13" ht="12.75" x14ac:dyDescent="0.2">
      <c r="E64"/>
      <c r="F64"/>
      <c r="G64"/>
      <c r="H64"/>
      <c r="I64"/>
      <c r="J64"/>
      <c r="K64"/>
      <c r="L64"/>
    </row>
    <row r="65" spans="5:12" ht="12.75" x14ac:dyDescent="0.2">
      <c r="E65"/>
      <c r="F65"/>
      <c r="G65"/>
      <c r="H65"/>
      <c r="I65"/>
      <c r="J65"/>
      <c r="K65"/>
      <c r="L65"/>
    </row>
    <row r="66" spans="5:12" ht="12.75" x14ac:dyDescent="0.2">
      <c r="E66"/>
      <c r="F66"/>
      <c r="G66"/>
      <c r="H66"/>
      <c r="I66"/>
      <c r="J66"/>
      <c r="K66"/>
      <c r="L66"/>
    </row>
    <row r="67" spans="5:12" ht="12.75" x14ac:dyDescent="0.2">
      <c r="E67"/>
      <c r="F67"/>
      <c r="G67"/>
      <c r="H67"/>
      <c r="I67"/>
      <c r="J67"/>
      <c r="K67"/>
      <c r="L67"/>
    </row>
    <row r="68" spans="5:12" ht="12.75" x14ac:dyDescent="0.2">
      <c r="E68"/>
      <c r="F68"/>
      <c r="G68"/>
      <c r="H68"/>
      <c r="I68"/>
      <c r="J68"/>
      <c r="K68"/>
      <c r="L68"/>
    </row>
    <row r="69" spans="5:12" ht="12.75" x14ac:dyDescent="0.2">
      <c r="E69"/>
      <c r="F69"/>
      <c r="G69"/>
      <c r="H69"/>
      <c r="I69"/>
      <c r="J69"/>
      <c r="K69"/>
      <c r="L69"/>
    </row>
    <row r="70" spans="5:12" ht="12.75" x14ac:dyDescent="0.2">
      <c r="E70"/>
      <c r="F70"/>
      <c r="G70"/>
      <c r="H70"/>
      <c r="I70"/>
      <c r="J70"/>
      <c r="K70"/>
      <c r="L70"/>
    </row>
    <row r="71" spans="5:12" ht="12.75" x14ac:dyDescent="0.2">
      <c r="E71"/>
      <c r="F71"/>
      <c r="G71"/>
      <c r="H71"/>
      <c r="I71"/>
      <c r="J71"/>
      <c r="K71"/>
      <c r="L71"/>
    </row>
    <row r="72" spans="5:12" ht="12.75" x14ac:dyDescent="0.2">
      <c r="E72"/>
      <c r="F72"/>
      <c r="G72"/>
      <c r="H72"/>
      <c r="I72"/>
      <c r="J72"/>
      <c r="K72"/>
      <c r="L72"/>
    </row>
    <row r="73" spans="5:12" ht="12.75" x14ac:dyDescent="0.2">
      <c r="E73"/>
      <c r="F73"/>
      <c r="G73"/>
      <c r="H73"/>
      <c r="I73"/>
      <c r="J73"/>
      <c r="K73"/>
      <c r="L73"/>
    </row>
    <row r="74" spans="5:12" ht="12.75" x14ac:dyDescent="0.2">
      <c r="E74"/>
      <c r="F74"/>
      <c r="G74"/>
      <c r="H74"/>
      <c r="I74"/>
      <c r="J74"/>
      <c r="K74"/>
      <c r="L74"/>
    </row>
    <row r="75" spans="5:12" ht="12.75" x14ac:dyDescent="0.2">
      <c r="E75"/>
      <c r="F75"/>
      <c r="G75"/>
      <c r="H75"/>
      <c r="I75"/>
      <c r="J75"/>
      <c r="K75"/>
      <c r="L75"/>
    </row>
    <row r="76" spans="5:12" ht="12.75" x14ac:dyDescent="0.2">
      <c r="E76"/>
      <c r="F76"/>
      <c r="G76"/>
      <c r="H76"/>
      <c r="I76"/>
      <c r="J76"/>
      <c r="K76"/>
      <c r="L76"/>
    </row>
    <row r="77" spans="5:12" ht="12.75" x14ac:dyDescent="0.2">
      <c r="E77"/>
      <c r="F77"/>
      <c r="G77"/>
      <c r="H77"/>
      <c r="I77"/>
      <c r="J77"/>
      <c r="K77"/>
      <c r="L77"/>
    </row>
    <row r="78" spans="5:12" ht="12.75" x14ac:dyDescent="0.2">
      <c r="E78"/>
      <c r="F78"/>
      <c r="G78"/>
      <c r="H78"/>
      <c r="I78"/>
      <c r="J78"/>
      <c r="K78"/>
      <c r="L78"/>
    </row>
    <row r="79" spans="5:12" ht="12.75" x14ac:dyDescent="0.2">
      <c r="E79"/>
      <c r="F79"/>
      <c r="G79"/>
      <c r="H79"/>
      <c r="I79"/>
      <c r="J79"/>
      <c r="K79"/>
      <c r="L79"/>
    </row>
    <row r="80" spans="5:12" ht="12.75" x14ac:dyDescent="0.2">
      <c r="E80"/>
      <c r="F80"/>
      <c r="G80"/>
      <c r="H80"/>
      <c r="I80"/>
      <c r="J80"/>
      <c r="K80"/>
      <c r="L80"/>
    </row>
    <row r="81" spans="5:12" ht="12.75" x14ac:dyDescent="0.2">
      <c r="E81"/>
      <c r="F81"/>
      <c r="G81"/>
      <c r="H81"/>
      <c r="I81"/>
      <c r="J81"/>
      <c r="K81"/>
      <c r="L81"/>
    </row>
    <row r="82" spans="5:12" ht="12.75" x14ac:dyDescent="0.2">
      <c r="E82"/>
      <c r="F82"/>
      <c r="G82"/>
      <c r="H82"/>
      <c r="I82"/>
      <c r="J82"/>
      <c r="K82"/>
      <c r="L82"/>
    </row>
    <row r="83" spans="5:12" ht="12.75" x14ac:dyDescent="0.2">
      <c r="E83"/>
      <c r="F83"/>
      <c r="G83"/>
      <c r="H83"/>
      <c r="I83"/>
      <c r="J83"/>
      <c r="K83"/>
      <c r="L83"/>
    </row>
    <row r="84" spans="5:12" ht="18" x14ac:dyDescent="0.2">
      <c r="G84" s="334"/>
    </row>
    <row r="85" spans="5:12" ht="18" x14ac:dyDescent="0.2">
      <c r="G85" s="334"/>
    </row>
    <row r="86" spans="5:12" ht="18" x14ac:dyDescent="0.2">
      <c r="G86" s="334"/>
    </row>
    <row r="87" spans="5:12" ht="18" x14ac:dyDescent="0.2">
      <c r="G87" s="334"/>
    </row>
    <row r="88" spans="5:12" ht="18" x14ac:dyDescent="0.2">
      <c r="G88" s="334"/>
    </row>
    <row r="89" spans="5:12" ht="18" x14ac:dyDescent="0.2">
      <c r="G89" s="334"/>
    </row>
    <row r="90" spans="5:12" ht="18" x14ac:dyDescent="0.2">
      <c r="G90" s="334"/>
    </row>
  </sheetData>
  <mergeCells count="5">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61"/>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4" ht="15.75" x14ac:dyDescent="0.2">
      <c r="A1" s="1139"/>
      <c r="B1" s="537" t="s">
        <v>673</v>
      </c>
      <c r="C1" s="1140"/>
      <c r="E1" s="740"/>
      <c r="F1" s="740"/>
      <c r="G1" s="740"/>
      <c r="H1" s="740"/>
      <c r="I1" s="740"/>
      <c r="J1" s="740"/>
      <c r="K1" s="740"/>
      <c r="L1" s="740"/>
      <c r="M1" s="739"/>
    </row>
    <row r="2" spans="1:14" ht="18.75" thickBot="1" x14ac:dyDescent="0.25">
      <c r="A2" s="500"/>
      <c r="B2" s="954"/>
      <c r="C2" s="53"/>
      <c r="E2" s="738"/>
      <c r="F2" s="1573" t="s">
        <v>101</v>
      </c>
      <c r="G2" s="1573"/>
      <c r="H2" s="1573"/>
      <c r="I2" s="1573"/>
      <c r="J2" s="1573"/>
      <c r="K2" s="1573"/>
      <c r="L2" s="1573"/>
      <c r="M2" s="1573"/>
    </row>
    <row r="3" spans="1:14" ht="18.75" thickBot="1" x14ac:dyDescent="0.25">
      <c r="A3" s="500"/>
      <c r="B3" s="235" t="s">
        <v>82</v>
      </c>
      <c r="C3" s="53"/>
      <c r="E3" s="250"/>
      <c r="F3" s="1564"/>
      <c r="G3" s="1564"/>
      <c r="H3" s="1564"/>
      <c r="I3" s="1564"/>
      <c r="J3" s="1564"/>
      <c r="K3" s="1564"/>
      <c r="L3" s="1564"/>
      <c r="M3" s="1564"/>
    </row>
    <row r="4" spans="1:14" ht="15.75" customHeight="1" x14ac:dyDescent="0.2">
      <c r="A4" s="500"/>
      <c r="B4" s="1250" t="str">
        <f>Title!$B$4</f>
        <v>R6</v>
      </c>
      <c r="C4" s="53"/>
      <c r="E4" s="251"/>
      <c r="F4" s="1565" t="s">
        <v>98</v>
      </c>
      <c r="G4" s="1565"/>
      <c r="H4" s="1565"/>
      <c r="I4" s="1565"/>
      <c r="J4" s="1565"/>
      <c r="K4" s="1565"/>
      <c r="L4" s="1565"/>
      <c r="M4" s="1565"/>
    </row>
    <row r="5" spans="1:14" ht="15.75" x14ac:dyDescent="0.2">
      <c r="A5" s="500"/>
      <c r="B5" s="1251"/>
      <c r="C5" s="53"/>
      <c r="E5" s="542"/>
      <c r="F5" s="543"/>
      <c r="G5" s="344" t="s">
        <v>65</v>
      </c>
      <c r="H5" s="545"/>
      <c r="I5" s="546"/>
      <c r="J5" s="546"/>
      <c r="K5" s="546"/>
      <c r="L5" s="546"/>
      <c r="M5" s="547"/>
      <c r="N5" s="798"/>
    </row>
    <row r="6" spans="1:14" ht="16.5" thickBot="1" x14ac:dyDescent="0.25">
      <c r="A6" s="500"/>
      <c r="B6" s="1252"/>
      <c r="C6" s="53"/>
      <c r="E6" s="542"/>
      <c r="F6" s="543"/>
      <c r="G6" s="344" t="s">
        <v>76</v>
      </c>
      <c r="H6" s="546"/>
      <c r="I6" s="546"/>
      <c r="J6" s="546"/>
      <c r="K6" s="546"/>
      <c r="L6" s="546"/>
      <c r="M6" s="547"/>
      <c r="N6" s="798"/>
    </row>
    <row r="7" spans="1:14" ht="13.5" customHeight="1" thickBot="1" x14ac:dyDescent="0.25">
      <c r="A7" s="500"/>
      <c r="B7" s="54"/>
      <c r="C7" s="431"/>
      <c r="E7" s="1574" t="s">
        <v>585</v>
      </c>
      <c r="F7" s="1574"/>
      <c r="G7" s="1574"/>
      <c r="H7" s="1574"/>
      <c r="I7" s="1574"/>
      <c r="J7" s="1574"/>
      <c r="K7" s="1574"/>
      <c r="L7" s="1574"/>
      <c r="M7" s="1574"/>
      <c r="N7" s="1574"/>
    </row>
    <row r="8" spans="1:14" ht="12.75" customHeight="1" x14ac:dyDescent="0.2">
      <c r="A8" s="500"/>
      <c r="B8" s="955" t="s">
        <v>136</v>
      </c>
      <c r="C8" s="392"/>
      <c r="E8" s="1574"/>
      <c r="F8" s="1574"/>
      <c r="G8" s="1574"/>
      <c r="H8" s="1574"/>
      <c r="I8" s="1574"/>
      <c r="J8" s="1574"/>
      <c r="K8" s="1574"/>
      <c r="L8" s="1574"/>
      <c r="M8" s="1574"/>
      <c r="N8" s="1574"/>
    </row>
    <row r="9" spans="1:14" ht="12.75" customHeight="1" x14ac:dyDescent="0.2">
      <c r="A9" s="500"/>
      <c r="B9" s="956" t="s">
        <v>163</v>
      </c>
      <c r="C9" s="392"/>
      <c r="E9" s="252"/>
      <c r="F9" s="252"/>
      <c r="G9" s="557">
        <v>6</v>
      </c>
      <c r="H9" s="556" t="s">
        <v>0</v>
      </c>
      <c r="I9" s="557" t="s">
        <v>66</v>
      </c>
      <c r="J9" s="557" t="s">
        <v>208</v>
      </c>
      <c r="K9" s="557" t="s">
        <v>1</v>
      </c>
      <c r="L9" s="558">
        <v>1</v>
      </c>
      <c r="M9" s="559">
        <v>0.4375</v>
      </c>
      <c r="N9" s="798"/>
    </row>
    <row r="10" spans="1:14" ht="15.75" x14ac:dyDescent="0.2">
      <c r="A10" s="500"/>
      <c r="B10" s="535"/>
      <c r="C10" s="538"/>
      <c r="E10" s="560"/>
      <c r="F10" s="560"/>
      <c r="G10" s="570">
        <f>G9+1</f>
        <v>7</v>
      </c>
      <c r="H10" s="561" t="s">
        <v>0</v>
      </c>
      <c r="I10" s="561" t="s">
        <v>364</v>
      </c>
      <c r="J10" s="562" t="s">
        <v>208</v>
      </c>
      <c r="K10" s="562" t="s">
        <v>1</v>
      </c>
      <c r="L10" s="563">
        <v>1</v>
      </c>
      <c r="M10" s="737">
        <f t="shared" ref="M10:M17" si="0">M9+TIME(0,L9,0)</f>
        <v>0.43819444444444444</v>
      </c>
      <c r="N10" s="798"/>
    </row>
    <row r="11" spans="1:14" ht="15.75" x14ac:dyDescent="0.2">
      <c r="A11" s="500"/>
      <c r="B11" s="957" t="s">
        <v>501</v>
      </c>
      <c r="C11" s="392"/>
      <c r="E11" s="101"/>
      <c r="F11" s="101"/>
      <c r="G11" s="345">
        <v>3</v>
      </c>
      <c r="H11" s="565" t="s">
        <v>2</v>
      </c>
      <c r="I11" s="566" t="s">
        <v>99</v>
      </c>
      <c r="J11" s="567" t="s">
        <v>208</v>
      </c>
      <c r="K11" s="557" t="s">
        <v>4</v>
      </c>
      <c r="L11" s="568">
        <v>3</v>
      </c>
      <c r="M11" s="569">
        <f t="shared" si="0"/>
        <v>0.43888888888888888</v>
      </c>
      <c r="N11" s="798"/>
    </row>
    <row r="12" spans="1:14" ht="15.75" x14ac:dyDescent="0.2">
      <c r="A12" s="52"/>
      <c r="B12" s="536" t="s">
        <v>502</v>
      </c>
      <c r="C12" s="53"/>
      <c r="E12" s="560"/>
      <c r="F12" s="560"/>
      <c r="G12" s="570">
        <v>4</v>
      </c>
      <c r="H12" s="561" t="s">
        <v>0</v>
      </c>
      <c r="I12" s="571" t="s">
        <v>366</v>
      </c>
      <c r="J12" s="562" t="s">
        <v>208</v>
      </c>
      <c r="K12" s="562" t="s">
        <v>1</v>
      </c>
      <c r="L12" s="563">
        <v>3</v>
      </c>
      <c r="M12" s="564">
        <f t="shared" si="0"/>
        <v>0.44097222222222221</v>
      </c>
      <c r="N12" s="798"/>
    </row>
    <row r="13" spans="1:14" ht="15.75" x14ac:dyDescent="0.2">
      <c r="A13" s="500"/>
      <c r="B13" s="958" t="s">
        <v>189</v>
      </c>
      <c r="C13" s="392"/>
      <c r="E13" s="101"/>
      <c r="F13" s="101"/>
      <c r="G13" s="345">
        <v>4.0999999999999996</v>
      </c>
      <c r="H13" s="565" t="s">
        <v>0</v>
      </c>
      <c r="I13" s="572" t="s">
        <v>542</v>
      </c>
      <c r="J13" s="567" t="s">
        <v>208</v>
      </c>
      <c r="K13" s="557" t="s">
        <v>1</v>
      </c>
      <c r="L13" s="568">
        <v>2</v>
      </c>
      <c r="M13" s="569">
        <f t="shared" si="0"/>
        <v>0.44305555555555554</v>
      </c>
      <c r="N13" s="798"/>
    </row>
    <row r="14" spans="1:14" ht="15.75" x14ac:dyDescent="0.2">
      <c r="A14" s="52"/>
      <c r="B14" s="959" t="s">
        <v>299</v>
      </c>
      <c r="C14" s="392"/>
      <c r="E14" s="560"/>
      <c r="F14" s="560"/>
      <c r="G14" s="573">
        <v>5</v>
      </c>
      <c r="H14" s="562" t="s">
        <v>49</v>
      </c>
      <c r="I14" s="562" t="s">
        <v>586</v>
      </c>
      <c r="J14" s="562" t="s">
        <v>208</v>
      </c>
      <c r="K14" s="562" t="s">
        <v>1</v>
      </c>
      <c r="L14" s="563">
        <v>40</v>
      </c>
      <c r="M14" s="564">
        <f t="shared" si="0"/>
        <v>0.44444444444444442</v>
      </c>
      <c r="N14" s="798"/>
    </row>
    <row r="15" spans="1:14" ht="15.75" x14ac:dyDescent="0.2">
      <c r="A15" s="52"/>
      <c r="B15" s="960" t="s">
        <v>335</v>
      </c>
      <c r="C15" s="392"/>
      <c r="E15" s="101"/>
      <c r="F15" s="101"/>
      <c r="G15" s="574">
        <v>6</v>
      </c>
      <c r="H15" s="567" t="s">
        <v>62</v>
      </c>
      <c r="I15" s="566" t="s">
        <v>13</v>
      </c>
      <c r="J15" s="567" t="s">
        <v>208</v>
      </c>
      <c r="K15" s="567" t="s">
        <v>4</v>
      </c>
      <c r="L15" s="568">
        <v>30</v>
      </c>
      <c r="M15" s="569">
        <f t="shared" si="0"/>
        <v>0.47222222222222221</v>
      </c>
      <c r="N15" s="798"/>
    </row>
    <row r="16" spans="1:14" ht="15.75" x14ac:dyDescent="0.2">
      <c r="A16" s="52"/>
      <c r="B16" s="961" t="s">
        <v>420</v>
      </c>
      <c r="C16" s="393"/>
      <c r="E16" s="560"/>
      <c r="F16" s="560"/>
      <c r="G16" s="573">
        <v>7</v>
      </c>
      <c r="H16" s="562" t="s">
        <v>2</v>
      </c>
      <c r="I16" s="571" t="s">
        <v>100</v>
      </c>
      <c r="J16" s="562" t="s">
        <v>208</v>
      </c>
      <c r="K16" s="562" t="s">
        <v>4</v>
      </c>
      <c r="L16" s="563">
        <v>40</v>
      </c>
      <c r="M16" s="564">
        <f t="shared" si="0"/>
        <v>0.49305555555555552</v>
      </c>
      <c r="N16" s="798"/>
    </row>
    <row r="17" spans="1:14" ht="15.75" x14ac:dyDescent="0.2">
      <c r="A17" s="52"/>
      <c r="B17" s="962" t="s">
        <v>445</v>
      </c>
      <c r="C17" s="339"/>
      <c r="E17" s="101"/>
      <c r="F17" s="101"/>
      <c r="G17" s="574">
        <v>8</v>
      </c>
      <c r="H17" s="345" t="s">
        <v>74</v>
      </c>
      <c r="I17" s="567" t="s">
        <v>211</v>
      </c>
      <c r="J17" s="567"/>
      <c r="K17" s="567"/>
      <c r="L17" s="568"/>
      <c r="M17" s="569">
        <f t="shared" si="0"/>
        <v>0.52083333333333326</v>
      </c>
      <c r="N17" s="798"/>
    </row>
    <row r="18" spans="1:14" ht="15.75" x14ac:dyDescent="0.2">
      <c r="A18" s="52"/>
      <c r="B18" s="54"/>
      <c r="C18" s="53"/>
      <c r="E18" s="560"/>
      <c r="F18" s="560"/>
      <c r="G18" s="573"/>
      <c r="H18" s="562"/>
      <c r="I18" s="562"/>
      <c r="J18" s="562"/>
      <c r="K18" s="562"/>
      <c r="L18" s="563"/>
      <c r="M18" s="564"/>
      <c r="N18" s="798"/>
    </row>
    <row r="19" spans="1:14" ht="15.75" x14ac:dyDescent="0.2">
      <c r="A19" s="500"/>
      <c r="B19" s="957" t="s">
        <v>505</v>
      </c>
      <c r="C19" s="392"/>
      <c r="E19" s="346"/>
      <c r="F19" s="833"/>
      <c r="G19" s="347" t="s">
        <v>7</v>
      </c>
      <c r="H19" s="347"/>
      <c r="I19" s="348" t="s">
        <v>379</v>
      </c>
      <c r="J19" s="300"/>
      <c r="K19" s="300"/>
      <c r="L19" s="300"/>
      <c r="M19" s="301"/>
      <c r="N19" s="798"/>
    </row>
    <row r="20" spans="1:14" ht="15.75" x14ac:dyDescent="0.2">
      <c r="A20" s="52"/>
      <c r="B20" s="536" t="s">
        <v>506</v>
      </c>
      <c r="C20" s="53"/>
      <c r="E20" s="349"/>
      <c r="F20" s="834"/>
      <c r="G20" s="350"/>
      <c r="H20" s="350"/>
      <c r="I20" s="350" t="s">
        <v>380</v>
      </c>
      <c r="J20" s="297"/>
      <c r="K20" s="297"/>
      <c r="L20" s="297"/>
      <c r="M20" s="299"/>
      <c r="N20" s="798"/>
    </row>
    <row r="21" spans="1:14" ht="15.75" x14ac:dyDescent="0.2">
      <c r="A21" s="500"/>
      <c r="B21" s="963" t="s">
        <v>295</v>
      </c>
      <c r="C21" s="392"/>
      <c r="E21" s="346"/>
      <c r="F21" s="835"/>
      <c r="G21" s="351"/>
      <c r="H21" s="351"/>
      <c r="I21" s="348"/>
      <c r="J21" s="300"/>
      <c r="K21" s="300"/>
      <c r="L21" s="300"/>
      <c r="M21" s="301"/>
      <c r="N21" s="798"/>
    </row>
    <row r="22" spans="1:14" ht="15.75" x14ac:dyDescent="0.25">
      <c r="A22" s="52"/>
      <c r="B22" s="1141" t="s">
        <v>334</v>
      </c>
      <c r="C22" s="392"/>
      <c r="E22" s="836"/>
      <c r="F22" s="836"/>
      <c r="G22" s="352"/>
      <c r="H22" s="352"/>
      <c r="I22" s="350" t="s">
        <v>361</v>
      </c>
      <c r="J22" s="297"/>
      <c r="K22" s="297"/>
      <c r="L22" s="297"/>
      <c r="M22" s="299"/>
      <c r="N22" s="798"/>
    </row>
    <row r="23" spans="1:14" ht="15.75" x14ac:dyDescent="0.25">
      <c r="A23" s="52"/>
      <c r="B23" s="965" t="s">
        <v>353</v>
      </c>
      <c r="C23" s="392"/>
      <c r="E23" s="837"/>
      <c r="F23" s="837"/>
      <c r="G23" s="351"/>
      <c r="H23" s="351"/>
      <c r="I23" s="348" t="s">
        <v>362</v>
      </c>
      <c r="J23" s="300"/>
      <c r="K23" s="300"/>
      <c r="L23" s="300"/>
      <c r="M23" s="301"/>
      <c r="N23" s="798"/>
    </row>
    <row r="24" spans="1:14" ht="18" x14ac:dyDescent="0.2">
      <c r="A24" s="52"/>
      <c r="B24" s="1137" t="s">
        <v>352</v>
      </c>
      <c r="C24" s="392"/>
      <c r="E24" s="297"/>
      <c r="F24" s="297"/>
      <c r="G24" s="298"/>
      <c r="H24" s="297"/>
      <c r="I24" s="297"/>
      <c r="J24" s="297"/>
      <c r="K24" s="297"/>
      <c r="L24" s="297"/>
      <c r="M24" s="299"/>
      <c r="N24" s="798"/>
    </row>
    <row r="25" spans="1:14" ht="15.75" x14ac:dyDescent="0.2">
      <c r="A25" s="52"/>
      <c r="B25" s="1138" t="s">
        <v>422</v>
      </c>
      <c r="C25" s="392"/>
      <c r="E25" s="838"/>
      <c r="F25" s="838"/>
      <c r="G25" s="838"/>
      <c r="H25" s="838"/>
      <c r="I25" s="838"/>
      <c r="J25" s="838"/>
      <c r="K25" s="838"/>
      <c r="L25" s="838"/>
      <c r="M25" s="838"/>
    </row>
    <row r="26" spans="1:14" ht="15.75" x14ac:dyDescent="0.25">
      <c r="A26" s="52"/>
      <c r="B26" s="1143" t="s">
        <v>423</v>
      </c>
      <c r="C26" s="392"/>
      <c r="E26" s="838"/>
      <c r="F26" s="838"/>
      <c r="G26" s="838"/>
      <c r="H26" s="838"/>
      <c r="I26" s="838"/>
      <c r="J26" s="838"/>
      <c r="K26" s="838"/>
      <c r="L26" s="838"/>
      <c r="M26" s="838"/>
    </row>
    <row r="27" spans="1:14" ht="15.75" x14ac:dyDescent="0.2">
      <c r="A27" s="52"/>
      <c r="B27" s="1142" t="s">
        <v>38</v>
      </c>
      <c r="C27" s="392"/>
      <c r="E27" s="798"/>
      <c r="F27" s="798"/>
      <c r="G27" s="798"/>
      <c r="H27" s="798"/>
      <c r="I27" s="798"/>
      <c r="J27" s="798"/>
      <c r="K27" s="798"/>
      <c r="L27" s="798"/>
      <c r="M27" s="798"/>
      <c r="N27" s="798"/>
    </row>
    <row r="28" spans="1:14" ht="12.75" customHeight="1" x14ac:dyDescent="0.2">
      <c r="A28" s="52"/>
      <c r="B28" s="970" t="s">
        <v>32</v>
      </c>
      <c r="C28" s="392"/>
      <c r="E28" s="798"/>
      <c r="F28" s="798"/>
      <c r="G28" s="798"/>
      <c r="H28" s="798"/>
      <c r="I28" s="798"/>
      <c r="J28" s="798"/>
      <c r="K28" s="798"/>
      <c r="L28" s="798"/>
      <c r="M28" s="798"/>
      <c r="N28" s="798"/>
    </row>
    <row r="29" spans="1:14" x14ac:dyDescent="0.2">
      <c r="A29" s="52"/>
      <c r="B29" s="54"/>
      <c r="C29" s="53"/>
      <c r="E29" s="798"/>
      <c r="F29" s="798"/>
      <c r="G29" s="798"/>
      <c r="H29" s="798"/>
      <c r="I29" s="798"/>
      <c r="J29" s="798"/>
      <c r="K29" s="798"/>
      <c r="L29" s="798"/>
      <c r="M29" s="798"/>
      <c r="N29" s="798"/>
    </row>
    <row r="30" spans="1:14" x14ac:dyDescent="0.2">
      <c r="A30" s="52"/>
      <c r="B30" s="54"/>
      <c r="C30" s="53"/>
      <c r="E30" s="798"/>
      <c r="F30" s="798"/>
      <c r="G30" s="798"/>
      <c r="H30" s="798"/>
      <c r="I30" s="798"/>
      <c r="J30" s="798"/>
      <c r="K30" s="798"/>
      <c r="L30" s="798"/>
      <c r="M30" s="798"/>
      <c r="N30" s="798"/>
    </row>
    <row r="31" spans="1:14" x14ac:dyDescent="0.2">
      <c r="A31" s="52"/>
      <c r="B31" s="54"/>
      <c r="C31" s="53"/>
      <c r="E31" s="798"/>
      <c r="F31" s="798"/>
      <c r="G31" s="798"/>
      <c r="H31" s="798"/>
      <c r="I31" s="798"/>
      <c r="J31" s="798"/>
      <c r="K31" s="798"/>
      <c r="L31" s="798"/>
      <c r="M31" s="798"/>
      <c r="N31" s="798"/>
    </row>
    <row r="32" spans="1:14" x14ac:dyDescent="0.2">
      <c r="A32" s="52"/>
      <c r="B32" s="54"/>
      <c r="C32" s="53"/>
      <c r="E32" s="798"/>
      <c r="F32" s="798"/>
      <c r="G32" s="798"/>
      <c r="H32" s="798"/>
      <c r="I32" s="798"/>
      <c r="J32" s="798"/>
      <c r="K32" s="798"/>
      <c r="L32" s="798"/>
      <c r="M32" s="798"/>
      <c r="N32" s="798"/>
    </row>
    <row r="33" spans="1:15" ht="15.75" x14ac:dyDescent="0.2">
      <c r="A33" s="500"/>
      <c r="B33" s="957" t="s">
        <v>503</v>
      </c>
      <c r="C33" s="392"/>
      <c r="E33" s="798"/>
      <c r="F33" s="798"/>
      <c r="G33" s="798"/>
      <c r="H33" s="798"/>
      <c r="I33" s="798"/>
      <c r="J33" s="798"/>
      <c r="K33" s="798"/>
      <c r="L33" s="798"/>
      <c r="M33" s="798"/>
      <c r="N33" s="798"/>
    </row>
    <row r="34" spans="1:15" ht="15.75" x14ac:dyDescent="0.2">
      <c r="A34" s="52"/>
      <c r="B34" s="536" t="s">
        <v>504</v>
      </c>
      <c r="C34" s="53"/>
      <c r="E34" s="798"/>
      <c r="F34" s="798"/>
      <c r="G34" s="798"/>
      <c r="H34" s="798"/>
      <c r="I34" s="798"/>
      <c r="J34" s="798"/>
      <c r="K34" s="798"/>
      <c r="L34" s="798"/>
      <c r="M34" s="798"/>
      <c r="N34" s="798"/>
    </row>
    <row r="35" spans="1:15" ht="15.75" x14ac:dyDescent="0.25">
      <c r="A35" s="52"/>
      <c r="B35" s="1135" t="s">
        <v>544</v>
      </c>
      <c r="C35" s="392"/>
      <c r="E35" s="798"/>
      <c r="F35" s="798"/>
      <c r="G35" s="798"/>
      <c r="H35" s="798"/>
      <c r="I35" s="798"/>
      <c r="J35" s="798"/>
      <c r="K35" s="798"/>
      <c r="L35" s="798"/>
      <c r="M35" s="798"/>
      <c r="N35" s="798"/>
      <c r="O35" s="490"/>
    </row>
    <row r="36" spans="1:15" ht="15.75" x14ac:dyDescent="0.25">
      <c r="A36" s="52"/>
      <c r="B36" s="1136" t="s">
        <v>498</v>
      </c>
      <c r="C36" s="392"/>
      <c r="E36" s="798"/>
      <c r="F36" s="798"/>
      <c r="G36" s="798"/>
      <c r="H36" s="798"/>
      <c r="I36" s="798"/>
      <c r="J36" s="798"/>
      <c r="K36" s="798"/>
      <c r="L36" s="798"/>
      <c r="M36" s="798"/>
      <c r="N36" s="798"/>
      <c r="O36" s="491"/>
    </row>
    <row r="37" spans="1:15" ht="15" x14ac:dyDescent="0.25">
      <c r="A37" s="52"/>
      <c r="B37" s="54"/>
      <c r="C37" s="53"/>
      <c r="E37" s="798"/>
      <c r="F37" s="798"/>
      <c r="G37" s="798"/>
      <c r="H37" s="798"/>
      <c r="I37" s="798"/>
      <c r="J37" s="798"/>
      <c r="K37" s="798"/>
      <c r="L37" s="798"/>
      <c r="M37" s="798"/>
      <c r="N37" s="798"/>
      <c r="O37" s="492"/>
    </row>
    <row r="38" spans="1:15" ht="15.75" thickBot="1" x14ac:dyDescent="0.3">
      <c r="A38" s="52"/>
      <c r="B38" s="54"/>
      <c r="C38" s="53"/>
      <c r="E38" s="798"/>
      <c r="F38" s="798"/>
      <c r="G38" s="798"/>
      <c r="H38" s="798"/>
      <c r="I38" s="798"/>
      <c r="J38" s="798"/>
      <c r="K38" s="798"/>
      <c r="L38" s="798"/>
      <c r="M38" s="798"/>
      <c r="N38" s="798"/>
      <c r="O38" s="492"/>
    </row>
    <row r="39" spans="1:15" ht="15" x14ac:dyDescent="0.25">
      <c r="A39" s="52"/>
      <c r="B39" s="973" t="s">
        <v>358</v>
      </c>
      <c r="C39" s="394"/>
      <c r="O39" s="491"/>
    </row>
    <row r="40" spans="1:15" ht="15" customHeight="1" x14ac:dyDescent="0.25">
      <c r="A40" s="52"/>
      <c r="B40" s="974" t="s">
        <v>307</v>
      </c>
      <c r="C40" s="394"/>
      <c r="O40" s="491"/>
    </row>
    <row r="41" spans="1:15" ht="15" customHeight="1" x14ac:dyDescent="0.25">
      <c r="A41" s="52"/>
      <c r="B41" s="975" t="s">
        <v>285</v>
      </c>
      <c r="C41" s="394"/>
      <c r="O41" s="491"/>
    </row>
    <row r="42" spans="1:15" ht="15" x14ac:dyDescent="0.25">
      <c r="A42" s="52"/>
      <c r="B42" s="976" t="s">
        <v>137</v>
      </c>
      <c r="C42" s="394"/>
      <c r="O42" s="492"/>
    </row>
    <row r="43" spans="1:15" ht="15" x14ac:dyDescent="0.25">
      <c r="A43" s="52"/>
      <c r="B43" s="977" t="s">
        <v>138</v>
      </c>
      <c r="C43" s="394"/>
      <c r="O43" s="492"/>
    </row>
    <row r="44" spans="1:15" ht="15" x14ac:dyDescent="0.25">
      <c r="A44" s="52"/>
      <c r="B44" s="978" t="s">
        <v>135</v>
      </c>
      <c r="C44" s="394"/>
      <c r="O44" s="493"/>
    </row>
    <row r="45" spans="1:15" ht="15" x14ac:dyDescent="0.25">
      <c r="A45" s="52"/>
      <c r="B45" s="979" t="s">
        <v>303</v>
      </c>
      <c r="C45" s="394"/>
      <c r="O45" s="493"/>
    </row>
    <row r="46" spans="1:15" ht="15" x14ac:dyDescent="0.25">
      <c r="A46" s="52"/>
      <c r="B46" s="979" t="s">
        <v>304</v>
      </c>
      <c r="C46" s="394"/>
      <c r="O46" s="492"/>
    </row>
    <row r="47" spans="1:15" ht="15" x14ac:dyDescent="0.25">
      <c r="A47" s="52"/>
      <c r="B47" s="979" t="s">
        <v>167</v>
      </c>
      <c r="C47" s="394"/>
      <c r="O47" s="492"/>
    </row>
    <row r="48" spans="1:15" ht="15" x14ac:dyDescent="0.25">
      <c r="A48" s="52"/>
      <c r="B48" s="979" t="s">
        <v>309</v>
      </c>
      <c r="C48" s="394"/>
      <c r="O48" s="491"/>
    </row>
    <row r="49" spans="1:15" ht="15" x14ac:dyDescent="0.25">
      <c r="A49" s="52"/>
      <c r="B49" s="979" t="s">
        <v>305</v>
      </c>
      <c r="C49" s="394"/>
      <c r="O49" s="494"/>
    </row>
    <row r="50" spans="1:15" ht="14.25" x14ac:dyDescent="0.2">
      <c r="A50" s="52"/>
      <c r="B50" s="979" t="s">
        <v>166</v>
      </c>
      <c r="C50" s="394"/>
    </row>
    <row r="51" spans="1:15" ht="14.25" x14ac:dyDescent="0.2">
      <c r="A51" s="52"/>
      <c r="B51" s="979" t="s">
        <v>306</v>
      </c>
      <c r="C51" s="394"/>
    </row>
    <row r="52" spans="1:15" ht="14.25" x14ac:dyDescent="0.2">
      <c r="A52" s="52"/>
      <c r="B52" s="980" t="s">
        <v>139</v>
      </c>
      <c r="C52" s="394"/>
    </row>
    <row r="53" spans="1:15" x14ac:dyDescent="0.2">
      <c r="A53" s="52"/>
      <c r="B53" s="54"/>
      <c r="C53" s="53"/>
    </row>
    <row r="54" spans="1:15" ht="16.5" thickBot="1" x14ac:dyDescent="0.25">
      <c r="A54" s="501"/>
      <c r="B54" s="502" t="s">
        <v>673</v>
      </c>
      <c r="C54" s="503"/>
    </row>
    <row r="55" spans="1:15" x14ac:dyDescent="0.2">
      <c r="A55" s="798"/>
      <c r="B55" s="798"/>
      <c r="C55" s="798"/>
    </row>
    <row r="56" spans="1:15" x14ac:dyDescent="0.2">
      <c r="A56" s="798"/>
      <c r="B56" s="798"/>
      <c r="C56" s="798"/>
    </row>
    <row r="57" spans="1:15" x14ac:dyDescent="0.2">
      <c r="A57" s="798"/>
      <c r="B57" s="798"/>
      <c r="C57" s="798"/>
    </row>
    <row r="58" spans="1:15" x14ac:dyDescent="0.2">
      <c r="A58" s="798"/>
      <c r="B58" s="798"/>
      <c r="C58" s="798"/>
    </row>
    <row r="59" spans="1:15" x14ac:dyDescent="0.2">
      <c r="A59" s="798"/>
      <c r="B59" s="798"/>
      <c r="C59" s="798"/>
    </row>
    <row r="60" spans="1:15" x14ac:dyDescent="0.2">
      <c r="A60" s="798"/>
      <c r="B60" s="798"/>
      <c r="C60" s="798"/>
    </row>
    <row r="61" spans="1:15" x14ac:dyDescent="0.2">
      <c r="A61" s="798"/>
      <c r="B61" s="798"/>
      <c r="C61" s="798"/>
    </row>
  </sheetData>
  <mergeCells count="5">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M61"/>
  <sheetViews>
    <sheetView zoomScale="66" workbookViewId="0">
      <selection activeCell="B14" sqref="B14"/>
    </sheetView>
  </sheetViews>
  <sheetFormatPr defaultRowHeight="15.75" x14ac:dyDescent="0.2"/>
  <cols>
    <col min="1" max="1" width="1.42578125" customWidth="1"/>
    <col min="2" max="2" width="13.5703125" customWidth="1"/>
    <col min="3" max="3" width="1.42578125" customWidth="1"/>
    <col min="5" max="5" width="1.42578125" style="333" customWidth="1"/>
    <col min="6" max="6" width="3.7109375" style="333" customWidth="1"/>
    <col min="7" max="7" width="5.85546875" style="333" customWidth="1"/>
    <col min="8" max="8" width="8.140625" style="333" customWidth="1"/>
    <col min="9" max="9" width="75.85546875" style="333" customWidth="1"/>
    <col min="10" max="10" width="4.5703125" style="333" customWidth="1"/>
    <col min="11" max="11" width="10.7109375" style="333" customWidth="1"/>
    <col min="12" max="12" width="5" style="333" customWidth="1"/>
    <col min="13" max="13" width="10.85546875" style="335" customWidth="1"/>
  </cols>
  <sheetData>
    <row r="1" spans="1:13" x14ac:dyDescent="0.2">
      <c r="A1" s="1139"/>
      <c r="B1" s="537" t="s">
        <v>673</v>
      </c>
      <c r="C1" s="1140"/>
      <c r="E1" s="382"/>
      <c r="F1" s="382"/>
      <c r="G1" s="382"/>
      <c r="H1" s="382"/>
      <c r="I1" s="382"/>
      <c r="J1" s="382"/>
      <c r="K1" s="382"/>
      <c r="L1" s="382"/>
      <c r="M1" s="383"/>
    </row>
    <row r="2" spans="1:13" ht="18.75" thickBot="1" x14ac:dyDescent="0.25">
      <c r="A2" s="500"/>
      <c r="B2" s="954"/>
      <c r="C2" s="53"/>
      <c r="E2" s="384"/>
      <c r="F2" s="1575" t="s">
        <v>444</v>
      </c>
      <c r="G2" s="1575"/>
      <c r="H2" s="1575"/>
      <c r="I2" s="1575"/>
      <c r="J2" s="1575"/>
      <c r="K2" s="1575"/>
      <c r="L2" s="1575"/>
      <c r="M2" s="1575"/>
    </row>
    <row r="3" spans="1:13" ht="18.75" thickBot="1" x14ac:dyDescent="0.25">
      <c r="A3" s="500"/>
      <c r="B3" s="235" t="s">
        <v>82</v>
      </c>
      <c r="C3" s="53"/>
      <c r="E3" s="385"/>
      <c r="F3" s="1576"/>
      <c r="G3" s="1576"/>
      <c r="H3" s="1576"/>
      <c r="I3" s="1576"/>
      <c r="J3" s="1576"/>
      <c r="K3" s="1576"/>
      <c r="L3" s="1576"/>
      <c r="M3" s="1576"/>
    </row>
    <row r="4" spans="1:13" ht="15.75" customHeight="1" x14ac:dyDescent="0.2">
      <c r="A4" s="500"/>
      <c r="B4" s="1250" t="str">
        <f>Title!$B$4</f>
        <v>R6</v>
      </c>
      <c r="C4" s="53"/>
      <c r="E4" s="386"/>
      <c r="F4" s="1577" t="s">
        <v>435</v>
      </c>
      <c r="G4" s="1577"/>
      <c r="H4" s="1577"/>
      <c r="I4" s="1577"/>
      <c r="J4" s="1577"/>
      <c r="K4" s="1577"/>
      <c r="L4" s="1577"/>
      <c r="M4" s="1577"/>
    </row>
    <row r="5" spans="1:13" x14ac:dyDescent="0.2">
      <c r="A5" s="500"/>
      <c r="B5" s="1251"/>
      <c r="C5" s="53"/>
      <c r="E5" s="386"/>
      <c r="F5" s="387" t="s">
        <v>209</v>
      </c>
      <c r="G5" s="388" t="s">
        <v>448</v>
      </c>
      <c r="H5" s="389"/>
      <c r="I5" s="390"/>
      <c r="J5" s="391"/>
      <c r="K5" s="391"/>
      <c r="L5" s="391"/>
      <c r="M5" s="391"/>
    </row>
    <row r="6" spans="1:13" ht="21" thickBot="1" x14ac:dyDescent="0.25">
      <c r="A6" s="500"/>
      <c r="B6" s="1252"/>
      <c r="C6" s="53"/>
      <c r="E6" s="290"/>
      <c r="F6" s="290"/>
      <c r="G6" s="290"/>
      <c r="H6" s="290"/>
      <c r="I6" s="290"/>
      <c r="J6" s="290"/>
      <c r="K6" s="291"/>
      <c r="L6" s="290"/>
      <c r="M6" s="292"/>
    </row>
    <row r="7" spans="1:13" ht="18.75" thickBot="1" x14ac:dyDescent="0.25">
      <c r="A7" s="500"/>
      <c r="B7" s="54"/>
      <c r="C7" s="431"/>
      <c r="E7" s="1551" t="s">
        <v>590</v>
      </c>
      <c r="F7" s="1552"/>
      <c r="G7" s="1552"/>
      <c r="H7" s="1552"/>
      <c r="I7" s="1552"/>
      <c r="J7" s="1552"/>
      <c r="K7" s="1552"/>
      <c r="L7" s="395"/>
      <c r="M7" s="395"/>
    </row>
    <row r="8" spans="1:13" ht="18" x14ac:dyDescent="0.2">
      <c r="A8" s="500"/>
      <c r="B8" s="955" t="s">
        <v>136</v>
      </c>
      <c r="C8" s="392"/>
      <c r="E8" s="100"/>
      <c r="F8" s="18"/>
      <c r="G8" s="268"/>
      <c r="H8" s="268"/>
      <c r="I8" s="268"/>
      <c r="J8" s="268"/>
      <c r="K8" s="268"/>
      <c r="L8" s="268"/>
      <c r="M8" s="269"/>
    </row>
    <row r="9" spans="1:13" x14ac:dyDescent="0.2">
      <c r="A9" s="500"/>
      <c r="B9" s="956" t="s">
        <v>163</v>
      </c>
      <c r="C9" s="392"/>
      <c r="E9" s="293"/>
      <c r="F9" s="293"/>
      <c r="G9" s="787">
        <v>1</v>
      </c>
      <c r="H9" s="270" t="s">
        <v>55</v>
      </c>
      <c r="I9" s="261" t="s">
        <v>436</v>
      </c>
      <c r="J9" s="261" t="s">
        <v>208</v>
      </c>
      <c r="K9" s="261" t="s">
        <v>93</v>
      </c>
      <c r="L9" s="264">
        <v>1</v>
      </c>
      <c r="M9" s="265">
        <f>TIME(16,0,0)</f>
        <v>0.66666666666666663</v>
      </c>
    </row>
    <row r="10" spans="1:13" x14ac:dyDescent="0.2">
      <c r="A10" s="500"/>
      <c r="B10" s="535"/>
      <c r="C10" s="538"/>
      <c r="E10" s="296"/>
      <c r="F10" s="294"/>
      <c r="G10" s="786">
        <v>2</v>
      </c>
      <c r="H10" s="262" t="s">
        <v>55</v>
      </c>
      <c r="I10" s="295" t="s">
        <v>393</v>
      </c>
      <c r="J10" s="259" t="s">
        <v>208</v>
      </c>
      <c r="K10" s="259" t="s">
        <v>93</v>
      </c>
      <c r="L10" s="263">
        <v>5</v>
      </c>
      <c r="M10" s="260">
        <f t="shared" ref="M10:M17" si="0">M9+TIME(0,L9,)</f>
        <v>0.66736111111111107</v>
      </c>
    </row>
    <row r="11" spans="1:13" x14ac:dyDescent="0.2">
      <c r="A11" s="500"/>
      <c r="B11" s="957" t="s">
        <v>501</v>
      </c>
      <c r="C11" s="392"/>
      <c r="E11" s="296"/>
      <c r="F11" s="296"/>
      <c r="G11" s="788">
        <v>3</v>
      </c>
      <c r="H11" s="296" t="s">
        <v>55</v>
      </c>
      <c r="I11" s="315" t="s">
        <v>50</v>
      </c>
      <c r="J11" s="315" t="s">
        <v>209</v>
      </c>
      <c r="K11" s="315" t="s">
        <v>263</v>
      </c>
      <c r="L11" s="264">
        <v>5</v>
      </c>
      <c r="M11" s="265">
        <f t="shared" si="0"/>
        <v>0.67083333333333328</v>
      </c>
    </row>
    <row r="12" spans="1:13" x14ac:dyDescent="0.2">
      <c r="A12" s="52"/>
      <c r="B12" s="536" t="s">
        <v>502</v>
      </c>
      <c r="C12" s="53"/>
      <c r="E12" s="296"/>
      <c r="F12" s="294"/>
      <c r="G12" s="786">
        <v>4</v>
      </c>
      <c r="H12" s="262" t="s">
        <v>62</v>
      </c>
      <c r="I12" s="266" t="s">
        <v>381</v>
      </c>
      <c r="J12" s="259" t="s">
        <v>208</v>
      </c>
      <c r="K12" s="259" t="s">
        <v>93</v>
      </c>
      <c r="L12" s="263">
        <v>5</v>
      </c>
      <c r="M12" s="260">
        <f t="shared" si="0"/>
        <v>0.67430555555555549</v>
      </c>
    </row>
    <row r="13" spans="1:13" x14ac:dyDescent="0.2">
      <c r="A13" s="500"/>
      <c r="B13" s="958" t="s">
        <v>189</v>
      </c>
      <c r="C13" s="392"/>
      <c r="E13" s="296"/>
      <c r="F13" s="296"/>
      <c r="G13" s="789">
        <v>5</v>
      </c>
      <c r="H13" s="275" t="s">
        <v>62</v>
      </c>
      <c r="I13" s="279" t="s">
        <v>588</v>
      </c>
      <c r="J13" s="276" t="s">
        <v>208</v>
      </c>
      <c r="K13" s="276" t="s">
        <v>93</v>
      </c>
      <c r="L13" s="264">
        <v>30</v>
      </c>
      <c r="M13" s="265">
        <f t="shared" si="0"/>
        <v>0.6777777777777777</v>
      </c>
    </row>
    <row r="14" spans="1:13" x14ac:dyDescent="0.2">
      <c r="A14" s="52"/>
      <c r="B14" s="959" t="s">
        <v>299</v>
      </c>
      <c r="C14" s="392"/>
      <c r="E14" s="296"/>
      <c r="F14" s="294"/>
      <c r="G14" s="786">
        <v>6</v>
      </c>
      <c r="H14" s="262" t="s">
        <v>394</v>
      </c>
      <c r="I14" s="266" t="s">
        <v>587</v>
      </c>
      <c r="J14" s="259" t="s">
        <v>208</v>
      </c>
      <c r="K14" s="259" t="s">
        <v>263</v>
      </c>
      <c r="L14" s="263">
        <v>25</v>
      </c>
      <c r="M14" s="260">
        <f t="shared" si="0"/>
        <v>0.69861111111111107</v>
      </c>
    </row>
    <row r="15" spans="1:13" x14ac:dyDescent="0.2">
      <c r="A15" s="52"/>
      <c r="B15" s="960" t="s">
        <v>335</v>
      </c>
      <c r="C15" s="392"/>
      <c r="E15" s="296"/>
      <c r="F15" s="296"/>
      <c r="G15" s="789">
        <v>7</v>
      </c>
      <c r="H15" s="275" t="s">
        <v>394</v>
      </c>
      <c r="I15" s="279" t="s">
        <v>589</v>
      </c>
      <c r="J15" s="276" t="s">
        <v>208</v>
      </c>
      <c r="K15" s="276" t="s">
        <v>263</v>
      </c>
      <c r="L15" s="277">
        <v>19</v>
      </c>
      <c r="M15" s="289">
        <f t="shared" si="0"/>
        <v>0.71597222222222223</v>
      </c>
    </row>
    <row r="16" spans="1:13" x14ac:dyDescent="0.2">
      <c r="A16" s="52"/>
      <c r="B16" s="961" t="s">
        <v>420</v>
      </c>
      <c r="C16" s="393"/>
      <c r="E16" s="296"/>
      <c r="F16" s="294"/>
      <c r="G16" s="786">
        <v>8</v>
      </c>
      <c r="H16" s="262" t="s">
        <v>62</v>
      </c>
      <c r="I16" s="266" t="s">
        <v>437</v>
      </c>
      <c r="J16" s="259" t="s">
        <v>208</v>
      </c>
      <c r="K16" s="259" t="s">
        <v>263</v>
      </c>
      <c r="L16" s="263">
        <v>25</v>
      </c>
      <c r="M16" s="260">
        <f t="shared" si="0"/>
        <v>0.72916666666666663</v>
      </c>
    </row>
    <row r="17" spans="1:13" x14ac:dyDescent="0.2">
      <c r="A17" s="52"/>
      <c r="B17" s="962" t="s">
        <v>445</v>
      </c>
      <c r="C17" s="339"/>
      <c r="E17" s="296"/>
      <c r="F17" s="296"/>
      <c r="G17" s="789">
        <v>9</v>
      </c>
      <c r="H17" s="275" t="s">
        <v>62</v>
      </c>
      <c r="I17" s="279" t="s">
        <v>372</v>
      </c>
      <c r="J17" s="276" t="s">
        <v>208</v>
      </c>
      <c r="K17" s="276"/>
      <c r="L17" s="277">
        <v>0</v>
      </c>
      <c r="M17" s="289">
        <f t="shared" si="0"/>
        <v>0.74652777777777779</v>
      </c>
    </row>
    <row r="18" spans="1:13" ht="12.75" x14ac:dyDescent="0.2">
      <c r="A18" s="52"/>
      <c r="B18" s="54"/>
      <c r="C18" s="53"/>
      <c r="E18"/>
      <c r="F18"/>
      <c r="G18"/>
      <c r="H18"/>
      <c r="I18"/>
      <c r="J18"/>
      <c r="K18"/>
      <c r="L18"/>
      <c r="M18"/>
    </row>
    <row r="19" spans="1:13" ht="18" x14ac:dyDescent="0.2">
      <c r="A19" s="500"/>
      <c r="B19" s="957" t="s">
        <v>505</v>
      </c>
      <c r="C19" s="392"/>
      <c r="E19" s="1551" t="s">
        <v>591</v>
      </c>
      <c r="F19" s="1552"/>
      <c r="G19" s="1552"/>
      <c r="H19" s="1552"/>
      <c r="I19" s="1552"/>
      <c r="J19" s="1552"/>
      <c r="K19" s="1552"/>
      <c r="L19" s="799"/>
      <c r="M19" s="799"/>
    </row>
    <row r="20" spans="1:13" ht="18" x14ac:dyDescent="0.2">
      <c r="A20" s="52"/>
      <c r="B20" s="536" t="s">
        <v>506</v>
      </c>
      <c r="C20" s="53"/>
      <c r="E20" s="100"/>
      <c r="F20" s="816"/>
      <c r="G20" s="268"/>
      <c r="H20" s="268"/>
      <c r="I20" s="268"/>
      <c r="J20" s="268"/>
      <c r="K20" s="268"/>
      <c r="L20" s="268"/>
      <c r="M20" s="269"/>
    </row>
    <row r="21" spans="1:13" x14ac:dyDescent="0.2">
      <c r="A21" s="500"/>
      <c r="B21" s="963" t="s">
        <v>295</v>
      </c>
      <c r="C21" s="392"/>
      <c r="E21" s="293"/>
      <c r="F21" s="293"/>
      <c r="G21" s="787">
        <v>1</v>
      </c>
      <c r="H21" s="270" t="s">
        <v>0</v>
      </c>
      <c r="I21" s="261" t="s">
        <v>436</v>
      </c>
      <c r="J21" s="261" t="s">
        <v>208</v>
      </c>
      <c r="K21" s="261" t="s">
        <v>1</v>
      </c>
      <c r="L21" s="264">
        <v>1</v>
      </c>
      <c r="M21" s="265">
        <f>TIME(16,0,0)</f>
        <v>0.66666666666666663</v>
      </c>
    </row>
    <row r="22" spans="1:13" x14ac:dyDescent="0.25">
      <c r="A22" s="52"/>
      <c r="B22" s="1141" t="s">
        <v>334</v>
      </c>
      <c r="C22" s="392"/>
      <c r="E22" s="296"/>
      <c r="F22" s="294"/>
      <c r="G22" s="786">
        <v>2</v>
      </c>
      <c r="H22" s="262" t="s">
        <v>0</v>
      </c>
      <c r="I22" s="295" t="s">
        <v>393</v>
      </c>
      <c r="J22" s="259" t="s">
        <v>208</v>
      </c>
      <c r="K22" s="259" t="s">
        <v>1</v>
      </c>
      <c r="L22" s="263">
        <v>5</v>
      </c>
      <c r="M22" s="260">
        <f t="shared" ref="M22:M29" si="1">M21+TIME(0,L21,)</f>
        <v>0.66736111111111107</v>
      </c>
    </row>
    <row r="23" spans="1:13" x14ac:dyDescent="0.25">
      <c r="A23" s="52"/>
      <c r="B23" s="965" t="s">
        <v>353</v>
      </c>
      <c r="C23" s="392"/>
      <c r="E23" s="296"/>
      <c r="F23" s="296"/>
      <c r="G23" s="788">
        <v>3</v>
      </c>
      <c r="H23" s="296" t="s">
        <v>0</v>
      </c>
      <c r="I23" s="315" t="s">
        <v>50</v>
      </c>
      <c r="J23" s="315" t="s">
        <v>6</v>
      </c>
      <c r="K23" s="315" t="s">
        <v>4</v>
      </c>
      <c r="L23" s="264">
        <v>5</v>
      </c>
      <c r="M23" s="265">
        <f t="shared" si="1"/>
        <v>0.67083333333333328</v>
      </c>
    </row>
    <row r="24" spans="1:13" x14ac:dyDescent="0.2">
      <c r="A24" s="52"/>
      <c r="B24" s="1137" t="s">
        <v>352</v>
      </c>
      <c r="C24" s="392"/>
      <c r="E24" s="296"/>
      <c r="F24" s="294"/>
      <c r="G24" s="786">
        <v>4</v>
      </c>
      <c r="H24" s="262" t="s">
        <v>62</v>
      </c>
      <c r="I24" s="266" t="s">
        <v>381</v>
      </c>
      <c r="J24" s="259" t="s">
        <v>208</v>
      </c>
      <c r="K24" s="259" t="s">
        <v>1</v>
      </c>
      <c r="L24" s="263">
        <v>5</v>
      </c>
      <c r="M24" s="260">
        <f t="shared" si="1"/>
        <v>0.67430555555555549</v>
      </c>
    </row>
    <row r="25" spans="1:13" x14ac:dyDescent="0.2">
      <c r="A25" s="52"/>
      <c r="B25" s="1138" t="s">
        <v>422</v>
      </c>
      <c r="C25" s="392"/>
      <c r="E25" s="296"/>
      <c r="F25" s="296"/>
      <c r="G25" s="789">
        <v>5</v>
      </c>
      <c r="H25" s="275" t="s">
        <v>62</v>
      </c>
      <c r="I25" s="279" t="s">
        <v>588</v>
      </c>
      <c r="J25" s="276" t="s">
        <v>208</v>
      </c>
      <c r="K25" s="276" t="s">
        <v>1</v>
      </c>
      <c r="L25" s="264">
        <v>30</v>
      </c>
      <c r="M25" s="265">
        <f t="shared" si="1"/>
        <v>0.6777777777777777</v>
      </c>
    </row>
    <row r="26" spans="1:13" x14ac:dyDescent="0.25">
      <c r="A26" s="52"/>
      <c r="B26" s="1143" t="s">
        <v>423</v>
      </c>
      <c r="C26" s="392"/>
      <c r="E26" s="296"/>
      <c r="F26" s="294"/>
      <c r="G26" s="786">
        <v>6</v>
      </c>
      <c r="H26" s="262" t="s">
        <v>394</v>
      </c>
      <c r="I26" s="266" t="s">
        <v>587</v>
      </c>
      <c r="J26" s="259" t="s">
        <v>208</v>
      </c>
      <c r="K26" s="259" t="s">
        <v>4</v>
      </c>
      <c r="L26" s="263">
        <v>25</v>
      </c>
      <c r="M26" s="260">
        <f t="shared" si="1"/>
        <v>0.69861111111111107</v>
      </c>
    </row>
    <row r="27" spans="1:13" x14ac:dyDescent="0.2">
      <c r="A27" s="52"/>
      <c r="B27" s="1142" t="s">
        <v>38</v>
      </c>
      <c r="C27" s="392"/>
      <c r="E27" s="296"/>
      <c r="F27" s="296"/>
      <c r="G27" s="789">
        <v>7</v>
      </c>
      <c r="H27" s="275" t="s">
        <v>394</v>
      </c>
      <c r="I27" s="279" t="s">
        <v>589</v>
      </c>
      <c r="J27" s="276" t="s">
        <v>208</v>
      </c>
      <c r="K27" s="276" t="s">
        <v>4</v>
      </c>
      <c r="L27" s="277">
        <v>19</v>
      </c>
      <c r="M27" s="289">
        <f t="shared" si="1"/>
        <v>0.71597222222222223</v>
      </c>
    </row>
    <row r="28" spans="1:13" ht="18" x14ac:dyDescent="0.2">
      <c r="A28" s="52"/>
      <c r="B28" s="970" t="s">
        <v>32</v>
      </c>
      <c r="C28" s="392"/>
      <c r="E28" s="296"/>
      <c r="F28" s="294"/>
      <c r="G28" s="786">
        <v>8</v>
      </c>
      <c r="H28" s="262" t="s">
        <v>62</v>
      </c>
      <c r="I28" s="266" t="s">
        <v>437</v>
      </c>
      <c r="J28" s="259" t="s">
        <v>208</v>
      </c>
      <c r="K28" s="259" t="s">
        <v>4</v>
      </c>
      <c r="L28" s="263">
        <v>25</v>
      </c>
      <c r="M28" s="260">
        <f t="shared" si="1"/>
        <v>0.72916666666666663</v>
      </c>
    </row>
    <row r="29" spans="1:13" x14ac:dyDescent="0.2">
      <c r="A29" s="52"/>
      <c r="B29" s="54"/>
      <c r="C29" s="53"/>
      <c r="E29" s="296"/>
      <c r="F29" s="296"/>
      <c r="G29" s="789">
        <v>9</v>
      </c>
      <c r="H29" s="275" t="s">
        <v>62</v>
      </c>
      <c r="I29" s="279" t="s">
        <v>372</v>
      </c>
      <c r="J29" s="276" t="s">
        <v>208</v>
      </c>
      <c r="K29" s="276"/>
      <c r="L29" s="277">
        <v>0</v>
      </c>
      <c r="M29" s="289">
        <f t="shared" si="1"/>
        <v>0.74652777777777779</v>
      </c>
    </row>
    <row r="30" spans="1:13" x14ac:dyDescent="0.2">
      <c r="A30" s="52"/>
      <c r="B30" s="54"/>
      <c r="C30" s="53"/>
      <c r="F30" s="302"/>
      <c r="G30" s="280"/>
      <c r="H30" s="280"/>
      <c r="I30" s="280" t="s">
        <v>377</v>
      </c>
      <c r="J30" s="297"/>
      <c r="K30" s="297"/>
      <c r="L30" s="297"/>
      <c r="M30" s="299"/>
    </row>
    <row r="31" spans="1:13" x14ac:dyDescent="0.2">
      <c r="A31" s="52"/>
      <c r="B31" s="54"/>
      <c r="C31" s="53"/>
      <c r="F31" s="303"/>
      <c r="G31" s="16"/>
      <c r="H31" s="16"/>
      <c r="I31" s="271" t="s">
        <v>378</v>
      </c>
      <c r="J31" s="300"/>
      <c r="K31" s="300"/>
      <c r="L31" s="300"/>
      <c r="M31" s="301"/>
    </row>
    <row r="32" spans="1:13" x14ac:dyDescent="0.2">
      <c r="A32" s="52"/>
      <c r="B32" s="54"/>
      <c r="C32" s="53"/>
      <c r="F32" s="304"/>
      <c r="G32" s="1"/>
      <c r="H32" s="1"/>
      <c r="I32" s="305"/>
      <c r="J32" s="297"/>
      <c r="K32" s="297"/>
      <c r="L32" s="297"/>
      <c r="M32" s="299"/>
    </row>
    <row r="33" spans="1:13" x14ac:dyDescent="0.2">
      <c r="A33" s="500"/>
      <c r="B33" s="957" t="s">
        <v>503</v>
      </c>
      <c r="C33" s="392"/>
      <c r="F33" s="272"/>
      <c r="G33" s="273" t="s">
        <v>207</v>
      </c>
      <c r="H33" s="273"/>
      <c r="I33" s="247" t="s">
        <v>379</v>
      </c>
      <c r="J33" s="300"/>
      <c r="K33" s="300"/>
      <c r="L33" s="300"/>
      <c r="M33" s="301"/>
    </row>
    <row r="34" spans="1:13" x14ac:dyDescent="0.2">
      <c r="A34" s="52"/>
      <c r="B34" s="536" t="s">
        <v>504</v>
      </c>
      <c r="C34" s="53"/>
      <c r="F34" s="306"/>
      <c r="G34" s="21"/>
      <c r="H34" s="21"/>
      <c r="I34" s="21" t="s">
        <v>380</v>
      </c>
      <c r="J34" s="297"/>
      <c r="K34" s="297"/>
      <c r="L34" s="297"/>
      <c r="M34" s="299"/>
    </row>
    <row r="35" spans="1:13" x14ac:dyDescent="0.2">
      <c r="A35" s="52"/>
      <c r="B35" s="1135" t="s">
        <v>544</v>
      </c>
      <c r="C35" s="392"/>
      <c r="F35" s="274"/>
      <c r="G35" s="246"/>
      <c r="H35" s="247"/>
      <c r="I35" s="247"/>
      <c r="J35" s="300"/>
      <c r="K35" s="300"/>
      <c r="L35" s="300"/>
      <c r="M35" s="301"/>
    </row>
    <row r="36" spans="1:13" x14ac:dyDescent="0.2">
      <c r="A36" s="52"/>
      <c r="B36" s="1136" t="s">
        <v>498</v>
      </c>
      <c r="C36" s="392"/>
      <c r="F36" s="243"/>
      <c r="G36" s="244"/>
      <c r="H36" s="21"/>
      <c r="I36" s="21" t="s">
        <v>361</v>
      </c>
      <c r="J36" s="297"/>
      <c r="K36" s="297"/>
      <c r="L36" s="297"/>
      <c r="M36" s="299"/>
    </row>
    <row r="37" spans="1:13" x14ac:dyDescent="0.2">
      <c r="A37" s="52"/>
      <c r="B37" s="54"/>
      <c r="C37" s="53"/>
      <c r="F37" s="245"/>
      <c r="G37" s="246"/>
      <c r="H37" s="247"/>
      <c r="I37" s="247" t="s">
        <v>362</v>
      </c>
      <c r="J37" s="300"/>
      <c r="K37" s="300"/>
      <c r="L37" s="300"/>
      <c r="M37" s="301"/>
    </row>
    <row r="38" spans="1:13" ht="18.75" thickBot="1" x14ac:dyDescent="0.25">
      <c r="A38" s="52"/>
      <c r="B38" s="54"/>
      <c r="C38" s="53"/>
      <c r="F38" s="297"/>
      <c r="G38" s="298"/>
      <c r="H38" s="297"/>
      <c r="I38" s="297"/>
      <c r="J38" s="297"/>
      <c r="K38" s="297"/>
      <c r="L38" s="297"/>
      <c r="M38" s="299"/>
    </row>
    <row r="39" spans="1:13" x14ac:dyDescent="0.2">
      <c r="A39" s="52"/>
      <c r="B39" s="973" t="s">
        <v>358</v>
      </c>
      <c r="C39" s="394"/>
      <c r="F39" s="307"/>
      <c r="G39" s="308"/>
      <c r="H39" s="309"/>
      <c r="I39" s="310"/>
      <c r="J39" s="309"/>
      <c r="K39" s="309"/>
      <c r="L39" s="311"/>
      <c r="M39" s="312"/>
    </row>
    <row r="40" spans="1:13" ht="18" x14ac:dyDescent="0.2">
      <c r="A40" s="52"/>
      <c r="B40" s="974" t="s">
        <v>307</v>
      </c>
      <c r="C40" s="394"/>
      <c r="F40" s="395"/>
      <c r="G40" s="396"/>
      <c r="H40" s="396"/>
      <c r="I40" s="396"/>
      <c r="J40" s="396"/>
      <c r="K40" s="396"/>
      <c r="L40" s="396"/>
      <c r="M40" s="396"/>
    </row>
    <row r="41" spans="1:13" x14ac:dyDescent="0.2">
      <c r="A41" s="52"/>
      <c r="B41" s="975" t="s">
        <v>285</v>
      </c>
      <c r="C41" s="394"/>
      <c r="F41"/>
      <c r="G41"/>
      <c r="H41" s="486"/>
      <c r="I41"/>
      <c r="J41"/>
      <c r="K41"/>
      <c r="L41"/>
      <c r="M41"/>
    </row>
    <row r="42" spans="1:13" ht="18" x14ac:dyDescent="0.2">
      <c r="A42" s="52"/>
      <c r="B42" s="976" t="s">
        <v>137</v>
      </c>
      <c r="C42" s="394"/>
      <c r="G42" s="334"/>
    </row>
    <row r="43" spans="1:13" ht="18" x14ac:dyDescent="0.2">
      <c r="A43" s="52"/>
      <c r="B43" s="977" t="s">
        <v>138</v>
      </c>
      <c r="C43" s="394"/>
      <c r="G43" s="334"/>
    </row>
    <row r="44" spans="1:13" ht="18" x14ac:dyDescent="0.2">
      <c r="A44" s="52"/>
      <c r="B44" s="978" t="s">
        <v>135</v>
      </c>
      <c r="C44" s="394"/>
      <c r="G44" s="334"/>
    </row>
    <row r="45" spans="1:13" ht="18" x14ac:dyDescent="0.2">
      <c r="A45" s="52"/>
      <c r="B45" s="979" t="s">
        <v>303</v>
      </c>
      <c r="C45" s="394"/>
      <c r="G45" s="334"/>
    </row>
    <row r="46" spans="1:13" ht="18" x14ac:dyDescent="0.2">
      <c r="A46" s="52"/>
      <c r="B46" s="979" t="s">
        <v>304</v>
      </c>
      <c r="C46" s="394"/>
      <c r="G46" s="334"/>
    </row>
    <row r="47" spans="1:13" x14ac:dyDescent="0.2">
      <c r="A47" s="52"/>
      <c r="B47" s="979" t="s">
        <v>167</v>
      </c>
      <c r="C47" s="394"/>
    </row>
    <row r="48" spans="1:13" x14ac:dyDescent="0.2">
      <c r="A48" s="52"/>
      <c r="B48" s="979" t="s">
        <v>309</v>
      </c>
      <c r="C48" s="394"/>
    </row>
    <row r="49" spans="1:3" x14ac:dyDescent="0.2">
      <c r="A49" s="52"/>
      <c r="B49" s="979" t="s">
        <v>305</v>
      </c>
      <c r="C49" s="394"/>
    </row>
    <row r="50" spans="1:3" x14ac:dyDescent="0.2">
      <c r="A50" s="52"/>
      <c r="B50" s="979" t="s">
        <v>166</v>
      </c>
      <c r="C50" s="394"/>
    </row>
    <row r="51" spans="1:3" x14ac:dyDescent="0.2">
      <c r="A51" s="52"/>
      <c r="B51" s="979" t="s">
        <v>306</v>
      </c>
      <c r="C51" s="394"/>
    </row>
    <row r="52" spans="1:3"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61"/>
  <sheetViews>
    <sheetView showGridLines="0" zoomScale="55" zoomScaleNormal="90"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39"/>
      <c r="B1" s="537" t="s">
        <v>673</v>
      </c>
      <c r="C1" s="1140"/>
      <c r="E1" s="254"/>
      <c r="F1" s="254"/>
      <c r="G1" s="254"/>
      <c r="H1" s="255"/>
      <c r="I1" s="256"/>
      <c r="J1" s="256"/>
      <c r="K1" s="256"/>
      <c r="L1" s="257"/>
      <c r="M1" s="258"/>
    </row>
    <row r="2" spans="1:13" ht="15.75" customHeight="1" thickBot="1" x14ac:dyDescent="0.25">
      <c r="A2" s="500"/>
      <c r="B2" s="954"/>
      <c r="C2" s="53"/>
      <c r="E2" s="257"/>
      <c r="F2" s="1578" t="s">
        <v>373</v>
      </c>
      <c r="G2" s="1578"/>
      <c r="H2" s="1578"/>
      <c r="I2" s="1578"/>
      <c r="J2" s="1578"/>
      <c r="K2" s="1578"/>
      <c r="L2" s="1578"/>
      <c r="M2" s="1578"/>
    </row>
    <row r="3" spans="1:13" ht="21.75" customHeight="1" thickBot="1" x14ac:dyDescent="0.25">
      <c r="A3" s="500"/>
      <c r="B3" s="235" t="s">
        <v>82</v>
      </c>
      <c r="C3" s="53"/>
      <c r="E3" s="250"/>
      <c r="F3" s="1579" t="s">
        <v>374</v>
      </c>
      <c r="G3" s="1564"/>
      <c r="H3" s="1564"/>
      <c r="I3" s="1564"/>
      <c r="J3" s="1564"/>
      <c r="K3" s="1564"/>
      <c r="L3" s="1564"/>
      <c r="M3" s="1564"/>
    </row>
    <row r="4" spans="1:13" ht="15.75" customHeight="1" x14ac:dyDescent="0.2">
      <c r="A4" s="500"/>
      <c r="B4" s="1250" t="str">
        <f>Title!$B$4</f>
        <v>R6</v>
      </c>
      <c r="C4" s="53"/>
    </row>
    <row r="5" spans="1:13" ht="15.75" customHeight="1" x14ac:dyDescent="0.2">
      <c r="A5" s="500"/>
      <c r="B5" s="1251"/>
      <c r="C5" s="53"/>
    </row>
    <row r="6" spans="1:13" ht="15.75" customHeight="1" thickBot="1" x14ac:dyDescent="0.25">
      <c r="A6" s="500"/>
      <c r="B6" s="1252"/>
      <c r="C6" s="53"/>
    </row>
    <row r="7" spans="1:13" ht="15.75" customHeight="1" thickBot="1" x14ac:dyDescent="0.25">
      <c r="A7" s="500"/>
      <c r="B7" s="54"/>
      <c r="C7" s="431"/>
    </row>
    <row r="8" spans="1:13" ht="15.75" customHeight="1" x14ac:dyDescent="0.2">
      <c r="A8" s="500"/>
      <c r="B8" s="955" t="s">
        <v>136</v>
      </c>
      <c r="C8" s="392"/>
    </row>
    <row r="9" spans="1:13" ht="15.75" customHeight="1" x14ac:dyDescent="0.2">
      <c r="A9" s="500"/>
      <c r="B9" s="956" t="s">
        <v>163</v>
      </c>
      <c r="C9" s="392"/>
    </row>
    <row r="10" spans="1:13" ht="15.75" customHeight="1" x14ac:dyDescent="0.2">
      <c r="A10" s="500"/>
      <c r="B10" s="535"/>
      <c r="C10" s="538"/>
    </row>
    <row r="11" spans="1:13" ht="15.75" customHeight="1" x14ac:dyDescent="0.2">
      <c r="A11" s="500"/>
      <c r="B11" s="957" t="s">
        <v>501</v>
      </c>
      <c r="C11" s="392"/>
    </row>
    <row r="12" spans="1:13" ht="15.75" customHeight="1" x14ac:dyDescent="0.2">
      <c r="A12" s="52"/>
      <c r="B12" s="536" t="s">
        <v>502</v>
      </c>
      <c r="C12" s="53"/>
    </row>
    <row r="13" spans="1:13" ht="15.75" customHeight="1" x14ac:dyDescent="0.2">
      <c r="A13" s="500"/>
      <c r="B13" s="958" t="s">
        <v>189</v>
      </c>
      <c r="C13" s="392"/>
    </row>
    <row r="14" spans="1:13" ht="15.75" customHeight="1" x14ac:dyDescent="0.2">
      <c r="A14" s="52"/>
      <c r="B14" s="959" t="s">
        <v>299</v>
      </c>
      <c r="C14" s="392"/>
    </row>
    <row r="15" spans="1:13" ht="15.75" customHeight="1" x14ac:dyDescent="0.2">
      <c r="A15" s="52"/>
      <c r="B15" s="960" t="s">
        <v>335</v>
      </c>
      <c r="C15" s="392"/>
    </row>
    <row r="16" spans="1:13"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28.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3">
    <mergeCell ref="B4:B6"/>
    <mergeCell ref="F2:M2"/>
    <mergeCell ref="F3:M3"/>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74"/>
  <sheetViews>
    <sheetView showGridLines="0" zoomScale="66" zoomScaleNormal="90" workbookViewId="0">
      <selection activeCell="B17" sqref="B17"/>
    </sheetView>
  </sheetViews>
  <sheetFormatPr defaultRowHeight="15.75" customHeight="1" x14ac:dyDescent="0.2"/>
  <cols>
    <col min="1" max="1" width="1.42578125" customWidth="1"/>
    <col min="2" max="2" width="13.5703125" customWidth="1"/>
    <col min="3"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x14ac:dyDescent="0.2">
      <c r="A1" s="1139"/>
      <c r="B1" s="537" t="s">
        <v>673</v>
      </c>
      <c r="C1" s="1140"/>
      <c r="E1" s="354"/>
      <c r="F1" s="354"/>
      <c r="G1" s="354"/>
      <c r="H1" s="354"/>
      <c r="I1" s="354"/>
      <c r="J1" s="354"/>
      <c r="K1" s="354"/>
      <c r="L1" s="355"/>
    </row>
    <row r="2" spans="1:12" ht="15.75" customHeight="1" thickBot="1" x14ac:dyDescent="0.25">
      <c r="A2" s="500"/>
      <c r="B2" s="954"/>
      <c r="C2" s="53"/>
      <c r="E2" s="1580" t="s">
        <v>64</v>
      </c>
      <c r="F2" s="1580"/>
      <c r="G2" s="1580"/>
      <c r="H2" s="1580"/>
      <c r="I2" s="1580"/>
      <c r="J2" s="1580"/>
      <c r="K2" s="1580"/>
      <c r="L2" s="1580"/>
    </row>
    <row r="3" spans="1:12" ht="15.75" customHeight="1" thickBot="1" x14ac:dyDescent="0.25">
      <c r="A3" s="500"/>
      <c r="B3" s="235" t="s">
        <v>82</v>
      </c>
      <c r="C3" s="53"/>
      <c r="E3" s="1581" t="s">
        <v>395</v>
      </c>
      <c r="F3" s="1581"/>
      <c r="G3" s="1581"/>
      <c r="H3" s="1581"/>
      <c r="I3" s="1581"/>
      <c r="J3" s="1581"/>
      <c r="K3" s="1581"/>
      <c r="L3" s="1581"/>
    </row>
    <row r="4" spans="1:12" ht="15.75" customHeight="1" x14ac:dyDescent="0.2">
      <c r="A4" s="500"/>
      <c r="B4" s="1250" t="str">
        <f>Title!$B$4</f>
        <v>R6</v>
      </c>
      <c r="C4" s="53"/>
      <c r="E4" s="1582" t="s">
        <v>509</v>
      </c>
      <c r="F4" s="1582"/>
      <c r="G4" s="1582"/>
      <c r="H4" s="1582"/>
      <c r="I4" s="1582"/>
      <c r="J4" s="1582"/>
      <c r="K4" s="1582"/>
      <c r="L4" s="1582"/>
    </row>
    <row r="5" spans="1:12" ht="15.75" customHeight="1" x14ac:dyDescent="0.2">
      <c r="A5" s="500"/>
      <c r="B5" s="1251"/>
      <c r="C5" s="53"/>
    </row>
    <row r="6" spans="1:12" ht="15.75" customHeight="1" thickBot="1" x14ac:dyDescent="0.25">
      <c r="A6" s="500"/>
      <c r="B6" s="1252"/>
      <c r="C6" s="53"/>
    </row>
    <row r="7" spans="1:12" ht="15.75" customHeight="1" thickBot="1" x14ac:dyDescent="0.25">
      <c r="A7" s="500"/>
      <c r="B7" s="54"/>
      <c r="C7" s="431"/>
    </row>
    <row r="8" spans="1:12" ht="15.75" customHeight="1" x14ac:dyDescent="0.2">
      <c r="A8" s="500"/>
      <c r="B8" s="955" t="s">
        <v>136</v>
      </c>
      <c r="C8" s="392"/>
    </row>
    <row r="9" spans="1:12" ht="15.75" customHeight="1" x14ac:dyDescent="0.2">
      <c r="A9" s="500"/>
      <c r="B9" s="956" t="s">
        <v>163</v>
      </c>
      <c r="C9" s="392"/>
    </row>
    <row r="10" spans="1:12" ht="15.75" customHeight="1" x14ac:dyDescent="0.2">
      <c r="A10" s="500"/>
      <c r="B10" s="535"/>
      <c r="C10" s="538"/>
    </row>
    <row r="11" spans="1:12" ht="15.75" customHeight="1" x14ac:dyDescent="0.2">
      <c r="A11" s="500"/>
      <c r="B11" s="957" t="s">
        <v>501</v>
      </c>
      <c r="C11" s="392"/>
    </row>
    <row r="12" spans="1:12" ht="24" customHeight="1" x14ac:dyDescent="0.2">
      <c r="A12" s="52"/>
      <c r="B12" s="536" t="s">
        <v>502</v>
      </c>
      <c r="C12" s="53"/>
    </row>
    <row r="13" spans="1:12" ht="15.75" customHeight="1" x14ac:dyDescent="0.2">
      <c r="A13" s="500"/>
      <c r="B13" s="958" t="s">
        <v>189</v>
      </c>
      <c r="C13" s="392"/>
    </row>
    <row r="14" spans="1:12" ht="15.75" customHeight="1" x14ac:dyDescent="0.2">
      <c r="A14" s="52"/>
      <c r="B14" s="959" t="s">
        <v>299</v>
      </c>
      <c r="C14" s="392"/>
    </row>
    <row r="15" spans="1:12" ht="15.75" customHeight="1" x14ac:dyDescent="0.2">
      <c r="A15" s="52"/>
      <c r="B15" s="960" t="s">
        <v>335</v>
      </c>
      <c r="C15" s="392"/>
    </row>
    <row r="16" spans="1:12"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row r="74" spans="5:12" ht="15.75" customHeight="1" x14ac:dyDescent="0.2">
      <c r="E74" s="278"/>
      <c r="F74" s="287"/>
      <c r="G74" s="287"/>
      <c r="H74" s="287"/>
      <c r="I74" s="287"/>
      <c r="J74" s="287"/>
      <c r="K74" s="287"/>
      <c r="L74" s="28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61"/>
    </sheetView>
  </sheetViews>
  <sheetFormatPr defaultRowHeight="15.75" customHeight="1" x14ac:dyDescent="0.25"/>
  <cols>
    <col min="1" max="1" width="1.42578125" customWidth="1"/>
    <col min="2" max="2" width="13.5703125" customWidth="1"/>
    <col min="3" max="3" width="1.42578125" customWidth="1"/>
    <col min="4" max="4" width="2.140625" customWidth="1"/>
    <col min="5" max="5" width="1.42578125" style="321" customWidth="1"/>
    <col min="6" max="6" width="3.7109375" style="321" customWidth="1"/>
    <col min="7" max="7" width="6" style="321" customWidth="1"/>
    <col min="8" max="8" width="2.42578125" style="321" customWidth="1"/>
    <col min="9" max="9" width="94.7109375" style="321" customWidth="1"/>
    <col min="10" max="10" width="3.140625" style="321" customWidth="1"/>
    <col min="11" max="11" width="15.5703125" style="321" customWidth="1"/>
    <col min="12" max="12" width="12.85546875" style="321" customWidth="1"/>
    <col min="13" max="13" width="12.5703125" style="321" customWidth="1"/>
  </cols>
  <sheetData>
    <row r="1" spans="1:13" ht="15.75" customHeight="1" x14ac:dyDescent="0.2">
      <c r="A1" s="1139"/>
      <c r="B1" s="537" t="s">
        <v>673</v>
      </c>
      <c r="C1" s="1140"/>
      <c r="E1" s="413"/>
      <c r="F1" s="413"/>
      <c r="G1" s="413"/>
      <c r="H1" s="413"/>
      <c r="I1" s="413"/>
      <c r="J1" s="413"/>
      <c r="K1" s="413"/>
      <c r="L1" s="413"/>
      <c r="M1" s="414"/>
    </row>
    <row r="2" spans="1:13" ht="15.75" customHeight="1" thickBot="1" x14ac:dyDescent="0.25">
      <c r="A2" s="500"/>
      <c r="B2" s="954"/>
      <c r="C2" s="53"/>
      <c r="E2" s="415"/>
      <c r="F2" s="1585" t="s">
        <v>405</v>
      </c>
      <c r="G2" s="1585"/>
      <c r="H2" s="1585"/>
      <c r="I2" s="1585"/>
      <c r="J2" s="1585"/>
      <c r="K2" s="1585"/>
      <c r="L2" s="1585"/>
      <c r="M2" s="1585"/>
    </row>
    <row r="3" spans="1:13" ht="15.75" customHeight="1" thickBot="1" x14ac:dyDescent="0.25">
      <c r="A3" s="500"/>
      <c r="B3" s="235" t="s">
        <v>82</v>
      </c>
      <c r="C3" s="53"/>
      <c r="E3" s="416"/>
      <c r="F3" s="1586" t="s">
        <v>95</v>
      </c>
      <c r="G3" s="1586"/>
      <c r="H3" s="1586"/>
      <c r="I3" s="1586"/>
      <c r="J3" s="1586"/>
      <c r="K3" s="1586"/>
      <c r="L3" s="1586"/>
      <c r="M3" s="1586"/>
    </row>
    <row r="4" spans="1:13" ht="15.75" customHeight="1" x14ac:dyDescent="0.25">
      <c r="A4" s="500"/>
      <c r="B4" s="1250" t="str">
        <f>Title!$B$4</f>
        <v>R6</v>
      </c>
      <c r="C4" s="53"/>
      <c r="E4" s="412"/>
      <c r="F4" s="1587" t="s">
        <v>406</v>
      </c>
      <c r="G4" s="1587"/>
      <c r="H4" s="1587"/>
      <c r="I4" s="1587"/>
      <c r="J4" s="1587"/>
      <c r="K4" s="1587"/>
      <c r="L4" s="1587"/>
      <c r="M4" s="1587"/>
    </row>
    <row r="5" spans="1:13" ht="15.75" customHeight="1" x14ac:dyDescent="0.25">
      <c r="A5" s="500"/>
      <c r="B5" s="1251"/>
      <c r="C5" s="53"/>
      <c r="E5" s="381"/>
      <c r="F5" s="241" t="s">
        <v>6</v>
      </c>
      <c r="G5" s="316" t="s">
        <v>592</v>
      </c>
      <c r="H5" s="316"/>
      <c r="I5" s="316"/>
      <c r="J5" s="316"/>
      <c r="K5" s="316"/>
      <c r="L5" s="316"/>
      <c r="M5" s="316"/>
    </row>
    <row r="6" spans="1:13" ht="15.75" customHeight="1" thickBot="1" x14ac:dyDescent="0.3">
      <c r="A6" s="500"/>
      <c r="B6" s="1252"/>
      <c r="C6" s="53"/>
      <c r="E6" s="381"/>
      <c r="F6" s="241" t="s">
        <v>6</v>
      </c>
      <c r="G6" s="839" t="s">
        <v>593</v>
      </c>
      <c r="H6" s="840"/>
      <c r="I6" s="840"/>
      <c r="J6" s="316"/>
      <c r="K6" s="316"/>
      <c r="L6" s="316"/>
      <c r="M6" s="316"/>
    </row>
    <row r="7" spans="1:13" ht="15.75" customHeight="1" thickBot="1" x14ac:dyDescent="0.3">
      <c r="A7" s="500"/>
      <c r="B7" s="54"/>
      <c r="C7" s="431"/>
      <c r="E7" s="381"/>
      <c r="F7" s="241" t="s">
        <v>6</v>
      </c>
      <c r="G7" s="316" t="s">
        <v>69</v>
      </c>
      <c r="H7" s="316"/>
      <c r="I7" s="316"/>
      <c r="J7" s="316"/>
      <c r="K7" s="316"/>
      <c r="L7" s="316"/>
      <c r="M7" s="316"/>
    </row>
    <row r="8" spans="1:13" ht="15.75" customHeight="1" x14ac:dyDescent="0.25">
      <c r="A8" s="500"/>
      <c r="B8" s="955" t="s">
        <v>136</v>
      </c>
      <c r="C8" s="392"/>
      <c r="E8" s="381"/>
      <c r="F8" s="241" t="s">
        <v>6</v>
      </c>
      <c r="G8" s="316" t="s">
        <v>70</v>
      </c>
      <c r="H8" s="316"/>
      <c r="I8" s="316"/>
      <c r="J8" s="316"/>
      <c r="K8" s="316"/>
      <c r="L8" s="316"/>
      <c r="M8" s="316"/>
    </row>
    <row r="9" spans="1:13" ht="15.75" customHeight="1" x14ac:dyDescent="0.25">
      <c r="A9" s="500"/>
      <c r="B9" s="956" t="s">
        <v>163</v>
      </c>
      <c r="C9" s="392"/>
      <c r="E9" s="381"/>
      <c r="F9" s="241" t="s">
        <v>6</v>
      </c>
      <c r="G9" s="316" t="s">
        <v>71</v>
      </c>
      <c r="H9" s="316"/>
      <c r="I9" s="316"/>
      <c r="J9" s="316"/>
      <c r="K9" s="316"/>
      <c r="L9" s="316"/>
      <c r="M9" s="316"/>
    </row>
    <row r="10" spans="1:13" ht="15.75" customHeight="1" x14ac:dyDescent="0.2">
      <c r="A10" s="500"/>
      <c r="B10" s="535"/>
      <c r="C10" s="538"/>
      <c r="E10" s="242"/>
      <c r="F10" s="242"/>
      <c r="G10" s="242"/>
      <c r="H10" s="242"/>
      <c r="I10" s="242"/>
      <c r="J10" s="242"/>
      <c r="K10" s="318"/>
      <c r="L10" s="242"/>
      <c r="M10" s="242"/>
    </row>
    <row r="11" spans="1:13" ht="15.75" customHeight="1" x14ac:dyDescent="0.2">
      <c r="A11" s="500"/>
      <c r="B11" s="957" t="s">
        <v>501</v>
      </c>
      <c r="C11" s="392"/>
      <c r="E11" s="525"/>
      <c r="F11" s="1584" t="s">
        <v>594</v>
      </c>
      <c r="G11" s="1584"/>
      <c r="H11" s="1584"/>
      <c r="I11" s="1584"/>
      <c r="J11" s="1584"/>
      <c r="K11" s="1584"/>
      <c r="L11" s="1584"/>
      <c r="M11" s="1584"/>
    </row>
    <row r="12" spans="1:13" ht="15.75" customHeight="1" x14ac:dyDescent="0.2">
      <c r="A12" s="52"/>
      <c r="B12" s="536" t="s">
        <v>502</v>
      </c>
      <c r="C12" s="53"/>
      <c r="E12" s="498"/>
      <c r="F12" s="317"/>
      <c r="G12" s="157">
        <v>1</v>
      </c>
      <c r="H12" s="284"/>
      <c r="I12" s="284" t="s">
        <v>473</v>
      </c>
      <c r="J12" s="505" t="s">
        <v>208</v>
      </c>
      <c r="K12" s="813" t="s">
        <v>96</v>
      </c>
      <c r="L12" s="506">
        <v>0</v>
      </c>
      <c r="M12" s="507">
        <f>TIME(10+0,30,0)</f>
        <v>0.4375</v>
      </c>
    </row>
    <row r="13" spans="1:13" ht="22.5" customHeight="1" x14ac:dyDescent="0.2">
      <c r="A13" s="500"/>
      <c r="B13" s="958" t="s">
        <v>189</v>
      </c>
      <c r="C13" s="392"/>
      <c r="E13" s="497"/>
      <c r="F13" s="841"/>
      <c r="G13" s="811">
        <f>G12+1</f>
        <v>2</v>
      </c>
      <c r="H13" s="811"/>
      <c r="I13" s="319" t="s">
        <v>72</v>
      </c>
      <c r="J13" s="812" t="s">
        <v>208</v>
      </c>
      <c r="K13" s="811" t="s">
        <v>96</v>
      </c>
      <c r="L13" s="508">
        <v>15</v>
      </c>
      <c r="M13" s="509">
        <f t="shared" ref="M13:M18" si="0">M12+TIME(0,L12,0)</f>
        <v>0.4375</v>
      </c>
    </row>
    <row r="14" spans="1:13" ht="27" customHeight="1" x14ac:dyDescent="0.2">
      <c r="A14" s="52"/>
      <c r="B14" s="959" t="s">
        <v>299</v>
      </c>
      <c r="C14" s="392"/>
      <c r="E14" s="498"/>
      <c r="F14" s="842"/>
      <c r="G14" s="813">
        <f>G13+1</f>
        <v>3</v>
      </c>
      <c r="H14" s="813"/>
      <c r="I14" s="320" t="s">
        <v>595</v>
      </c>
      <c r="J14" s="505" t="s">
        <v>208</v>
      </c>
      <c r="K14" s="813" t="s">
        <v>96</v>
      </c>
      <c r="L14" s="506">
        <v>10</v>
      </c>
      <c r="M14" s="507">
        <f t="shared" si="0"/>
        <v>0.44791666666666669</v>
      </c>
    </row>
    <row r="15" spans="1:13" ht="15.75" customHeight="1" x14ac:dyDescent="0.2">
      <c r="A15" s="52"/>
      <c r="B15" s="960" t="s">
        <v>335</v>
      </c>
      <c r="C15" s="392"/>
      <c r="E15" s="616"/>
      <c r="F15" s="843"/>
      <c r="G15" s="597">
        <v>4</v>
      </c>
      <c r="H15" s="597"/>
      <c r="I15" s="844" t="s">
        <v>596</v>
      </c>
      <c r="J15" s="604" t="s">
        <v>6</v>
      </c>
      <c r="K15" s="597" t="s">
        <v>96</v>
      </c>
      <c r="L15" s="605">
        <v>10</v>
      </c>
      <c r="M15" s="606">
        <f t="shared" si="0"/>
        <v>0.4548611111111111</v>
      </c>
    </row>
    <row r="16" spans="1:13" ht="15.75" customHeight="1" x14ac:dyDescent="0.2">
      <c r="A16" s="52"/>
      <c r="B16" s="961" t="s">
        <v>420</v>
      </c>
      <c r="C16" s="393"/>
      <c r="E16" s="614"/>
      <c r="F16" s="608"/>
      <c r="G16" s="609">
        <v>5</v>
      </c>
      <c r="H16" s="610"/>
      <c r="I16" s="610" t="s">
        <v>474</v>
      </c>
      <c r="J16" s="611" t="s">
        <v>208</v>
      </c>
      <c r="K16" s="609" t="s">
        <v>475</v>
      </c>
      <c r="L16" s="612">
        <v>15</v>
      </c>
      <c r="M16" s="613">
        <f t="shared" si="0"/>
        <v>0.46180555555555552</v>
      </c>
    </row>
    <row r="17" spans="1:13" ht="15.75" customHeight="1" x14ac:dyDescent="0.2">
      <c r="A17" s="52"/>
      <c r="B17" s="962" t="s">
        <v>445</v>
      </c>
      <c r="C17" s="339"/>
      <c r="E17" s="616"/>
      <c r="F17" s="596"/>
      <c r="G17" s="597">
        <v>6</v>
      </c>
      <c r="H17" s="603"/>
      <c r="I17" s="603" t="s">
        <v>476</v>
      </c>
      <c r="J17" s="604" t="s">
        <v>6</v>
      </c>
      <c r="K17" s="597" t="s">
        <v>4</v>
      </c>
      <c r="L17" s="605">
        <v>70</v>
      </c>
      <c r="M17" s="606">
        <f t="shared" si="0"/>
        <v>0.47222222222222221</v>
      </c>
    </row>
    <row r="18" spans="1:13" ht="15.75" customHeight="1" x14ac:dyDescent="0.2">
      <c r="A18" s="52"/>
      <c r="B18" s="54"/>
      <c r="C18" s="53"/>
      <c r="E18" s="614"/>
      <c r="F18" s="608"/>
      <c r="G18" s="609">
        <v>7</v>
      </c>
      <c r="H18" s="610"/>
      <c r="I18" s="610" t="s">
        <v>477</v>
      </c>
      <c r="J18" s="611" t="s">
        <v>6</v>
      </c>
      <c r="K18" s="609" t="s">
        <v>96</v>
      </c>
      <c r="L18" s="612">
        <v>0</v>
      </c>
      <c r="M18" s="613">
        <f t="shared" si="0"/>
        <v>0.52083333333333337</v>
      </c>
    </row>
    <row r="19" spans="1:13" ht="15.75" customHeight="1" x14ac:dyDescent="0.2">
      <c r="A19" s="500"/>
      <c r="B19" s="957" t="s">
        <v>505</v>
      </c>
      <c r="C19" s="392"/>
      <c r="E19" s="593"/>
      <c r="F19" s="845"/>
      <c r="G19" s="846"/>
      <c r="H19" s="847"/>
      <c r="I19" s="847"/>
      <c r="J19" s="848"/>
      <c r="K19" s="846"/>
      <c r="L19" s="849"/>
      <c r="M19" s="850"/>
    </row>
    <row r="20" spans="1:13" ht="15.75" customHeight="1" x14ac:dyDescent="0.2">
      <c r="A20" s="52"/>
      <c r="B20" s="536" t="s">
        <v>506</v>
      </c>
      <c r="C20" s="53"/>
      <c r="E20" s="593"/>
      <c r="F20" s="1584" t="s">
        <v>597</v>
      </c>
      <c r="G20" s="1584"/>
      <c r="H20" s="1584"/>
      <c r="I20" s="1584"/>
      <c r="J20" s="1584"/>
      <c r="K20" s="1584"/>
      <c r="L20" s="1584"/>
      <c r="M20" s="1584"/>
    </row>
    <row r="21" spans="1:13" ht="15.75" customHeight="1" x14ac:dyDescent="0.2">
      <c r="A21" s="500"/>
      <c r="B21" s="963" t="s">
        <v>295</v>
      </c>
      <c r="C21" s="392"/>
      <c r="E21" s="614"/>
      <c r="F21" s="608"/>
      <c r="G21" s="609">
        <v>8</v>
      </c>
      <c r="H21" s="610"/>
      <c r="I21" s="610" t="s">
        <v>142</v>
      </c>
      <c r="J21" s="611"/>
      <c r="K21" s="609" t="s">
        <v>18</v>
      </c>
      <c r="L21" s="612">
        <v>0</v>
      </c>
      <c r="M21" s="613">
        <f>TIME(4+12,0,0)</f>
        <v>0.66666666666666663</v>
      </c>
    </row>
    <row r="22" spans="1:13" ht="15.75" customHeight="1" x14ac:dyDescent="0.25">
      <c r="A22" s="52"/>
      <c r="B22" s="1141" t="s">
        <v>334</v>
      </c>
      <c r="C22" s="392"/>
      <c r="E22" s="616"/>
      <c r="F22" s="596"/>
      <c r="G22" s="597">
        <v>9</v>
      </c>
      <c r="H22" s="603"/>
      <c r="I22" s="603" t="s">
        <v>598</v>
      </c>
      <c r="J22" s="604"/>
      <c r="K22" s="597" t="s">
        <v>18</v>
      </c>
      <c r="L22" s="605">
        <v>15</v>
      </c>
      <c r="M22" s="606">
        <f>M21+TIME(0,L21,0)</f>
        <v>0.66666666666666663</v>
      </c>
    </row>
    <row r="23" spans="1:13" ht="15.75" customHeight="1" x14ac:dyDescent="0.25">
      <c r="A23" s="52"/>
      <c r="B23" s="965" t="s">
        <v>353</v>
      </c>
      <c r="C23" s="392"/>
      <c r="E23" s="614"/>
      <c r="F23" s="608"/>
      <c r="G23" s="609">
        <v>10</v>
      </c>
      <c r="H23" s="610"/>
      <c r="I23" s="610" t="s">
        <v>599</v>
      </c>
      <c r="J23" s="611"/>
      <c r="K23" s="609" t="s">
        <v>4</v>
      </c>
      <c r="L23" s="612">
        <v>105</v>
      </c>
      <c r="M23" s="613">
        <f>M22+TIME(0,L22,0)</f>
        <v>0.67708333333333326</v>
      </c>
    </row>
    <row r="24" spans="1:13" ht="15.75" customHeight="1" x14ac:dyDescent="0.2">
      <c r="A24" s="52"/>
      <c r="B24" s="1137" t="s">
        <v>352</v>
      </c>
      <c r="C24" s="392"/>
      <c r="E24" s="616"/>
      <c r="F24" s="596"/>
      <c r="G24" s="597">
        <v>11</v>
      </c>
      <c r="H24" s="603"/>
      <c r="I24" s="603" t="s">
        <v>372</v>
      </c>
      <c r="J24" s="604"/>
      <c r="K24" s="597" t="s">
        <v>18</v>
      </c>
      <c r="L24" s="605">
        <v>0</v>
      </c>
      <c r="M24" s="606">
        <f>M23+TIME(0,L23,0)</f>
        <v>0.74999999999999989</v>
      </c>
    </row>
    <row r="25" spans="1:13" ht="15.75" customHeight="1" x14ac:dyDescent="0.2">
      <c r="A25" s="52"/>
      <c r="B25" s="1138" t="s">
        <v>422</v>
      </c>
      <c r="C25" s="392"/>
      <c r="E25" s="614"/>
      <c r="F25" s="608"/>
      <c r="G25" s="609"/>
      <c r="H25" s="610"/>
      <c r="I25" s="610"/>
      <c r="J25" s="611"/>
      <c r="K25" s="609"/>
      <c r="L25" s="612"/>
      <c r="M25" s="613"/>
    </row>
    <row r="26" spans="1:13" ht="15.75" customHeight="1" x14ac:dyDescent="0.25">
      <c r="A26" s="52"/>
      <c r="B26" s="1143" t="s">
        <v>423</v>
      </c>
      <c r="C26" s="392"/>
      <c r="E26" s="593"/>
      <c r="F26" s="845"/>
      <c r="G26" s="846"/>
      <c r="H26" s="847"/>
      <c r="I26" s="847"/>
      <c r="J26" s="848"/>
      <c r="K26" s="846"/>
      <c r="L26" s="849"/>
      <c r="M26" s="850"/>
    </row>
    <row r="27" spans="1:13" ht="15.75" customHeight="1" x14ac:dyDescent="0.2">
      <c r="A27" s="52"/>
      <c r="B27" s="1142" t="s">
        <v>38</v>
      </c>
      <c r="C27" s="392"/>
      <c r="E27" s="525"/>
      <c r="F27" s="1584" t="s">
        <v>600</v>
      </c>
      <c r="G27" s="1584"/>
      <c r="H27" s="1584"/>
      <c r="I27" s="1584"/>
      <c r="J27" s="1584"/>
      <c r="K27" s="1584"/>
      <c r="L27" s="1584"/>
      <c r="M27" s="1584"/>
    </row>
    <row r="28" spans="1:13" ht="15.75" customHeight="1" x14ac:dyDescent="0.2">
      <c r="A28" s="52"/>
      <c r="B28" s="970" t="s">
        <v>32</v>
      </c>
      <c r="C28" s="392"/>
      <c r="E28" s="614"/>
      <c r="F28" s="608"/>
      <c r="G28" s="609">
        <v>12</v>
      </c>
      <c r="H28" s="610"/>
      <c r="I28" s="610" t="s">
        <v>142</v>
      </c>
      <c r="J28" s="611" t="s">
        <v>6</v>
      </c>
      <c r="K28" s="609" t="s">
        <v>18</v>
      </c>
      <c r="L28" s="612">
        <v>0</v>
      </c>
      <c r="M28" s="613">
        <f>TIME(7+12,30,0)</f>
        <v>0.8125</v>
      </c>
    </row>
    <row r="29" spans="1:13" ht="15.75" customHeight="1" x14ac:dyDescent="0.2">
      <c r="A29" s="52"/>
      <c r="B29" s="54"/>
      <c r="C29" s="53"/>
      <c r="E29" s="851"/>
      <c r="F29" s="852"/>
      <c r="G29" s="853">
        <v>13</v>
      </c>
      <c r="H29" s="854"/>
      <c r="I29" s="854" t="s">
        <v>601</v>
      </c>
      <c r="J29" s="855" t="s">
        <v>6</v>
      </c>
      <c r="K29" s="853" t="s">
        <v>18</v>
      </c>
      <c r="L29" s="856">
        <v>0</v>
      </c>
      <c r="M29" s="857">
        <f>M28+TIME(0,L28,0)</f>
        <v>0.8125</v>
      </c>
    </row>
    <row r="30" spans="1:13" ht="15.75" customHeight="1" x14ac:dyDescent="0.2">
      <c r="A30" s="52"/>
      <c r="B30" s="54"/>
      <c r="C30" s="53"/>
      <c r="E30" s="614"/>
      <c r="F30" s="608"/>
      <c r="G30" s="609">
        <v>14</v>
      </c>
      <c r="H30" s="610"/>
      <c r="I30" s="610" t="s">
        <v>599</v>
      </c>
      <c r="J30" s="611" t="s">
        <v>6</v>
      </c>
      <c r="K30" s="609" t="s">
        <v>4</v>
      </c>
      <c r="L30" s="612">
        <v>120</v>
      </c>
      <c r="M30" s="613">
        <f>M29+TIME(0,L29,0)</f>
        <v>0.8125</v>
      </c>
    </row>
    <row r="31" spans="1:13" ht="15.75" customHeight="1" x14ac:dyDescent="0.2">
      <c r="A31" s="52"/>
      <c r="B31" s="54"/>
      <c r="C31" s="53"/>
      <c r="E31" s="851"/>
      <c r="F31" s="852"/>
      <c r="G31" s="853">
        <v>15</v>
      </c>
      <c r="H31" s="854"/>
      <c r="I31" s="854" t="s">
        <v>372</v>
      </c>
      <c r="J31" s="855" t="s">
        <v>6</v>
      </c>
      <c r="K31" s="853" t="s">
        <v>18</v>
      </c>
      <c r="L31" s="856">
        <v>0</v>
      </c>
      <c r="M31" s="857">
        <f>M30+TIME(0,L30,0)</f>
        <v>0.89583333333333337</v>
      </c>
    </row>
    <row r="32" spans="1:13" ht="15.75" customHeight="1" x14ac:dyDescent="0.2">
      <c r="A32" s="52"/>
      <c r="B32" s="54"/>
      <c r="C32" s="53"/>
      <c r="E32" s="593"/>
      <c r="F32" s="598"/>
      <c r="G32" s="598"/>
      <c r="H32" s="598"/>
      <c r="I32" s="598"/>
      <c r="J32" s="598"/>
      <c r="K32" s="594"/>
      <c r="L32" s="598"/>
      <c r="M32" s="598"/>
    </row>
    <row r="33" spans="1:13" ht="15.75" customHeight="1" x14ac:dyDescent="0.2">
      <c r="A33" s="500"/>
      <c r="B33" s="957" t="s">
        <v>503</v>
      </c>
      <c r="C33" s="392"/>
      <c r="E33" s="593"/>
      <c r="F33" s="1584" t="s">
        <v>602</v>
      </c>
      <c r="G33" s="1584"/>
      <c r="H33" s="1584"/>
      <c r="I33" s="1584"/>
      <c r="J33" s="1584"/>
      <c r="K33" s="1584"/>
      <c r="L33" s="1584"/>
      <c r="M33" s="1584"/>
    </row>
    <row r="34" spans="1:13" ht="15.75" customHeight="1" x14ac:dyDescent="0.2">
      <c r="A34" s="52"/>
      <c r="B34" s="536" t="s">
        <v>504</v>
      </c>
      <c r="C34" s="53"/>
      <c r="E34" s="498"/>
      <c r="F34" s="317"/>
      <c r="G34" s="157">
        <v>16</v>
      </c>
      <c r="H34" s="284"/>
      <c r="I34" s="284" t="s">
        <v>142</v>
      </c>
      <c r="J34" s="505" t="s">
        <v>208</v>
      </c>
      <c r="K34" s="813" t="s">
        <v>18</v>
      </c>
      <c r="L34" s="506">
        <v>0</v>
      </c>
      <c r="M34" s="507">
        <f>TIME(10+0,30,0)</f>
        <v>0.4375</v>
      </c>
    </row>
    <row r="35" spans="1:13" ht="15.75" customHeight="1" x14ac:dyDescent="0.2">
      <c r="A35" s="52"/>
      <c r="B35" s="1135" t="s">
        <v>544</v>
      </c>
      <c r="C35" s="392"/>
      <c r="E35" s="595"/>
      <c r="F35" s="596"/>
      <c r="G35" s="597">
        <v>17</v>
      </c>
      <c r="H35" s="603"/>
      <c r="I35" s="603" t="s">
        <v>603</v>
      </c>
      <c r="J35" s="604" t="s">
        <v>6</v>
      </c>
      <c r="K35" s="597" t="s">
        <v>18</v>
      </c>
      <c r="L35" s="605">
        <v>0</v>
      </c>
      <c r="M35" s="606">
        <f>M34+TIME(0,L34,0)</f>
        <v>0.4375</v>
      </c>
    </row>
    <row r="36" spans="1:13" ht="15.75" customHeight="1" x14ac:dyDescent="0.2">
      <c r="A36" s="52"/>
      <c r="B36" s="1136" t="s">
        <v>498</v>
      </c>
      <c r="C36" s="392"/>
      <c r="E36" s="607"/>
      <c r="F36" s="608"/>
      <c r="G36" s="609">
        <v>18</v>
      </c>
      <c r="H36" s="610"/>
      <c r="I36" s="610" t="s">
        <v>599</v>
      </c>
      <c r="J36" s="611" t="s">
        <v>6</v>
      </c>
      <c r="K36" s="609" t="s">
        <v>4</v>
      </c>
      <c r="L36" s="612">
        <v>120</v>
      </c>
      <c r="M36" s="613">
        <f>M35+TIME(0,L35,0)</f>
        <v>0.4375</v>
      </c>
    </row>
    <row r="37" spans="1:13" ht="15.75" customHeight="1" x14ac:dyDescent="0.2">
      <c r="A37" s="52"/>
      <c r="B37" s="54"/>
      <c r="C37" s="53"/>
      <c r="E37" s="497"/>
      <c r="F37" s="858"/>
      <c r="G37" s="811">
        <v>19</v>
      </c>
      <c r="H37" s="811"/>
      <c r="I37" s="510" t="s">
        <v>17</v>
      </c>
      <c r="J37" s="511" t="s">
        <v>6</v>
      </c>
      <c r="K37" s="811" t="s">
        <v>18</v>
      </c>
      <c r="L37" s="508">
        <v>0</v>
      </c>
      <c r="M37" s="509">
        <f>M36+TIME(0,L36,0)</f>
        <v>0.52083333333333337</v>
      </c>
    </row>
    <row r="38" spans="1:13" ht="15.75" customHeight="1" thickBot="1" x14ac:dyDescent="0.25">
      <c r="A38" s="52"/>
      <c r="B38" s="54"/>
      <c r="C38" s="53"/>
      <c r="E38" s="593"/>
      <c r="F38" s="598"/>
      <c r="G38" s="598"/>
      <c r="H38" s="598"/>
      <c r="I38" s="598"/>
      <c r="J38" s="598"/>
      <c r="K38" s="594"/>
      <c r="L38" s="598"/>
      <c r="M38" s="598"/>
    </row>
    <row r="39" spans="1:13" ht="15.75" customHeight="1" x14ac:dyDescent="0.2">
      <c r="A39" s="52"/>
      <c r="B39" s="973" t="s">
        <v>358</v>
      </c>
      <c r="C39" s="394"/>
      <c r="E39" s="593"/>
      <c r="F39" s="1584" t="s">
        <v>604</v>
      </c>
      <c r="G39" s="1584"/>
      <c r="H39" s="1584"/>
      <c r="I39" s="1584"/>
      <c r="J39" s="1584"/>
      <c r="K39" s="1584"/>
      <c r="L39" s="1584"/>
      <c r="M39" s="1584"/>
    </row>
    <row r="40" spans="1:13" ht="15.75" customHeight="1" x14ac:dyDescent="0.2">
      <c r="A40" s="52"/>
      <c r="B40" s="974" t="s">
        <v>307</v>
      </c>
      <c r="C40" s="394"/>
      <c r="E40" s="614"/>
      <c r="F40" s="608"/>
      <c r="G40" s="615">
        <v>20</v>
      </c>
      <c r="H40" s="610"/>
      <c r="I40" s="610" t="s">
        <v>142</v>
      </c>
      <c r="J40" s="611" t="s">
        <v>208</v>
      </c>
      <c r="K40" s="609" t="s">
        <v>96</v>
      </c>
      <c r="L40" s="612">
        <v>0</v>
      </c>
      <c r="M40" s="613">
        <f>TIME(4+12,0,0)</f>
        <v>0.66666666666666663</v>
      </c>
    </row>
    <row r="41" spans="1:13" ht="15.75" customHeight="1" x14ac:dyDescent="0.2">
      <c r="A41" s="52"/>
      <c r="B41" s="975" t="s">
        <v>285</v>
      </c>
      <c r="C41" s="394"/>
      <c r="E41" s="616"/>
      <c r="F41" s="596"/>
      <c r="G41" s="617">
        <v>21</v>
      </c>
      <c r="H41" s="596"/>
      <c r="I41" s="603" t="s">
        <v>605</v>
      </c>
      <c r="J41" s="618" t="s">
        <v>6</v>
      </c>
      <c r="K41" s="596" t="s">
        <v>4</v>
      </c>
      <c r="L41" s="605">
        <v>0</v>
      </c>
      <c r="M41" s="606">
        <f>M40+TIME(0,L40,0)</f>
        <v>0.66666666666666663</v>
      </c>
    </row>
    <row r="42" spans="1:13" ht="15.75" customHeight="1" x14ac:dyDescent="0.2">
      <c r="A42" s="52"/>
      <c r="B42" s="976" t="s">
        <v>137</v>
      </c>
      <c r="C42" s="394"/>
      <c r="E42" s="614"/>
      <c r="F42" s="608"/>
      <c r="G42" s="609">
        <v>22</v>
      </c>
      <c r="H42" s="610"/>
      <c r="I42" s="610" t="s">
        <v>479</v>
      </c>
      <c r="J42" s="611" t="s">
        <v>6</v>
      </c>
      <c r="K42" s="609" t="s">
        <v>4</v>
      </c>
      <c r="L42" s="612">
        <v>60</v>
      </c>
      <c r="M42" s="613">
        <f>M41+TIME(0,L41,0)</f>
        <v>0.66666666666666663</v>
      </c>
    </row>
    <row r="43" spans="1:13" ht="15.75" customHeight="1" x14ac:dyDescent="0.2">
      <c r="A43" s="52"/>
      <c r="B43" s="977" t="s">
        <v>138</v>
      </c>
      <c r="C43" s="394"/>
      <c r="E43" s="616"/>
      <c r="F43" s="596"/>
      <c r="G43" s="597">
        <v>23</v>
      </c>
      <c r="H43" s="603"/>
      <c r="I43" s="603" t="s">
        <v>71</v>
      </c>
      <c r="J43" s="604" t="s">
        <v>6</v>
      </c>
      <c r="K43" s="597" t="s">
        <v>4</v>
      </c>
      <c r="L43" s="605">
        <v>60</v>
      </c>
      <c r="M43" s="606">
        <f>M42+TIME(0, L43, 0)</f>
        <v>0.70833333333333326</v>
      </c>
    </row>
    <row r="44" spans="1:13" ht="15.75" customHeight="1" x14ac:dyDescent="0.2">
      <c r="A44" s="52"/>
      <c r="B44" s="978" t="s">
        <v>135</v>
      </c>
      <c r="C44" s="394"/>
      <c r="E44" s="859"/>
      <c r="F44" s="860"/>
      <c r="G44" s="861">
        <v>24</v>
      </c>
      <c r="H44" s="862"/>
      <c r="I44" s="862" t="s">
        <v>372</v>
      </c>
      <c r="J44" s="863" t="s">
        <v>6</v>
      </c>
      <c r="K44" s="861" t="s">
        <v>96</v>
      </c>
      <c r="L44" s="864">
        <v>0</v>
      </c>
      <c r="M44" s="639">
        <f>M43+TIME(0,L42,0)</f>
        <v>0.74999999999999989</v>
      </c>
    </row>
    <row r="45" spans="1:13" ht="15.75" customHeight="1" x14ac:dyDescent="0.2">
      <c r="A45" s="52"/>
      <c r="B45" s="979" t="s">
        <v>303</v>
      </c>
      <c r="C45" s="394"/>
      <c r="E45" s="593"/>
      <c r="F45" s="598"/>
      <c r="G45" s="598"/>
      <c r="H45" s="598"/>
      <c r="I45" s="598"/>
      <c r="J45" s="598"/>
      <c r="K45" s="594"/>
      <c r="L45" s="598"/>
      <c r="M45" s="598"/>
    </row>
    <row r="46" spans="1:13" ht="15.75" customHeight="1" x14ac:dyDescent="0.2">
      <c r="A46" s="52"/>
      <c r="B46" s="979" t="s">
        <v>304</v>
      </c>
      <c r="C46" s="394"/>
      <c r="E46" s="593"/>
      <c r="F46" s="1583" t="s">
        <v>606</v>
      </c>
      <c r="G46" s="1583"/>
      <c r="H46" s="1583"/>
      <c r="I46" s="1583"/>
      <c r="J46" s="1583"/>
      <c r="K46" s="1583"/>
      <c r="L46" s="1583"/>
      <c r="M46" s="1583"/>
    </row>
    <row r="47" spans="1:13" ht="15.75" customHeight="1" x14ac:dyDescent="0.2">
      <c r="A47" s="52"/>
      <c r="B47" s="979" t="s">
        <v>167</v>
      </c>
      <c r="C47" s="394"/>
      <c r="E47" s="619"/>
      <c r="F47" s="608"/>
      <c r="G47" s="615">
        <v>25</v>
      </c>
      <c r="H47" s="610"/>
      <c r="I47" s="610" t="s">
        <v>142</v>
      </c>
      <c r="J47" s="611" t="s">
        <v>208</v>
      </c>
      <c r="K47" s="609" t="s">
        <v>18</v>
      </c>
      <c r="L47" s="612">
        <v>0</v>
      </c>
      <c r="M47" s="613">
        <f>TIME(7+12,30,0)</f>
        <v>0.8125</v>
      </c>
    </row>
    <row r="48" spans="1:13" ht="15.75" customHeight="1" x14ac:dyDescent="0.2">
      <c r="A48" s="52"/>
      <c r="B48" s="979" t="s">
        <v>309</v>
      </c>
      <c r="C48" s="394"/>
      <c r="E48" s="620"/>
      <c r="F48" s="596"/>
      <c r="G48" s="617">
        <v>26</v>
      </c>
      <c r="H48" s="596"/>
      <c r="I48" s="603" t="s">
        <v>73</v>
      </c>
      <c r="J48" s="618" t="s">
        <v>6</v>
      </c>
      <c r="K48" s="596" t="s">
        <v>4</v>
      </c>
      <c r="L48" s="605">
        <v>0</v>
      </c>
      <c r="M48" s="606">
        <f>M47+TIME(0,L47,0)</f>
        <v>0.8125</v>
      </c>
    </row>
    <row r="49" spans="1:13" ht="15.75" customHeight="1" x14ac:dyDescent="0.2">
      <c r="A49" s="52"/>
      <c r="B49" s="979" t="s">
        <v>305</v>
      </c>
      <c r="C49" s="394"/>
      <c r="E49" s="614"/>
      <c r="F49" s="608"/>
      <c r="G49" s="609">
        <v>27</v>
      </c>
      <c r="H49" s="610"/>
      <c r="I49" s="610" t="s">
        <v>599</v>
      </c>
      <c r="J49" s="611" t="s">
        <v>6</v>
      </c>
      <c r="K49" s="609" t="s">
        <v>4</v>
      </c>
      <c r="L49" s="612">
        <v>120</v>
      </c>
      <c r="M49" s="613">
        <f>M48+TIME(0,L48,0)</f>
        <v>0.8125</v>
      </c>
    </row>
    <row r="50" spans="1:13" ht="15.75" customHeight="1" x14ac:dyDescent="0.2">
      <c r="A50" s="52"/>
      <c r="B50" s="979" t="s">
        <v>166</v>
      </c>
      <c r="C50" s="394"/>
      <c r="E50" s="616"/>
      <c r="F50" s="596"/>
      <c r="G50" s="597">
        <v>28</v>
      </c>
      <c r="H50" s="603"/>
      <c r="I50" s="603" t="s">
        <v>372</v>
      </c>
      <c r="J50" s="604" t="s">
        <v>6</v>
      </c>
      <c r="K50" s="597" t="s">
        <v>18</v>
      </c>
      <c r="L50" s="605"/>
      <c r="M50" s="606">
        <f>M48+TIME(0,L49,0)</f>
        <v>0.89583333333333337</v>
      </c>
    </row>
    <row r="51" spans="1:13" ht="15.75" customHeight="1" x14ac:dyDescent="0.2">
      <c r="A51" s="52"/>
      <c r="B51" s="979" t="s">
        <v>306</v>
      </c>
      <c r="C51" s="394"/>
      <c r="E51" s="593"/>
      <c r="F51" s="598"/>
      <c r="G51" s="598"/>
      <c r="H51" s="598"/>
      <c r="I51" s="598"/>
      <c r="J51" s="598"/>
      <c r="K51" s="594"/>
      <c r="L51" s="598"/>
      <c r="M51" s="598"/>
    </row>
    <row r="52" spans="1:13" ht="15.75" customHeight="1" x14ac:dyDescent="0.2">
      <c r="A52" s="52"/>
      <c r="B52" s="980" t="s">
        <v>139</v>
      </c>
      <c r="C52" s="394"/>
      <c r="E52" s="593"/>
      <c r="F52" s="1583" t="s">
        <v>607</v>
      </c>
      <c r="G52" s="1583"/>
      <c r="H52" s="1583"/>
      <c r="I52" s="1583"/>
      <c r="J52" s="1583"/>
      <c r="K52" s="1583"/>
      <c r="L52" s="1583"/>
      <c r="M52" s="1583"/>
    </row>
    <row r="53" spans="1:13" ht="15.75" customHeight="1" x14ac:dyDescent="0.2">
      <c r="A53" s="52"/>
      <c r="B53" s="54"/>
      <c r="C53" s="53"/>
      <c r="E53" s="619"/>
      <c r="F53" s="608"/>
      <c r="G53" s="615">
        <v>29</v>
      </c>
      <c r="H53" s="610"/>
      <c r="I53" s="610" t="s">
        <v>142</v>
      </c>
      <c r="J53" s="611" t="s">
        <v>208</v>
      </c>
      <c r="K53" s="609" t="s">
        <v>18</v>
      </c>
      <c r="L53" s="612">
        <v>0</v>
      </c>
      <c r="M53" s="613">
        <f>TIME(8+0,0,0)</f>
        <v>0.33333333333333331</v>
      </c>
    </row>
    <row r="54" spans="1:13" ht="15.75" customHeight="1" thickBot="1" x14ac:dyDescent="0.25">
      <c r="A54" s="501"/>
      <c r="B54" s="502" t="s">
        <v>673</v>
      </c>
      <c r="C54" s="503"/>
      <c r="E54" s="621"/>
      <c r="F54" s="622"/>
      <c r="G54" s="623">
        <v>30</v>
      </c>
      <c r="H54" s="624"/>
      <c r="I54" s="624" t="s">
        <v>608</v>
      </c>
      <c r="J54" s="625" t="s">
        <v>6</v>
      </c>
      <c r="K54" s="626" t="s">
        <v>4</v>
      </c>
      <c r="L54" s="627">
        <v>0</v>
      </c>
      <c r="M54" s="628">
        <f>M53+TIME(0, L53, )</f>
        <v>0.33333333333333331</v>
      </c>
    </row>
    <row r="55" spans="1:13" ht="15.75" customHeight="1" x14ac:dyDescent="0.2">
      <c r="A55" s="798"/>
      <c r="B55" s="798"/>
      <c r="C55" s="798"/>
      <c r="E55" s="620"/>
      <c r="F55" s="596"/>
      <c r="G55" s="617">
        <v>31</v>
      </c>
      <c r="H55" s="596"/>
      <c r="I55" s="603" t="s">
        <v>609</v>
      </c>
      <c r="J55" s="618" t="s">
        <v>6</v>
      </c>
      <c r="K55" s="596" t="s">
        <v>4</v>
      </c>
      <c r="L55" s="605">
        <v>120</v>
      </c>
      <c r="M55" s="606">
        <f>M54+TIME(0,L54,0)</f>
        <v>0.33333333333333331</v>
      </c>
    </row>
    <row r="56" spans="1:13" ht="15.75" customHeight="1" x14ac:dyDescent="0.2">
      <c r="A56" s="798"/>
      <c r="B56" s="798"/>
      <c r="C56" s="798"/>
      <c r="E56" s="616"/>
      <c r="F56" s="596"/>
      <c r="G56" s="597">
        <v>32</v>
      </c>
      <c r="H56" s="603"/>
      <c r="I56" s="603" t="s">
        <v>372</v>
      </c>
      <c r="J56" s="604" t="s">
        <v>6</v>
      </c>
      <c r="K56" s="597" t="s">
        <v>610</v>
      </c>
      <c r="L56" s="605"/>
      <c r="M56" s="606">
        <f>M55+TIME(0, L55,0)</f>
        <v>0.41666666666666663</v>
      </c>
    </row>
    <row r="57" spans="1:13" ht="15.75" customHeight="1" x14ac:dyDescent="0.2">
      <c r="A57" s="798"/>
      <c r="B57" s="798"/>
      <c r="C57" s="798"/>
      <c r="E57" s="593"/>
      <c r="F57" s="598"/>
      <c r="G57" s="598"/>
      <c r="H57" s="598"/>
      <c r="I57" s="598"/>
      <c r="J57" s="598"/>
      <c r="K57" s="594"/>
      <c r="L57" s="598"/>
      <c r="M57" s="598"/>
    </row>
    <row r="58" spans="1:13" ht="15.75" customHeight="1" x14ac:dyDescent="0.2">
      <c r="A58" s="798"/>
      <c r="B58" s="798"/>
      <c r="C58" s="798"/>
      <c r="E58" s="593"/>
      <c r="F58" s="1583" t="s">
        <v>611</v>
      </c>
      <c r="G58" s="1583"/>
      <c r="H58" s="1583"/>
      <c r="I58" s="1583"/>
      <c r="J58" s="1583"/>
      <c r="K58" s="1583"/>
      <c r="L58" s="1583"/>
      <c r="M58" s="1583"/>
    </row>
    <row r="59" spans="1:13" ht="15.75" customHeight="1" x14ac:dyDescent="0.2">
      <c r="A59" s="798"/>
      <c r="B59" s="798"/>
      <c r="C59" s="798"/>
      <c r="E59" s="619"/>
      <c r="F59" s="608"/>
      <c r="G59" s="615">
        <v>33</v>
      </c>
      <c r="H59" s="610"/>
      <c r="I59" s="610" t="s">
        <v>142</v>
      </c>
      <c r="J59" s="611" t="s">
        <v>208</v>
      </c>
      <c r="K59" s="609" t="s">
        <v>18</v>
      </c>
      <c r="L59" s="612">
        <v>0</v>
      </c>
      <c r="M59" s="613">
        <f>TIME(4+12,0,0)</f>
        <v>0.66666666666666663</v>
      </c>
    </row>
    <row r="60" spans="1:13" ht="15.75" customHeight="1" x14ac:dyDescent="0.2">
      <c r="A60" s="798"/>
      <c r="B60" s="798"/>
      <c r="C60" s="798"/>
      <c r="E60" s="620"/>
      <c r="F60" s="596"/>
      <c r="G60" s="617">
        <v>34</v>
      </c>
      <c r="H60" s="596"/>
      <c r="I60" s="603" t="s">
        <v>510</v>
      </c>
      <c r="J60" s="618" t="s">
        <v>6</v>
      </c>
      <c r="K60" s="596" t="s">
        <v>4</v>
      </c>
      <c r="L60" s="605">
        <v>0</v>
      </c>
      <c r="M60" s="606">
        <f>M59+TIME(0,L59,0)</f>
        <v>0.66666666666666663</v>
      </c>
    </row>
    <row r="61" spans="1:13" ht="15.75" customHeight="1" x14ac:dyDescent="0.25">
      <c r="A61" s="798"/>
      <c r="B61" s="798"/>
      <c r="C61" s="798"/>
      <c r="E61" s="629"/>
      <c r="F61" s="630"/>
      <c r="G61" s="631">
        <v>35</v>
      </c>
      <c r="H61" s="630"/>
      <c r="I61" s="630" t="s">
        <v>599</v>
      </c>
      <c r="J61" s="632" t="s">
        <v>6</v>
      </c>
      <c r="K61" s="630" t="s">
        <v>4</v>
      </c>
      <c r="L61" s="630">
        <v>120</v>
      </c>
      <c r="M61" s="613">
        <f>M60+TIME(0,L60, 0)</f>
        <v>0.66666666666666663</v>
      </c>
    </row>
    <row r="62" spans="1:13" ht="15.75" customHeight="1" x14ac:dyDescent="0.25">
      <c r="E62" s="633"/>
      <c r="F62" s="596"/>
      <c r="G62" s="597">
        <v>36</v>
      </c>
      <c r="H62" s="603"/>
      <c r="I62" s="603" t="s">
        <v>477</v>
      </c>
      <c r="J62" s="604" t="s">
        <v>6</v>
      </c>
      <c r="K62" s="597" t="s">
        <v>18</v>
      </c>
      <c r="L62" s="605">
        <v>0</v>
      </c>
      <c r="M62" s="606">
        <f>M61+TIME(0,L61,0)</f>
        <v>0.75</v>
      </c>
    </row>
    <row r="63" spans="1:13" ht="15.75" customHeight="1" x14ac:dyDescent="0.25">
      <c r="E63" s="634"/>
      <c r="F63" s="598"/>
      <c r="G63" s="598"/>
      <c r="H63" s="598"/>
      <c r="I63" s="598"/>
      <c r="J63" s="598"/>
      <c r="K63" s="594"/>
      <c r="L63" s="598"/>
      <c r="M63" s="598"/>
    </row>
    <row r="64" spans="1:13" ht="15.75" customHeight="1" x14ac:dyDescent="0.25">
      <c r="E64" s="634"/>
      <c r="F64" s="1583" t="s">
        <v>612</v>
      </c>
      <c r="G64" s="1583"/>
      <c r="H64" s="1583"/>
      <c r="I64" s="1583"/>
      <c r="J64" s="1583"/>
      <c r="K64" s="1583"/>
      <c r="L64" s="1583"/>
      <c r="M64" s="1583"/>
    </row>
    <row r="65" spans="5:13" ht="15.75" customHeight="1" x14ac:dyDescent="0.2">
      <c r="E65" s="619"/>
      <c r="F65" s="608"/>
      <c r="G65" s="615">
        <v>37</v>
      </c>
      <c r="H65" s="610"/>
      <c r="I65" s="610" t="s">
        <v>142</v>
      </c>
      <c r="J65" s="611" t="s">
        <v>208</v>
      </c>
      <c r="K65" s="609" t="s">
        <v>18</v>
      </c>
      <c r="L65" s="612">
        <v>0</v>
      </c>
      <c r="M65" s="613">
        <f>TIME(10+0,30,0)</f>
        <v>0.4375</v>
      </c>
    </row>
    <row r="66" spans="5:13" ht="15.75" customHeight="1" x14ac:dyDescent="0.2">
      <c r="E66" s="620"/>
      <c r="F66" s="596"/>
      <c r="G66" s="617">
        <v>38</v>
      </c>
      <c r="H66" s="596"/>
      <c r="I66" s="603" t="s">
        <v>73</v>
      </c>
      <c r="J66" s="618" t="s">
        <v>6</v>
      </c>
      <c r="K66" s="596" t="s">
        <v>4</v>
      </c>
      <c r="L66" s="605">
        <v>0</v>
      </c>
      <c r="M66" s="606">
        <f>M65+TIME(0,L65,0)</f>
        <v>0.4375</v>
      </c>
    </row>
    <row r="67" spans="5:13" ht="15.75" customHeight="1" x14ac:dyDescent="0.2">
      <c r="E67" s="614"/>
      <c r="F67" s="608"/>
      <c r="G67" s="609">
        <v>39</v>
      </c>
      <c r="H67" s="610"/>
      <c r="I67" s="610" t="s">
        <v>599</v>
      </c>
      <c r="J67" s="611" t="s">
        <v>6</v>
      </c>
      <c r="K67" s="609" t="s">
        <v>4</v>
      </c>
      <c r="L67" s="612">
        <v>120</v>
      </c>
      <c r="M67" s="613">
        <f>M66+TIME(0,L66,0)</f>
        <v>0.4375</v>
      </c>
    </row>
    <row r="68" spans="5:13" ht="15.75" customHeight="1" x14ac:dyDescent="0.2">
      <c r="E68" s="616"/>
      <c r="F68" s="596"/>
      <c r="G68" s="597">
        <v>40</v>
      </c>
      <c r="H68" s="603"/>
      <c r="I68" s="603" t="s">
        <v>372</v>
      </c>
      <c r="J68" s="604" t="s">
        <v>6</v>
      </c>
      <c r="K68" s="597" t="s">
        <v>18</v>
      </c>
      <c r="L68" s="605">
        <v>0</v>
      </c>
      <c r="M68" s="606">
        <f>M66+TIME(0,L67,0)</f>
        <v>0.52083333333333337</v>
      </c>
    </row>
    <row r="69" spans="5:13" ht="15.75" customHeight="1" x14ac:dyDescent="0.25">
      <c r="E69" s="634"/>
      <c r="F69" s="598"/>
      <c r="G69" s="598"/>
      <c r="H69" s="598"/>
      <c r="I69" s="598"/>
      <c r="J69" s="598"/>
      <c r="K69" s="594"/>
      <c r="L69" s="598"/>
      <c r="M69" s="598"/>
    </row>
    <row r="70" spans="5:13" ht="15.75" customHeight="1" x14ac:dyDescent="0.25">
      <c r="E70" s="634"/>
      <c r="F70" s="1583" t="s">
        <v>613</v>
      </c>
      <c r="G70" s="1583"/>
      <c r="H70" s="1583"/>
      <c r="I70" s="1583"/>
      <c r="J70" s="1583"/>
      <c r="K70" s="1583"/>
      <c r="L70" s="1583"/>
      <c r="M70" s="1583"/>
    </row>
    <row r="71" spans="5:13" ht="15.75" customHeight="1" x14ac:dyDescent="0.2">
      <c r="E71" s="619"/>
      <c r="F71" s="608"/>
      <c r="G71" s="615">
        <v>41</v>
      </c>
      <c r="H71" s="610"/>
      <c r="I71" s="610" t="s">
        <v>142</v>
      </c>
      <c r="J71" s="611" t="s">
        <v>208</v>
      </c>
      <c r="K71" s="609" t="s">
        <v>96</v>
      </c>
      <c r="L71" s="612">
        <v>0</v>
      </c>
      <c r="M71" s="613">
        <f>TIME(4+12,0,0)</f>
        <v>0.66666666666666663</v>
      </c>
    </row>
    <row r="72" spans="5:13" ht="15.75" customHeight="1" x14ac:dyDescent="0.2">
      <c r="E72" s="620"/>
      <c r="F72" s="596"/>
      <c r="G72" s="617">
        <v>42</v>
      </c>
      <c r="H72" s="596"/>
      <c r="I72" s="603" t="s">
        <v>478</v>
      </c>
      <c r="J72" s="618" t="s">
        <v>6</v>
      </c>
      <c r="K72" s="596" t="s">
        <v>96</v>
      </c>
      <c r="L72" s="605">
        <v>5</v>
      </c>
      <c r="M72" s="606">
        <f>M71+TIME(0,L71,0)</f>
        <v>0.66666666666666663</v>
      </c>
    </row>
    <row r="73" spans="5:13" ht="15.75" customHeight="1" x14ac:dyDescent="0.2">
      <c r="E73" s="614"/>
      <c r="F73" s="608"/>
      <c r="G73" s="609">
        <v>43</v>
      </c>
      <c r="H73" s="610"/>
      <c r="I73" s="610" t="s">
        <v>479</v>
      </c>
      <c r="J73" s="611" t="s">
        <v>6</v>
      </c>
      <c r="K73" s="609" t="s">
        <v>4</v>
      </c>
      <c r="L73" s="612">
        <v>10</v>
      </c>
      <c r="M73" s="613">
        <f>M72+TIME(0,L72,0)</f>
        <v>0.67013888888888884</v>
      </c>
    </row>
    <row r="74" spans="5:13" ht="15.75" customHeight="1" x14ac:dyDescent="0.2">
      <c r="E74" s="616"/>
      <c r="F74" s="596"/>
      <c r="G74" s="597">
        <v>44</v>
      </c>
      <c r="H74" s="603"/>
      <c r="I74" s="603" t="s">
        <v>71</v>
      </c>
      <c r="J74" s="604" t="s">
        <v>6</v>
      </c>
      <c r="K74" s="597" t="s">
        <v>4</v>
      </c>
      <c r="L74" s="605">
        <v>75</v>
      </c>
      <c r="M74" s="606">
        <f>M73+TIME(0,L73,0)</f>
        <v>0.67708333333333326</v>
      </c>
    </row>
    <row r="75" spans="5:13" ht="15.75" customHeight="1" x14ac:dyDescent="0.25">
      <c r="E75" s="635"/>
      <c r="F75" s="636"/>
      <c r="G75" s="637">
        <v>45</v>
      </c>
      <c r="H75" s="636"/>
      <c r="I75" s="636" t="s">
        <v>474</v>
      </c>
      <c r="J75" s="638" t="s">
        <v>6</v>
      </c>
      <c r="K75" s="636" t="s">
        <v>475</v>
      </c>
      <c r="L75" s="636">
        <v>15</v>
      </c>
      <c r="M75" s="639">
        <f>M74+TIME(0, L74,0)</f>
        <v>0.72916666666666663</v>
      </c>
    </row>
    <row r="76" spans="5:13" ht="15.75" customHeight="1" x14ac:dyDescent="0.25">
      <c r="E76" s="633"/>
      <c r="F76" s="640"/>
      <c r="G76" s="641">
        <v>46</v>
      </c>
      <c r="H76" s="640"/>
      <c r="I76" s="640" t="s">
        <v>480</v>
      </c>
      <c r="J76" s="642" t="s">
        <v>6</v>
      </c>
      <c r="K76" s="640" t="s">
        <v>4</v>
      </c>
      <c r="L76" s="640">
        <v>15</v>
      </c>
      <c r="M76" s="606">
        <f>M75+TIME(0, L75,0)</f>
        <v>0.73958333333333326</v>
      </c>
    </row>
    <row r="77" spans="5:13" ht="15.75" customHeight="1" x14ac:dyDescent="0.25">
      <c r="E77" s="629"/>
      <c r="F77" s="608"/>
      <c r="G77" s="609">
        <v>47</v>
      </c>
      <c r="H77" s="610"/>
      <c r="I77" s="610" t="s">
        <v>211</v>
      </c>
      <c r="J77" s="611" t="s">
        <v>6</v>
      </c>
      <c r="K77" s="609" t="s">
        <v>96</v>
      </c>
      <c r="L77" s="612">
        <v>0</v>
      </c>
      <c r="M77" s="613">
        <f>M76+TIME(0,L76,0)</f>
        <v>0.74999999999999989</v>
      </c>
    </row>
    <row r="78" spans="5:13" ht="15.75" customHeight="1" x14ac:dyDescent="0.25">
      <c r="E78" s="634"/>
      <c r="F78" s="634"/>
      <c r="G78" s="634"/>
      <c r="H78" s="634"/>
      <c r="I78" s="634"/>
      <c r="J78" s="634"/>
      <c r="K78" s="634"/>
      <c r="L78" s="634"/>
      <c r="M78" s="634"/>
    </row>
    <row r="79" spans="5:13" ht="15.75" customHeight="1" x14ac:dyDescent="0.25">
      <c r="E79" s="634"/>
      <c r="F79" s="634"/>
      <c r="G79" s="634"/>
      <c r="H79" s="634"/>
      <c r="I79" s="634"/>
      <c r="J79" s="634"/>
      <c r="K79" s="634"/>
      <c r="L79" s="634"/>
      <c r="M79" s="634"/>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4">
    <mergeCell ref="B4:B6"/>
    <mergeCell ref="F2:M2"/>
    <mergeCell ref="F3:M3"/>
    <mergeCell ref="F4:M4"/>
    <mergeCell ref="F11:M11"/>
    <mergeCell ref="F58:M58"/>
    <mergeCell ref="F64:M64"/>
    <mergeCell ref="F70:M70"/>
    <mergeCell ref="F20:M20"/>
    <mergeCell ref="F27:M27"/>
    <mergeCell ref="F33:M33"/>
    <mergeCell ref="F39:M39"/>
    <mergeCell ref="F46:M46"/>
    <mergeCell ref="F52:M5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0"/>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39"/>
      <c r="B1" s="537" t="s">
        <v>673</v>
      </c>
      <c r="C1" s="1140"/>
      <c r="E1" s="444"/>
      <c r="F1" s="444"/>
      <c r="G1" s="444"/>
      <c r="H1" s="444"/>
      <c r="I1" s="444"/>
      <c r="J1" s="444"/>
      <c r="K1" s="444"/>
      <c r="L1" s="444"/>
      <c r="M1" s="445"/>
    </row>
    <row r="2" spans="1:13" ht="18.75" thickBot="1" x14ac:dyDescent="0.25">
      <c r="A2" s="500"/>
      <c r="B2" s="954"/>
      <c r="C2" s="53"/>
      <c r="E2" s="446"/>
      <c r="F2" s="1589" t="s">
        <v>399</v>
      </c>
      <c r="G2" s="1589"/>
      <c r="H2" s="1589"/>
      <c r="I2" s="1589"/>
      <c r="J2" s="1589"/>
      <c r="K2" s="1589"/>
      <c r="L2" s="1589"/>
      <c r="M2" s="1589"/>
    </row>
    <row r="3" spans="1:13" ht="18.75" thickBot="1" x14ac:dyDescent="0.25">
      <c r="A3" s="500"/>
      <c r="B3" s="235" t="s">
        <v>82</v>
      </c>
      <c r="C3" s="53"/>
      <c r="E3" s="250"/>
      <c r="F3" s="1564" t="s">
        <v>400</v>
      </c>
      <c r="G3" s="1564"/>
      <c r="H3" s="1564"/>
      <c r="I3" s="1564"/>
      <c r="J3" s="1564"/>
      <c r="K3" s="1564"/>
      <c r="L3" s="1564"/>
      <c r="M3" s="1564"/>
    </row>
    <row r="4" spans="1:13" ht="15.75" customHeight="1" x14ac:dyDescent="0.2">
      <c r="A4" s="500"/>
      <c r="B4" s="1250" t="str">
        <f>Title!$B$4</f>
        <v>R6</v>
      </c>
      <c r="C4" s="53"/>
      <c r="E4" s="251"/>
      <c r="F4" s="1565" t="s">
        <v>63</v>
      </c>
      <c r="G4" s="1565"/>
      <c r="H4" s="1565"/>
      <c r="I4" s="1565"/>
      <c r="J4" s="1565"/>
      <c r="K4" s="1565"/>
      <c r="L4" s="1565"/>
      <c r="M4" s="1565"/>
    </row>
    <row r="5" spans="1:13" ht="15.75" x14ac:dyDescent="0.2">
      <c r="A5" s="500"/>
      <c r="B5" s="1251"/>
      <c r="C5" s="53"/>
      <c r="E5" s="865"/>
      <c r="F5" s="866" t="s">
        <v>6</v>
      </c>
      <c r="G5" s="655" t="s">
        <v>614</v>
      </c>
      <c r="H5" s="867"/>
      <c r="I5" s="868"/>
      <c r="J5" s="868"/>
      <c r="K5" s="868"/>
      <c r="L5" s="868"/>
      <c r="M5" s="869"/>
    </row>
    <row r="6" spans="1:13" ht="16.5" thickBot="1" x14ac:dyDescent="0.25">
      <c r="A6" s="500"/>
      <c r="B6" s="1252"/>
      <c r="C6" s="53"/>
      <c r="E6" s="865"/>
      <c r="F6" s="866" t="s">
        <v>6</v>
      </c>
      <c r="G6" s="655" t="s">
        <v>615</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588" t="s">
        <v>616</v>
      </c>
      <c r="H8" s="1588"/>
      <c r="I8" s="1588"/>
      <c r="J8" s="1588"/>
      <c r="K8" s="1588"/>
      <c r="L8" s="1588"/>
      <c r="M8" s="1588"/>
    </row>
    <row r="9" spans="1:13" ht="18" customHeight="1" x14ac:dyDescent="0.2">
      <c r="A9" s="500"/>
      <c r="B9" s="956" t="s">
        <v>163</v>
      </c>
      <c r="C9" s="392"/>
      <c r="E9" s="873"/>
      <c r="F9" s="873"/>
      <c r="G9" s="667"/>
      <c r="H9" s="667"/>
      <c r="I9" s="667"/>
      <c r="J9" s="667"/>
      <c r="K9" s="667"/>
      <c r="L9" s="667"/>
      <c r="M9" s="668"/>
    </row>
    <row r="10" spans="1:13" ht="15.75" x14ac:dyDescent="0.2">
      <c r="A10" s="500"/>
      <c r="B10" s="535"/>
      <c r="C10" s="538"/>
      <c r="E10" s="874"/>
      <c r="F10" s="874"/>
      <c r="G10" s="676">
        <f>1</f>
        <v>1</v>
      </c>
      <c r="H10" s="261" t="s">
        <v>0</v>
      </c>
      <c r="I10" s="875" t="s">
        <v>142</v>
      </c>
      <c r="J10" s="261" t="s">
        <v>208</v>
      </c>
      <c r="K10" s="261" t="s">
        <v>1</v>
      </c>
      <c r="L10" s="264">
        <v>0</v>
      </c>
      <c r="M10" s="265">
        <v>0.66666666666666663</v>
      </c>
    </row>
    <row r="11" spans="1:13" ht="15.75" x14ac:dyDescent="0.2">
      <c r="A11" s="500"/>
      <c r="B11" s="957" t="s">
        <v>501</v>
      </c>
      <c r="C11" s="392"/>
      <c r="E11" s="873"/>
      <c r="F11" s="873"/>
      <c r="G11" s="662">
        <f t="shared" ref="G11:G18" si="0">G10+1</f>
        <v>2</v>
      </c>
      <c r="H11" s="660" t="s">
        <v>0</v>
      </c>
      <c r="I11" s="671" t="s">
        <v>396</v>
      </c>
      <c r="J11" s="660" t="s">
        <v>208</v>
      </c>
      <c r="K11" s="660" t="s">
        <v>1</v>
      </c>
      <c r="L11" s="661">
        <v>5</v>
      </c>
      <c r="M11" s="876">
        <f t="shared" ref="M11:M18" si="1">M10+TIME(0,L10,)</f>
        <v>0.66666666666666663</v>
      </c>
    </row>
    <row r="12" spans="1:13" ht="15.75" x14ac:dyDescent="0.2">
      <c r="A12" s="52"/>
      <c r="B12" s="536" t="s">
        <v>502</v>
      </c>
      <c r="C12" s="53"/>
      <c r="E12" s="874"/>
      <c r="F12" s="874"/>
      <c r="G12" s="676">
        <f t="shared" si="0"/>
        <v>3</v>
      </c>
      <c r="H12" s="877" t="s">
        <v>0</v>
      </c>
      <c r="I12" s="875" t="s">
        <v>397</v>
      </c>
      <c r="J12" s="261" t="s">
        <v>208</v>
      </c>
      <c r="K12" s="264" t="s">
        <v>1</v>
      </c>
      <c r="L12" s="264">
        <v>5</v>
      </c>
      <c r="M12" s="265">
        <f t="shared" si="1"/>
        <v>0.67013888888888884</v>
      </c>
    </row>
    <row r="13" spans="1:13" ht="15.75" x14ac:dyDescent="0.2">
      <c r="A13" s="500"/>
      <c r="B13" s="958" t="s">
        <v>189</v>
      </c>
      <c r="C13" s="392"/>
      <c r="E13" s="873"/>
      <c r="F13" s="873"/>
      <c r="G13" s="662">
        <f t="shared" si="0"/>
        <v>4</v>
      </c>
      <c r="H13" s="660" t="s">
        <v>2</v>
      </c>
      <c r="I13" s="671" t="s">
        <v>3</v>
      </c>
      <c r="J13" s="660" t="s">
        <v>208</v>
      </c>
      <c r="K13" s="878" t="s">
        <v>4</v>
      </c>
      <c r="L13" s="661">
        <v>5</v>
      </c>
      <c r="M13" s="876">
        <f t="shared" si="1"/>
        <v>0.67361111111111105</v>
      </c>
    </row>
    <row r="14" spans="1:13" ht="15.75" x14ac:dyDescent="0.2">
      <c r="A14" s="52"/>
      <c r="B14" s="959" t="s">
        <v>299</v>
      </c>
      <c r="C14" s="392"/>
      <c r="E14" s="874"/>
      <c r="F14" s="874"/>
      <c r="G14" s="676">
        <f t="shared" si="0"/>
        <v>5</v>
      </c>
      <c r="H14" s="879" t="s">
        <v>0</v>
      </c>
      <c r="I14" s="879" t="s">
        <v>398</v>
      </c>
      <c r="J14" s="879" t="s">
        <v>208</v>
      </c>
      <c r="K14" s="879" t="s">
        <v>1</v>
      </c>
      <c r="L14" s="264">
        <v>15</v>
      </c>
      <c r="M14" s="265">
        <f t="shared" si="1"/>
        <v>0.67708333333333326</v>
      </c>
    </row>
    <row r="15" spans="1:13" ht="15.75" x14ac:dyDescent="0.2">
      <c r="A15" s="52"/>
      <c r="B15" s="960" t="s">
        <v>335</v>
      </c>
      <c r="C15" s="392"/>
      <c r="E15" s="873"/>
      <c r="F15" s="662"/>
      <c r="G15" s="662">
        <f t="shared" si="0"/>
        <v>6</v>
      </c>
      <c r="H15" s="662" t="s">
        <v>49</v>
      </c>
      <c r="I15" s="662" t="s">
        <v>617</v>
      </c>
      <c r="J15" s="662" t="s">
        <v>208</v>
      </c>
      <c r="K15" s="662" t="s">
        <v>4</v>
      </c>
      <c r="L15" s="661">
        <v>15</v>
      </c>
      <c r="M15" s="876">
        <f t="shared" si="1"/>
        <v>0.68749999999999989</v>
      </c>
    </row>
    <row r="16" spans="1:13" ht="15.75" x14ac:dyDescent="0.2">
      <c r="A16" s="52"/>
      <c r="B16" s="961" t="s">
        <v>420</v>
      </c>
      <c r="C16" s="393"/>
      <c r="E16" s="874"/>
      <c r="F16" s="874"/>
      <c r="G16" s="676">
        <f t="shared" si="0"/>
        <v>7</v>
      </c>
      <c r="H16" s="879" t="s">
        <v>2</v>
      </c>
      <c r="I16" s="879" t="s">
        <v>618</v>
      </c>
      <c r="J16" s="879" t="s">
        <v>208</v>
      </c>
      <c r="K16" s="879" t="s">
        <v>4</v>
      </c>
      <c r="L16" s="264">
        <v>5</v>
      </c>
      <c r="M16" s="265">
        <f t="shared" si="1"/>
        <v>0.69791666666666652</v>
      </c>
    </row>
    <row r="17" spans="1:13" ht="15.75" x14ac:dyDescent="0.2">
      <c r="A17" s="52"/>
      <c r="B17" s="962" t="s">
        <v>445</v>
      </c>
      <c r="C17" s="339"/>
      <c r="E17" s="873"/>
      <c r="F17" s="662"/>
      <c r="G17" s="662">
        <f t="shared" si="0"/>
        <v>8</v>
      </c>
      <c r="H17" s="662" t="s">
        <v>0</v>
      </c>
      <c r="I17" s="662" t="s">
        <v>392</v>
      </c>
      <c r="J17" s="662" t="s">
        <v>208</v>
      </c>
      <c r="K17" s="662" t="s">
        <v>4</v>
      </c>
      <c r="L17" s="661">
        <v>70</v>
      </c>
      <c r="M17" s="876">
        <f t="shared" si="1"/>
        <v>0.70138888888888873</v>
      </c>
    </row>
    <row r="18" spans="1:13" ht="15.75" x14ac:dyDescent="0.2">
      <c r="A18" s="52"/>
      <c r="B18" s="54"/>
      <c r="C18" s="53"/>
      <c r="E18" s="880"/>
      <c r="F18" s="874"/>
      <c r="G18" s="676">
        <f t="shared" si="0"/>
        <v>9</v>
      </c>
      <c r="H18" s="879" t="s">
        <v>0</v>
      </c>
      <c r="I18" s="879" t="s">
        <v>372</v>
      </c>
      <c r="J18" s="879" t="s">
        <v>208</v>
      </c>
      <c r="K18" s="879" t="s">
        <v>4</v>
      </c>
      <c r="L18" s="264">
        <v>0</v>
      </c>
      <c r="M18" s="265">
        <f t="shared" si="1"/>
        <v>0.74999999999999989</v>
      </c>
    </row>
    <row r="19" spans="1:13" ht="15.75" x14ac:dyDescent="0.2">
      <c r="A19" s="500"/>
      <c r="B19" s="957" t="s">
        <v>505</v>
      </c>
      <c r="C19" s="392"/>
      <c r="E19" s="652"/>
      <c r="F19" s="881"/>
      <c r="G19" s="676"/>
      <c r="H19" s="814"/>
      <c r="I19" s="879"/>
      <c r="J19" s="882"/>
      <c r="K19" s="882"/>
      <c r="L19" s="659"/>
      <c r="M19" s="265"/>
    </row>
    <row r="20" spans="1:13" ht="15.75" x14ac:dyDescent="0.2">
      <c r="A20" s="52"/>
      <c r="B20" s="536" t="s">
        <v>506</v>
      </c>
      <c r="C20" s="53"/>
      <c r="E20" s="870"/>
      <c r="F20" s="870"/>
      <c r="G20" s="871"/>
      <c r="H20" s="656"/>
      <c r="I20" s="872"/>
      <c r="J20" s="656"/>
      <c r="K20" s="656"/>
      <c r="L20" s="657"/>
      <c r="M20" s="658"/>
    </row>
    <row r="21" spans="1:13" ht="18" customHeight="1" x14ac:dyDescent="0.2">
      <c r="A21" s="500"/>
      <c r="B21" s="963" t="s">
        <v>295</v>
      </c>
      <c r="C21" s="392"/>
      <c r="E21" s="870"/>
      <c r="F21" s="870"/>
      <c r="G21" s="1588" t="s">
        <v>619</v>
      </c>
      <c r="H21" s="1588"/>
      <c r="I21" s="1588"/>
      <c r="J21" s="1588"/>
      <c r="K21" s="1588"/>
      <c r="L21" s="1588"/>
      <c r="M21" s="1588"/>
    </row>
    <row r="22" spans="1:13" ht="18" customHeight="1" x14ac:dyDescent="0.25">
      <c r="A22" s="52"/>
      <c r="B22" s="1141" t="s">
        <v>334</v>
      </c>
      <c r="C22" s="392"/>
      <c r="E22" s="873"/>
      <c r="F22" s="873"/>
      <c r="G22" s="667"/>
      <c r="H22" s="667"/>
      <c r="I22" s="667"/>
      <c r="J22" s="667"/>
      <c r="K22" s="667"/>
      <c r="L22" s="667"/>
      <c r="M22" s="668"/>
    </row>
    <row r="23" spans="1:13" ht="15.75" x14ac:dyDescent="0.25">
      <c r="A23" s="52"/>
      <c r="B23" s="965" t="s">
        <v>353</v>
      </c>
      <c r="C23" s="392"/>
      <c r="E23" s="874"/>
      <c r="F23" s="874"/>
      <c r="G23" s="879">
        <f>G18+1</f>
        <v>10</v>
      </c>
      <c r="H23" s="261" t="s">
        <v>0</v>
      </c>
      <c r="I23" s="875" t="s">
        <v>142</v>
      </c>
      <c r="J23" s="261" t="s">
        <v>208</v>
      </c>
      <c r="K23" s="261" t="s">
        <v>1</v>
      </c>
      <c r="L23" s="264">
        <v>0</v>
      </c>
      <c r="M23" s="265">
        <v>0.5625</v>
      </c>
    </row>
    <row r="24" spans="1:13" ht="15.75" x14ac:dyDescent="0.2">
      <c r="A24" s="52"/>
      <c r="B24" s="1137" t="s">
        <v>352</v>
      </c>
      <c r="C24" s="392"/>
      <c r="E24" s="873"/>
      <c r="F24" s="873"/>
      <c r="G24" s="662">
        <f>G23+1</f>
        <v>11</v>
      </c>
      <c r="H24" s="660" t="s">
        <v>0</v>
      </c>
      <c r="I24" s="671" t="s">
        <v>396</v>
      </c>
      <c r="J24" s="660" t="s">
        <v>208</v>
      </c>
      <c r="K24" s="660" t="s">
        <v>1</v>
      </c>
      <c r="L24" s="661">
        <v>1</v>
      </c>
      <c r="M24" s="876">
        <f>M23+TIME(0,L23,)</f>
        <v>0.5625</v>
      </c>
    </row>
    <row r="25" spans="1:13" ht="15.75" x14ac:dyDescent="0.2">
      <c r="A25" s="52"/>
      <c r="B25" s="1138" t="s">
        <v>422</v>
      </c>
      <c r="C25" s="392"/>
      <c r="E25" s="874"/>
      <c r="F25" s="874"/>
      <c r="G25" s="676">
        <f>G24+1</f>
        <v>12</v>
      </c>
      <c r="H25" s="883" t="s">
        <v>2</v>
      </c>
      <c r="I25" s="875" t="s">
        <v>3</v>
      </c>
      <c r="J25" s="261" t="s">
        <v>208</v>
      </c>
      <c r="K25" s="264" t="s">
        <v>4</v>
      </c>
      <c r="L25" s="264">
        <v>5</v>
      </c>
      <c r="M25" s="265">
        <f>M24+TIME(0,L24,)</f>
        <v>0.56319444444444444</v>
      </c>
    </row>
    <row r="26" spans="1:13" ht="15.75" x14ac:dyDescent="0.25">
      <c r="A26" s="52"/>
      <c r="B26" s="1143" t="s">
        <v>423</v>
      </c>
      <c r="C26" s="392"/>
      <c r="E26" s="873"/>
      <c r="F26" s="873"/>
      <c r="G26" s="662">
        <f>G25+1</f>
        <v>13</v>
      </c>
      <c r="H26" s="678" t="s">
        <v>74</v>
      </c>
      <c r="I26" s="884" t="s">
        <v>392</v>
      </c>
      <c r="J26" s="878" t="s">
        <v>208</v>
      </c>
      <c r="K26" s="660" t="s">
        <v>4</v>
      </c>
      <c r="L26" s="661">
        <v>114</v>
      </c>
      <c r="M26" s="876">
        <f>M25+TIME(0,L25,)</f>
        <v>0.56666666666666665</v>
      </c>
    </row>
    <row r="27" spans="1:13" ht="15.75" x14ac:dyDescent="0.2">
      <c r="A27" s="52"/>
      <c r="B27" s="1142" t="s">
        <v>38</v>
      </c>
      <c r="C27" s="392"/>
      <c r="E27" s="874"/>
      <c r="F27" s="874"/>
      <c r="G27" s="676">
        <f>G26+1</f>
        <v>14</v>
      </c>
      <c r="H27" s="877" t="s">
        <v>0</v>
      </c>
      <c r="I27" s="875" t="s">
        <v>372</v>
      </c>
      <c r="J27" s="261" t="s">
        <v>208</v>
      </c>
      <c r="K27" s="264" t="s">
        <v>4</v>
      </c>
      <c r="L27" s="264">
        <v>0</v>
      </c>
      <c r="M27" s="265">
        <f>M26+TIME(0,L26,)</f>
        <v>0.64583333333333326</v>
      </c>
    </row>
    <row r="28" spans="1:13" ht="18" x14ac:dyDescent="0.2">
      <c r="A28" s="52"/>
      <c r="B28" s="970" t="s">
        <v>32</v>
      </c>
      <c r="C28" s="392"/>
      <c r="E28" s="874"/>
      <c r="F28" s="874"/>
      <c r="G28" s="676"/>
      <c r="H28" s="877"/>
      <c r="I28" s="875"/>
      <c r="J28" s="261"/>
      <c r="K28" s="264"/>
      <c r="L28" s="264"/>
      <c r="M28" s="265"/>
    </row>
    <row r="29" spans="1:13" ht="15.75" x14ac:dyDescent="0.2">
      <c r="A29" s="52"/>
      <c r="B29" s="54"/>
      <c r="C29" s="53"/>
      <c r="E29" s="870"/>
      <c r="F29" s="870"/>
      <c r="G29" s="871"/>
      <c r="H29" s="656"/>
      <c r="I29" s="872"/>
      <c r="J29" s="656"/>
      <c r="K29" s="656"/>
      <c r="L29" s="657"/>
      <c r="M29" s="658"/>
    </row>
    <row r="30" spans="1:13" ht="18" customHeight="1" x14ac:dyDescent="0.2">
      <c r="A30" s="52"/>
      <c r="B30" s="54"/>
      <c r="C30" s="53"/>
      <c r="E30" s="870"/>
      <c r="F30" s="870"/>
      <c r="G30" s="1588" t="s">
        <v>620</v>
      </c>
      <c r="H30" s="1588"/>
      <c r="I30" s="1588"/>
      <c r="J30" s="1588"/>
      <c r="K30" s="1588"/>
      <c r="L30" s="1588"/>
      <c r="M30" s="1588"/>
    </row>
    <row r="31" spans="1:13" ht="18" customHeight="1" x14ac:dyDescent="0.2">
      <c r="A31" s="52"/>
      <c r="B31" s="54"/>
      <c r="C31" s="53"/>
      <c r="E31" s="873"/>
      <c r="F31" s="873"/>
      <c r="G31" s="667"/>
      <c r="H31" s="667"/>
      <c r="I31" s="667"/>
      <c r="J31" s="667"/>
      <c r="K31" s="667"/>
      <c r="L31" s="667"/>
      <c r="M31" s="668"/>
    </row>
    <row r="32" spans="1:13" ht="18" customHeight="1" x14ac:dyDescent="0.2">
      <c r="A32" s="52"/>
      <c r="B32" s="54"/>
      <c r="C32" s="53"/>
      <c r="E32" s="874"/>
      <c r="F32" s="874"/>
      <c r="G32" s="879">
        <f>G27+1</f>
        <v>15</v>
      </c>
      <c r="H32" s="261" t="s">
        <v>0</v>
      </c>
      <c r="I32" s="875" t="s">
        <v>142</v>
      </c>
      <c r="J32" s="261" t="s">
        <v>208</v>
      </c>
      <c r="K32" s="261" t="s">
        <v>1</v>
      </c>
      <c r="L32" s="264">
        <v>0</v>
      </c>
      <c r="M32" s="265">
        <v>0.8125</v>
      </c>
    </row>
    <row r="33" spans="1:13" ht="15.75" x14ac:dyDescent="0.2">
      <c r="A33" s="500"/>
      <c r="B33" s="957" t="s">
        <v>503</v>
      </c>
      <c r="C33" s="392"/>
      <c r="E33" s="873"/>
      <c r="F33" s="873"/>
      <c r="G33" s="662">
        <f>G32+1</f>
        <v>16</v>
      </c>
      <c r="H33" s="660" t="s">
        <v>0</v>
      </c>
      <c r="I33" s="671" t="s">
        <v>396</v>
      </c>
      <c r="J33" s="660" t="s">
        <v>208</v>
      </c>
      <c r="K33" s="660" t="s">
        <v>1</v>
      </c>
      <c r="L33" s="661">
        <v>1</v>
      </c>
      <c r="M33" s="876">
        <f>M32+TIME(0,L32,)</f>
        <v>0.8125</v>
      </c>
    </row>
    <row r="34" spans="1:13" ht="15.75" x14ac:dyDescent="0.2">
      <c r="A34" s="52"/>
      <c r="B34" s="536" t="s">
        <v>504</v>
      </c>
      <c r="C34" s="53"/>
      <c r="E34" s="874"/>
      <c r="F34" s="874"/>
      <c r="G34" s="676">
        <f>G33+1</f>
        <v>17</v>
      </c>
      <c r="H34" s="883" t="s">
        <v>2</v>
      </c>
      <c r="I34" s="875" t="s">
        <v>3</v>
      </c>
      <c r="J34" s="261" t="s">
        <v>208</v>
      </c>
      <c r="K34" s="264" t="s">
        <v>4</v>
      </c>
      <c r="L34" s="264">
        <v>5</v>
      </c>
      <c r="M34" s="265">
        <f>M33+TIME(0,L33,)</f>
        <v>0.81319444444444444</v>
      </c>
    </row>
    <row r="35" spans="1:13" ht="15.75" x14ac:dyDescent="0.2">
      <c r="A35" s="52"/>
      <c r="B35" s="1135" t="s">
        <v>544</v>
      </c>
      <c r="C35" s="392"/>
      <c r="E35" s="873"/>
      <c r="F35" s="873"/>
      <c r="G35" s="662">
        <f>G34+1</f>
        <v>18</v>
      </c>
      <c r="H35" s="678" t="s">
        <v>74</v>
      </c>
      <c r="I35" s="884" t="s">
        <v>392</v>
      </c>
      <c r="J35" s="878" t="s">
        <v>208</v>
      </c>
      <c r="K35" s="660" t="s">
        <v>4</v>
      </c>
      <c r="L35" s="661">
        <v>114</v>
      </c>
      <c r="M35" s="876">
        <f>M34+TIME(0,L34,)</f>
        <v>0.81666666666666665</v>
      </c>
    </row>
    <row r="36" spans="1:13" ht="15.75" x14ac:dyDescent="0.2">
      <c r="A36" s="52"/>
      <c r="B36" s="1136" t="s">
        <v>498</v>
      </c>
      <c r="C36" s="392"/>
      <c r="E36" s="874"/>
      <c r="F36" s="874"/>
      <c r="G36" s="676">
        <f>G35+1</f>
        <v>19</v>
      </c>
      <c r="H36" s="877" t="s">
        <v>0</v>
      </c>
      <c r="I36" s="875" t="s">
        <v>372</v>
      </c>
      <c r="J36" s="261" t="s">
        <v>208</v>
      </c>
      <c r="K36" s="264" t="s">
        <v>4</v>
      </c>
      <c r="L36" s="264">
        <v>0</v>
      </c>
      <c r="M36" s="265">
        <f>M35+TIME(0,L35,)</f>
        <v>0.89583333333333326</v>
      </c>
    </row>
    <row r="37" spans="1:13" ht="15" x14ac:dyDescent="0.2">
      <c r="A37" s="52"/>
      <c r="B37" s="54"/>
      <c r="C37" s="53"/>
      <c r="E37" s="652"/>
      <c r="F37" s="881"/>
      <c r="G37" s="676"/>
      <c r="H37" s="814"/>
      <c r="I37" s="879"/>
      <c r="J37" s="882"/>
      <c r="K37" s="882"/>
      <c r="L37" s="659"/>
      <c r="M37" s="265"/>
    </row>
    <row r="38" spans="1:13" ht="16.5" thickBot="1" x14ac:dyDescent="0.25">
      <c r="A38" s="52"/>
      <c r="B38" s="54"/>
      <c r="C38" s="53"/>
      <c r="E38" s="870"/>
      <c r="F38" s="870"/>
      <c r="G38" s="871"/>
      <c r="H38" s="656"/>
      <c r="I38" s="872"/>
      <c r="J38" s="656"/>
      <c r="K38" s="656"/>
      <c r="L38" s="657"/>
      <c r="M38" s="658"/>
    </row>
    <row r="39" spans="1:13" ht="18" x14ac:dyDescent="0.2">
      <c r="A39" s="52"/>
      <c r="B39" s="973" t="s">
        <v>358</v>
      </c>
      <c r="C39" s="394"/>
      <c r="E39" s="870"/>
      <c r="F39" s="870"/>
      <c r="G39" s="1588" t="s">
        <v>621</v>
      </c>
      <c r="H39" s="1588"/>
      <c r="I39" s="1588"/>
      <c r="J39" s="1588"/>
      <c r="K39" s="1588"/>
      <c r="L39" s="1588"/>
      <c r="M39" s="1588"/>
    </row>
    <row r="40" spans="1:13" ht="18" customHeight="1" x14ac:dyDescent="0.2">
      <c r="A40" s="52"/>
      <c r="B40" s="974" t="s">
        <v>307</v>
      </c>
      <c r="C40" s="394"/>
      <c r="E40" s="873"/>
      <c r="F40" s="873"/>
      <c r="G40" s="667"/>
      <c r="H40" s="667"/>
      <c r="I40" s="667"/>
      <c r="J40" s="667"/>
      <c r="K40" s="667"/>
      <c r="L40" s="667"/>
      <c r="M40" s="668"/>
    </row>
    <row r="41" spans="1:13" ht="18.75" customHeight="1" x14ac:dyDescent="0.2">
      <c r="A41" s="52"/>
      <c r="B41" s="975" t="s">
        <v>285</v>
      </c>
      <c r="C41" s="394"/>
      <c r="E41" s="874"/>
      <c r="F41" s="874"/>
      <c r="G41" s="676">
        <f>G36+1</f>
        <v>20</v>
      </c>
      <c r="H41" s="261" t="s">
        <v>0</v>
      </c>
      <c r="I41" s="875" t="s">
        <v>142</v>
      </c>
      <c r="J41" s="261" t="s">
        <v>208</v>
      </c>
      <c r="K41" s="261" t="s">
        <v>1</v>
      </c>
      <c r="L41" s="264">
        <v>0</v>
      </c>
      <c r="M41" s="265">
        <v>0.33333333333333331</v>
      </c>
    </row>
    <row r="42" spans="1:13" ht="15.75" x14ac:dyDescent="0.2">
      <c r="A42" s="52"/>
      <c r="B42" s="976" t="s">
        <v>137</v>
      </c>
      <c r="C42" s="394"/>
      <c r="E42" s="873"/>
      <c r="F42" s="873"/>
      <c r="G42" s="662">
        <f>G41+1</f>
        <v>21</v>
      </c>
      <c r="H42" s="660" t="s">
        <v>0</v>
      </c>
      <c r="I42" s="671" t="s">
        <v>396</v>
      </c>
      <c r="J42" s="660" t="s">
        <v>208</v>
      </c>
      <c r="K42" s="660" t="s">
        <v>1</v>
      </c>
      <c r="L42" s="661">
        <v>5</v>
      </c>
      <c r="M42" s="876">
        <f t="shared" ref="M42:M48" si="2">M41+TIME(0,L41,)</f>
        <v>0.33333333333333331</v>
      </c>
    </row>
    <row r="43" spans="1:13" ht="15.75" x14ac:dyDescent="0.2">
      <c r="A43" s="52"/>
      <c r="B43" s="977" t="s">
        <v>138</v>
      </c>
      <c r="C43" s="394"/>
      <c r="E43" s="874"/>
      <c r="F43" s="874"/>
      <c r="G43" s="676">
        <f>G42+1</f>
        <v>22</v>
      </c>
      <c r="H43" s="883" t="s">
        <v>2</v>
      </c>
      <c r="I43" s="875" t="s">
        <v>3</v>
      </c>
      <c r="J43" s="261" t="s">
        <v>208</v>
      </c>
      <c r="K43" s="264" t="s">
        <v>4</v>
      </c>
      <c r="L43" s="264">
        <v>5</v>
      </c>
      <c r="M43" s="265">
        <f t="shared" si="2"/>
        <v>0.33680555555555552</v>
      </c>
    </row>
    <row r="44" spans="1:13" ht="15.75" x14ac:dyDescent="0.2">
      <c r="A44" s="52"/>
      <c r="B44" s="978" t="s">
        <v>135</v>
      </c>
      <c r="C44" s="394"/>
      <c r="E44" s="873"/>
      <c r="F44" s="873"/>
      <c r="G44" s="662">
        <f>G43+1</f>
        <v>23</v>
      </c>
      <c r="H44" s="660" t="s">
        <v>0</v>
      </c>
      <c r="I44" s="878" t="s">
        <v>398</v>
      </c>
      <c r="J44" s="878" t="s">
        <v>208</v>
      </c>
      <c r="K44" s="660" t="s">
        <v>1</v>
      </c>
      <c r="L44" s="661">
        <v>5</v>
      </c>
      <c r="M44" s="876">
        <f t="shared" si="2"/>
        <v>0.34027777777777773</v>
      </c>
    </row>
    <row r="45" spans="1:13" ht="15.75" x14ac:dyDescent="0.2">
      <c r="A45" s="52"/>
      <c r="B45" s="979" t="s">
        <v>303</v>
      </c>
      <c r="C45" s="394"/>
      <c r="E45" s="874"/>
      <c r="F45" s="874"/>
      <c r="G45" s="676">
        <f>G44+1</f>
        <v>24</v>
      </c>
      <c r="H45" s="877" t="s">
        <v>0</v>
      </c>
      <c r="I45" s="875" t="s">
        <v>392</v>
      </c>
      <c r="J45" s="261" t="s">
        <v>208</v>
      </c>
      <c r="K45" s="264" t="s">
        <v>4</v>
      </c>
      <c r="L45" s="264">
        <v>80</v>
      </c>
      <c r="M45" s="265">
        <f t="shared" si="2"/>
        <v>0.34374999999999994</v>
      </c>
    </row>
    <row r="46" spans="1:13" ht="15.75" x14ac:dyDescent="0.2">
      <c r="A46" s="52"/>
      <c r="B46" s="979" t="s">
        <v>304</v>
      </c>
      <c r="C46" s="394"/>
      <c r="E46" s="873"/>
      <c r="F46" s="873"/>
      <c r="G46" s="662">
        <f>G45+1</f>
        <v>25</v>
      </c>
      <c r="H46" s="884" t="s">
        <v>5</v>
      </c>
      <c r="I46" s="884" t="s">
        <v>622</v>
      </c>
      <c r="J46" s="878" t="s">
        <v>208</v>
      </c>
      <c r="K46" s="878" t="s">
        <v>4</v>
      </c>
      <c r="L46" s="661">
        <v>15</v>
      </c>
      <c r="M46" s="876">
        <f t="shared" si="2"/>
        <v>0.39930555555555547</v>
      </c>
    </row>
    <row r="47" spans="1:13" ht="15" x14ac:dyDescent="0.2">
      <c r="A47" s="52"/>
      <c r="B47" s="979" t="s">
        <v>167</v>
      </c>
      <c r="C47" s="394"/>
      <c r="E47" s="652"/>
      <c r="F47" s="881"/>
      <c r="G47" s="676">
        <f>G44+1</f>
        <v>24</v>
      </c>
      <c r="H47" s="882" t="s">
        <v>62</v>
      </c>
      <c r="I47" s="875" t="s">
        <v>401</v>
      </c>
      <c r="J47" s="882" t="s">
        <v>208</v>
      </c>
      <c r="K47" s="882" t="s">
        <v>4</v>
      </c>
      <c r="L47" s="264">
        <v>10</v>
      </c>
      <c r="M47" s="265">
        <f t="shared" si="2"/>
        <v>0.40972222222222215</v>
      </c>
    </row>
    <row r="48" spans="1:13" ht="15.75" x14ac:dyDescent="0.2">
      <c r="A48" s="52"/>
      <c r="B48" s="979" t="s">
        <v>309</v>
      </c>
      <c r="C48" s="394"/>
      <c r="E48" s="873"/>
      <c r="F48" s="873"/>
      <c r="G48" s="662">
        <f>G47+1</f>
        <v>25</v>
      </c>
      <c r="H48" s="660" t="s">
        <v>0</v>
      </c>
      <c r="I48" s="671" t="s">
        <v>211</v>
      </c>
      <c r="J48" s="885"/>
      <c r="K48" s="885" t="s">
        <v>4</v>
      </c>
      <c r="L48" s="661">
        <v>0</v>
      </c>
      <c r="M48" s="876">
        <f t="shared" si="2"/>
        <v>0.41666666666666657</v>
      </c>
    </row>
    <row r="49" spans="1:13" ht="18" customHeight="1" x14ac:dyDescent="0.2">
      <c r="A49" s="52"/>
      <c r="B49" s="979" t="s">
        <v>305</v>
      </c>
      <c r="C49" s="394"/>
      <c r="E49" s="652"/>
      <c r="F49" s="881"/>
      <c r="G49" s="676"/>
      <c r="H49" s="814"/>
      <c r="I49" s="879"/>
      <c r="J49" s="882"/>
      <c r="K49" s="882"/>
      <c r="L49" s="659"/>
      <c r="M49" s="265"/>
    </row>
    <row r="50" spans="1:13" ht="18" customHeight="1" x14ac:dyDescent="0.2">
      <c r="A50" s="52"/>
      <c r="B50" s="979" t="s">
        <v>166</v>
      </c>
      <c r="C50" s="394"/>
      <c r="E50" s="870"/>
      <c r="F50" s="870"/>
      <c r="G50" s="871"/>
      <c r="H50" s="656"/>
      <c r="I50" s="872"/>
      <c r="J50" s="656"/>
      <c r="K50" s="656"/>
      <c r="L50" s="657"/>
      <c r="M50" s="658"/>
    </row>
    <row r="51" spans="1:13" ht="18" customHeight="1" x14ac:dyDescent="0.2">
      <c r="A51" s="52"/>
      <c r="B51" s="979" t="s">
        <v>306</v>
      </c>
      <c r="C51" s="394"/>
      <c r="E51" s="870"/>
      <c r="F51" s="870"/>
      <c r="G51" s="1588"/>
      <c r="H51" s="1588"/>
      <c r="I51" s="1588"/>
      <c r="J51" s="1588"/>
      <c r="K51" s="1588"/>
      <c r="L51" s="1588"/>
      <c r="M51" s="1588"/>
    </row>
    <row r="52" spans="1:13" ht="15" x14ac:dyDescent="0.2">
      <c r="A52" s="52"/>
      <c r="B52" s="980" t="s">
        <v>139</v>
      </c>
      <c r="C52" s="394"/>
      <c r="E52" s="652"/>
      <c r="F52" s="881"/>
      <c r="G52" s="814"/>
      <c r="H52" s="814"/>
      <c r="I52" s="818"/>
      <c r="J52" s="814"/>
      <c r="K52" s="814"/>
      <c r="L52" s="653"/>
      <c r="M52" s="654"/>
    </row>
    <row r="53" spans="1:13" ht="15" x14ac:dyDescent="0.2">
      <c r="A53" s="52"/>
      <c r="B53" s="54"/>
      <c r="C53" s="53"/>
      <c r="E53" s="665"/>
      <c r="F53" s="886"/>
      <c r="G53" s="666"/>
      <c r="H53" s="666"/>
      <c r="I53" s="666"/>
      <c r="J53" s="664"/>
      <c r="K53" s="663"/>
      <c r="L53" s="669"/>
      <c r="M53" s="670"/>
    </row>
    <row r="54" spans="1:13" ht="16.5" thickBot="1" x14ac:dyDescent="0.25">
      <c r="A54" s="501"/>
      <c r="B54" s="502" t="s">
        <v>673</v>
      </c>
      <c r="C54" s="503"/>
      <c r="E54" s="652"/>
      <c r="F54" s="887"/>
      <c r="G54" s="672"/>
      <c r="H54" s="672"/>
      <c r="I54" s="271" t="s">
        <v>377</v>
      </c>
      <c r="J54" s="814"/>
      <c r="K54" s="818"/>
      <c r="L54" s="652"/>
      <c r="M54" s="654"/>
    </row>
    <row r="55" spans="1:13" ht="15.75" x14ac:dyDescent="0.2">
      <c r="A55" s="798"/>
      <c r="B55" s="798"/>
      <c r="C55" s="798"/>
      <c r="E55" s="888"/>
      <c r="F55" s="888"/>
      <c r="G55" s="673"/>
      <c r="H55" s="673"/>
      <c r="I55" s="663" t="s">
        <v>378</v>
      </c>
      <c r="J55" s="666"/>
      <c r="K55" s="666"/>
      <c r="L55" s="888"/>
      <c r="M55" s="889"/>
    </row>
    <row r="56" spans="1:13" ht="15.75" x14ac:dyDescent="0.2">
      <c r="A56" s="798"/>
      <c r="B56" s="798"/>
      <c r="C56" s="798"/>
      <c r="E56" s="890"/>
      <c r="F56" s="890"/>
      <c r="G56" s="672"/>
      <c r="H56" s="672"/>
      <c r="I56" s="818"/>
      <c r="J56" s="672"/>
      <c r="K56" s="818"/>
      <c r="L56" s="890"/>
      <c r="M56" s="891"/>
    </row>
    <row r="57" spans="1:13" ht="15.75" x14ac:dyDescent="0.2">
      <c r="A57" s="798"/>
      <c r="B57" s="798"/>
      <c r="C57" s="798"/>
      <c r="E57" s="888"/>
      <c r="F57" s="892"/>
      <c r="G57" s="888"/>
      <c r="H57" s="673"/>
      <c r="I57" s="666" t="s">
        <v>379</v>
      </c>
      <c r="J57" s="673"/>
      <c r="K57" s="666"/>
      <c r="L57" s="888"/>
      <c r="M57" s="889"/>
    </row>
    <row r="58" spans="1:13" ht="18" customHeight="1" x14ac:dyDescent="0.2">
      <c r="A58" s="798"/>
      <c r="B58" s="798"/>
      <c r="C58" s="798"/>
      <c r="E58" s="890"/>
      <c r="F58" s="890"/>
      <c r="G58" s="672"/>
      <c r="H58" s="672"/>
      <c r="I58" s="818" t="s">
        <v>380</v>
      </c>
      <c r="J58" s="672"/>
      <c r="K58" s="818"/>
      <c r="L58" s="890"/>
      <c r="M58" s="891"/>
    </row>
    <row r="59" spans="1:13" ht="18" customHeight="1" x14ac:dyDescent="0.2">
      <c r="A59" s="798"/>
      <c r="B59" s="798"/>
      <c r="C59" s="798"/>
      <c r="E59" s="888"/>
      <c r="F59" s="892"/>
      <c r="G59" s="888"/>
      <c r="H59" s="673"/>
      <c r="I59" s="666"/>
      <c r="J59" s="673"/>
      <c r="K59" s="666"/>
      <c r="L59" s="888"/>
      <c r="M59" s="889"/>
    </row>
    <row r="60" spans="1:13" ht="15.75" x14ac:dyDescent="0.2">
      <c r="A60" s="798"/>
      <c r="B60" s="798"/>
      <c r="C60" s="798"/>
      <c r="E60" s="890"/>
      <c r="F60" s="890"/>
      <c r="G60" s="672"/>
      <c r="H60" s="672"/>
      <c r="I60" s="818" t="s">
        <v>361</v>
      </c>
      <c r="J60" s="672"/>
      <c r="K60" s="818"/>
      <c r="L60" s="890"/>
      <c r="M60" s="891"/>
    </row>
    <row r="61" spans="1:13" ht="18" customHeight="1" x14ac:dyDescent="0.2">
      <c r="A61" s="798"/>
      <c r="B61" s="798"/>
      <c r="C61" s="798"/>
      <c r="E61" s="888"/>
      <c r="F61" s="892"/>
      <c r="G61" s="888"/>
      <c r="H61" s="673"/>
      <c r="I61" s="666" t="s">
        <v>362</v>
      </c>
      <c r="J61" s="673"/>
      <c r="K61" s="666"/>
      <c r="L61" s="888"/>
      <c r="M61" s="889"/>
    </row>
    <row r="62" spans="1:13" x14ac:dyDescent="0.2">
      <c r="E62" s="893"/>
      <c r="F62" s="893"/>
      <c r="G62" s="893"/>
      <c r="H62" s="893"/>
      <c r="I62" s="893"/>
      <c r="J62" s="893"/>
      <c r="K62" s="893"/>
      <c r="L62" s="893"/>
      <c r="M62" s="894"/>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ht="18" customHeight="1" x14ac:dyDescent="0.2">
      <c r="E67" s="798"/>
      <c r="F67" s="798"/>
      <c r="G67" s="798"/>
      <c r="H67" s="798"/>
      <c r="I67" s="798"/>
      <c r="J67" s="798"/>
      <c r="K67" s="798"/>
      <c r="L67" s="798"/>
      <c r="M67" s="798"/>
    </row>
    <row r="68" spans="5:13" x14ac:dyDescent="0.2">
      <c r="E68" s="798"/>
      <c r="F68" s="798"/>
      <c r="G68" s="798"/>
      <c r="H68" s="798"/>
      <c r="I68" s="798"/>
      <c r="J68" s="798"/>
      <c r="K68" s="798"/>
      <c r="L68" s="798"/>
      <c r="M68" s="798"/>
    </row>
    <row r="69" spans="5:13" x14ac:dyDescent="0.2">
      <c r="E69" s="798"/>
      <c r="F69" s="798"/>
      <c r="G69" s="798"/>
      <c r="H69" s="798"/>
      <c r="I69" s="798"/>
      <c r="J69" s="798"/>
      <c r="K69" s="798"/>
      <c r="L69" s="798"/>
      <c r="M69" s="798"/>
    </row>
    <row r="70" spans="5:13" x14ac:dyDescent="0.2">
      <c r="E70" s="798"/>
      <c r="F70" s="798"/>
      <c r="G70" s="798"/>
      <c r="H70" s="798"/>
      <c r="I70" s="798"/>
      <c r="J70" s="798"/>
      <c r="K70" s="798"/>
      <c r="L70" s="798"/>
      <c r="M70" s="798"/>
    </row>
    <row r="71" spans="5:13" x14ac:dyDescent="0.2">
      <c r="E71" s="798"/>
      <c r="F71" s="798"/>
      <c r="G71" s="798"/>
      <c r="H71" s="798"/>
      <c r="I71" s="798"/>
      <c r="J71" s="798"/>
      <c r="K71" s="798"/>
      <c r="L71" s="798"/>
      <c r="M71" s="798"/>
    </row>
    <row r="72" spans="5:13" x14ac:dyDescent="0.2">
      <c r="E72" s="798"/>
      <c r="F72" s="798"/>
      <c r="G72" s="798"/>
      <c r="H72" s="798"/>
      <c r="I72" s="798"/>
      <c r="J72" s="798"/>
      <c r="K72" s="798"/>
      <c r="L72" s="798"/>
      <c r="M72" s="798"/>
    </row>
    <row r="73" spans="5:13" x14ac:dyDescent="0.2">
      <c r="E73" s="798"/>
      <c r="F73" s="798"/>
      <c r="G73" s="798"/>
      <c r="H73" s="798"/>
      <c r="I73" s="798"/>
      <c r="J73" s="798"/>
      <c r="K73" s="798"/>
      <c r="L73" s="798"/>
      <c r="M73" s="798"/>
    </row>
    <row r="74" spans="5:13" x14ac:dyDescent="0.2">
      <c r="E74" s="798"/>
      <c r="F74" s="798"/>
      <c r="G74" s="798"/>
      <c r="H74" s="798"/>
      <c r="I74" s="798"/>
      <c r="J74" s="798"/>
      <c r="K74" s="798"/>
      <c r="L74" s="798"/>
      <c r="M74" s="798"/>
    </row>
    <row r="75" spans="5:13" x14ac:dyDescent="0.2">
      <c r="E75" s="798"/>
      <c r="F75" s="798"/>
      <c r="G75" s="798"/>
      <c r="H75" s="798"/>
      <c r="I75" s="798"/>
      <c r="J75" s="798"/>
      <c r="K75" s="798"/>
      <c r="L75" s="798"/>
      <c r="M75" s="798"/>
    </row>
    <row r="76" spans="5:13" ht="18" customHeight="1"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sheetData>
  <mergeCells count="9">
    <mergeCell ref="G51:M51"/>
    <mergeCell ref="F2:M2"/>
    <mergeCell ref="F3:M3"/>
    <mergeCell ref="F4:M4"/>
    <mergeCell ref="B4:B6"/>
    <mergeCell ref="G8:M8"/>
    <mergeCell ref="G21:M21"/>
    <mergeCell ref="G30:M30"/>
    <mergeCell ref="G39:M3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L61"/>
  <sheetViews>
    <sheetView zoomScale="66" workbookViewId="0">
      <selection sqref="A1:C61"/>
    </sheetView>
  </sheetViews>
  <sheetFormatPr defaultRowHeight="18" customHeight="1" x14ac:dyDescent="0.2"/>
  <cols>
    <col min="1" max="1" width="1.42578125" customWidth="1"/>
    <col min="2" max="2" width="13.5703125" customWidth="1"/>
    <col min="3" max="3" width="1.42578125"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2" ht="18" customHeight="1" x14ac:dyDescent="0.2">
      <c r="A1" s="1139"/>
      <c r="B1" s="537" t="s">
        <v>673</v>
      </c>
      <c r="C1" s="1140"/>
      <c r="E1" s="358"/>
      <c r="F1" s="358"/>
      <c r="G1" s="358"/>
      <c r="H1" s="358"/>
      <c r="I1" s="358"/>
      <c r="J1" s="358"/>
      <c r="K1" s="358"/>
      <c r="L1" s="359"/>
    </row>
    <row r="2" spans="1:12" ht="18" customHeight="1" thickBot="1" x14ac:dyDescent="0.25">
      <c r="A2" s="500"/>
      <c r="B2" s="954"/>
      <c r="C2" s="53"/>
      <c r="E2" s="1590" t="s">
        <v>87</v>
      </c>
      <c r="F2" s="1590"/>
      <c r="G2" s="1590"/>
      <c r="H2" s="1590"/>
      <c r="I2" s="1590"/>
      <c r="J2" s="1590"/>
      <c r="K2" s="1590"/>
      <c r="L2" s="1590"/>
    </row>
    <row r="3" spans="1:12" ht="18" customHeight="1" thickBot="1" x14ac:dyDescent="0.25">
      <c r="A3" s="500"/>
      <c r="B3" s="235" t="s">
        <v>82</v>
      </c>
      <c r="C3" s="53"/>
      <c r="E3" s="1591" t="s">
        <v>88</v>
      </c>
      <c r="F3" s="1591"/>
      <c r="G3" s="1591"/>
      <c r="H3" s="1591"/>
      <c r="I3" s="1591"/>
      <c r="J3" s="1591"/>
      <c r="K3" s="1591"/>
      <c r="L3" s="1591"/>
    </row>
    <row r="4" spans="1:12" ht="18" customHeight="1" x14ac:dyDescent="0.2">
      <c r="A4" s="500"/>
      <c r="B4" s="1250" t="str">
        <f>Title!$B$4</f>
        <v>R6</v>
      </c>
      <c r="C4" s="53"/>
      <c r="E4" s="1592" t="s">
        <v>623</v>
      </c>
      <c r="F4" s="1592"/>
      <c r="G4" s="1592"/>
      <c r="H4" s="1592"/>
      <c r="I4" s="1592"/>
      <c r="J4" s="1592"/>
      <c r="K4" s="1592"/>
      <c r="L4" s="1592"/>
    </row>
    <row r="5" spans="1:12" ht="18" customHeight="1" x14ac:dyDescent="0.2">
      <c r="A5" s="500"/>
      <c r="B5" s="1251"/>
      <c r="C5" s="53"/>
    </row>
    <row r="6" spans="1:12" ht="18" customHeight="1" thickBot="1" x14ac:dyDescent="0.25">
      <c r="A6" s="500"/>
      <c r="B6" s="1252"/>
      <c r="C6" s="53"/>
    </row>
    <row r="7" spans="1:12" ht="18" customHeight="1" thickBot="1" x14ac:dyDescent="0.25">
      <c r="A7" s="500"/>
      <c r="B7" s="54"/>
      <c r="C7" s="431"/>
    </row>
    <row r="8" spans="1:12" ht="18" customHeight="1" x14ac:dyDescent="0.2">
      <c r="A8" s="500"/>
      <c r="B8" s="955" t="s">
        <v>136</v>
      </c>
      <c r="C8" s="392"/>
    </row>
    <row r="9" spans="1:12" ht="18" customHeight="1" x14ac:dyDescent="0.2">
      <c r="A9" s="500"/>
      <c r="B9" s="956" t="s">
        <v>163</v>
      </c>
      <c r="C9" s="392"/>
    </row>
    <row r="10" spans="1:12" ht="18" customHeight="1" x14ac:dyDescent="0.2">
      <c r="A10" s="500"/>
      <c r="B10" s="535"/>
      <c r="C10" s="538"/>
    </row>
    <row r="11" spans="1:12" ht="18" customHeight="1" x14ac:dyDescent="0.2">
      <c r="A11" s="500"/>
      <c r="B11" s="957" t="s">
        <v>501</v>
      </c>
      <c r="C11" s="392"/>
    </row>
    <row r="12" spans="1:12" ht="18" customHeight="1" x14ac:dyDescent="0.2">
      <c r="A12" s="52"/>
      <c r="B12" s="536" t="s">
        <v>502</v>
      </c>
      <c r="C12" s="53"/>
    </row>
    <row r="13" spans="1:12" ht="18" customHeight="1" x14ac:dyDescent="0.2">
      <c r="A13" s="500"/>
      <c r="B13" s="958" t="s">
        <v>189</v>
      </c>
      <c r="C13" s="392"/>
    </row>
    <row r="14" spans="1:12" ht="18" customHeight="1" x14ac:dyDescent="0.2">
      <c r="A14" s="52"/>
      <c r="B14" s="959" t="s">
        <v>299</v>
      </c>
      <c r="C14" s="392"/>
    </row>
    <row r="15" spans="1:12" ht="18" customHeight="1" x14ac:dyDescent="0.2">
      <c r="A15" s="52"/>
      <c r="B15" s="960" t="s">
        <v>335</v>
      </c>
      <c r="C15" s="392"/>
    </row>
    <row r="16" spans="1:12" ht="18" customHeight="1" x14ac:dyDescent="0.2">
      <c r="A16" s="52"/>
      <c r="B16" s="961" t="s">
        <v>420</v>
      </c>
      <c r="C16" s="393"/>
    </row>
    <row r="17" spans="1:3" ht="18" customHeight="1" x14ac:dyDescent="0.2">
      <c r="A17" s="52"/>
      <c r="B17" s="962" t="s">
        <v>445</v>
      </c>
      <c r="C17" s="339"/>
    </row>
    <row r="18" spans="1:3" ht="18" customHeight="1" x14ac:dyDescent="0.2">
      <c r="A18" s="52"/>
      <c r="B18" s="54"/>
      <c r="C18" s="53"/>
    </row>
    <row r="19" spans="1:3" ht="18" customHeight="1" x14ac:dyDescent="0.2">
      <c r="A19" s="500"/>
      <c r="B19" s="957" t="s">
        <v>505</v>
      </c>
      <c r="C19" s="392"/>
    </row>
    <row r="20" spans="1:3" ht="18" customHeight="1" x14ac:dyDescent="0.2">
      <c r="A20" s="52"/>
      <c r="B20" s="536" t="s">
        <v>506</v>
      </c>
      <c r="C20" s="53"/>
    </row>
    <row r="21" spans="1:3" ht="18" customHeight="1" x14ac:dyDescent="0.2">
      <c r="A21" s="500"/>
      <c r="B21" s="963" t="s">
        <v>295</v>
      </c>
      <c r="C21" s="392"/>
    </row>
    <row r="22" spans="1:3" ht="18" customHeight="1" x14ac:dyDescent="0.25">
      <c r="A22" s="52"/>
      <c r="B22" s="1141" t="s">
        <v>334</v>
      </c>
      <c r="C22" s="392"/>
    </row>
    <row r="23" spans="1:3" ht="18" customHeight="1" x14ac:dyDescent="0.25">
      <c r="A23" s="52"/>
      <c r="B23" s="965" t="s">
        <v>353</v>
      </c>
      <c r="C23" s="392"/>
    </row>
    <row r="24" spans="1:3" ht="18" customHeight="1" x14ac:dyDescent="0.2">
      <c r="A24" s="52"/>
      <c r="B24" s="1137" t="s">
        <v>352</v>
      </c>
      <c r="C24" s="392"/>
    </row>
    <row r="25" spans="1:3" ht="18" customHeight="1" x14ac:dyDescent="0.2">
      <c r="A25" s="52"/>
      <c r="B25" s="1138" t="s">
        <v>422</v>
      </c>
      <c r="C25" s="392"/>
    </row>
    <row r="26" spans="1:3" ht="18" customHeight="1" x14ac:dyDescent="0.25">
      <c r="A26" s="52"/>
      <c r="B26" s="1143" t="s">
        <v>423</v>
      </c>
      <c r="C26" s="392"/>
    </row>
    <row r="27" spans="1:3" ht="18" customHeight="1" x14ac:dyDescent="0.2">
      <c r="A27" s="52"/>
      <c r="B27" s="1142" t="s">
        <v>38</v>
      </c>
      <c r="C27" s="392"/>
    </row>
    <row r="28" spans="1:3" ht="18" customHeight="1" x14ac:dyDescent="0.2">
      <c r="A28" s="52"/>
      <c r="B28" s="970" t="s">
        <v>32</v>
      </c>
      <c r="C28" s="392"/>
    </row>
    <row r="29" spans="1:3" ht="18" customHeight="1" x14ac:dyDescent="0.2">
      <c r="A29" s="52"/>
      <c r="B29" s="54"/>
      <c r="C29" s="53"/>
    </row>
    <row r="30" spans="1:3" ht="18" customHeight="1" x14ac:dyDescent="0.2">
      <c r="A30" s="52"/>
      <c r="B30" s="54"/>
      <c r="C30" s="53"/>
    </row>
    <row r="31" spans="1:3" ht="18" customHeight="1" x14ac:dyDescent="0.2">
      <c r="A31" s="52"/>
      <c r="B31" s="54"/>
      <c r="C31" s="53"/>
    </row>
    <row r="32" spans="1:3" ht="18" customHeight="1" x14ac:dyDescent="0.2">
      <c r="A32" s="52"/>
      <c r="B32" s="54"/>
      <c r="C32" s="53"/>
    </row>
    <row r="33" spans="1:3" ht="18" customHeight="1" x14ac:dyDescent="0.2">
      <c r="A33" s="500"/>
      <c r="B33" s="957" t="s">
        <v>503</v>
      </c>
      <c r="C33" s="392"/>
    </row>
    <row r="34" spans="1:3" ht="18" customHeight="1" x14ac:dyDescent="0.2">
      <c r="A34" s="52"/>
      <c r="B34" s="536" t="s">
        <v>504</v>
      </c>
      <c r="C34" s="53"/>
    </row>
    <row r="35" spans="1:3" ht="18" customHeight="1" x14ac:dyDescent="0.2">
      <c r="A35" s="52"/>
      <c r="B35" s="1135" t="s">
        <v>544</v>
      </c>
      <c r="C35" s="392"/>
    </row>
    <row r="36" spans="1:3" ht="18" customHeight="1" x14ac:dyDescent="0.2">
      <c r="A36" s="52"/>
      <c r="B36" s="1136" t="s">
        <v>498</v>
      </c>
      <c r="C36" s="392"/>
    </row>
    <row r="37" spans="1:3" ht="18" customHeight="1" x14ac:dyDescent="0.2">
      <c r="A37" s="52"/>
      <c r="B37" s="54"/>
      <c r="C37" s="53"/>
    </row>
    <row r="38" spans="1:3" ht="18" customHeight="1" thickBot="1" x14ac:dyDescent="0.25">
      <c r="A38" s="52"/>
      <c r="B38" s="54"/>
      <c r="C38" s="53"/>
    </row>
    <row r="39" spans="1:3" ht="18" customHeight="1" x14ac:dyDescent="0.2">
      <c r="A39" s="52"/>
      <c r="B39" s="973" t="s">
        <v>358</v>
      </c>
      <c r="C39" s="394"/>
    </row>
    <row r="40" spans="1:3" ht="18" customHeight="1" x14ac:dyDescent="0.2">
      <c r="A40" s="52"/>
      <c r="B40" s="974" t="s">
        <v>307</v>
      </c>
      <c r="C40" s="394"/>
    </row>
    <row r="41" spans="1:3" ht="18" customHeight="1" x14ac:dyDescent="0.2">
      <c r="A41" s="52"/>
      <c r="B41" s="975" t="s">
        <v>285</v>
      </c>
      <c r="C41" s="394"/>
    </row>
    <row r="42" spans="1:3" ht="18" customHeight="1" x14ac:dyDescent="0.2">
      <c r="A42" s="52"/>
      <c r="B42" s="976" t="s">
        <v>137</v>
      </c>
      <c r="C42" s="394"/>
    </row>
    <row r="43" spans="1:3" ht="18" customHeight="1" x14ac:dyDescent="0.2">
      <c r="A43" s="52"/>
      <c r="B43" s="977" t="s">
        <v>138</v>
      </c>
      <c r="C43" s="394"/>
    </row>
    <row r="44" spans="1:3" ht="18" customHeight="1" x14ac:dyDescent="0.2">
      <c r="A44" s="52"/>
      <c r="B44" s="978" t="s">
        <v>135</v>
      </c>
      <c r="C44" s="394"/>
    </row>
    <row r="45" spans="1:3" ht="18" customHeight="1" x14ac:dyDescent="0.2">
      <c r="A45" s="52"/>
      <c r="B45" s="979" t="s">
        <v>303</v>
      </c>
      <c r="C45" s="394"/>
    </row>
    <row r="46" spans="1:3" ht="18" customHeight="1" x14ac:dyDescent="0.2">
      <c r="A46" s="52"/>
      <c r="B46" s="979" t="s">
        <v>304</v>
      </c>
      <c r="C46" s="394"/>
    </row>
    <row r="47" spans="1:3" ht="18" customHeight="1" x14ac:dyDescent="0.2">
      <c r="A47" s="52"/>
      <c r="B47" s="979" t="s">
        <v>167</v>
      </c>
      <c r="C47" s="394"/>
    </row>
    <row r="48" spans="1:3" ht="18" customHeight="1" x14ac:dyDescent="0.2">
      <c r="A48" s="52"/>
      <c r="B48" s="979" t="s">
        <v>309</v>
      </c>
      <c r="C48" s="394"/>
    </row>
    <row r="49" spans="1:3" ht="18" customHeight="1" x14ac:dyDescent="0.2">
      <c r="A49" s="52"/>
      <c r="B49" s="979" t="s">
        <v>305</v>
      </c>
      <c r="C49" s="394"/>
    </row>
    <row r="50" spans="1:3" ht="18" customHeight="1" x14ac:dyDescent="0.2">
      <c r="A50" s="52"/>
      <c r="B50" s="979" t="s">
        <v>166</v>
      </c>
      <c r="C50" s="394"/>
    </row>
    <row r="51" spans="1:3" ht="18" customHeight="1" x14ac:dyDescent="0.2">
      <c r="A51" s="52"/>
      <c r="B51" s="979" t="s">
        <v>306</v>
      </c>
      <c r="C51" s="394"/>
    </row>
    <row r="52" spans="1:3" ht="18" customHeight="1" x14ac:dyDescent="0.2">
      <c r="A52" s="52"/>
      <c r="B52" s="980" t="s">
        <v>139</v>
      </c>
      <c r="C52" s="394"/>
    </row>
    <row r="53" spans="1:3" ht="18" customHeight="1" x14ac:dyDescent="0.2">
      <c r="A53" s="52"/>
      <c r="B53" s="54"/>
      <c r="C53" s="53"/>
    </row>
    <row r="54" spans="1:3" ht="18" customHeight="1" thickBot="1" x14ac:dyDescent="0.25">
      <c r="A54" s="501"/>
      <c r="B54" s="502" t="s">
        <v>673</v>
      </c>
      <c r="C54" s="503"/>
    </row>
    <row r="55" spans="1:3" ht="18" customHeight="1" x14ac:dyDescent="0.2">
      <c r="A55" s="798"/>
      <c r="B55" s="798"/>
      <c r="C55" s="798"/>
    </row>
    <row r="56" spans="1:3" ht="18" customHeight="1" x14ac:dyDescent="0.2">
      <c r="A56" s="798"/>
      <c r="B56" s="798"/>
      <c r="C56" s="798"/>
    </row>
    <row r="57" spans="1:3" ht="18" customHeight="1" x14ac:dyDescent="0.2">
      <c r="A57" s="798"/>
      <c r="B57" s="798"/>
      <c r="C57" s="798"/>
    </row>
    <row r="58" spans="1:3" ht="18" customHeight="1" x14ac:dyDescent="0.2">
      <c r="A58" s="798"/>
      <c r="B58" s="798"/>
      <c r="C58" s="798"/>
    </row>
    <row r="59" spans="1:3" ht="18" customHeight="1" x14ac:dyDescent="0.2">
      <c r="A59" s="798"/>
      <c r="B59" s="798"/>
      <c r="C59" s="798"/>
    </row>
    <row r="60" spans="1:3" ht="18" customHeight="1" x14ac:dyDescent="0.2">
      <c r="A60" s="798"/>
      <c r="B60" s="798"/>
      <c r="C60" s="798"/>
    </row>
    <row r="61" spans="1:3" ht="18" customHeight="1" x14ac:dyDescent="0.2">
      <c r="A61" s="798"/>
      <c r="B61" s="798"/>
      <c r="C61" s="79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08"/>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x14ac:dyDescent="0.2">
      <c r="A1" s="1139"/>
      <c r="B1" s="537" t="s">
        <v>673</v>
      </c>
      <c r="C1" s="1140"/>
      <c r="E1" s="360"/>
      <c r="F1" s="360"/>
      <c r="G1" s="360"/>
      <c r="H1" s="360"/>
      <c r="I1" s="360"/>
      <c r="J1" s="360"/>
      <c r="K1" s="360"/>
      <c r="L1" s="360"/>
      <c r="M1" s="361"/>
    </row>
    <row r="2" spans="1:13" ht="18.75" thickBot="1" x14ac:dyDescent="0.25">
      <c r="A2" s="500"/>
      <c r="B2" s="954"/>
      <c r="C2" s="53"/>
      <c r="E2" s="362"/>
      <c r="F2" s="1593" t="s">
        <v>89</v>
      </c>
      <c r="G2" s="1593"/>
      <c r="H2" s="1593"/>
      <c r="I2" s="1593"/>
      <c r="J2" s="1593"/>
      <c r="K2" s="1593"/>
      <c r="L2" s="1593"/>
      <c r="M2" s="1593"/>
    </row>
    <row r="3" spans="1:13" ht="18.75" thickBot="1" x14ac:dyDescent="0.25">
      <c r="A3" s="500"/>
      <c r="B3" s="235" t="s">
        <v>82</v>
      </c>
      <c r="C3" s="53"/>
      <c r="E3" s="363"/>
      <c r="F3" s="1594" t="s">
        <v>90</v>
      </c>
      <c r="G3" s="1594"/>
      <c r="H3" s="1594"/>
      <c r="I3" s="1594"/>
      <c r="J3" s="1594"/>
      <c r="K3" s="1594"/>
      <c r="L3" s="1594"/>
      <c r="M3" s="1594"/>
    </row>
    <row r="4" spans="1:13" ht="15.75" customHeight="1" x14ac:dyDescent="0.2">
      <c r="A4" s="500"/>
      <c r="B4" s="1250" t="str">
        <f>Title!$B$4</f>
        <v>R6</v>
      </c>
      <c r="C4" s="53"/>
      <c r="E4" s="364"/>
      <c r="F4" s="1595" t="s">
        <v>660</v>
      </c>
      <c r="G4" s="1595"/>
      <c r="H4" s="1595"/>
      <c r="I4" s="1595"/>
      <c r="J4" s="1595"/>
      <c r="K4" s="1595"/>
      <c r="L4" s="1595"/>
      <c r="M4" s="1595"/>
    </row>
    <row r="5" spans="1:13" ht="15.75" x14ac:dyDescent="0.2">
      <c r="A5" s="500"/>
      <c r="B5" s="1251"/>
      <c r="C5" s="53"/>
      <c r="E5" s="865"/>
      <c r="F5" s="866" t="s">
        <v>6</v>
      </c>
      <c r="G5" s="655" t="s">
        <v>511</v>
      </c>
      <c r="H5" s="867"/>
      <c r="I5" s="868"/>
      <c r="J5" s="868"/>
      <c r="K5" s="868"/>
      <c r="L5" s="868"/>
      <c r="M5" s="869"/>
    </row>
    <row r="6" spans="1:13" ht="18.75" customHeight="1" thickBot="1" x14ac:dyDescent="0.25">
      <c r="A6" s="500"/>
      <c r="B6" s="1252"/>
      <c r="C6" s="53"/>
      <c r="E6" s="865"/>
      <c r="F6" s="866" t="s">
        <v>6</v>
      </c>
      <c r="G6" s="655" t="s">
        <v>481</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588" t="s">
        <v>624</v>
      </c>
      <c r="H8" s="1588"/>
      <c r="I8" s="1588"/>
      <c r="J8" s="1588"/>
      <c r="K8" s="1588"/>
      <c r="L8" s="1588"/>
      <c r="M8" s="1588"/>
    </row>
    <row r="9" spans="1:13" ht="18" x14ac:dyDescent="0.2">
      <c r="A9" s="500"/>
      <c r="B9" s="956" t="s">
        <v>163</v>
      </c>
      <c r="C9" s="392"/>
      <c r="E9" s="873"/>
      <c r="F9" s="873"/>
      <c r="G9" s="667"/>
      <c r="H9" s="667"/>
      <c r="I9" s="667"/>
      <c r="J9" s="667"/>
      <c r="K9" s="667"/>
      <c r="L9" s="667"/>
      <c r="M9" s="668"/>
    </row>
    <row r="10" spans="1:13" ht="15.75" x14ac:dyDescent="0.2">
      <c r="A10" s="500"/>
      <c r="B10" s="535"/>
      <c r="C10" s="538"/>
      <c r="E10" s="874"/>
      <c r="F10" s="874"/>
      <c r="G10" s="879">
        <v>1</v>
      </c>
      <c r="H10" s="261" t="s">
        <v>0</v>
      </c>
      <c r="I10" s="875" t="s">
        <v>142</v>
      </c>
      <c r="J10" s="261" t="s">
        <v>208</v>
      </c>
      <c r="K10" s="261" t="s">
        <v>1</v>
      </c>
      <c r="L10" s="264">
        <v>0</v>
      </c>
      <c r="M10" s="265">
        <v>0.5625</v>
      </c>
    </row>
    <row r="11" spans="1:13" ht="15.75" x14ac:dyDescent="0.2">
      <c r="A11" s="500"/>
      <c r="B11" s="957" t="s">
        <v>501</v>
      </c>
      <c r="C11" s="392"/>
      <c r="E11" s="873"/>
      <c r="F11" s="873"/>
      <c r="G11" s="662">
        <f t="shared" ref="G11:G19" si="0">G10+1</f>
        <v>2</v>
      </c>
      <c r="H11" s="660" t="s">
        <v>0</v>
      </c>
      <c r="I11" s="671" t="s">
        <v>397</v>
      </c>
      <c r="J11" s="660" t="s">
        <v>208</v>
      </c>
      <c r="K11" s="660" t="s">
        <v>1</v>
      </c>
      <c r="L11" s="661">
        <v>5</v>
      </c>
      <c r="M11" s="876">
        <f t="shared" ref="M11:M18" si="1">M10+TIME(0,L10,)</f>
        <v>0.5625</v>
      </c>
    </row>
    <row r="12" spans="1:13" ht="15.75" x14ac:dyDescent="0.2">
      <c r="A12" s="52"/>
      <c r="B12" s="536" t="s">
        <v>502</v>
      </c>
      <c r="C12" s="53"/>
      <c r="E12" s="874"/>
      <c r="F12" s="874"/>
      <c r="G12" s="676">
        <f t="shared" si="0"/>
        <v>3</v>
      </c>
      <c r="H12" s="883" t="s">
        <v>2</v>
      </c>
      <c r="I12" s="875" t="s">
        <v>3</v>
      </c>
      <c r="J12" s="261" t="s">
        <v>208</v>
      </c>
      <c r="K12" s="264" t="s">
        <v>4</v>
      </c>
      <c r="L12" s="264">
        <v>5</v>
      </c>
      <c r="M12" s="265">
        <f t="shared" si="1"/>
        <v>0.56597222222222221</v>
      </c>
    </row>
    <row r="13" spans="1:13" ht="15.75" x14ac:dyDescent="0.2">
      <c r="A13" s="500"/>
      <c r="B13" s="958" t="s">
        <v>189</v>
      </c>
      <c r="C13" s="392"/>
      <c r="E13" s="873"/>
      <c r="F13" s="873"/>
      <c r="G13" s="662">
        <f t="shared" si="0"/>
        <v>4</v>
      </c>
      <c r="H13" s="660" t="s">
        <v>5</v>
      </c>
      <c r="I13" s="671" t="s">
        <v>482</v>
      </c>
      <c r="J13" s="878" t="s">
        <v>208</v>
      </c>
      <c r="K13" s="660" t="s">
        <v>4</v>
      </c>
      <c r="L13" s="661">
        <v>10</v>
      </c>
      <c r="M13" s="876">
        <f t="shared" si="1"/>
        <v>0.56944444444444442</v>
      </c>
    </row>
    <row r="14" spans="1:13" ht="15.75" x14ac:dyDescent="0.2">
      <c r="A14" s="52"/>
      <c r="B14" s="959" t="s">
        <v>299</v>
      </c>
      <c r="C14" s="392"/>
      <c r="E14" s="874"/>
      <c r="F14" s="874"/>
      <c r="G14" s="676">
        <f t="shared" si="0"/>
        <v>5</v>
      </c>
      <c r="H14" s="883" t="s">
        <v>62</v>
      </c>
      <c r="I14" s="879" t="s">
        <v>47</v>
      </c>
      <c r="J14" s="261" t="s">
        <v>208</v>
      </c>
      <c r="K14" s="264" t="s">
        <v>4</v>
      </c>
      <c r="L14" s="264">
        <v>10</v>
      </c>
      <c r="M14" s="265">
        <f t="shared" si="1"/>
        <v>0.57638888888888884</v>
      </c>
    </row>
    <row r="15" spans="1:13" ht="15.75" x14ac:dyDescent="0.2">
      <c r="A15" s="52"/>
      <c r="B15" s="960" t="s">
        <v>335</v>
      </c>
      <c r="C15" s="392"/>
      <c r="E15" s="873"/>
      <c r="F15" s="895"/>
      <c r="G15" s="645">
        <f t="shared" si="0"/>
        <v>6</v>
      </c>
      <c r="H15" s="645" t="s">
        <v>62</v>
      </c>
      <c r="I15" s="662" t="s">
        <v>483</v>
      </c>
      <c r="J15" s="878" t="s">
        <v>208</v>
      </c>
      <c r="K15" s="660" t="s">
        <v>4</v>
      </c>
      <c r="L15" s="661">
        <v>5</v>
      </c>
      <c r="M15" s="644">
        <f t="shared" si="1"/>
        <v>0.58333333333333326</v>
      </c>
    </row>
    <row r="16" spans="1:13" ht="15.75" x14ac:dyDescent="0.2">
      <c r="A16" s="52"/>
      <c r="B16" s="961" t="s">
        <v>420</v>
      </c>
      <c r="C16" s="393"/>
      <c r="E16" s="874"/>
      <c r="F16" s="874"/>
      <c r="G16" s="676">
        <f t="shared" si="0"/>
        <v>7</v>
      </c>
      <c r="H16" s="883" t="s">
        <v>5</v>
      </c>
      <c r="I16" s="879" t="s">
        <v>484</v>
      </c>
      <c r="J16" s="261" t="s">
        <v>208</v>
      </c>
      <c r="K16" s="264" t="s">
        <v>4</v>
      </c>
      <c r="L16" s="264">
        <v>15</v>
      </c>
      <c r="M16" s="265">
        <f t="shared" si="1"/>
        <v>0.58680555555555547</v>
      </c>
    </row>
    <row r="17" spans="1:13" ht="15.75" x14ac:dyDescent="0.2">
      <c r="A17" s="52"/>
      <c r="B17" s="962" t="s">
        <v>445</v>
      </c>
      <c r="C17" s="339"/>
      <c r="E17" s="873"/>
      <c r="F17" s="895"/>
      <c r="G17" s="645">
        <f t="shared" si="0"/>
        <v>8</v>
      </c>
      <c r="H17" s="645" t="s">
        <v>5</v>
      </c>
      <c r="I17" s="662" t="s">
        <v>625</v>
      </c>
      <c r="J17" s="878" t="s">
        <v>208</v>
      </c>
      <c r="K17" s="660" t="s">
        <v>4</v>
      </c>
      <c r="L17" s="661">
        <v>30</v>
      </c>
      <c r="M17" s="644">
        <f t="shared" si="1"/>
        <v>0.5972222222222221</v>
      </c>
    </row>
    <row r="18" spans="1:13" ht="18" customHeight="1" x14ac:dyDescent="0.2">
      <c r="A18" s="52"/>
      <c r="B18" s="54"/>
      <c r="C18" s="53"/>
      <c r="E18" s="874"/>
      <c r="F18" s="896"/>
      <c r="G18" s="643">
        <f t="shared" si="0"/>
        <v>9</v>
      </c>
      <c r="H18" s="643" t="s">
        <v>62</v>
      </c>
      <c r="I18" s="897" t="s">
        <v>626</v>
      </c>
      <c r="J18" s="261" t="s">
        <v>208</v>
      </c>
      <c r="K18" s="264" t="s">
        <v>4</v>
      </c>
      <c r="L18" s="679">
        <v>40</v>
      </c>
      <c r="M18" s="680">
        <f t="shared" si="1"/>
        <v>0.61805555555555547</v>
      </c>
    </row>
    <row r="19" spans="1:13" ht="15.75" x14ac:dyDescent="0.2">
      <c r="A19" s="500"/>
      <c r="B19" s="957" t="s">
        <v>505</v>
      </c>
      <c r="C19" s="392"/>
      <c r="E19" s="873"/>
      <c r="F19" s="895"/>
      <c r="G19" s="645">
        <f t="shared" si="0"/>
        <v>10</v>
      </c>
      <c r="H19" s="681" t="s">
        <v>74</v>
      </c>
      <c r="I19" s="662" t="s">
        <v>372</v>
      </c>
      <c r="J19" s="878" t="s">
        <v>208</v>
      </c>
      <c r="K19" s="660" t="s">
        <v>4</v>
      </c>
      <c r="L19" s="661">
        <v>0</v>
      </c>
      <c r="M19" s="644">
        <f>M18+TIME(0,L18,)</f>
        <v>0.64583333333333326</v>
      </c>
    </row>
    <row r="20" spans="1:13" ht="18" customHeight="1" x14ac:dyDescent="0.2">
      <c r="A20" s="52"/>
      <c r="B20" s="536" t="s">
        <v>506</v>
      </c>
      <c r="C20" s="53"/>
      <c r="E20" s="874"/>
      <c r="F20" s="896"/>
      <c r="G20" s="643"/>
      <c r="H20" s="643"/>
      <c r="I20" s="898"/>
      <c r="J20" s="261"/>
      <c r="K20" s="264"/>
      <c r="L20" s="679"/>
      <c r="M20" s="680"/>
    </row>
    <row r="21" spans="1:13" ht="15.75" x14ac:dyDescent="0.2">
      <c r="A21" s="500"/>
      <c r="B21" s="963" t="s">
        <v>295</v>
      </c>
      <c r="C21" s="392"/>
      <c r="E21" s="870"/>
      <c r="F21" s="870"/>
      <c r="G21" s="871"/>
      <c r="H21" s="656"/>
      <c r="I21" s="872"/>
      <c r="J21" s="656"/>
      <c r="K21" s="656"/>
      <c r="L21" s="657"/>
      <c r="M21" s="658"/>
    </row>
    <row r="22" spans="1:13" ht="18" customHeight="1" x14ac:dyDescent="0.25">
      <c r="A22" s="52"/>
      <c r="B22" s="1141" t="s">
        <v>334</v>
      </c>
      <c r="C22" s="392"/>
      <c r="E22" s="870"/>
      <c r="F22" s="870"/>
      <c r="G22" s="1588" t="s">
        <v>627</v>
      </c>
      <c r="H22" s="1588"/>
      <c r="I22" s="1588"/>
      <c r="J22" s="1588"/>
      <c r="K22" s="1588"/>
      <c r="L22" s="1588"/>
      <c r="M22" s="1588"/>
    </row>
    <row r="23" spans="1:13" ht="18" x14ac:dyDescent="0.25">
      <c r="A23" s="52"/>
      <c r="B23" s="965" t="s">
        <v>353</v>
      </c>
      <c r="C23" s="392"/>
      <c r="E23" s="873"/>
      <c r="F23" s="873"/>
      <c r="G23" s="667"/>
      <c r="H23" s="667"/>
      <c r="I23" s="667"/>
      <c r="J23" s="667"/>
      <c r="K23" s="667"/>
      <c r="L23" s="667"/>
      <c r="M23" s="668"/>
    </row>
    <row r="24" spans="1:13" ht="15.75" x14ac:dyDescent="0.2">
      <c r="A24" s="52"/>
      <c r="B24" s="1137" t="s">
        <v>352</v>
      </c>
      <c r="C24" s="392"/>
      <c r="E24" s="874"/>
      <c r="F24" s="874"/>
      <c r="G24" s="879">
        <v>16</v>
      </c>
      <c r="H24" s="261" t="s">
        <v>0</v>
      </c>
      <c r="I24" s="875" t="s">
        <v>142</v>
      </c>
      <c r="J24" s="261" t="s">
        <v>208</v>
      </c>
      <c r="K24" s="261" t="s">
        <v>1</v>
      </c>
      <c r="L24" s="264">
        <v>0</v>
      </c>
      <c r="M24" s="265">
        <v>0.66666666666666663</v>
      </c>
    </row>
    <row r="25" spans="1:13" ht="15.75" x14ac:dyDescent="0.2">
      <c r="A25" s="52"/>
      <c r="B25" s="1138" t="s">
        <v>422</v>
      </c>
      <c r="C25" s="392"/>
      <c r="E25" s="873"/>
      <c r="F25" s="873"/>
      <c r="G25" s="662">
        <f t="shared" ref="G25:G28" si="2">G24+1</f>
        <v>17</v>
      </c>
      <c r="H25" s="660" t="s">
        <v>0</v>
      </c>
      <c r="I25" s="671" t="s">
        <v>397</v>
      </c>
      <c r="J25" s="660" t="s">
        <v>208</v>
      </c>
      <c r="K25" s="660" t="s">
        <v>1</v>
      </c>
      <c r="L25" s="661">
        <v>5</v>
      </c>
      <c r="M25" s="876">
        <f t="shared" ref="M25:M28" si="3">M24+TIME(0,L24,)</f>
        <v>0.66666666666666663</v>
      </c>
    </row>
    <row r="26" spans="1:13" ht="15.75" x14ac:dyDescent="0.25">
      <c r="A26" s="52"/>
      <c r="B26" s="1143" t="s">
        <v>423</v>
      </c>
      <c r="C26" s="392"/>
      <c r="E26" s="874"/>
      <c r="F26" s="874"/>
      <c r="G26" s="676">
        <f t="shared" si="2"/>
        <v>18</v>
      </c>
      <c r="H26" s="883" t="s">
        <v>5</v>
      </c>
      <c r="I26" s="875" t="s">
        <v>3</v>
      </c>
      <c r="J26" s="261" t="s">
        <v>208</v>
      </c>
      <c r="K26" s="264" t="s">
        <v>4</v>
      </c>
      <c r="L26" s="264">
        <v>5</v>
      </c>
      <c r="M26" s="680">
        <f t="shared" si="3"/>
        <v>0.67013888888888884</v>
      </c>
    </row>
    <row r="27" spans="1:13" ht="15.75" x14ac:dyDescent="0.2">
      <c r="A27" s="52"/>
      <c r="B27" s="1142" t="s">
        <v>38</v>
      </c>
      <c r="C27" s="392"/>
      <c r="E27" s="873"/>
      <c r="F27" s="873"/>
      <c r="G27" s="682">
        <f t="shared" si="2"/>
        <v>19</v>
      </c>
      <c r="H27" s="660" t="s">
        <v>62</v>
      </c>
      <c r="I27" s="671" t="s">
        <v>628</v>
      </c>
      <c r="J27" s="678" t="s">
        <v>208</v>
      </c>
      <c r="K27" s="884" t="s">
        <v>4</v>
      </c>
      <c r="L27" s="661">
        <v>110</v>
      </c>
      <c r="M27" s="683">
        <f t="shared" si="3"/>
        <v>0.67361111111111105</v>
      </c>
    </row>
    <row r="28" spans="1:13" ht="18" x14ac:dyDescent="0.2">
      <c r="A28" s="52"/>
      <c r="B28" s="970" t="s">
        <v>32</v>
      </c>
      <c r="C28" s="392"/>
      <c r="E28" s="899"/>
      <c r="F28" s="512"/>
      <c r="G28" s="676">
        <f t="shared" si="2"/>
        <v>20</v>
      </c>
      <c r="H28" s="513" t="s">
        <v>74</v>
      </c>
      <c r="I28" s="512" t="s">
        <v>372</v>
      </c>
      <c r="J28" s="513" t="s">
        <v>208</v>
      </c>
      <c r="K28" s="512" t="s">
        <v>4</v>
      </c>
      <c r="L28" s="277">
        <v>0</v>
      </c>
      <c r="M28" s="680">
        <f t="shared" si="3"/>
        <v>0.74999999999999989</v>
      </c>
    </row>
    <row r="29" spans="1:13" ht="15.75" x14ac:dyDescent="0.2">
      <c r="A29" s="52"/>
      <c r="B29" s="54"/>
      <c r="C29" s="53"/>
      <c r="E29" s="888"/>
      <c r="F29" s="892"/>
      <c r="G29" s="888"/>
      <c r="H29" s="673"/>
      <c r="I29" s="666"/>
      <c r="J29" s="673"/>
      <c r="K29" s="666"/>
      <c r="L29" s="888"/>
      <c r="M29" s="644"/>
    </row>
    <row r="30" spans="1:13" ht="18" customHeight="1" x14ac:dyDescent="0.2">
      <c r="A30" s="52"/>
      <c r="B30" s="54"/>
      <c r="C30" s="53"/>
      <c r="E30" s="870"/>
      <c r="F30" s="870"/>
      <c r="G30" s="871"/>
      <c r="H30" s="656"/>
      <c r="I30" s="872"/>
      <c r="J30" s="656"/>
      <c r="K30" s="656"/>
      <c r="L30" s="657"/>
      <c r="M30" s="658"/>
    </row>
    <row r="31" spans="1:13" ht="18" customHeight="1" x14ac:dyDescent="0.2">
      <c r="A31" s="52"/>
      <c r="B31" s="54"/>
      <c r="C31" s="53"/>
      <c r="E31" s="870"/>
      <c r="F31" s="870"/>
      <c r="G31" s="1588" t="s">
        <v>629</v>
      </c>
      <c r="H31" s="1588"/>
      <c r="I31" s="1588"/>
      <c r="J31" s="1588"/>
      <c r="K31" s="1588"/>
      <c r="L31" s="1588"/>
      <c r="M31" s="1588"/>
    </row>
    <row r="32" spans="1:13" ht="18" customHeight="1" x14ac:dyDescent="0.2">
      <c r="A32" s="52"/>
      <c r="B32" s="54"/>
      <c r="C32" s="53"/>
      <c r="E32" s="873"/>
      <c r="F32" s="873"/>
      <c r="G32" s="667"/>
      <c r="H32" s="667"/>
      <c r="I32" s="667"/>
      <c r="J32" s="667"/>
      <c r="K32" s="667"/>
      <c r="L32" s="667"/>
      <c r="M32" s="668"/>
    </row>
    <row r="33" spans="1:13" ht="15.75" x14ac:dyDescent="0.2">
      <c r="A33" s="500"/>
      <c r="B33" s="957" t="s">
        <v>503</v>
      </c>
      <c r="C33" s="392"/>
      <c r="E33" s="874"/>
      <c r="F33" s="874"/>
      <c r="G33" s="879">
        <v>21</v>
      </c>
      <c r="H33" s="261" t="s">
        <v>0</v>
      </c>
      <c r="I33" s="875" t="s">
        <v>142</v>
      </c>
      <c r="J33" s="261" t="s">
        <v>208</v>
      </c>
      <c r="K33" s="261" t="s">
        <v>1</v>
      </c>
      <c r="L33" s="264">
        <v>0</v>
      </c>
      <c r="M33" s="265">
        <v>0.5625</v>
      </c>
    </row>
    <row r="34" spans="1:13" ht="18" customHeight="1" x14ac:dyDescent="0.2">
      <c r="A34" s="52"/>
      <c r="B34" s="536" t="s">
        <v>504</v>
      </c>
      <c r="C34" s="53"/>
      <c r="E34" s="873"/>
      <c r="F34" s="873"/>
      <c r="G34" s="662">
        <f>G33+1</f>
        <v>22</v>
      </c>
      <c r="H34" s="660" t="s">
        <v>0</v>
      </c>
      <c r="I34" s="671" t="s">
        <v>397</v>
      </c>
      <c r="J34" s="660" t="s">
        <v>208</v>
      </c>
      <c r="K34" s="660" t="s">
        <v>1</v>
      </c>
      <c r="L34" s="661">
        <v>5</v>
      </c>
      <c r="M34" s="876">
        <f>M33+TIME(0,L33,)</f>
        <v>0.5625</v>
      </c>
    </row>
    <row r="35" spans="1:13" ht="15.75" x14ac:dyDescent="0.2">
      <c r="A35" s="52"/>
      <c r="B35" s="1135" t="s">
        <v>544</v>
      </c>
      <c r="C35" s="392"/>
      <c r="E35" s="874"/>
      <c r="F35" s="874"/>
      <c r="G35" s="649">
        <f>G34+1</f>
        <v>23</v>
      </c>
      <c r="H35" s="883" t="s">
        <v>5</v>
      </c>
      <c r="I35" s="879" t="s">
        <v>3</v>
      </c>
      <c r="J35" s="261" t="s">
        <v>208</v>
      </c>
      <c r="K35" s="264" t="s">
        <v>4</v>
      </c>
      <c r="L35" s="264">
        <v>5</v>
      </c>
      <c r="M35" s="680">
        <f>M34+TIME(0,L34,)</f>
        <v>0.56597222222222221</v>
      </c>
    </row>
    <row r="36" spans="1:13" ht="15.75" x14ac:dyDescent="0.2">
      <c r="A36" s="52"/>
      <c r="B36" s="1136" t="s">
        <v>498</v>
      </c>
      <c r="C36" s="392"/>
      <c r="E36" s="873"/>
      <c r="F36" s="895"/>
      <c r="G36" s="662">
        <f>G35+1</f>
        <v>24</v>
      </c>
      <c r="H36" s="645" t="s">
        <v>62</v>
      </c>
      <c r="I36" s="662" t="s">
        <v>390</v>
      </c>
      <c r="J36" s="878" t="s">
        <v>208</v>
      </c>
      <c r="K36" s="660" t="s">
        <v>4</v>
      </c>
      <c r="L36" s="661">
        <v>100</v>
      </c>
      <c r="M36" s="876">
        <f>M35+TIME(0,L35,)</f>
        <v>0.56944444444444442</v>
      </c>
    </row>
    <row r="37" spans="1:13" ht="15.75" x14ac:dyDescent="0.2">
      <c r="A37" s="52"/>
      <c r="B37" s="54"/>
      <c r="C37" s="53"/>
      <c r="E37" s="874"/>
      <c r="F37" s="896"/>
      <c r="G37" s="649">
        <f>G36+1</f>
        <v>25</v>
      </c>
      <c r="H37" s="643" t="s">
        <v>62</v>
      </c>
      <c r="I37" s="898" t="s">
        <v>9</v>
      </c>
      <c r="J37" s="261" t="s">
        <v>208</v>
      </c>
      <c r="K37" s="264" t="s">
        <v>4</v>
      </c>
      <c r="L37" s="679">
        <v>10</v>
      </c>
      <c r="M37" s="680">
        <f>M36+TIME(0,L36,)</f>
        <v>0.63888888888888884</v>
      </c>
    </row>
    <row r="38" spans="1:13" ht="18" customHeight="1" thickBot="1" x14ac:dyDescent="0.25">
      <c r="A38" s="52"/>
      <c r="B38" s="54"/>
      <c r="C38" s="53"/>
      <c r="E38" s="873"/>
      <c r="F38" s="895"/>
      <c r="G38" s="662">
        <f>G37+1</f>
        <v>26</v>
      </c>
      <c r="H38" s="681" t="s">
        <v>74</v>
      </c>
      <c r="I38" s="662" t="s">
        <v>372</v>
      </c>
      <c r="J38" s="878" t="s">
        <v>208</v>
      </c>
      <c r="K38" s="660" t="s">
        <v>4</v>
      </c>
      <c r="L38" s="661">
        <v>0</v>
      </c>
      <c r="M38" s="876">
        <f>M37+TIME(0,L37,)</f>
        <v>0.64583333333333326</v>
      </c>
    </row>
    <row r="39" spans="1:13" ht="15.75" x14ac:dyDescent="0.2">
      <c r="A39" s="52"/>
      <c r="B39" s="973" t="s">
        <v>358</v>
      </c>
      <c r="C39" s="394"/>
      <c r="E39" s="874"/>
      <c r="F39" s="896"/>
      <c r="G39" s="649"/>
      <c r="H39" s="643"/>
      <c r="I39" s="898"/>
      <c r="J39" s="684"/>
      <c r="K39" s="684"/>
      <c r="L39" s="679"/>
      <c r="M39" s="680"/>
    </row>
    <row r="40" spans="1:13" ht="18" customHeight="1" x14ac:dyDescent="0.2">
      <c r="A40" s="52"/>
      <c r="B40" s="974" t="s">
        <v>307</v>
      </c>
      <c r="C40" s="394"/>
      <c r="E40" s="873"/>
      <c r="F40" s="662"/>
      <c r="G40" s="662"/>
      <c r="H40" s="662"/>
      <c r="I40" s="662"/>
      <c r="J40" s="878"/>
      <c r="K40" s="660"/>
      <c r="L40" s="661"/>
      <c r="M40" s="644"/>
    </row>
    <row r="41" spans="1:13" ht="15.75" x14ac:dyDescent="0.2">
      <c r="A41" s="52"/>
      <c r="B41" s="975" t="s">
        <v>285</v>
      </c>
      <c r="C41" s="394"/>
      <c r="E41" s="870"/>
      <c r="F41" s="870"/>
      <c r="G41" s="871"/>
      <c r="H41" s="656"/>
      <c r="I41" s="872"/>
      <c r="J41" s="656"/>
      <c r="K41" s="656"/>
      <c r="L41" s="657"/>
      <c r="M41" s="658"/>
    </row>
    <row r="42" spans="1:13" ht="18" x14ac:dyDescent="0.2">
      <c r="A42" s="52"/>
      <c r="B42" s="976" t="s">
        <v>137</v>
      </c>
      <c r="C42" s="394"/>
      <c r="E42" s="870"/>
      <c r="F42" s="870"/>
      <c r="G42" s="1588" t="s">
        <v>630</v>
      </c>
      <c r="H42" s="1588"/>
      <c r="I42" s="1588"/>
      <c r="J42" s="1588"/>
      <c r="K42" s="1588"/>
      <c r="L42" s="1588"/>
      <c r="M42" s="1588"/>
    </row>
    <row r="43" spans="1:13" ht="15" x14ac:dyDescent="0.2">
      <c r="A43" s="52"/>
      <c r="B43" s="977" t="s">
        <v>138</v>
      </c>
      <c r="C43" s="394"/>
      <c r="E43" s="652"/>
      <c r="F43" s="887"/>
      <c r="G43" s="672"/>
      <c r="H43" s="672"/>
      <c r="I43" s="271"/>
      <c r="J43" s="814"/>
      <c r="K43" s="818"/>
      <c r="L43" s="652"/>
      <c r="M43" s="654"/>
    </row>
    <row r="44" spans="1:13" ht="12.75" customHeight="1" x14ac:dyDescent="0.2">
      <c r="A44" s="52"/>
      <c r="B44" s="978" t="s">
        <v>135</v>
      </c>
      <c r="C44" s="394"/>
      <c r="E44" s="873"/>
      <c r="F44" s="873"/>
      <c r="G44" s="662">
        <v>33</v>
      </c>
      <c r="H44" s="660" t="s">
        <v>0</v>
      </c>
      <c r="I44" s="671" t="s">
        <v>142</v>
      </c>
      <c r="J44" s="660" t="s">
        <v>208</v>
      </c>
      <c r="K44" s="660" t="s">
        <v>1</v>
      </c>
      <c r="L44" s="661">
        <v>0</v>
      </c>
      <c r="M44" s="876">
        <v>0.33333333333333331</v>
      </c>
    </row>
    <row r="45" spans="1:13" ht="15.75" x14ac:dyDescent="0.2">
      <c r="A45" s="52"/>
      <c r="B45" s="979" t="s">
        <v>303</v>
      </c>
      <c r="C45" s="394"/>
      <c r="E45" s="874"/>
      <c r="F45" s="874"/>
      <c r="G45" s="676">
        <f>G44+1</f>
        <v>34</v>
      </c>
      <c r="H45" s="883" t="s">
        <v>0</v>
      </c>
      <c r="I45" s="875" t="s">
        <v>397</v>
      </c>
      <c r="J45" s="261" t="s">
        <v>208</v>
      </c>
      <c r="K45" s="264" t="s">
        <v>1</v>
      </c>
      <c r="L45" s="264">
        <v>5</v>
      </c>
      <c r="M45" s="265">
        <f>M44+TIME(0,L44,)</f>
        <v>0.33333333333333331</v>
      </c>
    </row>
    <row r="46" spans="1:13" ht="18" customHeight="1" x14ac:dyDescent="0.2">
      <c r="A46" s="52"/>
      <c r="B46" s="979" t="s">
        <v>304</v>
      </c>
      <c r="C46" s="394"/>
      <c r="E46" s="873"/>
      <c r="F46" s="873"/>
      <c r="G46" s="662">
        <f>G45+1</f>
        <v>35</v>
      </c>
      <c r="H46" s="660" t="s">
        <v>2</v>
      </c>
      <c r="I46" s="671" t="s">
        <v>3</v>
      </c>
      <c r="J46" s="878" t="s">
        <v>208</v>
      </c>
      <c r="K46" s="660" t="s">
        <v>4</v>
      </c>
      <c r="L46" s="661">
        <v>5</v>
      </c>
      <c r="M46" s="876">
        <f>M45+TIME(0,L45,)</f>
        <v>0.33680555555555552</v>
      </c>
    </row>
    <row r="47" spans="1:13" ht="15.75" x14ac:dyDescent="0.2">
      <c r="A47" s="52"/>
      <c r="B47" s="979" t="s">
        <v>167</v>
      </c>
      <c r="C47" s="394"/>
      <c r="E47" s="896"/>
      <c r="F47" s="896"/>
      <c r="G47" s="649">
        <f>G46+1</f>
        <v>36</v>
      </c>
      <c r="H47" s="648" t="s">
        <v>62</v>
      </c>
      <c r="I47" s="647" t="s">
        <v>485</v>
      </c>
      <c r="J47" s="900" t="s">
        <v>208</v>
      </c>
      <c r="K47" s="648" t="s">
        <v>4</v>
      </c>
      <c r="L47" s="646">
        <v>100</v>
      </c>
      <c r="M47" s="680">
        <f>M46+TIME(0,L46,)</f>
        <v>0.34027777777777773</v>
      </c>
    </row>
    <row r="48" spans="1:13" ht="15.75" x14ac:dyDescent="0.2">
      <c r="A48" s="52"/>
      <c r="B48" s="979" t="s">
        <v>309</v>
      </c>
      <c r="C48" s="394"/>
      <c r="E48" s="873"/>
      <c r="F48" s="873"/>
      <c r="G48" s="662">
        <f>G47+1</f>
        <v>37</v>
      </c>
      <c r="H48" s="660" t="s">
        <v>62</v>
      </c>
      <c r="I48" s="685" t="s">
        <v>10</v>
      </c>
      <c r="J48" s="878" t="s">
        <v>208</v>
      </c>
      <c r="K48" s="660" t="s">
        <v>4</v>
      </c>
      <c r="L48" s="661">
        <v>10</v>
      </c>
      <c r="M48" s="876">
        <f>M47+TIME(0,L47,)</f>
        <v>0.40972222222222221</v>
      </c>
    </row>
    <row r="49" spans="1:13" ht="15.75" x14ac:dyDescent="0.2">
      <c r="A49" s="52"/>
      <c r="B49" s="979" t="s">
        <v>305</v>
      </c>
      <c r="C49" s="394"/>
      <c r="E49" s="874"/>
      <c r="F49" s="874"/>
      <c r="G49" s="649">
        <f>G48+1</f>
        <v>38</v>
      </c>
      <c r="H49" s="900" t="s">
        <v>74</v>
      </c>
      <c r="I49" s="512" t="s">
        <v>372</v>
      </c>
      <c r="J49" s="261" t="s">
        <v>208</v>
      </c>
      <c r="K49" s="264" t="s">
        <v>4</v>
      </c>
      <c r="L49" s="264">
        <v>0</v>
      </c>
      <c r="M49" s="680">
        <f>M48+TIME(0,L48,)</f>
        <v>0.41666666666666663</v>
      </c>
    </row>
    <row r="50" spans="1:13" ht="18.75" customHeight="1" x14ac:dyDescent="0.2">
      <c r="A50" s="52"/>
      <c r="B50" s="979" t="s">
        <v>166</v>
      </c>
      <c r="C50" s="394"/>
      <c r="E50" s="873"/>
      <c r="F50" s="662"/>
      <c r="G50" s="662"/>
      <c r="H50" s="662"/>
      <c r="I50" s="662"/>
      <c r="J50" s="878"/>
      <c r="K50" s="660"/>
      <c r="L50" s="661"/>
      <c r="M50" s="644"/>
    </row>
    <row r="51" spans="1:13" ht="15.75" x14ac:dyDescent="0.2">
      <c r="A51" s="52"/>
      <c r="B51" s="979" t="s">
        <v>306</v>
      </c>
      <c r="C51" s="394"/>
      <c r="E51" s="870"/>
      <c r="F51" s="870"/>
      <c r="G51" s="871"/>
      <c r="H51" s="656"/>
      <c r="I51" s="872"/>
      <c r="J51" s="656"/>
      <c r="K51" s="656"/>
      <c r="L51" s="657"/>
      <c r="M51" s="658"/>
    </row>
    <row r="52" spans="1:13" ht="18" x14ac:dyDescent="0.2">
      <c r="A52" s="52"/>
      <c r="B52" s="980" t="s">
        <v>139</v>
      </c>
      <c r="C52" s="394"/>
      <c r="E52" s="870"/>
      <c r="F52" s="870"/>
      <c r="G52" s="1588" t="s">
        <v>631</v>
      </c>
      <c r="H52" s="1588"/>
      <c r="I52" s="1588"/>
      <c r="J52" s="1588"/>
      <c r="K52" s="1588"/>
      <c r="L52" s="1588"/>
      <c r="M52" s="1588"/>
    </row>
    <row r="53" spans="1:13" ht="15" x14ac:dyDescent="0.2">
      <c r="A53" s="52"/>
      <c r="B53" s="54"/>
      <c r="C53" s="53"/>
      <c r="E53" s="652"/>
      <c r="F53" s="887"/>
      <c r="G53" s="672"/>
      <c r="H53" s="672"/>
      <c r="I53" s="271"/>
      <c r="J53" s="814"/>
      <c r="K53" s="818"/>
      <c r="L53" s="652"/>
      <c r="M53" s="654"/>
    </row>
    <row r="54" spans="1:13" ht="18" customHeight="1" thickBot="1" x14ac:dyDescent="0.25">
      <c r="A54" s="501"/>
      <c r="B54" s="502" t="s">
        <v>673</v>
      </c>
      <c r="C54" s="503"/>
      <c r="E54" s="873"/>
      <c r="F54" s="873"/>
      <c r="G54" s="662">
        <v>39</v>
      </c>
      <c r="H54" s="660" t="s">
        <v>0</v>
      </c>
      <c r="I54" s="671" t="s">
        <v>142</v>
      </c>
      <c r="J54" s="660" t="s">
        <v>208</v>
      </c>
      <c r="K54" s="660" t="s">
        <v>1</v>
      </c>
      <c r="L54" s="661">
        <v>0</v>
      </c>
      <c r="M54" s="876">
        <v>0.5625</v>
      </c>
    </row>
    <row r="55" spans="1:13" ht="15.75" x14ac:dyDescent="0.2">
      <c r="A55" s="798"/>
      <c r="B55" s="798"/>
      <c r="C55" s="798"/>
      <c r="E55" s="874"/>
      <c r="F55" s="874"/>
      <c r="G55" s="676">
        <f t="shared" ref="G55:G61" si="4">G54+1</f>
        <v>40</v>
      </c>
      <c r="H55" s="883" t="s">
        <v>0</v>
      </c>
      <c r="I55" s="875" t="s">
        <v>397</v>
      </c>
      <c r="J55" s="261" t="s">
        <v>208</v>
      </c>
      <c r="K55" s="264" t="s">
        <v>1</v>
      </c>
      <c r="L55" s="264">
        <v>5</v>
      </c>
      <c r="M55" s="265">
        <f t="shared" ref="M55:M61" si="5">M54+TIME(0,L54,)</f>
        <v>0.5625</v>
      </c>
    </row>
    <row r="56" spans="1:13" ht="15.75" x14ac:dyDescent="0.2">
      <c r="A56" s="798"/>
      <c r="B56" s="798"/>
      <c r="C56" s="798"/>
      <c r="E56" s="873"/>
      <c r="F56" s="873"/>
      <c r="G56" s="662">
        <f t="shared" si="4"/>
        <v>41</v>
      </c>
      <c r="H56" s="660" t="s">
        <v>2</v>
      </c>
      <c r="I56" s="671" t="s">
        <v>3</v>
      </c>
      <c r="J56" s="878" t="s">
        <v>208</v>
      </c>
      <c r="K56" s="660" t="s">
        <v>4</v>
      </c>
      <c r="L56" s="661">
        <v>5</v>
      </c>
      <c r="M56" s="876">
        <f t="shared" si="5"/>
        <v>0.56597222222222221</v>
      </c>
    </row>
    <row r="57" spans="1:13" ht="15.75" x14ac:dyDescent="0.2">
      <c r="A57" s="798"/>
      <c r="B57" s="798"/>
      <c r="C57" s="798"/>
      <c r="E57" s="874"/>
      <c r="F57" s="874"/>
      <c r="G57" s="676">
        <f t="shared" si="4"/>
        <v>42</v>
      </c>
      <c r="H57" s="883" t="s">
        <v>5</v>
      </c>
      <c r="I57" s="879" t="s">
        <v>486</v>
      </c>
      <c r="J57" s="261" t="s">
        <v>208</v>
      </c>
      <c r="K57" s="264" t="s">
        <v>1</v>
      </c>
      <c r="L57" s="264">
        <v>70</v>
      </c>
      <c r="M57" s="265">
        <f t="shared" si="5"/>
        <v>0.56944444444444442</v>
      </c>
    </row>
    <row r="58" spans="1:13" ht="15.75" x14ac:dyDescent="0.2">
      <c r="A58" s="798"/>
      <c r="B58" s="798"/>
      <c r="C58" s="798"/>
      <c r="E58" s="873"/>
      <c r="F58" s="895"/>
      <c r="G58" s="686">
        <f t="shared" si="4"/>
        <v>43</v>
      </c>
      <c r="H58" s="645" t="s">
        <v>62</v>
      </c>
      <c r="I58" s="687" t="s">
        <v>487</v>
      </c>
      <c r="J58" s="878" t="s">
        <v>208</v>
      </c>
      <c r="K58" s="660" t="s">
        <v>4</v>
      </c>
      <c r="L58" s="661">
        <v>10</v>
      </c>
      <c r="M58" s="688">
        <f t="shared" si="5"/>
        <v>0.61805555555555558</v>
      </c>
    </row>
    <row r="59" spans="1:13" ht="15.75" x14ac:dyDescent="0.2">
      <c r="A59" s="798"/>
      <c r="B59" s="798"/>
      <c r="C59" s="798"/>
      <c r="E59" s="874"/>
      <c r="F59" s="896"/>
      <c r="G59" s="676">
        <f t="shared" si="4"/>
        <v>44</v>
      </c>
      <c r="H59" s="643" t="s">
        <v>62</v>
      </c>
      <c r="I59" s="898" t="s">
        <v>512</v>
      </c>
      <c r="J59" s="900" t="s">
        <v>208</v>
      </c>
      <c r="K59" s="648" t="s">
        <v>4</v>
      </c>
      <c r="L59" s="679">
        <v>10</v>
      </c>
      <c r="M59" s="265">
        <f t="shared" si="5"/>
        <v>0.625</v>
      </c>
    </row>
    <row r="60" spans="1:13" ht="18" customHeight="1" x14ac:dyDescent="0.2">
      <c r="A60" s="798"/>
      <c r="B60" s="798"/>
      <c r="C60" s="798"/>
      <c r="E60" s="888"/>
      <c r="F60" s="892"/>
      <c r="G60" s="686">
        <f t="shared" si="4"/>
        <v>45</v>
      </c>
      <c r="H60" s="689" t="s">
        <v>42</v>
      </c>
      <c r="I60" s="666" t="s">
        <v>11</v>
      </c>
      <c r="J60" s="878" t="s">
        <v>208</v>
      </c>
      <c r="K60" s="660" t="s">
        <v>4</v>
      </c>
      <c r="L60" s="888">
        <v>20</v>
      </c>
      <c r="M60" s="688">
        <f t="shared" si="5"/>
        <v>0.63194444444444442</v>
      </c>
    </row>
    <row r="61" spans="1:13" ht="18" customHeight="1" x14ac:dyDescent="0.2">
      <c r="A61" s="798"/>
      <c r="B61" s="798"/>
      <c r="C61" s="798"/>
      <c r="E61" s="798"/>
      <c r="F61" s="798"/>
      <c r="G61" s="676">
        <f t="shared" si="4"/>
        <v>46</v>
      </c>
      <c r="H61" s="526" t="s">
        <v>74</v>
      </c>
      <c r="I61" s="160" t="s">
        <v>211</v>
      </c>
      <c r="J61" s="900" t="s">
        <v>208</v>
      </c>
      <c r="K61" s="648" t="s">
        <v>4</v>
      </c>
      <c r="L61" s="798"/>
      <c r="M61" s="265">
        <f t="shared" si="5"/>
        <v>0.64583333333333326</v>
      </c>
    </row>
    <row r="62" spans="1:13" ht="18" customHeight="1" x14ac:dyDescent="0.2">
      <c r="E62" s="888"/>
      <c r="F62" s="892"/>
      <c r="G62" s="888"/>
      <c r="H62" s="673"/>
      <c r="I62" s="666"/>
      <c r="J62" s="673"/>
      <c r="K62" s="666"/>
      <c r="L62" s="888"/>
      <c r="M62" s="644"/>
    </row>
    <row r="63" spans="1:13" ht="15.75" x14ac:dyDescent="0.2">
      <c r="E63" s="870"/>
      <c r="F63" s="870"/>
      <c r="G63" s="871"/>
      <c r="H63" s="656"/>
      <c r="I63" s="872"/>
      <c r="J63" s="656"/>
      <c r="K63" s="656"/>
      <c r="L63" s="657"/>
      <c r="M63" s="658"/>
    </row>
    <row r="64" spans="1:13" ht="18" x14ac:dyDescent="0.2">
      <c r="E64" s="870"/>
      <c r="F64" s="870"/>
      <c r="G64" s="802"/>
      <c r="H64" s="802"/>
      <c r="I64" s="802"/>
      <c r="J64" s="802"/>
      <c r="K64" s="802"/>
      <c r="L64" s="802"/>
      <c r="M64" s="802"/>
    </row>
    <row r="65" spans="5:13" ht="15" x14ac:dyDescent="0.2">
      <c r="E65" s="652"/>
      <c r="F65" s="887"/>
      <c r="G65" s="672"/>
      <c r="H65" s="672"/>
      <c r="I65" s="271"/>
      <c r="J65" s="814"/>
      <c r="K65" s="818"/>
      <c r="L65" s="652"/>
      <c r="M65" s="654"/>
    </row>
    <row r="66" spans="5:13" ht="15.75" x14ac:dyDescent="0.2">
      <c r="E66" s="888"/>
      <c r="F66" s="888"/>
      <c r="G66" s="673"/>
      <c r="H66" s="673"/>
      <c r="I66" s="663"/>
      <c r="J66" s="666"/>
      <c r="K66" s="666"/>
      <c r="L66" s="888"/>
      <c r="M66" s="889"/>
    </row>
    <row r="67" spans="5:13" ht="15" x14ac:dyDescent="0.2">
      <c r="E67" s="652"/>
      <c r="F67" s="887"/>
      <c r="G67" s="672"/>
      <c r="H67" s="672"/>
      <c r="I67" s="271" t="s">
        <v>377</v>
      </c>
      <c r="J67" s="814"/>
      <c r="K67" s="818"/>
      <c r="L67" s="652"/>
      <c r="M67" s="654"/>
    </row>
    <row r="68" spans="5:13" ht="15.75" x14ac:dyDescent="0.2">
      <c r="E68" s="888"/>
      <c r="F68" s="888"/>
      <c r="G68" s="673"/>
      <c r="H68" s="673"/>
      <c r="I68" s="663" t="s">
        <v>378</v>
      </c>
      <c r="J68" s="666"/>
      <c r="K68" s="666"/>
      <c r="L68" s="888"/>
      <c r="M68" s="889"/>
    </row>
    <row r="69" spans="5:13" ht="15.75" x14ac:dyDescent="0.2">
      <c r="E69" s="890"/>
      <c r="F69" s="890"/>
      <c r="G69" s="672"/>
      <c r="H69" s="672"/>
      <c r="I69" s="818"/>
      <c r="J69" s="672"/>
      <c r="K69" s="818"/>
      <c r="L69" s="890"/>
      <c r="M69" s="891"/>
    </row>
    <row r="70" spans="5:13" ht="18" customHeight="1" x14ac:dyDescent="0.2">
      <c r="E70" s="888"/>
      <c r="F70" s="892"/>
      <c r="G70" s="888"/>
      <c r="H70" s="673"/>
      <c r="I70" s="666" t="s">
        <v>379</v>
      </c>
      <c r="J70" s="673"/>
      <c r="K70" s="666"/>
      <c r="L70" s="888"/>
      <c r="M70" s="889"/>
    </row>
    <row r="71" spans="5:13" ht="15.75" x14ac:dyDescent="0.2">
      <c r="E71" s="890"/>
      <c r="F71" s="890"/>
      <c r="G71" s="672"/>
      <c r="H71" s="672"/>
      <c r="I71" s="818" t="s">
        <v>380</v>
      </c>
      <c r="J71" s="672"/>
      <c r="K71" s="818"/>
      <c r="L71" s="890"/>
      <c r="M71" s="891"/>
    </row>
    <row r="72" spans="5:13" ht="18" customHeight="1" x14ac:dyDescent="0.2">
      <c r="E72" s="888"/>
      <c r="F72" s="892"/>
      <c r="G72" s="888"/>
      <c r="H72" s="673"/>
      <c r="I72" s="666"/>
      <c r="J72" s="673"/>
      <c r="K72" s="666"/>
      <c r="L72" s="888"/>
      <c r="M72" s="889"/>
    </row>
    <row r="73" spans="5:13" ht="15.75" x14ac:dyDescent="0.2">
      <c r="E73" s="890"/>
      <c r="F73" s="890"/>
      <c r="G73" s="672"/>
      <c r="H73" s="672"/>
      <c r="I73" s="818" t="s">
        <v>361</v>
      </c>
      <c r="J73" s="672"/>
      <c r="K73" s="818"/>
      <c r="L73" s="890"/>
      <c r="M73" s="891"/>
    </row>
    <row r="74" spans="5:13" ht="15.75" x14ac:dyDescent="0.2">
      <c r="E74" s="888"/>
      <c r="F74" s="892"/>
      <c r="G74" s="888"/>
      <c r="H74" s="673"/>
      <c r="I74" s="666" t="s">
        <v>362</v>
      </c>
      <c r="J74" s="673"/>
      <c r="K74" s="666"/>
      <c r="L74" s="888"/>
      <c r="M74" s="889"/>
    </row>
    <row r="75" spans="5:13" x14ac:dyDescent="0.2">
      <c r="E75" s="798"/>
      <c r="F75" s="798"/>
      <c r="G75" s="798"/>
      <c r="H75" s="798"/>
      <c r="I75" s="798"/>
      <c r="J75" s="798"/>
      <c r="K75" s="798"/>
      <c r="L75" s="798"/>
      <c r="M75" s="798"/>
    </row>
    <row r="76" spans="5:13"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row r="81" spans="5:13" x14ac:dyDescent="0.2">
      <c r="E81" s="798"/>
      <c r="F81" s="798"/>
      <c r="G81" s="798"/>
      <c r="H81" s="798"/>
      <c r="I81" s="798"/>
      <c r="J81" s="798"/>
      <c r="K81" s="798"/>
      <c r="L81" s="798"/>
      <c r="M81" s="798"/>
    </row>
    <row r="82" spans="5:13" x14ac:dyDescent="0.2">
      <c r="E82" s="798"/>
      <c r="F82" s="798"/>
      <c r="G82" s="798"/>
      <c r="H82" s="798"/>
      <c r="I82" s="798"/>
      <c r="J82" s="798"/>
      <c r="K82" s="798"/>
      <c r="L82" s="798"/>
      <c r="M82" s="798"/>
    </row>
    <row r="83" spans="5:13" x14ac:dyDescent="0.2">
      <c r="E83" s="798"/>
      <c r="F83" s="798"/>
      <c r="G83" s="798"/>
      <c r="H83" s="798"/>
      <c r="I83" s="798"/>
      <c r="J83" s="798"/>
      <c r="K83" s="798"/>
      <c r="L83" s="798"/>
      <c r="M83" s="798"/>
    </row>
    <row r="84" spans="5:13" x14ac:dyDescent="0.2">
      <c r="E84" s="798"/>
      <c r="F84" s="798"/>
      <c r="G84" s="798"/>
      <c r="H84" s="798"/>
      <c r="I84" s="798"/>
      <c r="J84" s="798"/>
      <c r="K84" s="798"/>
      <c r="L84" s="798"/>
      <c r="M84" s="798"/>
    </row>
    <row r="85" spans="5:13" x14ac:dyDescent="0.2">
      <c r="E85" s="798"/>
      <c r="F85" s="798"/>
      <c r="G85" s="798"/>
      <c r="H85" s="798"/>
      <c r="I85" s="798"/>
      <c r="J85" s="798"/>
      <c r="K85" s="798"/>
      <c r="L85" s="798"/>
      <c r="M85" s="798"/>
    </row>
    <row r="86" spans="5:13" x14ac:dyDescent="0.2">
      <c r="E86" s="798"/>
      <c r="F86" s="798"/>
      <c r="G86" s="798"/>
      <c r="H86" s="798"/>
      <c r="I86" s="798"/>
      <c r="J86" s="798"/>
      <c r="K86" s="798"/>
      <c r="L86" s="798"/>
      <c r="M86" s="798"/>
    </row>
    <row r="87" spans="5:13" x14ac:dyDescent="0.2">
      <c r="E87" s="798"/>
      <c r="F87" s="798"/>
      <c r="G87" s="798"/>
      <c r="H87" s="798"/>
      <c r="I87" s="798"/>
      <c r="J87" s="798"/>
      <c r="K87" s="798"/>
      <c r="L87" s="798"/>
      <c r="M87" s="798"/>
    </row>
    <row r="88" spans="5:13" x14ac:dyDescent="0.2">
      <c r="E88" s="798"/>
      <c r="F88" s="798"/>
      <c r="G88" s="798"/>
      <c r="H88" s="798"/>
      <c r="I88" s="798"/>
      <c r="J88" s="798"/>
      <c r="K88" s="798"/>
      <c r="L88" s="798"/>
      <c r="M88" s="798"/>
    </row>
    <row r="89" spans="5:13" x14ac:dyDescent="0.2">
      <c r="E89" s="798"/>
      <c r="F89" s="798"/>
      <c r="G89" s="798"/>
      <c r="H89" s="798"/>
      <c r="I89" s="798"/>
      <c r="J89" s="798"/>
      <c r="K89" s="798"/>
      <c r="L89" s="798"/>
      <c r="M89" s="798"/>
    </row>
    <row r="90" spans="5:13" x14ac:dyDescent="0.2">
      <c r="E90" s="798"/>
      <c r="F90" s="798"/>
      <c r="G90" s="798"/>
      <c r="H90" s="798"/>
      <c r="I90" s="798"/>
      <c r="J90" s="798"/>
      <c r="K90" s="798"/>
      <c r="L90" s="798"/>
      <c r="M90" s="798"/>
    </row>
    <row r="91" spans="5:13" x14ac:dyDescent="0.2">
      <c r="E91" s="798"/>
      <c r="F91" s="798"/>
      <c r="G91" s="798"/>
      <c r="H91" s="798"/>
      <c r="I91" s="798"/>
      <c r="J91" s="798"/>
      <c r="K91" s="798"/>
      <c r="L91" s="798"/>
      <c r="M91" s="798"/>
    </row>
    <row r="92" spans="5:13" x14ac:dyDescent="0.2">
      <c r="E92" s="798"/>
      <c r="F92" s="798"/>
      <c r="G92" s="798"/>
      <c r="H92" s="798"/>
      <c r="I92" s="798"/>
      <c r="J92" s="798"/>
      <c r="K92" s="798"/>
      <c r="L92" s="798"/>
      <c r="M92" s="798"/>
    </row>
    <row r="93" spans="5:13" x14ac:dyDescent="0.2">
      <c r="E93" s="798"/>
      <c r="F93" s="798"/>
      <c r="G93" s="798"/>
      <c r="H93" s="798"/>
      <c r="I93" s="798"/>
      <c r="J93" s="798"/>
      <c r="K93" s="798"/>
      <c r="L93" s="798"/>
      <c r="M93" s="798"/>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798"/>
      <c r="J103" s="798"/>
      <c r="K103" s="798"/>
      <c r="L103" s="798"/>
      <c r="M103" s="798"/>
    </row>
    <row r="104" spans="5:13" x14ac:dyDescent="0.2">
      <c r="E104" s="798"/>
      <c r="F104" s="798"/>
      <c r="G104" s="798"/>
      <c r="H104" s="798"/>
      <c r="I104" s="798"/>
      <c r="J104" s="798"/>
      <c r="K104" s="798"/>
      <c r="L104" s="798"/>
      <c r="M104" s="798"/>
    </row>
    <row r="105" spans="5:13" x14ac:dyDescent="0.2">
      <c r="E105" s="798"/>
      <c r="F105" s="798"/>
      <c r="G105" s="798"/>
      <c r="H105" s="798"/>
      <c r="I105" s="798"/>
      <c r="J105" s="798"/>
      <c r="K105" s="798"/>
      <c r="L105" s="798"/>
      <c r="M105" s="798"/>
    </row>
    <row r="106" spans="5:13" x14ac:dyDescent="0.2">
      <c r="E106" s="798"/>
      <c r="F106" s="798"/>
      <c r="G106" s="798"/>
      <c r="H106" s="798"/>
      <c r="I106" s="798"/>
      <c r="J106" s="798"/>
      <c r="K106" s="798"/>
      <c r="L106" s="798"/>
      <c r="M106" s="798"/>
    </row>
    <row r="107" spans="5:13" x14ac:dyDescent="0.2">
      <c r="E107" s="798"/>
      <c r="F107" s="798"/>
      <c r="G107" s="798"/>
      <c r="H107" s="798"/>
      <c r="I107" s="798"/>
      <c r="J107" s="798"/>
      <c r="K107" s="798"/>
      <c r="L107" s="798"/>
      <c r="M107" s="798"/>
    </row>
    <row r="108" spans="5:13" x14ac:dyDescent="0.2">
      <c r="E108" s="798"/>
      <c r="F108" s="798"/>
      <c r="G108" s="798"/>
      <c r="H108" s="798"/>
      <c r="I108" s="798"/>
      <c r="J108" s="798"/>
      <c r="K108" s="798"/>
      <c r="L108" s="798"/>
      <c r="M108" s="798"/>
    </row>
  </sheetData>
  <mergeCells count="9">
    <mergeCell ref="G22:M22"/>
    <mergeCell ref="B4:B6"/>
    <mergeCell ref="G42:M42"/>
    <mergeCell ref="G52:M52"/>
    <mergeCell ref="F2:M2"/>
    <mergeCell ref="G8:M8"/>
    <mergeCell ref="F3:M3"/>
    <mergeCell ref="F4:M4"/>
    <mergeCell ref="G31:M3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activeCell="B22" sqref="B22"/>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673</v>
      </c>
      <c r="C1" s="1140"/>
      <c r="E1" s="397"/>
      <c r="F1" s="397"/>
      <c r="G1" s="397"/>
      <c r="H1" s="397"/>
      <c r="I1" s="397"/>
      <c r="J1" s="397"/>
      <c r="K1" s="397"/>
      <c r="L1" s="397"/>
      <c r="M1" s="429"/>
    </row>
    <row r="2" spans="1:13" ht="18.75" thickBot="1" x14ac:dyDescent="0.25">
      <c r="A2" s="500"/>
      <c r="B2" s="954"/>
      <c r="C2" s="53"/>
      <c r="E2" s="1597" t="s">
        <v>35</v>
      </c>
      <c r="F2" s="1597"/>
      <c r="G2" s="1597"/>
      <c r="H2" s="1597"/>
      <c r="I2" s="1597"/>
      <c r="J2" s="1597"/>
      <c r="K2" s="1597"/>
      <c r="L2" s="1597"/>
      <c r="M2" s="1597"/>
    </row>
    <row r="3" spans="1:13" ht="18.75" thickBot="1" x14ac:dyDescent="0.25">
      <c r="A3" s="500"/>
      <c r="B3" s="235" t="s">
        <v>82</v>
      </c>
      <c r="C3" s="53"/>
      <c r="E3" s="250"/>
      <c r="F3" s="1564"/>
      <c r="G3" s="1564"/>
      <c r="H3" s="1564"/>
      <c r="I3" s="1564"/>
      <c r="J3" s="1564"/>
      <c r="K3" s="1564"/>
      <c r="L3" s="1564"/>
      <c r="M3" s="1564"/>
    </row>
    <row r="4" spans="1:13" ht="15.75" customHeight="1" x14ac:dyDescent="0.2">
      <c r="A4" s="500"/>
      <c r="B4" s="1250" t="str">
        <f>Title!$B$4</f>
        <v>R6</v>
      </c>
      <c r="C4" s="53"/>
      <c r="E4" s="251"/>
      <c r="F4" s="1565" t="s">
        <v>580</v>
      </c>
      <c r="G4" s="1565"/>
      <c r="H4" s="1565"/>
      <c r="I4" s="1565"/>
      <c r="J4" s="1565"/>
      <c r="K4" s="1565"/>
      <c r="L4" s="1565"/>
      <c r="M4" s="1565"/>
    </row>
    <row r="5" spans="1:13" ht="15.75" x14ac:dyDescent="0.2">
      <c r="A5" s="500"/>
      <c r="B5" s="1251"/>
      <c r="C5" s="53"/>
      <c r="E5" s="542"/>
      <c r="F5" s="543"/>
      <c r="G5" s="544"/>
      <c r="H5" s="546"/>
      <c r="I5" s="546"/>
      <c r="J5" s="546"/>
      <c r="K5" s="546"/>
      <c r="L5" s="546"/>
      <c r="M5" s="547"/>
    </row>
    <row r="6" spans="1:13" ht="16.5" thickBot="1" x14ac:dyDescent="0.25">
      <c r="A6" s="500"/>
      <c r="B6" s="1252"/>
      <c r="C6" s="53"/>
      <c r="E6" s="542"/>
      <c r="F6" s="543" t="s">
        <v>6</v>
      </c>
      <c r="G6" s="544" t="s">
        <v>488</v>
      </c>
      <c r="H6" s="546"/>
      <c r="I6" s="546"/>
      <c r="J6" s="546"/>
      <c r="K6" s="546"/>
      <c r="L6" s="546"/>
      <c r="M6" s="547"/>
    </row>
    <row r="7" spans="1:13" ht="16.5" thickBot="1" x14ac:dyDescent="0.25">
      <c r="A7" s="500"/>
      <c r="B7" s="54"/>
      <c r="C7" s="431"/>
      <c r="E7" s="542"/>
      <c r="F7" s="543" t="s">
        <v>6</v>
      </c>
      <c r="G7" s="544" t="s">
        <v>20</v>
      </c>
      <c r="H7" s="546"/>
      <c r="I7" s="546"/>
      <c r="J7" s="546"/>
      <c r="K7" s="546"/>
      <c r="L7" s="546"/>
      <c r="M7" s="547"/>
    </row>
    <row r="8" spans="1:13" ht="18" customHeight="1" x14ac:dyDescent="0.2">
      <c r="A8" s="500"/>
      <c r="B8" s="955" t="s">
        <v>136</v>
      </c>
      <c r="C8" s="392"/>
      <c r="E8" s="542"/>
      <c r="F8" s="543"/>
      <c r="G8" s="544"/>
      <c r="H8" s="546"/>
      <c r="I8" s="546"/>
      <c r="J8" s="546"/>
      <c r="K8" s="546"/>
      <c r="L8" s="546"/>
      <c r="M8" s="547"/>
    </row>
    <row r="9" spans="1:13" ht="20.25" x14ac:dyDescent="0.2">
      <c r="A9" s="500"/>
      <c r="B9" s="956" t="s">
        <v>163</v>
      </c>
      <c r="C9" s="392"/>
      <c r="E9" s="548"/>
      <c r="F9" s="548"/>
      <c r="G9" s="548"/>
      <c r="H9" s="548"/>
      <c r="I9" s="548"/>
      <c r="J9" s="548"/>
      <c r="K9" s="549"/>
      <c r="L9" s="548"/>
      <c r="M9" s="550"/>
    </row>
    <row r="10" spans="1:13" ht="18" x14ac:dyDescent="0.2">
      <c r="A10" s="500"/>
      <c r="B10" s="535"/>
      <c r="C10" s="538"/>
      <c r="E10" s="1598" t="s">
        <v>564</v>
      </c>
      <c r="F10" s="1566"/>
      <c r="G10" s="1566"/>
      <c r="H10" s="1566"/>
      <c r="I10" s="1566"/>
      <c r="J10" s="1566"/>
      <c r="K10" s="1566"/>
      <c r="L10" s="1566"/>
      <c r="M10" s="1566"/>
    </row>
    <row r="11" spans="1:13" ht="18" x14ac:dyDescent="0.2">
      <c r="A11" s="500"/>
      <c r="B11" s="957" t="s">
        <v>501</v>
      </c>
      <c r="C11" s="392"/>
      <c r="E11" s="552"/>
      <c r="F11" s="553"/>
      <c r="G11" s="554"/>
      <c r="H11" s="554"/>
      <c r="I11" s="554"/>
      <c r="J11" s="554"/>
      <c r="K11" s="554"/>
      <c r="L11" s="554"/>
      <c r="M11" s="555"/>
    </row>
    <row r="12" spans="1:13" ht="15.75" x14ac:dyDescent="0.2">
      <c r="A12" s="52"/>
      <c r="B12" s="536" t="s">
        <v>502</v>
      </c>
      <c r="C12" s="53"/>
      <c r="E12" s="252"/>
      <c r="F12" s="252"/>
      <c r="G12" s="803">
        <v>1</v>
      </c>
      <c r="H12" s="556" t="s">
        <v>0</v>
      </c>
      <c r="I12" s="557" t="s">
        <v>43</v>
      </c>
      <c r="J12" s="557" t="s">
        <v>208</v>
      </c>
      <c r="K12" s="557" t="s">
        <v>58</v>
      </c>
      <c r="L12" s="558">
        <v>1</v>
      </c>
      <c r="M12" s="559">
        <v>0.4375</v>
      </c>
    </row>
    <row r="13" spans="1:13" ht="15.75" x14ac:dyDescent="0.2">
      <c r="A13" s="500"/>
      <c r="B13" s="958" t="s">
        <v>189</v>
      </c>
      <c r="C13" s="392"/>
      <c r="E13" s="560"/>
      <c r="F13" s="560"/>
      <c r="G13" s="804">
        <v>2</v>
      </c>
      <c r="H13" s="561" t="s">
        <v>0</v>
      </c>
      <c r="I13" s="561" t="s">
        <v>59</v>
      </c>
      <c r="J13" s="562" t="s">
        <v>208</v>
      </c>
      <c r="K13" s="562" t="s">
        <v>58</v>
      </c>
      <c r="L13" s="563">
        <v>2</v>
      </c>
      <c r="M13" s="564">
        <f>M12+TIME(0,L12,0)</f>
        <v>0.43819444444444444</v>
      </c>
    </row>
    <row r="14" spans="1:13" ht="15.75" x14ac:dyDescent="0.2">
      <c r="A14" s="52"/>
      <c r="B14" s="959" t="s">
        <v>299</v>
      </c>
      <c r="C14" s="392"/>
      <c r="E14" s="101"/>
      <c r="F14" s="101"/>
      <c r="G14" s="805">
        <v>3</v>
      </c>
      <c r="H14" s="565" t="s">
        <v>0</v>
      </c>
      <c r="I14" s="565" t="s">
        <v>365</v>
      </c>
      <c r="J14" s="567" t="s">
        <v>208</v>
      </c>
      <c r="K14" s="567" t="s">
        <v>58</v>
      </c>
      <c r="L14" s="568">
        <v>10</v>
      </c>
      <c r="M14" s="569">
        <f t="shared" ref="M14:M20" si="0">M13+TIME(0,L13,0)</f>
        <v>0.43958333333333333</v>
      </c>
    </row>
    <row r="15" spans="1:13" ht="15.75" x14ac:dyDescent="0.2">
      <c r="A15" s="52"/>
      <c r="B15" s="960" t="s">
        <v>335</v>
      </c>
      <c r="C15" s="392"/>
      <c r="E15" s="807"/>
      <c r="F15" s="807"/>
      <c r="G15" s="808">
        <v>4</v>
      </c>
      <c r="H15" s="514" t="s">
        <v>0</v>
      </c>
      <c r="I15" s="515" t="s">
        <v>44</v>
      </c>
      <c r="J15" s="516" t="s">
        <v>208</v>
      </c>
      <c r="K15" s="516" t="s">
        <v>58</v>
      </c>
      <c r="L15" s="517">
        <v>15</v>
      </c>
      <c r="M15" s="518">
        <f t="shared" si="0"/>
        <v>0.44652777777777775</v>
      </c>
    </row>
    <row r="16" spans="1:13" ht="15.75" x14ac:dyDescent="0.2">
      <c r="A16" s="52"/>
      <c r="B16" s="961" t="s">
        <v>420</v>
      </c>
      <c r="C16" s="393"/>
      <c r="E16" s="101"/>
      <c r="F16" s="101"/>
      <c r="G16" s="345">
        <v>5</v>
      </c>
      <c r="H16" s="565" t="s">
        <v>0</v>
      </c>
      <c r="I16" s="567" t="s">
        <v>367</v>
      </c>
      <c r="J16" s="567" t="s">
        <v>208</v>
      </c>
      <c r="K16" s="567" t="s">
        <v>58</v>
      </c>
      <c r="L16" s="568">
        <v>5</v>
      </c>
      <c r="M16" s="569">
        <f t="shared" si="0"/>
        <v>0.45694444444444443</v>
      </c>
    </row>
    <row r="17" spans="1:13" ht="15.75" x14ac:dyDescent="0.2">
      <c r="A17" s="52"/>
      <c r="B17" s="962" t="s">
        <v>445</v>
      </c>
      <c r="C17" s="339"/>
      <c r="E17" s="807"/>
      <c r="F17" s="807"/>
      <c r="G17" s="808">
        <v>6</v>
      </c>
      <c r="H17" s="514" t="s">
        <v>5</v>
      </c>
      <c r="I17" s="690" t="s">
        <v>513</v>
      </c>
      <c r="J17" s="516" t="s">
        <v>208</v>
      </c>
      <c r="K17" s="516" t="s">
        <v>58</v>
      </c>
      <c r="L17" s="517">
        <v>5</v>
      </c>
      <c r="M17" s="518">
        <f t="shared" si="0"/>
        <v>0.46041666666666664</v>
      </c>
    </row>
    <row r="18" spans="1:13" ht="15.75" x14ac:dyDescent="0.2">
      <c r="A18" s="52"/>
      <c r="B18" s="54"/>
      <c r="C18" s="53"/>
      <c r="E18" s="101"/>
      <c r="F18" s="101"/>
      <c r="G18" s="574">
        <v>7</v>
      </c>
      <c r="H18" s="567" t="s">
        <v>5</v>
      </c>
      <c r="I18" s="566" t="s">
        <v>565</v>
      </c>
      <c r="J18" s="567" t="s">
        <v>208</v>
      </c>
      <c r="K18" s="567"/>
      <c r="L18" s="568">
        <v>15</v>
      </c>
      <c r="M18" s="569">
        <f t="shared" si="0"/>
        <v>0.46388888888888885</v>
      </c>
    </row>
    <row r="19" spans="1:13" ht="15.75" x14ac:dyDescent="0.2">
      <c r="A19" s="500"/>
      <c r="B19" s="957" t="s">
        <v>505</v>
      </c>
      <c r="C19" s="392"/>
      <c r="E19" s="807"/>
      <c r="F19" s="807"/>
      <c r="G19" s="519">
        <v>8</v>
      </c>
      <c r="H19" s="516"/>
      <c r="I19" s="515" t="s">
        <v>566</v>
      </c>
      <c r="J19" s="516" t="s">
        <v>208</v>
      </c>
      <c r="K19" s="516"/>
      <c r="L19" s="517">
        <v>67</v>
      </c>
      <c r="M19" s="518">
        <f t="shared" si="0"/>
        <v>0.47430555555555554</v>
      </c>
    </row>
    <row r="20" spans="1:13" ht="15.75" x14ac:dyDescent="0.2">
      <c r="A20" s="52"/>
      <c r="B20" s="536" t="s">
        <v>506</v>
      </c>
      <c r="C20" s="53"/>
      <c r="E20" s="101"/>
      <c r="F20" s="101"/>
      <c r="G20" s="574">
        <v>9</v>
      </c>
      <c r="H20" s="567"/>
      <c r="I20" s="566" t="s">
        <v>567</v>
      </c>
      <c r="J20" s="567" t="s">
        <v>7</v>
      </c>
      <c r="K20" s="567"/>
      <c r="L20" s="568"/>
      <c r="M20" s="569">
        <f t="shared" si="0"/>
        <v>0.52083333333333326</v>
      </c>
    </row>
    <row r="21" spans="1:13" ht="15.75" x14ac:dyDescent="0.2">
      <c r="A21" s="500"/>
      <c r="B21" s="963" t="s">
        <v>295</v>
      </c>
      <c r="C21" s="392"/>
      <c r="E21" s="101"/>
      <c r="F21" s="101"/>
      <c r="G21" s="809"/>
      <c r="H21" s="432"/>
      <c r="I21" s="540"/>
      <c r="J21" s="432"/>
      <c r="K21" s="432"/>
      <c r="L21" s="433"/>
      <c r="M21" s="434"/>
    </row>
    <row r="22" spans="1:13" ht="18" customHeight="1" x14ac:dyDescent="0.25">
      <c r="A22" s="52"/>
      <c r="B22" s="1141" t="s">
        <v>334</v>
      </c>
      <c r="C22" s="392"/>
      <c r="E22" s="674"/>
      <c r="F22" s="674"/>
      <c r="G22" s="810"/>
      <c r="H22" s="435"/>
      <c r="I22" s="675"/>
      <c r="J22" s="435"/>
      <c r="K22" s="435"/>
      <c r="L22" s="436"/>
      <c r="M22" s="437"/>
    </row>
    <row r="23" spans="1:13" ht="18" x14ac:dyDescent="0.25">
      <c r="A23" s="52"/>
      <c r="B23" s="965" t="s">
        <v>353</v>
      </c>
      <c r="C23" s="392"/>
      <c r="E23" s="1596" t="s">
        <v>568</v>
      </c>
      <c r="F23" s="1596"/>
      <c r="G23" s="1596"/>
      <c r="H23" s="1596"/>
      <c r="I23" s="1596"/>
      <c r="J23" s="1596"/>
      <c r="K23" s="1596"/>
      <c r="L23" s="1596"/>
      <c r="M23" s="1596"/>
    </row>
    <row r="24" spans="1:13" ht="15.75" x14ac:dyDescent="0.2">
      <c r="A24" s="52"/>
      <c r="B24" s="1137" t="s">
        <v>352</v>
      </c>
      <c r="C24" s="392"/>
      <c r="E24" s="560"/>
      <c r="F24" s="560"/>
      <c r="G24" s="806"/>
      <c r="H24" s="581"/>
      <c r="I24" s="575"/>
      <c r="J24" s="581"/>
      <c r="K24" s="581"/>
      <c r="L24" s="582"/>
      <c r="M24" s="583"/>
    </row>
    <row r="25" spans="1:13" ht="15.75" x14ac:dyDescent="0.2">
      <c r="A25" s="52"/>
      <c r="B25" s="1138" t="s">
        <v>422</v>
      </c>
      <c r="C25" s="392"/>
      <c r="E25" s="252"/>
      <c r="F25" s="252"/>
      <c r="G25" s="803">
        <v>10</v>
      </c>
      <c r="H25" s="556" t="s">
        <v>0</v>
      </c>
      <c r="I25" s="557" t="s">
        <v>43</v>
      </c>
      <c r="J25" s="557" t="s">
        <v>208</v>
      </c>
      <c r="K25" s="557" t="s">
        <v>58</v>
      </c>
      <c r="L25" s="558">
        <v>1</v>
      </c>
      <c r="M25" s="559">
        <v>0.66666666666666663</v>
      </c>
    </row>
    <row r="26" spans="1:13" ht="15.75" x14ac:dyDescent="0.25">
      <c r="A26" s="52"/>
      <c r="B26" s="1143" t="s">
        <v>423</v>
      </c>
      <c r="C26" s="392"/>
      <c r="E26" s="560"/>
      <c r="F26" s="560"/>
      <c r="G26" s="804">
        <v>11</v>
      </c>
      <c r="H26" s="561" t="s">
        <v>0</v>
      </c>
      <c r="I26" s="561" t="s">
        <v>45</v>
      </c>
      <c r="J26" s="562" t="s">
        <v>208</v>
      </c>
      <c r="K26" s="562" t="s">
        <v>58</v>
      </c>
      <c r="L26" s="563">
        <v>5</v>
      </c>
      <c r="M26" s="564">
        <f>M25+TIME(0,L25,0)</f>
        <v>0.66736111111111107</v>
      </c>
    </row>
    <row r="27" spans="1:13" ht="15.75" x14ac:dyDescent="0.2">
      <c r="A27" s="52"/>
      <c r="B27" s="1142" t="s">
        <v>38</v>
      </c>
      <c r="C27" s="392"/>
      <c r="E27" s="252"/>
      <c r="F27" s="252"/>
      <c r="G27" s="438">
        <v>12</v>
      </c>
      <c r="H27" s="557" t="s">
        <v>5</v>
      </c>
      <c r="I27" s="566" t="s">
        <v>56</v>
      </c>
      <c r="J27" s="557" t="s">
        <v>371</v>
      </c>
      <c r="K27" s="599"/>
      <c r="L27" s="558">
        <v>114</v>
      </c>
      <c r="M27" s="569">
        <f>M26+TIME(0,L26,0)</f>
        <v>0.67083333333333328</v>
      </c>
    </row>
    <row r="28" spans="1:13" ht="18" x14ac:dyDescent="0.2">
      <c r="A28" s="52"/>
      <c r="B28" s="970" t="s">
        <v>32</v>
      </c>
      <c r="C28" s="392"/>
      <c r="E28" s="560"/>
      <c r="F28" s="560"/>
      <c r="G28" s="573">
        <v>13</v>
      </c>
      <c r="H28" s="562"/>
      <c r="I28" s="562" t="s">
        <v>514</v>
      </c>
      <c r="J28" s="562" t="s">
        <v>208</v>
      </c>
      <c r="K28" s="253" t="s">
        <v>58</v>
      </c>
      <c r="L28" s="563">
        <v>0</v>
      </c>
      <c r="M28" s="564">
        <f>M27+TIME(0,L27,0)</f>
        <v>0.75</v>
      </c>
    </row>
    <row r="29" spans="1:13" ht="15.75" x14ac:dyDescent="0.2">
      <c r="A29" s="52"/>
      <c r="B29" s="54"/>
      <c r="C29" s="53"/>
      <c r="E29" s="252"/>
      <c r="F29" s="252"/>
      <c r="G29" s="803"/>
      <c r="H29" s="557"/>
      <c r="I29" s="267"/>
      <c r="J29" s="557"/>
      <c r="K29" s="557"/>
      <c r="L29" s="558"/>
      <c r="M29" s="559"/>
    </row>
    <row r="30" spans="1:13" ht="18" x14ac:dyDescent="0.2">
      <c r="A30" s="52"/>
      <c r="B30" s="54"/>
      <c r="C30" s="53"/>
      <c r="E30" s="592"/>
      <c r="F30" s="592"/>
      <c r="G30" s="439"/>
      <c r="H30" s="592"/>
      <c r="I30" s="592"/>
      <c r="J30" s="592"/>
      <c r="K30" s="592"/>
      <c r="L30" s="592"/>
      <c r="M30" s="440"/>
    </row>
    <row r="31" spans="1:13" ht="15.75" x14ac:dyDescent="0.2">
      <c r="A31" s="52"/>
      <c r="B31" s="54"/>
      <c r="C31" s="53"/>
      <c r="E31" s="674"/>
      <c r="F31" s="674"/>
      <c r="G31" s="810"/>
      <c r="H31" s="435"/>
      <c r="I31" s="675"/>
      <c r="J31" s="435"/>
      <c r="K31" s="435"/>
      <c r="L31" s="436"/>
      <c r="M31" s="437"/>
    </row>
    <row r="32" spans="1:13" ht="18" customHeight="1" x14ac:dyDescent="0.2">
      <c r="A32" s="52"/>
      <c r="B32" s="54"/>
      <c r="C32" s="53"/>
      <c r="E32" s="1596" t="s">
        <v>569</v>
      </c>
      <c r="F32" s="1596"/>
      <c r="G32" s="1596"/>
      <c r="H32" s="1596"/>
      <c r="I32" s="1596"/>
      <c r="J32" s="1596"/>
      <c r="K32" s="1596"/>
      <c r="L32" s="1596"/>
      <c r="M32" s="1596"/>
    </row>
    <row r="33" spans="1:13" ht="15.75" x14ac:dyDescent="0.2">
      <c r="A33" s="500"/>
      <c r="B33" s="957" t="s">
        <v>503</v>
      </c>
      <c r="C33" s="392"/>
      <c r="E33" s="560"/>
      <c r="F33" s="560"/>
      <c r="G33" s="806"/>
      <c r="H33" s="581"/>
      <c r="I33" s="575"/>
      <c r="J33" s="581"/>
      <c r="K33" s="581"/>
      <c r="L33" s="582"/>
      <c r="M33" s="583"/>
    </row>
    <row r="34" spans="1:13" ht="15.75" x14ac:dyDescent="0.2">
      <c r="A34" s="52"/>
      <c r="B34" s="536" t="s">
        <v>504</v>
      </c>
      <c r="C34" s="53"/>
      <c r="E34" s="252"/>
      <c r="F34" s="252"/>
      <c r="G34" s="803">
        <v>14</v>
      </c>
      <c r="H34" s="556" t="s">
        <v>0</v>
      </c>
      <c r="I34" s="557" t="s">
        <v>43</v>
      </c>
      <c r="J34" s="557" t="s">
        <v>208</v>
      </c>
      <c r="K34" s="557" t="s">
        <v>58</v>
      </c>
      <c r="L34" s="558">
        <v>1</v>
      </c>
      <c r="M34" s="559">
        <v>0.4375</v>
      </c>
    </row>
    <row r="35" spans="1:13" ht="15.75" x14ac:dyDescent="0.2">
      <c r="A35" s="52"/>
      <c r="B35" s="1135" t="s">
        <v>544</v>
      </c>
      <c r="C35" s="392"/>
      <c r="E35" s="560"/>
      <c r="F35" s="560"/>
      <c r="G35" s="804">
        <v>15</v>
      </c>
      <c r="H35" s="561" t="s">
        <v>0</v>
      </c>
      <c r="I35" s="561" t="s">
        <v>45</v>
      </c>
      <c r="J35" s="562" t="s">
        <v>208</v>
      </c>
      <c r="K35" s="562" t="s">
        <v>58</v>
      </c>
      <c r="L35" s="563">
        <v>5</v>
      </c>
      <c r="M35" s="564">
        <f>M34+TIME(0,L34,0)</f>
        <v>0.43819444444444444</v>
      </c>
    </row>
    <row r="36" spans="1:13" ht="15.75" x14ac:dyDescent="0.2">
      <c r="A36" s="52"/>
      <c r="B36" s="1136" t="s">
        <v>498</v>
      </c>
      <c r="C36" s="392"/>
      <c r="E36" s="252"/>
      <c r="F36" s="252"/>
      <c r="G36" s="438">
        <v>16</v>
      </c>
      <c r="H36" s="557" t="s">
        <v>5</v>
      </c>
      <c r="I36" s="557" t="s">
        <v>56</v>
      </c>
      <c r="J36" s="557" t="s">
        <v>208</v>
      </c>
      <c r="K36" s="557"/>
      <c r="L36" s="558">
        <v>114</v>
      </c>
      <c r="M36" s="559">
        <f>M35+TIME(0,L35,0)</f>
        <v>0.44166666666666665</v>
      </c>
    </row>
    <row r="37" spans="1:13" ht="15.75" x14ac:dyDescent="0.2">
      <c r="A37" s="52"/>
      <c r="B37" s="54"/>
      <c r="C37" s="53"/>
      <c r="E37" s="560"/>
      <c r="F37" s="560"/>
      <c r="G37" s="573">
        <v>17</v>
      </c>
      <c r="H37" s="562"/>
      <c r="I37" s="562" t="s">
        <v>570</v>
      </c>
      <c r="J37" s="562" t="s">
        <v>208</v>
      </c>
      <c r="K37" s="562" t="s">
        <v>58</v>
      </c>
      <c r="L37" s="563">
        <v>0</v>
      </c>
      <c r="M37" s="564">
        <f>M36+TIME(0,L36,0)</f>
        <v>0.52083333333333326</v>
      </c>
    </row>
    <row r="38" spans="1:13" ht="16.5" thickBot="1" x14ac:dyDescent="0.25">
      <c r="A38" s="52"/>
      <c r="B38" s="54"/>
      <c r="C38" s="53"/>
      <c r="E38" s="252"/>
      <c r="F38" s="252"/>
      <c r="G38" s="438"/>
      <c r="H38" s="557"/>
      <c r="I38" s="557"/>
      <c r="J38" s="557"/>
      <c r="K38" s="599"/>
      <c r="L38" s="558"/>
      <c r="M38" s="559"/>
    </row>
    <row r="39" spans="1:13" ht="15.75" x14ac:dyDescent="0.2">
      <c r="A39" s="52"/>
      <c r="B39" s="973" t="s">
        <v>358</v>
      </c>
      <c r="C39" s="394"/>
      <c r="E39" s="560"/>
      <c r="F39" s="560"/>
      <c r="G39" s="573"/>
      <c r="H39" s="562"/>
      <c r="I39" s="562"/>
      <c r="J39" s="562"/>
      <c r="K39" s="253"/>
      <c r="L39" s="563"/>
      <c r="M39" s="564"/>
    </row>
    <row r="40" spans="1:13" ht="18" customHeight="1" x14ac:dyDescent="0.2">
      <c r="A40" s="52"/>
      <c r="B40" s="974" t="s">
        <v>307</v>
      </c>
      <c r="C40" s="394"/>
      <c r="E40" s="674"/>
      <c r="F40" s="674"/>
      <c r="G40" s="810"/>
      <c r="H40" s="435"/>
      <c r="I40" s="675"/>
      <c r="J40" s="435"/>
      <c r="K40" s="435"/>
      <c r="L40" s="436"/>
      <c r="M40" s="437"/>
    </row>
    <row r="41" spans="1:13" ht="18" x14ac:dyDescent="0.2">
      <c r="A41" s="52"/>
      <c r="B41" s="975" t="s">
        <v>285</v>
      </c>
      <c r="C41" s="394"/>
      <c r="E41" s="1596" t="s">
        <v>571</v>
      </c>
      <c r="F41" s="1596"/>
      <c r="G41" s="1596"/>
      <c r="H41" s="1596"/>
      <c r="I41" s="1596"/>
      <c r="J41" s="1596"/>
      <c r="K41" s="1596"/>
      <c r="L41" s="1596"/>
      <c r="M41" s="1596"/>
    </row>
    <row r="42" spans="1:13" ht="15.75" x14ac:dyDescent="0.2">
      <c r="A42" s="52"/>
      <c r="B42" s="976" t="s">
        <v>137</v>
      </c>
      <c r="C42" s="394"/>
      <c r="E42" s="560"/>
      <c r="F42" s="560"/>
      <c r="G42" s="806"/>
      <c r="H42" s="581"/>
      <c r="I42" s="575"/>
      <c r="J42" s="581"/>
      <c r="K42" s="581"/>
      <c r="L42" s="582"/>
      <c r="M42" s="583"/>
    </row>
    <row r="43" spans="1:13" ht="15.75" x14ac:dyDescent="0.2">
      <c r="A43" s="52"/>
      <c r="B43" s="977" t="s">
        <v>138</v>
      </c>
      <c r="C43" s="394"/>
      <c r="E43" s="252"/>
      <c r="F43" s="252"/>
      <c r="G43" s="803">
        <v>18</v>
      </c>
      <c r="H43" s="556" t="s">
        <v>0</v>
      </c>
      <c r="I43" s="557" t="s">
        <v>572</v>
      </c>
      <c r="J43" s="557" t="s">
        <v>208</v>
      </c>
      <c r="K43" s="557" t="s">
        <v>18</v>
      </c>
      <c r="L43" s="558">
        <v>1</v>
      </c>
      <c r="M43" s="559">
        <v>0.5625</v>
      </c>
    </row>
    <row r="44" spans="1:13" ht="15.75" x14ac:dyDescent="0.2">
      <c r="A44" s="52"/>
      <c r="B44" s="978" t="s">
        <v>135</v>
      </c>
      <c r="C44" s="394"/>
      <c r="E44" s="560"/>
      <c r="F44" s="560"/>
      <c r="G44" s="804">
        <v>19</v>
      </c>
      <c r="H44" s="561" t="s">
        <v>0</v>
      </c>
      <c r="I44" s="561" t="s">
        <v>45</v>
      </c>
      <c r="J44" s="562" t="s">
        <v>208</v>
      </c>
      <c r="K44" s="562" t="s">
        <v>18</v>
      </c>
      <c r="L44" s="563">
        <v>5</v>
      </c>
      <c r="M44" s="564">
        <f>M43+TIME(0,L43,0)</f>
        <v>0.56319444444444444</v>
      </c>
    </row>
    <row r="45" spans="1:13" ht="15.75" x14ac:dyDescent="0.2">
      <c r="A45" s="52"/>
      <c r="B45" s="979" t="s">
        <v>303</v>
      </c>
      <c r="C45" s="394"/>
      <c r="E45" s="252"/>
      <c r="F45" s="252"/>
      <c r="G45" s="438">
        <v>20</v>
      </c>
      <c r="H45" s="557" t="s">
        <v>5</v>
      </c>
      <c r="I45" s="557" t="s">
        <v>56</v>
      </c>
      <c r="J45" s="557" t="s">
        <v>208</v>
      </c>
      <c r="K45" s="557"/>
      <c r="L45" s="558">
        <v>114</v>
      </c>
      <c r="M45" s="559">
        <f>M44+TIME(0,L44,0)</f>
        <v>0.56666666666666665</v>
      </c>
    </row>
    <row r="46" spans="1:13" ht="15.75" x14ac:dyDescent="0.2">
      <c r="A46" s="52"/>
      <c r="B46" s="979" t="s">
        <v>304</v>
      </c>
      <c r="C46" s="394"/>
      <c r="E46" s="560"/>
      <c r="F46" s="560"/>
      <c r="G46" s="573">
        <v>21</v>
      </c>
      <c r="H46" s="562"/>
      <c r="I46" s="562" t="s">
        <v>515</v>
      </c>
      <c r="J46" s="562" t="s">
        <v>208</v>
      </c>
      <c r="K46" s="562" t="s">
        <v>18</v>
      </c>
      <c r="L46" s="563">
        <v>0</v>
      </c>
      <c r="M46" s="564">
        <f>M45+TIME(0,L45,0)</f>
        <v>0.64583333333333326</v>
      </c>
    </row>
    <row r="47" spans="1:13" ht="15.75" x14ac:dyDescent="0.2">
      <c r="A47" s="52"/>
      <c r="B47" s="979" t="s">
        <v>167</v>
      </c>
      <c r="C47" s="394"/>
      <c r="E47" s="252"/>
      <c r="F47" s="252"/>
      <c r="G47" s="438"/>
      <c r="H47" s="557"/>
      <c r="I47" s="557"/>
      <c r="J47" s="557"/>
      <c r="K47" s="599"/>
      <c r="L47" s="558"/>
      <c r="M47" s="559"/>
    </row>
    <row r="48" spans="1:13" ht="15.75" x14ac:dyDescent="0.2">
      <c r="A48" s="52"/>
      <c r="B48" s="979" t="s">
        <v>309</v>
      </c>
      <c r="C48" s="394"/>
      <c r="E48" s="560"/>
      <c r="F48" s="560"/>
      <c r="G48" s="573"/>
      <c r="H48" s="562"/>
      <c r="I48" s="562"/>
      <c r="J48" s="562"/>
      <c r="K48" s="253"/>
      <c r="L48" s="563"/>
      <c r="M48" s="564"/>
    </row>
    <row r="49" spans="1:13" ht="15.75" x14ac:dyDescent="0.2">
      <c r="A49" s="52"/>
      <c r="B49" s="979" t="s">
        <v>305</v>
      </c>
      <c r="C49" s="394"/>
      <c r="E49" s="674"/>
      <c r="F49" s="674"/>
      <c r="G49" s="810"/>
      <c r="H49" s="435"/>
      <c r="I49" s="675"/>
      <c r="J49" s="435"/>
      <c r="K49" s="435"/>
      <c r="L49" s="436"/>
      <c r="M49" s="437"/>
    </row>
    <row r="50" spans="1:13" ht="18.75" customHeight="1" x14ac:dyDescent="0.2">
      <c r="A50" s="52"/>
      <c r="B50" s="979" t="s">
        <v>166</v>
      </c>
      <c r="C50" s="394"/>
      <c r="E50" s="1596" t="s">
        <v>573</v>
      </c>
      <c r="F50" s="1596"/>
      <c r="G50" s="1596"/>
      <c r="H50" s="1596"/>
      <c r="I50" s="1596"/>
      <c r="J50" s="1596"/>
      <c r="K50" s="1596"/>
      <c r="L50" s="1596"/>
      <c r="M50" s="1596"/>
    </row>
    <row r="51" spans="1:13" ht="15.75" x14ac:dyDescent="0.2">
      <c r="A51" s="52"/>
      <c r="B51" s="979" t="s">
        <v>306</v>
      </c>
      <c r="C51" s="394"/>
      <c r="E51" s="560"/>
      <c r="F51" s="560"/>
      <c r="G51" s="806"/>
      <c r="H51" s="581"/>
      <c r="I51" s="575"/>
      <c r="J51" s="581"/>
      <c r="K51" s="581"/>
      <c r="L51" s="582"/>
      <c r="M51" s="583"/>
    </row>
    <row r="52" spans="1:13" ht="15.75" x14ac:dyDescent="0.2">
      <c r="A52" s="52"/>
      <c r="B52" s="980" t="s">
        <v>139</v>
      </c>
      <c r="C52" s="394"/>
      <c r="E52" s="252"/>
      <c r="F52" s="252"/>
      <c r="G52" s="803">
        <v>22</v>
      </c>
      <c r="H52" s="556" t="s">
        <v>0</v>
      </c>
      <c r="I52" s="557" t="s">
        <v>43</v>
      </c>
      <c r="J52" s="557" t="s">
        <v>208</v>
      </c>
      <c r="K52" s="557" t="s">
        <v>58</v>
      </c>
      <c r="L52" s="558">
        <v>1</v>
      </c>
      <c r="M52" s="559">
        <v>0.33333333333333331</v>
      </c>
    </row>
    <row r="53" spans="1:13" ht="15.75" x14ac:dyDescent="0.2">
      <c r="A53" s="52"/>
      <c r="B53" s="54"/>
      <c r="C53" s="53"/>
      <c r="E53" s="560"/>
      <c r="F53" s="560"/>
      <c r="G53" s="804">
        <v>23</v>
      </c>
      <c r="H53" s="561" t="s">
        <v>0</v>
      </c>
      <c r="I53" s="561" t="s">
        <v>45</v>
      </c>
      <c r="J53" s="562" t="s">
        <v>208</v>
      </c>
      <c r="K53" s="562" t="s">
        <v>58</v>
      </c>
      <c r="L53" s="563">
        <v>5</v>
      </c>
      <c r="M53" s="564">
        <f>M52+TIME(0,L52,0)</f>
        <v>0.33402777777777776</v>
      </c>
    </row>
    <row r="54" spans="1:13" ht="16.5" thickBot="1" x14ac:dyDescent="0.25">
      <c r="A54" s="501"/>
      <c r="B54" s="502" t="s">
        <v>673</v>
      </c>
      <c r="C54" s="503"/>
      <c r="E54" s="252"/>
      <c r="F54" s="252"/>
      <c r="G54" s="438">
        <v>24</v>
      </c>
      <c r="H54" s="557" t="s">
        <v>5</v>
      </c>
      <c r="I54" s="557" t="s">
        <v>56</v>
      </c>
      <c r="J54" s="557" t="s">
        <v>208</v>
      </c>
      <c r="K54" s="557"/>
      <c r="L54" s="558">
        <v>114</v>
      </c>
      <c r="M54" s="559">
        <f>M53+TIME(0,L53,0)</f>
        <v>0.33749999999999997</v>
      </c>
    </row>
    <row r="55" spans="1:13" ht="15.75" x14ac:dyDescent="0.2">
      <c r="A55" s="798"/>
      <c r="B55" s="798"/>
      <c r="C55" s="798"/>
      <c r="E55" s="560"/>
      <c r="F55" s="560"/>
      <c r="G55" s="573">
        <v>25</v>
      </c>
      <c r="H55" s="562"/>
      <c r="I55" s="562" t="s">
        <v>516</v>
      </c>
      <c r="J55" s="562" t="s">
        <v>208</v>
      </c>
      <c r="K55" s="562" t="s">
        <v>58</v>
      </c>
      <c r="L55" s="563">
        <v>0</v>
      </c>
      <c r="M55" s="564">
        <f>M54+TIME(0,L54,0)</f>
        <v>0.41666666666666663</v>
      </c>
    </row>
    <row r="56" spans="1:13" ht="15.75" x14ac:dyDescent="0.2">
      <c r="A56" s="798"/>
      <c r="B56" s="798"/>
      <c r="C56" s="798"/>
      <c r="E56" s="252"/>
      <c r="F56" s="252"/>
      <c r="G56" s="438"/>
      <c r="H56" s="557"/>
      <c r="I56" s="557"/>
      <c r="J56" s="557" t="s">
        <v>208</v>
      </c>
      <c r="K56" s="599"/>
      <c r="L56" s="558">
        <v>0</v>
      </c>
      <c r="M56" s="569">
        <f>M55+TIME(0,L55,0)</f>
        <v>0.41666666666666663</v>
      </c>
    </row>
    <row r="57" spans="1:13" ht="15.75" x14ac:dyDescent="0.2">
      <c r="A57" s="798"/>
      <c r="B57" s="798"/>
      <c r="C57" s="798"/>
      <c r="E57" s="560"/>
      <c r="F57" s="560"/>
      <c r="G57" s="573"/>
      <c r="H57" s="562"/>
      <c r="I57" s="562"/>
      <c r="J57" s="562"/>
      <c r="K57" s="253"/>
      <c r="L57" s="563">
        <v>0</v>
      </c>
      <c r="M57" s="564">
        <f>M56+TIME(0,L56,0)</f>
        <v>0.41666666666666663</v>
      </c>
    </row>
    <row r="58" spans="1:13" ht="15.75" x14ac:dyDescent="0.2">
      <c r="A58" s="798"/>
      <c r="B58" s="798"/>
      <c r="C58" s="798"/>
      <c r="E58" s="674"/>
      <c r="F58" s="674"/>
      <c r="G58" s="810"/>
      <c r="H58" s="435"/>
      <c r="I58" s="675"/>
      <c r="J58" s="435"/>
      <c r="K58" s="435"/>
      <c r="L58" s="436"/>
      <c r="M58" s="437"/>
    </row>
    <row r="59" spans="1:13" ht="18" x14ac:dyDescent="0.2">
      <c r="A59" s="798"/>
      <c r="B59" s="798"/>
      <c r="C59" s="798"/>
      <c r="E59" s="1596" t="s">
        <v>574</v>
      </c>
      <c r="F59" s="1596"/>
      <c r="G59" s="1596"/>
      <c r="H59" s="1596"/>
      <c r="I59" s="1596"/>
      <c r="J59" s="1596"/>
      <c r="K59" s="1596"/>
      <c r="L59" s="1596"/>
      <c r="M59" s="1596"/>
    </row>
    <row r="60" spans="1:13" ht="15.75" x14ac:dyDescent="0.2">
      <c r="A60" s="798"/>
      <c r="B60" s="798"/>
      <c r="C60" s="798"/>
      <c r="E60" s="560"/>
      <c r="F60" s="560"/>
      <c r="G60" s="806"/>
      <c r="H60" s="581"/>
      <c r="I60" s="575"/>
      <c r="J60" s="581"/>
      <c r="K60" s="581"/>
      <c r="L60" s="582"/>
      <c r="M60" s="583"/>
    </row>
    <row r="61" spans="1:13" ht="15.75" x14ac:dyDescent="0.2">
      <c r="A61" s="798"/>
      <c r="B61" s="798"/>
      <c r="C61" s="798"/>
      <c r="E61" s="252"/>
      <c r="F61" s="252"/>
      <c r="G61" s="803">
        <v>26</v>
      </c>
      <c r="H61" s="556" t="s">
        <v>0</v>
      </c>
      <c r="I61" s="557" t="s">
        <v>43</v>
      </c>
      <c r="J61" s="557" t="s">
        <v>208</v>
      </c>
      <c r="K61" s="557" t="s">
        <v>58</v>
      </c>
      <c r="L61" s="558">
        <v>1</v>
      </c>
      <c r="M61" s="559">
        <v>0.66666666666666663</v>
      </c>
    </row>
    <row r="62" spans="1:13" ht="15.75" x14ac:dyDescent="0.2">
      <c r="E62" s="560"/>
      <c r="F62" s="560"/>
      <c r="G62" s="804">
        <v>27</v>
      </c>
      <c r="H62" s="561" t="s">
        <v>0</v>
      </c>
      <c r="I62" s="561" t="s">
        <v>45</v>
      </c>
      <c r="J62" s="562" t="s">
        <v>208</v>
      </c>
      <c r="K62" s="562" t="s">
        <v>58</v>
      </c>
      <c r="L62" s="563">
        <v>5</v>
      </c>
      <c r="M62" s="564">
        <f>M61+TIME(0,L61,0)</f>
        <v>0.66736111111111107</v>
      </c>
    </row>
    <row r="63" spans="1:13" ht="15.75" x14ac:dyDescent="0.2">
      <c r="E63" s="252"/>
      <c r="F63" s="252"/>
      <c r="G63" s="438">
        <v>28</v>
      </c>
      <c r="H63" s="557" t="s">
        <v>5</v>
      </c>
      <c r="I63" s="557" t="s">
        <v>56</v>
      </c>
      <c r="J63" s="557" t="s">
        <v>208</v>
      </c>
      <c r="K63" s="557"/>
      <c r="L63" s="558">
        <v>114</v>
      </c>
      <c r="M63" s="559">
        <f>M62+TIME(0,L62,0)</f>
        <v>0.67083333333333328</v>
      </c>
    </row>
    <row r="64" spans="1:13" ht="15.75" x14ac:dyDescent="0.2">
      <c r="E64" s="560"/>
      <c r="F64" s="560"/>
      <c r="G64" s="573">
        <v>29</v>
      </c>
      <c r="H64" s="562"/>
      <c r="I64" s="562" t="s">
        <v>575</v>
      </c>
      <c r="J64" s="562" t="s">
        <v>208</v>
      </c>
      <c r="K64" s="562" t="s">
        <v>58</v>
      </c>
      <c r="L64" s="563">
        <v>0</v>
      </c>
      <c r="M64" s="564">
        <f>M63+TIME(0,L63,0)</f>
        <v>0.75</v>
      </c>
    </row>
    <row r="65" spans="5:13" ht="15.75" x14ac:dyDescent="0.2">
      <c r="E65" s="252"/>
      <c r="F65" s="252"/>
      <c r="G65" s="438"/>
      <c r="H65" s="557"/>
      <c r="I65" s="557"/>
      <c r="J65" s="557" t="s">
        <v>208</v>
      </c>
      <c r="K65" s="599"/>
      <c r="L65" s="558">
        <v>0</v>
      </c>
      <c r="M65" s="569">
        <f>M64+TIME(0,L64,0)</f>
        <v>0.75</v>
      </c>
    </row>
    <row r="66" spans="5:13" ht="15.75" x14ac:dyDescent="0.2">
      <c r="E66" s="674"/>
      <c r="F66" s="674"/>
      <c r="G66" s="810"/>
      <c r="H66" s="435"/>
      <c r="I66" s="675"/>
      <c r="J66" s="435"/>
      <c r="K66" s="435"/>
      <c r="L66" s="436"/>
      <c r="M66" s="437"/>
    </row>
    <row r="67" spans="5:13" ht="18" x14ac:dyDescent="0.2">
      <c r="E67" s="1596" t="s">
        <v>576</v>
      </c>
      <c r="F67" s="1596"/>
      <c r="G67" s="1596"/>
      <c r="H67" s="1596"/>
      <c r="I67" s="1596"/>
      <c r="J67" s="1596"/>
      <c r="K67" s="1596"/>
      <c r="L67" s="1596"/>
      <c r="M67" s="1596"/>
    </row>
    <row r="68" spans="5:13" ht="15.75" x14ac:dyDescent="0.2">
      <c r="E68" s="560"/>
      <c r="F68" s="560"/>
      <c r="G68" s="806"/>
      <c r="H68" s="581"/>
      <c r="I68" s="575"/>
      <c r="J68" s="581"/>
      <c r="K68" s="581"/>
      <c r="L68" s="582"/>
      <c r="M68" s="583"/>
    </row>
    <row r="69" spans="5:13" ht="15.75" x14ac:dyDescent="0.2">
      <c r="E69" s="252"/>
      <c r="F69" s="252"/>
      <c r="G69" s="803">
        <v>30</v>
      </c>
      <c r="H69" s="556" t="s">
        <v>0</v>
      </c>
      <c r="I69" s="557" t="s">
        <v>43</v>
      </c>
      <c r="J69" s="557" t="s">
        <v>208</v>
      </c>
      <c r="K69" s="557" t="s">
        <v>58</v>
      </c>
      <c r="L69" s="558">
        <v>1</v>
      </c>
      <c r="M69" s="559">
        <v>0.33333333333333331</v>
      </c>
    </row>
    <row r="70" spans="5:13" ht="15.75" x14ac:dyDescent="0.2">
      <c r="E70" s="560"/>
      <c r="F70" s="560"/>
      <c r="G70" s="804">
        <v>31</v>
      </c>
      <c r="H70" s="561" t="s">
        <v>0</v>
      </c>
      <c r="I70" s="561" t="s">
        <v>45</v>
      </c>
      <c r="J70" s="562" t="s">
        <v>208</v>
      </c>
      <c r="K70" s="562" t="s">
        <v>58</v>
      </c>
      <c r="L70" s="563">
        <v>5</v>
      </c>
      <c r="M70" s="564">
        <f>M69+TIME(0,L69,0)</f>
        <v>0.33402777777777776</v>
      </c>
    </row>
    <row r="71" spans="5:13" ht="15.75" x14ac:dyDescent="0.2">
      <c r="E71" s="252"/>
      <c r="F71" s="252"/>
      <c r="G71" s="438">
        <v>32</v>
      </c>
      <c r="H71" s="557" t="s">
        <v>5</v>
      </c>
      <c r="I71" s="557" t="s">
        <v>56</v>
      </c>
      <c r="J71" s="557" t="s">
        <v>208</v>
      </c>
      <c r="K71" s="557"/>
      <c r="L71" s="558">
        <v>114</v>
      </c>
      <c r="M71" s="559">
        <f>M70+TIME(0,L70,0)</f>
        <v>0.33749999999999997</v>
      </c>
    </row>
    <row r="72" spans="5:13" ht="15.75" x14ac:dyDescent="0.2">
      <c r="E72" s="560"/>
      <c r="F72" s="560"/>
      <c r="G72" s="573">
        <v>33</v>
      </c>
      <c r="H72" s="562"/>
      <c r="I72" s="562" t="s">
        <v>575</v>
      </c>
      <c r="J72" s="562" t="s">
        <v>208</v>
      </c>
      <c r="K72" s="562" t="s">
        <v>58</v>
      </c>
      <c r="L72" s="563">
        <v>0</v>
      </c>
      <c r="M72" s="564">
        <f>M71+TIME(0,L71,0)</f>
        <v>0.41666666666666663</v>
      </c>
    </row>
    <row r="73" spans="5:13" ht="15.75" x14ac:dyDescent="0.2">
      <c r="E73" s="252"/>
      <c r="F73" s="252"/>
      <c r="G73" s="438"/>
      <c r="H73" s="557"/>
      <c r="I73" s="557"/>
      <c r="J73" s="557" t="s">
        <v>208</v>
      </c>
      <c r="K73" s="599"/>
      <c r="L73" s="558">
        <v>0</v>
      </c>
      <c r="M73" s="569">
        <f>M72+TIME(0,L72,0)</f>
        <v>0.41666666666666663</v>
      </c>
    </row>
    <row r="74" spans="5:13" ht="15.75" x14ac:dyDescent="0.2">
      <c r="E74" s="560"/>
      <c r="F74" s="560"/>
      <c r="G74" s="573"/>
      <c r="H74" s="562"/>
      <c r="I74" s="562"/>
      <c r="J74" s="562"/>
      <c r="K74" s="253"/>
      <c r="L74" s="563">
        <v>0</v>
      </c>
      <c r="M74" s="564">
        <f>M73+TIME(0,L73,0)</f>
        <v>0.41666666666666663</v>
      </c>
    </row>
    <row r="75" spans="5:13" ht="15.75" x14ac:dyDescent="0.2">
      <c r="E75" s="560"/>
      <c r="F75" s="560"/>
      <c r="G75" s="573"/>
      <c r="H75" s="562"/>
      <c r="I75" s="562"/>
      <c r="J75" s="562"/>
      <c r="K75" s="253"/>
      <c r="L75" s="563"/>
      <c r="M75" s="564"/>
    </row>
    <row r="76" spans="5:13" ht="15.75" x14ac:dyDescent="0.2">
      <c r="E76" s="674"/>
      <c r="F76" s="674"/>
      <c r="G76" s="810"/>
      <c r="H76" s="435"/>
      <c r="I76" s="675"/>
      <c r="J76" s="435"/>
      <c r="K76" s="435"/>
      <c r="L76" s="436"/>
      <c r="M76" s="437"/>
    </row>
    <row r="77" spans="5:13" ht="18" x14ac:dyDescent="0.2">
      <c r="E77" s="1596" t="s">
        <v>577</v>
      </c>
      <c r="F77" s="1596"/>
      <c r="G77" s="1596"/>
      <c r="H77" s="1596"/>
      <c r="I77" s="1596"/>
      <c r="J77" s="1596"/>
      <c r="K77" s="1596"/>
      <c r="L77" s="1596"/>
      <c r="M77" s="1596"/>
    </row>
    <row r="78" spans="5:13" ht="15.75" x14ac:dyDescent="0.2">
      <c r="E78" s="560"/>
      <c r="F78" s="560"/>
      <c r="G78" s="806"/>
      <c r="H78" s="581"/>
      <c r="I78" s="575"/>
      <c r="J78" s="581"/>
      <c r="K78" s="581"/>
      <c r="L78" s="582"/>
      <c r="M78" s="583"/>
    </row>
    <row r="79" spans="5:13" ht="15.75" x14ac:dyDescent="0.2">
      <c r="E79" s="252"/>
      <c r="F79" s="252"/>
      <c r="G79" s="803">
        <v>34</v>
      </c>
      <c r="H79" s="556" t="s">
        <v>0</v>
      </c>
      <c r="I79" s="557" t="s">
        <v>43</v>
      </c>
      <c r="J79" s="557" t="s">
        <v>208</v>
      </c>
      <c r="K79" s="557" t="s">
        <v>58</v>
      </c>
      <c r="L79" s="558">
        <v>1</v>
      </c>
      <c r="M79" s="559">
        <v>0.4375</v>
      </c>
    </row>
    <row r="80" spans="5:13" ht="15.75" x14ac:dyDescent="0.2">
      <c r="E80" s="560"/>
      <c r="F80" s="560"/>
      <c r="G80" s="804">
        <v>35</v>
      </c>
      <c r="H80" s="561" t="s">
        <v>0</v>
      </c>
      <c r="I80" s="561" t="s">
        <v>45</v>
      </c>
      <c r="J80" s="562" t="s">
        <v>208</v>
      </c>
      <c r="K80" s="562" t="s">
        <v>58</v>
      </c>
      <c r="L80" s="563">
        <v>5</v>
      </c>
      <c r="M80" s="564">
        <f>M79+TIME(0,L79,0)</f>
        <v>0.43819444444444444</v>
      </c>
    </row>
    <row r="81" spans="5:13" ht="15.75" x14ac:dyDescent="0.2">
      <c r="E81" s="252"/>
      <c r="F81" s="252"/>
      <c r="G81" s="438">
        <v>36</v>
      </c>
      <c r="H81" s="557" t="s">
        <v>5</v>
      </c>
      <c r="I81" s="557" t="s">
        <v>56</v>
      </c>
      <c r="J81" s="557" t="s">
        <v>208</v>
      </c>
      <c r="K81" s="557"/>
      <c r="L81" s="558">
        <v>114</v>
      </c>
      <c r="M81" s="559">
        <f>M80+TIME(0,L80,0)</f>
        <v>0.44166666666666665</v>
      </c>
    </row>
    <row r="82" spans="5:13" ht="15.75" x14ac:dyDescent="0.2">
      <c r="E82" s="560"/>
      <c r="F82" s="560"/>
      <c r="G82" s="573">
        <v>37</v>
      </c>
      <c r="H82" s="562"/>
      <c r="I82" s="562" t="s">
        <v>489</v>
      </c>
      <c r="J82" s="562" t="s">
        <v>208</v>
      </c>
      <c r="K82" s="562" t="s">
        <v>58</v>
      </c>
      <c r="L82" s="563">
        <v>0</v>
      </c>
      <c r="M82" s="564">
        <f>M81+TIME(0,L81,0)</f>
        <v>0.52083333333333326</v>
      </c>
    </row>
    <row r="83" spans="5:13" ht="15.75" x14ac:dyDescent="0.2">
      <c r="E83" s="252"/>
      <c r="F83" s="252"/>
      <c r="G83" s="438"/>
      <c r="H83" s="557"/>
      <c r="I83" s="557"/>
      <c r="J83" s="557" t="s">
        <v>208</v>
      </c>
      <c r="K83" s="599"/>
      <c r="L83" s="558">
        <v>0</v>
      </c>
      <c r="M83" s="569">
        <f>M82+TIME(0,L82,0)</f>
        <v>0.52083333333333326</v>
      </c>
    </row>
    <row r="84" spans="5:13" ht="15.75" x14ac:dyDescent="0.2">
      <c r="E84" s="560"/>
      <c r="F84" s="560"/>
      <c r="G84" s="573"/>
      <c r="H84" s="562"/>
      <c r="I84" s="562"/>
      <c r="J84" s="562"/>
      <c r="K84" s="253"/>
      <c r="L84" s="563">
        <v>0</v>
      </c>
      <c r="M84" s="564">
        <f>M83+TIME(0,L83,0)</f>
        <v>0.52083333333333326</v>
      </c>
    </row>
    <row r="85" spans="5:13" ht="15.75" x14ac:dyDescent="0.2">
      <c r="E85" s="674"/>
      <c r="F85" s="674"/>
      <c r="G85" s="810"/>
      <c r="H85" s="435"/>
      <c r="I85" s="675"/>
      <c r="J85" s="435"/>
      <c r="K85" s="435"/>
      <c r="L85" s="436"/>
      <c r="M85" s="437"/>
    </row>
    <row r="86" spans="5:13" ht="18" x14ac:dyDescent="0.2">
      <c r="E86" s="1596" t="s">
        <v>578</v>
      </c>
      <c r="F86" s="1596"/>
      <c r="G86" s="1596"/>
      <c r="H86" s="1596"/>
      <c r="I86" s="1596"/>
      <c r="J86" s="1596"/>
      <c r="K86" s="1596"/>
      <c r="L86" s="1596"/>
      <c r="M86" s="1596"/>
    </row>
    <row r="87" spans="5:13" ht="15.75" x14ac:dyDescent="0.2">
      <c r="E87" s="560"/>
      <c r="F87" s="560"/>
      <c r="G87" s="806"/>
      <c r="H87" s="581"/>
      <c r="I87" s="575"/>
      <c r="J87" s="581"/>
      <c r="K87" s="581"/>
      <c r="L87" s="582"/>
      <c r="M87" s="583"/>
    </row>
    <row r="88" spans="5:13" ht="15.75" x14ac:dyDescent="0.2">
      <c r="E88" s="252"/>
      <c r="F88" s="252"/>
      <c r="G88" s="803">
        <v>38</v>
      </c>
      <c r="H88" s="556" t="s">
        <v>0</v>
      </c>
      <c r="I88" s="557" t="s">
        <v>43</v>
      </c>
      <c r="J88" s="557" t="s">
        <v>208</v>
      </c>
      <c r="K88" s="557" t="s">
        <v>58</v>
      </c>
      <c r="L88" s="558">
        <v>1</v>
      </c>
      <c r="M88" s="559">
        <v>0.66666666666666663</v>
      </c>
    </row>
    <row r="89" spans="5:13" ht="15.75" x14ac:dyDescent="0.2">
      <c r="E89" s="560"/>
      <c r="F89" s="560"/>
      <c r="G89" s="804">
        <v>39</v>
      </c>
      <c r="H89" s="561" t="s">
        <v>5</v>
      </c>
      <c r="I89" s="561" t="s">
        <v>56</v>
      </c>
      <c r="J89" s="562" t="s">
        <v>208</v>
      </c>
      <c r="K89" s="562"/>
      <c r="L89" s="563">
        <v>29</v>
      </c>
      <c r="M89" s="564">
        <f>M88+TIME(0,L88,0)</f>
        <v>0.66736111111111107</v>
      </c>
    </row>
    <row r="90" spans="5:13" ht="15.75" x14ac:dyDescent="0.2">
      <c r="E90" s="252"/>
      <c r="F90" s="252"/>
      <c r="G90" s="438">
        <v>40</v>
      </c>
      <c r="H90" s="557" t="s">
        <v>62</v>
      </c>
      <c r="I90" s="557" t="s">
        <v>579</v>
      </c>
      <c r="J90" s="557" t="s">
        <v>208</v>
      </c>
      <c r="K90" s="557" t="s">
        <v>58</v>
      </c>
      <c r="L90" s="558">
        <v>30</v>
      </c>
      <c r="M90" s="559">
        <f>M89+TIME(0,L89,0)</f>
        <v>0.6875</v>
      </c>
    </row>
    <row r="91" spans="5:13" ht="15.75" x14ac:dyDescent="0.2">
      <c r="E91" s="560"/>
      <c r="F91" s="560"/>
      <c r="G91" s="573">
        <v>41</v>
      </c>
      <c r="H91" s="562" t="s">
        <v>62</v>
      </c>
      <c r="I91" s="562" t="s">
        <v>19</v>
      </c>
      <c r="J91" s="562" t="s">
        <v>208</v>
      </c>
      <c r="K91" s="562" t="s">
        <v>58</v>
      </c>
      <c r="L91" s="563">
        <v>30</v>
      </c>
      <c r="M91" s="564">
        <f>M90+TIME(0,L90,0)</f>
        <v>0.70833333333333337</v>
      </c>
    </row>
    <row r="92" spans="5:13" ht="15.75" x14ac:dyDescent="0.2">
      <c r="E92" s="252"/>
      <c r="F92" s="252"/>
      <c r="G92" s="438">
        <v>42</v>
      </c>
      <c r="H92" s="557" t="s">
        <v>62</v>
      </c>
      <c r="I92" s="557" t="s">
        <v>21</v>
      </c>
      <c r="J92" s="557" t="s">
        <v>208</v>
      </c>
      <c r="K92" s="599" t="s">
        <v>58</v>
      </c>
      <c r="L92" s="558">
        <v>30</v>
      </c>
      <c r="M92" s="569">
        <f>M91+TIME(0,L91,0)</f>
        <v>0.72916666666666674</v>
      </c>
    </row>
    <row r="93" spans="5:13" ht="15.75" x14ac:dyDescent="0.2">
      <c r="E93" s="560"/>
      <c r="F93" s="560"/>
      <c r="G93" s="573">
        <v>43</v>
      </c>
      <c r="H93" s="562" t="s">
        <v>6</v>
      </c>
      <c r="I93" s="562" t="s">
        <v>46</v>
      </c>
      <c r="J93" s="562"/>
      <c r="K93" s="253"/>
      <c r="L93" s="563">
        <v>0</v>
      </c>
      <c r="M93" s="564">
        <f>M92+TIME(0,L92,0)</f>
        <v>0.75000000000000011</v>
      </c>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280" t="s">
        <v>377</v>
      </c>
      <c r="J103" s="798"/>
      <c r="K103" s="798"/>
      <c r="L103" s="798"/>
      <c r="M103" s="798"/>
    </row>
    <row r="104" spans="5:13" x14ac:dyDescent="0.2">
      <c r="E104" s="798"/>
      <c r="F104" s="798"/>
      <c r="G104" s="798"/>
      <c r="H104" s="798"/>
      <c r="I104" s="271" t="s">
        <v>378</v>
      </c>
      <c r="J104" s="798"/>
      <c r="K104" s="798"/>
      <c r="L104" s="798"/>
      <c r="M104" s="798"/>
    </row>
    <row r="105" spans="5:13" x14ac:dyDescent="0.2">
      <c r="E105" s="798"/>
      <c r="F105" s="798"/>
      <c r="G105" s="798"/>
      <c r="H105" s="798"/>
      <c r="I105" s="305"/>
      <c r="J105" s="798"/>
      <c r="K105" s="798"/>
      <c r="L105" s="798"/>
      <c r="M105" s="798"/>
    </row>
    <row r="106" spans="5:13" x14ac:dyDescent="0.2">
      <c r="E106" s="798"/>
      <c r="F106" s="798"/>
      <c r="G106" s="798"/>
      <c r="H106" s="798"/>
      <c r="I106" s="247" t="s">
        <v>379</v>
      </c>
      <c r="J106" s="798"/>
      <c r="K106" s="798"/>
      <c r="L106" s="798"/>
      <c r="M106" s="798"/>
    </row>
    <row r="107" spans="5:13" x14ac:dyDescent="0.2">
      <c r="E107" s="798"/>
      <c r="F107" s="798"/>
      <c r="G107" s="798"/>
      <c r="H107" s="798"/>
      <c r="I107" s="21" t="s">
        <v>380</v>
      </c>
      <c r="J107" s="798"/>
      <c r="K107" s="798"/>
      <c r="L107" s="798"/>
      <c r="M107" s="798"/>
    </row>
    <row r="108" spans="5:13" x14ac:dyDescent="0.2">
      <c r="E108" s="798"/>
      <c r="F108" s="798"/>
      <c r="G108" s="798"/>
      <c r="H108" s="798"/>
      <c r="I108" s="247"/>
      <c r="J108" s="798"/>
      <c r="K108" s="798"/>
      <c r="L108" s="798"/>
      <c r="M108" s="798"/>
    </row>
    <row r="109" spans="5:13" x14ac:dyDescent="0.2">
      <c r="E109" s="798"/>
      <c r="F109" s="798"/>
      <c r="G109" s="798"/>
      <c r="H109" s="798"/>
      <c r="I109" s="21" t="s">
        <v>361</v>
      </c>
      <c r="J109" s="798"/>
      <c r="K109" s="798"/>
      <c r="L109" s="798"/>
      <c r="M109" s="798"/>
    </row>
    <row r="110" spans="5:13" x14ac:dyDescent="0.2">
      <c r="E110" s="798"/>
      <c r="F110" s="798"/>
      <c r="G110" s="798"/>
      <c r="H110" s="798"/>
      <c r="I110" s="247" t="s">
        <v>362</v>
      </c>
      <c r="J110" s="798"/>
      <c r="K110" s="798"/>
      <c r="L110" s="798"/>
      <c r="M110" s="798"/>
    </row>
    <row r="111" spans="5:13" x14ac:dyDescent="0.2">
      <c r="E111" s="798"/>
      <c r="F111" s="798"/>
      <c r="G111" s="798"/>
      <c r="H111" s="798"/>
      <c r="I111" s="798"/>
      <c r="J111" s="798"/>
      <c r="K111" s="798"/>
      <c r="L111" s="798"/>
      <c r="M111" s="798"/>
    </row>
    <row r="112" spans="5:13" x14ac:dyDescent="0.2">
      <c r="E112" s="798"/>
      <c r="F112" s="798"/>
      <c r="G112" s="798"/>
      <c r="H112" s="798"/>
      <c r="I112" s="798"/>
      <c r="J112" s="798"/>
      <c r="K112" s="798"/>
      <c r="L112" s="798"/>
      <c r="M112" s="798"/>
    </row>
    <row r="113" spans="5:13" x14ac:dyDescent="0.2">
      <c r="E113" s="798"/>
      <c r="F113" s="798"/>
      <c r="G113" s="798"/>
      <c r="H113" s="798"/>
      <c r="I113" s="798"/>
      <c r="J113" s="798"/>
      <c r="K113" s="798"/>
      <c r="L113" s="798"/>
      <c r="M113" s="798"/>
    </row>
    <row r="114" spans="5:13" x14ac:dyDescent="0.2">
      <c r="E114" s="798"/>
      <c r="F114" s="798"/>
      <c r="G114" s="798"/>
      <c r="H114" s="798"/>
      <c r="I114" s="798"/>
      <c r="J114" s="798"/>
      <c r="K114" s="798"/>
      <c r="L114" s="798"/>
      <c r="M114" s="798"/>
    </row>
    <row r="115" spans="5:13" x14ac:dyDescent="0.2">
      <c r="E115" s="798"/>
      <c r="F115" s="798"/>
      <c r="G115" s="798"/>
      <c r="H115" s="798"/>
      <c r="I115" s="798"/>
      <c r="J115" s="798"/>
      <c r="K115" s="798"/>
      <c r="L115" s="798"/>
      <c r="M115" s="798"/>
    </row>
    <row r="116" spans="5:13" x14ac:dyDescent="0.2">
      <c r="E116" s="798"/>
      <c r="F116" s="798"/>
      <c r="G116" s="798"/>
      <c r="H116" s="798"/>
      <c r="I116" s="798"/>
      <c r="J116" s="798"/>
      <c r="K116" s="798"/>
      <c r="L116" s="798"/>
      <c r="M116" s="798"/>
    </row>
    <row r="117" spans="5:13" x14ac:dyDescent="0.2">
      <c r="E117" s="798"/>
      <c r="F117" s="798"/>
      <c r="G117" s="798"/>
      <c r="H117" s="798"/>
      <c r="I117" s="798"/>
      <c r="J117" s="798"/>
      <c r="K117" s="798"/>
      <c r="L117" s="798"/>
      <c r="M117" s="798"/>
    </row>
    <row r="118" spans="5:13" x14ac:dyDescent="0.2">
      <c r="E118" s="798"/>
      <c r="F118" s="798"/>
      <c r="G118" s="798"/>
      <c r="H118" s="798"/>
      <c r="I118" s="798"/>
      <c r="J118" s="798"/>
      <c r="K118" s="798"/>
      <c r="L118" s="798"/>
      <c r="M118" s="798"/>
    </row>
    <row r="119" spans="5:13" x14ac:dyDescent="0.2">
      <c r="E119" s="798"/>
      <c r="F119" s="798"/>
      <c r="G119" s="798"/>
      <c r="H119" s="798"/>
      <c r="I119" s="798"/>
      <c r="J119" s="798"/>
      <c r="K119" s="798"/>
      <c r="L119" s="798"/>
      <c r="M119" s="798"/>
    </row>
    <row r="120" spans="5:13" x14ac:dyDescent="0.2">
      <c r="E120" s="798"/>
      <c r="F120" s="798"/>
      <c r="G120" s="798"/>
      <c r="H120" s="798"/>
      <c r="I120" s="798"/>
      <c r="J120" s="798"/>
      <c r="K120" s="798"/>
      <c r="L120" s="798"/>
      <c r="M120" s="798"/>
    </row>
    <row r="121" spans="5:13" x14ac:dyDescent="0.2">
      <c r="E121" s="798"/>
      <c r="F121" s="798"/>
      <c r="G121" s="798"/>
      <c r="H121" s="798"/>
      <c r="I121" s="798"/>
      <c r="J121" s="798"/>
      <c r="K121" s="798"/>
      <c r="L121" s="798"/>
      <c r="M121" s="798"/>
    </row>
    <row r="122" spans="5:13" x14ac:dyDescent="0.2">
      <c r="E122" s="798"/>
      <c r="F122" s="798"/>
      <c r="G122" s="798"/>
      <c r="H122" s="798"/>
      <c r="I122" s="798"/>
      <c r="J122" s="798"/>
      <c r="K122" s="798"/>
      <c r="L122" s="798"/>
      <c r="M122" s="798"/>
    </row>
    <row r="123" spans="5:13" x14ac:dyDescent="0.2">
      <c r="E123" s="798"/>
      <c r="F123" s="798"/>
      <c r="G123" s="798"/>
      <c r="H123" s="798"/>
      <c r="I123" s="798"/>
      <c r="J123" s="798"/>
      <c r="K123" s="798"/>
      <c r="L123" s="798"/>
      <c r="M123" s="798"/>
    </row>
    <row r="124" spans="5:13" x14ac:dyDescent="0.2">
      <c r="E124" s="798"/>
      <c r="F124" s="798"/>
      <c r="G124" s="798"/>
      <c r="H124" s="798"/>
      <c r="I124" s="798"/>
      <c r="J124" s="798"/>
      <c r="K124" s="798"/>
      <c r="L124" s="798"/>
      <c r="M124" s="798"/>
    </row>
    <row r="125" spans="5:13" x14ac:dyDescent="0.2">
      <c r="E125" s="798"/>
      <c r="F125" s="798"/>
      <c r="G125" s="798"/>
      <c r="H125" s="798"/>
      <c r="I125" s="798"/>
      <c r="J125" s="798"/>
      <c r="K125" s="798"/>
      <c r="L125" s="798"/>
      <c r="M125" s="798"/>
    </row>
    <row r="126" spans="5:13" x14ac:dyDescent="0.2">
      <c r="E126" s="798"/>
      <c r="F126" s="798"/>
      <c r="G126" s="798"/>
      <c r="H126" s="798"/>
      <c r="I126" s="798"/>
      <c r="J126" s="798"/>
      <c r="K126" s="798"/>
      <c r="L126" s="798"/>
      <c r="M126" s="798"/>
    </row>
    <row r="127" spans="5:13" x14ac:dyDescent="0.2">
      <c r="E127" s="798"/>
      <c r="F127" s="798"/>
      <c r="G127" s="798"/>
      <c r="H127" s="798"/>
      <c r="I127" s="798"/>
      <c r="J127" s="798"/>
      <c r="K127" s="798"/>
      <c r="L127" s="798"/>
      <c r="M127" s="798"/>
    </row>
    <row r="128" spans="5:13" x14ac:dyDescent="0.2">
      <c r="E128" s="798"/>
      <c r="F128" s="798"/>
      <c r="G128" s="798"/>
      <c r="H128" s="798"/>
      <c r="I128" s="798"/>
      <c r="J128" s="798"/>
      <c r="K128" s="798"/>
      <c r="L128" s="798"/>
      <c r="M128" s="798"/>
    </row>
    <row r="129" spans="5:13" x14ac:dyDescent="0.2">
      <c r="E129" s="798"/>
      <c r="F129" s="798"/>
      <c r="G129" s="798"/>
      <c r="H129" s="798"/>
      <c r="I129" s="798"/>
      <c r="J129" s="798"/>
      <c r="K129" s="798"/>
      <c r="L129" s="798"/>
      <c r="M129" s="798"/>
    </row>
    <row r="130" spans="5:13" x14ac:dyDescent="0.2">
      <c r="E130" s="798"/>
      <c r="F130" s="798"/>
      <c r="G130" s="798"/>
      <c r="H130" s="798"/>
      <c r="I130" s="798"/>
      <c r="J130" s="798"/>
      <c r="K130" s="798"/>
      <c r="L130" s="798"/>
      <c r="M130" s="798"/>
    </row>
    <row r="131" spans="5:13" x14ac:dyDescent="0.2">
      <c r="E131" s="798"/>
      <c r="F131" s="798"/>
      <c r="G131" s="798"/>
      <c r="H131" s="798"/>
      <c r="I131" s="798"/>
      <c r="J131" s="798"/>
      <c r="K131" s="798"/>
      <c r="L131" s="798"/>
      <c r="M131" s="798"/>
    </row>
    <row r="132" spans="5:13" x14ac:dyDescent="0.2">
      <c r="E132" s="798"/>
      <c r="F132" s="798"/>
      <c r="G132" s="798"/>
      <c r="H132" s="798"/>
      <c r="I132" s="798"/>
      <c r="J132" s="798"/>
      <c r="K132" s="798"/>
      <c r="L132" s="798"/>
      <c r="M132" s="798"/>
    </row>
    <row r="133" spans="5:13" x14ac:dyDescent="0.2">
      <c r="E133" s="798"/>
      <c r="F133" s="798"/>
      <c r="G133" s="798"/>
      <c r="H133" s="798"/>
      <c r="I133" s="798"/>
      <c r="J133" s="798"/>
      <c r="K133" s="798"/>
      <c r="L133" s="798"/>
      <c r="M133" s="798"/>
    </row>
    <row r="134" spans="5:13" x14ac:dyDescent="0.2">
      <c r="E134" s="798"/>
      <c r="F134" s="798"/>
      <c r="G134" s="798"/>
      <c r="H134" s="798"/>
      <c r="I134" s="798"/>
      <c r="J134" s="798"/>
      <c r="K134" s="798"/>
      <c r="L134" s="798"/>
      <c r="M134" s="798"/>
    </row>
    <row r="135" spans="5:13" x14ac:dyDescent="0.2">
      <c r="E135" s="798"/>
      <c r="F135" s="798"/>
      <c r="G135" s="798"/>
      <c r="H135" s="798"/>
      <c r="I135" s="798"/>
      <c r="J135" s="798"/>
      <c r="K135" s="798"/>
      <c r="L135" s="798"/>
      <c r="M135" s="798"/>
    </row>
    <row r="136" spans="5:13" x14ac:dyDescent="0.2">
      <c r="E136" s="798"/>
      <c r="F136" s="798"/>
      <c r="G136" s="798"/>
      <c r="H136" s="798"/>
      <c r="I136" s="798"/>
      <c r="J136" s="798"/>
      <c r="K136" s="798"/>
      <c r="L136" s="798"/>
      <c r="M136" s="798"/>
    </row>
    <row r="137" spans="5:13" x14ac:dyDescent="0.2">
      <c r="E137" s="798"/>
      <c r="F137" s="798"/>
      <c r="G137" s="798"/>
      <c r="H137" s="798"/>
      <c r="I137" s="798"/>
      <c r="J137" s="798"/>
      <c r="K137" s="798"/>
      <c r="L137" s="798"/>
      <c r="M137" s="798"/>
    </row>
    <row r="138" spans="5:13" x14ac:dyDescent="0.2">
      <c r="E138" s="798"/>
      <c r="F138" s="798"/>
      <c r="G138" s="798"/>
      <c r="H138" s="798"/>
      <c r="I138" s="798"/>
      <c r="J138" s="798"/>
      <c r="K138" s="798"/>
      <c r="L138" s="798"/>
      <c r="M138" s="798"/>
    </row>
    <row r="139" spans="5:13" x14ac:dyDescent="0.2">
      <c r="E139" s="798"/>
      <c r="F139" s="798"/>
      <c r="G139" s="798"/>
      <c r="H139" s="798"/>
      <c r="I139" s="798"/>
      <c r="J139" s="798"/>
      <c r="K139" s="798"/>
      <c r="L139" s="798"/>
      <c r="M139" s="798"/>
    </row>
    <row r="140" spans="5:13" x14ac:dyDescent="0.2">
      <c r="E140" s="798"/>
      <c r="F140" s="798"/>
      <c r="G140" s="798"/>
      <c r="H140" s="798"/>
      <c r="I140" s="798"/>
      <c r="J140" s="798"/>
      <c r="K140" s="798"/>
      <c r="L140" s="798"/>
      <c r="M140" s="798"/>
    </row>
    <row r="141" spans="5:13" x14ac:dyDescent="0.2">
      <c r="E141" s="798"/>
      <c r="F141" s="798"/>
      <c r="G141" s="798"/>
      <c r="H141" s="798"/>
      <c r="I141" s="798"/>
      <c r="J141" s="798"/>
      <c r="K141" s="798"/>
      <c r="L141" s="798"/>
      <c r="M141" s="798"/>
    </row>
    <row r="142" spans="5:13" x14ac:dyDescent="0.2">
      <c r="E142" s="798"/>
      <c r="F142" s="798"/>
      <c r="G142" s="798"/>
      <c r="H142" s="798"/>
      <c r="I142" s="798"/>
      <c r="J142" s="798"/>
      <c r="K142" s="798"/>
      <c r="L142" s="798"/>
      <c r="M142" s="798"/>
    </row>
    <row r="143" spans="5:13" x14ac:dyDescent="0.2">
      <c r="E143" s="798"/>
      <c r="F143" s="798"/>
      <c r="G143" s="798"/>
      <c r="H143" s="798"/>
      <c r="I143" s="798"/>
      <c r="J143" s="798"/>
      <c r="K143" s="798"/>
      <c r="L143" s="798"/>
      <c r="M143" s="798"/>
    </row>
    <row r="144" spans="5:13" x14ac:dyDescent="0.2">
      <c r="E144" s="798"/>
      <c r="F144" s="798"/>
      <c r="G144" s="798"/>
      <c r="H144" s="798"/>
      <c r="I144" s="798"/>
      <c r="J144" s="798"/>
      <c r="K144" s="798"/>
      <c r="L144" s="798"/>
      <c r="M144" s="798"/>
    </row>
    <row r="145" spans="5:13" x14ac:dyDescent="0.2">
      <c r="E145" s="798"/>
      <c r="F145" s="798"/>
      <c r="G145" s="798"/>
      <c r="H145" s="798"/>
      <c r="I145" s="798"/>
      <c r="J145" s="798"/>
      <c r="K145" s="798"/>
      <c r="L145" s="798"/>
      <c r="M145" s="798"/>
    </row>
    <row r="146" spans="5:13" x14ac:dyDescent="0.2">
      <c r="E146" s="798"/>
      <c r="F146" s="798"/>
      <c r="G146" s="798"/>
      <c r="H146" s="798"/>
      <c r="I146" s="798"/>
      <c r="J146" s="798"/>
      <c r="K146" s="798"/>
      <c r="L146" s="798"/>
      <c r="M146" s="798"/>
    </row>
    <row r="147" spans="5:13" x14ac:dyDescent="0.2">
      <c r="E147" s="798"/>
      <c r="F147" s="798"/>
      <c r="G147" s="798"/>
      <c r="H147" s="798"/>
      <c r="I147" s="798"/>
      <c r="J147" s="798"/>
      <c r="K147" s="798"/>
      <c r="L147" s="798"/>
      <c r="M147" s="798"/>
    </row>
    <row r="148" spans="5:13" x14ac:dyDescent="0.2">
      <c r="E148" s="798"/>
      <c r="F148" s="798"/>
      <c r="G148" s="798"/>
      <c r="H148" s="798"/>
      <c r="I148" s="798"/>
      <c r="J148" s="798"/>
      <c r="K148" s="798"/>
      <c r="L148" s="798"/>
      <c r="M148" s="798"/>
    </row>
    <row r="149" spans="5:13" x14ac:dyDescent="0.2">
      <c r="E149" s="798"/>
      <c r="F149" s="798"/>
      <c r="G149" s="798"/>
      <c r="H149" s="798"/>
      <c r="I149" s="798"/>
      <c r="J149" s="798"/>
      <c r="K149" s="798"/>
      <c r="L149" s="798"/>
      <c r="M149" s="798"/>
    </row>
    <row r="150" spans="5:13" x14ac:dyDescent="0.2">
      <c r="E150" s="798"/>
      <c r="F150" s="798"/>
      <c r="G150" s="798"/>
      <c r="H150" s="798"/>
      <c r="I150" s="798"/>
      <c r="J150" s="798"/>
      <c r="K150" s="798"/>
      <c r="L150" s="798"/>
      <c r="M150" s="798"/>
    </row>
    <row r="151" spans="5:13" x14ac:dyDescent="0.2">
      <c r="E151" s="798"/>
      <c r="F151" s="798"/>
      <c r="G151" s="798"/>
      <c r="H151" s="798"/>
      <c r="I151" s="798"/>
      <c r="J151" s="798"/>
      <c r="K151" s="798"/>
      <c r="L151" s="798"/>
      <c r="M151" s="798"/>
    </row>
    <row r="152" spans="5:13" x14ac:dyDescent="0.2">
      <c r="E152" s="798"/>
      <c r="F152" s="798"/>
      <c r="G152" s="798"/>
      <c r="H152" s="798"/>
      <c r="I152" s="798"/>
      <c r="J152" s="798"/>
      <c r="K152" s="798"/>
      <c r="L152" s="798"/>
      <c r="M152" s="798"/>
    </row>
  </sheetData>
  <mergeCells count="13">
    <mergeCell ref="E2:M2"/>
    <mergeCell ref="F3:M3"/>
    <mergeCell ref="E10:M10"/>
    <mergeCell ref="E23:M23"/>
    <mergeCell ref="B4:B6"/>
    <mergeCell ref="F4:M4"/>
    <mergeCell ref="E86:M86"/>
    <mergeCell ref="E32:M32"/>
    <mergeCell ref="E41:M41"/>
    <mergeCell ref="E50:M50"/>
    <mergeCell ref="E59:M59"/>
    <mergeCell ref="E67:M67"/>
    <mergeCell ref="E77:M7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4"/>
  <sheetViews>
    <sheetView showGridLines="0" zoomScale="66" zoomScaleNormal="90" workbookViewId="0">
      <selection activeCell="V6" sqref="V6"/>
    </sheetView>
  </sheetViews>
  <sheetFormatPr defaultRowHeight="15.75" customHeight="1" x14ac:dyDescent="0.2"/>
  <cols>
    <col min="1" max="1" width="1.42578125" customWidth="1"/>
    <col min="2" max="2" width="13.5703125" customWidth="1"/>
    <col min="3" max="4" width="1.42578125" customWidth="1"/>
    <col min="5" max="5" width="11.28515625" style="33" customWidth="1"/>
    <col min="6" max="9" width="9.140625" style="33"/>
    <col min="10" max="10" width="24.85546875" style="33" customWidth="1"/>
    <col min="11" max="18" width="9.140625" style="33"/>
    <col min="19" max="19" width="8.42578125" style="33" customWidth="1"/>
    <col min="20" max="16384" width="9.140625" style="33"/>
  </cols>
  <sheetData>
    <row r="1" spans="1:256" ht="15.75" customHeight="1" x14ac:dyDescent="0.2">
      <c r="A1" s="1139"/>
      <c r="B1" s="537" t="s">
        <v>673</v>
      </c>
      <c r="C1" s="1140"/>
    </row>
    <row r="2" spans="1:256" ht="15.75" customHeight="1" thickBot="1" x14ac:dyDescent="0.25">
      <c r="A2" s="500"/>
      <c r="B2" s="954"/>
      <c r="C2" s="53"/>
      <c r="E2" s="1260" t="s">
        <v>687</v>
      </c>
      <c r="F2" s="1261"/>
      <c r="G2" s="1261"/>
      <c r="H2" s="1261"/>
      <c r="I2" s="1261"/>
      <c r="J2" s="1261"/>
      <c r="K2" s="1261"/>
      <c r="L2" s="1261"/>
      <c r="M2" s="1261"/>
      <c r="N2" s="1261"/>
      <c r="O2" s="1261"/>
      <c r="P2" s="1261"/>
      <c r="Q2" s="1261"/>
      <c r="R2" s="1261"/>
      <c r="S2" s="1262"/>
      <c r="IV2" s="33" t="s">
        <v>178</v>
      </c>
    </row>
    <row r="3" spans="1:256" ht="15.75" customHeight="1" thickBot="1" x14ac:dyDescent="0.25">
      <c r="A3" s="500"/>
      <c r="B3" s="235" t="s">
        <v>82</v>
      </c>
      <c r="C3" s="53"/>
      <c r="E3" s="1263"/>
      <c r="F3" s="1264"/>
      <c r="G3" s="1264"/>
      <c r="H3" s="1264"/>
      <c r="I3" s="1264"/>
      <c r="J3" s="1264"/>
      <c r="K3" s="1264"/>
      <c r="L3" s="1264"/>
      <c r="M3" s="1264"/>
      <c r="N3" s="1264"/>
      <c r="O3" s="1264"/>
      <c r="P3" s="1264"/>
      <c r="Q3" s="1264"/>
      <c r="R3" s="1264"/>
      <c r="S3" s="1265"/>
    </row>
    <row r="4" spans="1:256" ht="15.75" customHeight="1" x14ac:dyDescent="0.2">
      <c r="A4" s="500"/>
      <c r="B4" s="1250" t="str">
        <f>Title!$B$4</f>
        <v>R6</v>
      </c>
      <c r="C4" s="53"/>
      <c r="E4" s="1266"/>
      <c r="F4" s="1267"/>
      <c r="G4" s="1267"/>
      <c r="H4" s="1267"/>
      <c r="I4" s="1267"/>
      <c r="J4" s="1267"/>
      <c r="K4" s="1267"/>
      <c r="L4" s="1267"/>
      <c r="M4" s="1267"/>
      <c r="N4" s="1267"/>
      <c r="O4" s="1267"/>
      <c r="P4" s="1267"/>
      <c r="Q4" s="1267"/>
      <c r="R4" s="1267"/>
      <c r="S4" s="1268"/>
    </row>
    <row r="5" spans="1:256" ht="21" customHeight="1" x14ac:dyDescent="0.2">
      <c r="A5" s="500"/>
      <c r="B5" s="1251"/>
      <c r="C5" s="53"/>
      <c r="E5" s="1269" t="s">
        <v>688</v>
      </c>
      <c r="F5" s="1270"/>
      <c r="G5" s="1270"/>
      <c r="H5" s="1270"/>
      <c r="I5" s="1270"/>
      <c r="J5" s="1270"/>
      <c r="K5" s="1270"/>
      <c r="L5" s="1270"/>
      <c r="M5" s="1270"/>
      <c r="N5" s="1270"/>
      <c r="O5" s="1270"/>
      <c r="P5" s="1270"/>
      <c r="Q5" s="1270"/>
      <c r="R5" s="1270"/>
      <c r="S5" s="1270"/>
    </row>
    <row r="6" spans="1:256" ht="15.75" customHeight="1" thickBot="1" x14ac:dyDescent="0.25">
      <c r="A6" s="500"/>
      <c r="B6" s="1252"/>
      <c r="C6" s="53"/>
      <c r="E6" s="1270"/>
      <c r="F6" s="1270"/>
      <c r="G6" s="1270"/>
      <c r="H6" s="1270"/>
      <c r="I6" s="1270"/>
      <c r="J6" s="1270"/>
      <c r="K6" s="1270"/>
      <c r="L6" s="1270"/>
      <c r="M6" s="1270"/>
      <c r="N6" s="1270"/>
      <c r="O6" s="1270"/>
      <c r="P6" s="1270"/>
      <c r="Q6" s="1270"/>
      <c r="R6" s="1270"/>
      <c r="S6" s="1270"/>
    </row>
    <row r="7" spans="1:256" ht="15.75" customHeight="1" thickBot="1" x14ac:dyDescent="0.25">
      <c r="A7" s="500"/>
      <c r="B7" s="54"/>
      <c r="C7" s="431"/>
      <c r="E7" s="1273" t="s">
        <v>550</v>
      </c>
      <c r="F7" s="1273"/>
      <c r="G7" s="1273"/>
      <c r="H7" s="1273"/>
      <c r="I7" s="1273"/>
      <c r="J7" s="1273"/>
      <c r="K7" s="1273"/>
      <c r="L7" s="1273"/>
      <c r="M7" s="1273"/>
      <c r="N7" s="1273"/>
      <c r="O7" s="1273"/>
      <c r="P7" s="1273"/>
      <c r="Q7" s="1273"/>
      <c r="R7" s="1273"/>
      <c r="S7" s="1273"/>
    </row>
    <row r="8" spans="1:256" ht="15.75" customHeight="1" x14ac:dyDescent="0.2">
      <c r="A8" s="500"/>
      <c r="B8" s="955" t="s">
        <v>136</v>
      </c>
      <c r="C8" s="392"/>
      <c r="E8" s="1273"/>
      <c r="F8" s="1273"/>
      <c r="G8" s="1273"/>
      <c r="H8" s="1273"/>
      <c r="I8" s="1273"/>
      <c r="J8" s="1273"/>
      <c r="K8" s="1273"/>
      <c r="L8" s="1273"/>
      <c r="M8" s="1273"/>
      <c r="N8" s="1273"/>
      <c r="O8" s="1273"/>
      <c r="P8" s="1273"/>
      <c r="Q8" s="1273"/>
      <c r="R8" s="1273"/>
      <c r="S8" s="1273"/>
    </row>
    <row r="9" spans="1:256" ht="15.75" customHeight="1" x14ac:dyDescent="0.2">
      <c r="A9" s="500"/>
      <c r="B9" s="956" t="s">
        <v>163</v>
      </c>
      <c r="C9" s="392"/>
      <c r="G9" s="60"/>
      <c r="H9" s="60"/>
    </row>
    <row r="10" spans="1:256" ht="15.75" customHeight="1" x14ac:dyDescent="0.2">
      <c r="A10" s="500"/>
      <c r="B10" s="535"/>
      <c r="C10" s="538"/>
    </row>
    <row r="11" spans="1:256" ht="15.75" customHeight="1" x14ac:dyDescent="0.2">
      <c r="A11" s="500"/>
      <c r="B11" s="957" t="s">
        <v>501</v>
      </c>
      <c r="C11" s="392"/>
    </row>
    <row r="12" spans="1:256" ht="15.75" customHeight="1" x14ac:dyDescent="0.2">
      <c r="A12" s="52"/>
      <c r="B12" s="536" t="s">
        <v>502</v>
      </c>
      <c r="C12" s="53"/>
      <c r="H12" s="77"/>
    </row>
    <row r="13" spans="1:256" ht="15.75" customHeight="1" x14ac:dyDescent="0.2">
      <c r="A13" s="500"/>
      <c r="B13" s="958" t="s">
        <v>189</v>
      </c>
      <c r="C13" s="392"/>
    </row>
    <row r="14" spans="1:256" ht="15.75" customHeight="1" x14ac:dyDescent="0.2">
      <c r="A14" s="52"/>
      <c r="B14" s="959" t="s">
        <v>299</v>
      </c>
      <c r="C14" s="392"/>
      <c r="V14"/>
    </row>
    <row r="15" spans="1:256" ht="15.75" customHeight="1" x14ac:dyDescent="0.2">
      <c r="A15" s="52"/>
      <c r="B15" s="960" t="s">
        <v>335</v>
      </c>
      <c r="C15" s="392"/>
      <c r="G15" s="45"/>
    </row>
    <row r="16" spans="1:256" ht="15.75" customHeight="1" x14ac:dyDescent="0.2">
      <c r="A16" s="52"/>
      <c r="B16" s="961" t="s">
        <v>420</v>
      </c>
      <c r="C16" s="393"/>
      <c r="G16" s="46"/>
    </row>
    <row r="17" spans="1:19" ht="15.75" customHeight="1" x14ac:dyDescent="0.2">
      <c r="A17" s="52"/>
      <c r="B17" s="962" t="s">
        <v>445</v>
      </c>
      <c r="C17" s="339"/>
      <c r="G17" s="46"/>
    </row>
    <row r="18" spans="1:19" ht="15.75" customHeight="1" x14ac:dyDescent="0.2">
      <c r="A18" s="52"/>
      <c r="B18" s="54"/>
      <c r="C18" s="53"/>
      <c r="G18" s="46"/>
    </row>
    <row r="19" spans="1:19" ht="15.75" customHeight="1" x14ac:dyDescent="0.2">
      <c r="A19" s="500"/>
      <c r="B19" s="957" t="s">
        <v>505</v>
      </c>
      <c r="C19" s="392"/>
    </row>
    <row r="20" spans="1:19" ht="15.75" customHeight="1" x14ac:dyDescent="0.2">
      <c r="A20" s="52"/>
      <c r="B20" s="536" t="s">
        <v>506</v>
      </c>
      <c r="C20" s="53"/>
    </row>
    <row r="21" spans="1:19" ht="15.75" customHeight="1" x14ac:dyDescent="0.2">
      <c r="A21" s="500"/>
      <c r="B21" s="963" t="s">
        <v>295</v>
      </c>
      <c r="C21" s="392"/>
    </row>
    <row r="22" spans="1:19" ht="15.75" customHeight="1" x14ac:dyDescent="0.25">
      <c r="A22" s="52"/>
      <c r="B22" s="1141" t="s">
        <v>334</v>
      </c>
      <c r="C22" s="392"/>
    </row>
    <row r="23" spans="1:19" ht="15.75" customHeight="1" x14ac:dyDescent="0.25">
      <c r="A23" s="52"/>
      <c r="B23" s="965" t="s">
        <v>353</v>
      </c>
      <c r="C23" s="392"/>
      <c r="G23" s="46"/>
      <c r="O23" s="45"/>
    </row>
    <row r="24" spans="1:19" ht="15.75" customHeight="1" x14ac:dyDescent="0.2">
      <c r="A24" s="52"/>
      <c r="B24" s="1137" t="s">
        <v>352</v>
      </c>
      <c r="C24" s="392"/>
      <c r="G24" s="46"/>
      <c r="O24" s="46"/>
    </row>
    <row r="25" spans="1:19" ht="15.75" customHeight="1" x14ac:dyDescent="0.2">
      <c r="A25" s="52"/>
      <c r="B25" s="1138" t="s">
        <v>422</v>
      </c>
      <c r="C25" s="392"/>
      <c r="E25" s="1272" t="s">
        <v>133</v>
      </c>
      <c r="F25" s="1272"/>
      <c r="G25" s="1272"/>
      <c r="H25" s="1272"/>
      <c r="I25" s="1272"/>
      <c r="J25" s="1272"/>
      <c r="K25" s="1272"/>
      <c r="L25" s="1272"/>
      <c r="M25" s="1272"/>
      <c r="N25" s="1272"/>
      <c r="O25" s="1272"/>
      <c r="P25" s="1272"/>
      <c r="Q25" s="1272"/>
      <c r="R25" s="1272"/>
      <c r="S25" s="1272"/>
    </row>
    <row r="26" spans="1:19" ht="15.75" customHeight="1" x14ac:dyDescent="0.25">
      <c r="A26" s="52"/>
      <c r="B26" s="1143" t="s">
        <v>423</v>
      </c>
      <c r="C26" s="392"/>
      <c r="E26" s="1272"/>
      <c r="F26" s="1272"/>
      <c r="G26" s="1272"/>
      <c r="H26" s="1272"/>
      <c r="I26" s="1272"/>
      <c r="J26" s="1272"/>
      <c r="K26" s="1272"/>
      <c r="L26" s="1272"/>
      <c r="M26" s="1272"/>
      <c r="N26" s="1272"/>
      <c r="O26" s="1272"/>
      <c r="P26" s="1272"/>
      <c r="Q26" s="1272"/>
      <c r="R26" s="1272"/>
      <c r="S26" s="1272"/>
    </row>
    <row r="27" spans="1:19" ht="15.75" customHeight="1" x14ac:dyDescent="0.2">
      <c r="A27" s="52"/>
      <c r="B27" s="1142" t="s">
        <v>38</v>
      </c>
      <c r="C27" s="392"/>
      <c r="E27" s="1271" t="s">
        <v>331</v>
      </c>
      <c r="F27" s="1271"/>
      <c r="G27" s="1271"/>
      <c r="H27" s="1271"/>
      <c r="I27" s="1271"/>
      <c r="J27" s="1271"/>
      <c r="K27" s="1271"/>
      <c r="L27" s="1271"/>
      <c r="M27" s="1271"/>
      <c r="N27" s="1271"/>
      <c r="O27" s="1271"/>
      <c r="P27" s="1271"/>
      <c r="Q27" s="1271"/>
      <c r="R27" s="1271"/>
      <c r="S27" s="1271"/>
    </row>
    <row r="28" spans="1:19" ht="15.75" customHeight="1" x14ac:dyDescent="0.2">
      <c r="A28" s="52"/>
      <c r="B28" s="970" t="s">
        <v>32</v>
      </c>
      <c r="C28" s="392"/>
      <c r="E28" s="1271"/>
      <c r="F28" s="1271"/>
      <c r="G28" s="1271"/>
      <c r="H28" s="1271"/>
      <c r="I28" s="1271"/>
      <c r="J28" s="1271"/>
      <c r="K28" s="1271"/>
      <c r="L28" s="1271"/>
      <c r="M28" s="1271"/>
      <c r="N28" s="1271"/>
      <c r="O28" s="1271"/>
      <c r="P28" s="1271"/>
      <c r="Q28" s="1271"/>
      <c r="R28" s="1271"/>
      <c r="S28" s="1271"/>
    </row>
    <row r="29" spans="1:19" ht="15.75" customHeight="1" x14ac:dyDescent="0.2">
      <c r="A29" s="52"/>
      <c r="B29" s="54"/>
      <c r="C29" s="53"/>
      <c r="E29" s="1257" t="s">
        <v>332</v>
      </c>
      <c r="F29" s="1258"/>
      <c r="G29" s="1258"/>
      <c r="H29" s="1258"/>
      <c r="I29" s="1258"/>
      <c r="J29" s="1258"/>
      <c r="K29" s="1258"/>
      <c r="L29" s="1258"/>
      <c r="M29" s="1258"/>
      <c r="N29" s="1258"/>
      <c r="O29" s="1258"/>
      <c r="P29" s="1258"/>
      <c r="Q29" s="1258"/>
      <c r="R29" s="1258"/>
      <c r="S29" s="1258"/>
    </row>
    <row r="30" spans="1:19" ht="15.75" customHeight="1" x14ac:dyDescent="0.2">
      <c r="A30" s="52"/>
      <c r="B30" s="54"/>
      <c r="C30" s="53"/>
      <c r="E30" s="1259"/>
      <c r="F30" s="1258"/>
      <c r="G30" s="1258"/>
      <c r="H30" s="1258"/>
      <c r="I30" s="1258"/>
      <c r="J30" s="1258"/>
      <c r="K30" s="1258"/>
      <c r="L30" s="1258"/>
      <c r="M30" s="1258"/>
      <c r="N30" s="1258"/>
      <c r="O30" s="1258"/>
      <c r="P30" s="1258"/>
      <c r="Q30" s="1258"/>
      <c r="R30" s="1258"/>
      <c r="S30" s="1258"/>
    </row>
    <row r="31" spans="1:19" ht="15.75" customHeight="1" x14ac:dyDescent="0.2">
      <c r="A31" s="52"/>
      <c r="B31" s="54"/>
      <c r="C31" s="53"/>
      <c r="E31" s="70"/>
      <c r="F31" s="70"/>
      <c r="G31" s="1256" t="s">
        <v>68</v>
      </c>
      <c r="H31" s="1256"/>
      <c r="I31" s="1256"/>
      <c r="J31" s="1256"/>
      <c r="K31" s="1256"/>
      <c r="L31" s="1256"/>
      <c r="M31" s="1256"/>
      <c r="N31" s="1256"/>
      <c r="O31" s="1256"/>
      <c r="P31" s="1256"/>
      <c r="Q31" s="1256"/>
      <c r="R31" s="70"/>
      <c r="S31" s="70"/>
    </row>
    <row r="32" spans="1:19" ht="15.75" customHeight="1" x14ac:dyDescent="0.2">
      <c r="A32" s="52"/>
      <c r="B32" s="54"/>
      <c r="C32" s="53"/>
      <c r="E32" s="70"/>
      <c r="F32" s="70"/>
      <c r="G32" s="1256"/>
      <c r="H32" s="1256"/>
      <c r="I32" s="1256"/>
      <c r="J32" s="1256"/>
      <c r="K32" s="1256"/>
      <c r="L32" s="1256"/>
      <c r="M32" s="1256"/>
      <c r="N32" s="1256"/>
      <c r="O32" s="1256"/>
      <c r="P32" s="1256"/>
      <c r="Q32" s="1256"/>
      <c r="R32" s="70"/>
      <c r="S32" s="70"/>
    </row>
    <row r="33" spans="1:20" ht="15.75" customHeight="1" thickBot="1" x14ac:dyDescent="0.25">
      <c r="A33" s="500"/>
      <c r="B33" s="957" t="s">
        <v>503</v>
      </c>
      <c r="C33" s="392"/>
      <c r="E33" s="71"/>
      <c r="F33" s="71"/>
      <c r="G33" s="1256"/>
      <c r="H33" s="1256"/>
      <c r="I33" s="1256"/>
      <c r="J33" s="1256"/>
      <c r="K33" s="1256"/>
      <c r="L33" s="1256"/>
      <c r="M33" s="1256"/>
      <c r="N33" s="1256"/>
      <c r="O33" s="1256"/>
      <c r="P33" s="1256"/>
      <c r="Q33" s="1256"/>
      <c r="R33" s="71"/>
      <c r="S33" s="71"/>
    </row>
    <row r="34" spans="1:20" ht="15.75" customHeight="1" thickBot="1" x14ac:dyDescent="0.25">
      <c r="A34" s="52"/>
      <c r="B34" s="536" t="s">
        <v>504</v>
      </c>
      <c r="C34" s="53"/>
      <c r="E34" s="69"/>
      <c r="H34" s="399"/>
      <c r="S34" s="400"/>
    </row>
    <row r="35" spans="1:20" ht="15.75" customHeight="1" thickBot="1" x14ac:dyDescent="0.25">
      <c r="A35" s="52"/>
      <c r="B35" s="1135" t="s">
        <v>544</v>
      </c>
      <c r="C35" s="392"/>
      <c r="H35" s="399"/>
      <c r="O35" s="46"/>
    </row>
    <row r="36" spans="1:20" ht="15.75" customHeight="1" x14ac:dyDescent="0.2">
      <c r="A36" s="52"/>
      <c r="B36" s="1136" t="s">
        <v>498</v>
      </c>
      <c r="C36" s="392"/>
      <c r="H36" s="399"/>
      <c r="O36" s="46"/>
    </row>
    <row r="37" spans="1:20" ht="15.75" customHeight="1" x14ac:dyDescent="0.2">
      <c r="A37" s="52"/>
      <c r="B37" s="54"/>
      <c r="C37" s="53"/>
      <c r="G37"/>
      <c r="H37"/>
      <c r="I37"/>
      <c r="J37"/>
      <c r="K37"/>
      <c r="L37"/>
      <c r="M37"/>
      <c r="N37"/>
      <c r="O37"/>
      <c r="P37"/>
      <c r="Q37"/>
      <c r="R37"/>
      <c r="S37"/>
      <c r="T37"/>
    </row>
    <row r="38" spans="1:20" ht="15.75" customHeight="1" thickBot="1" x14ac:dyDescent="0.25">
      <c r="A38" s="52"/>
      <c r="B38" s="54"/>
      <c r="C38" s="53"/>
      <c r="F38"/>
      <c r="G38"/>
      <c r="H38"/>
      <c r="I38"/>
      <c r="J38"/>
      <c r="K38"/>
      <c r="L38"/>
      <c r="M38"/>
      <c r="N38"/>
      <c r="O38"/>
      <c r="P38"/>
      <c r="Q38"/>
      <c r="R38"/>
      <c r="S38"/>
      <c r="T38"/>
    </row>
    <row r="39" spans="1:20" ht="15.75" customHeight="1" x14ac:dyDescent="0.2">
      <c r="A39" s="52"/>
      <c r="B39" s="973" t="s">
        <v>358</v>
      </c>
      <c r="C39" s="394"/>
      <c r="G39"/>
      <c r="H39"/>
      <c r="I39"/>
      <c r="J39"/>
      <c r="K39"/>
      <c r="L39"/>
      <c r="M39"/>
      <c r="N39"/>
      <c r="O39"/>
      <c r="P39"/>
      <c r="Q39"/>
      <c r="R39"/>
      <c r="S39"/>
      <c r="T39"/>
    </row>
    <row r="40" spans="1:20" ht="15.75" customHeight="1" x14ac:dyDescent="0.2">
      <c r="A40" s="52"/>
      <c r="B40" s="974" t="s">
        <v>307</v>
      </c>
      <c r="C40" s="394"/>
      <c r="H40"/>
      <c r="I40"/>
      <c r="J40"/>
      <c r="K40"/>
      <c r="L40"/>
      <c r="M40"/>
      <c r="N40"/>
      <c r="O40"/>
      <c r="P40"/>
      <c r="Q40"/>
      <c r="R40"/>
      <c r="S40"/>
      <c r="T40"/>
    </row>
    <row r="41" spans="1:20" ht="15.75" customHeight="1" x14ac:dyDescent="0.2">
      <c r="A41" s="52"/>
      <c r="B41" s="975" t="s">
        <v>285</v>
      </c>
      <c r="C41" s="394"/>
      <c r="G41"/>
      <c r="H41"/>
      <c r="I41"/>
      <c r="J41"/>
      <c r="K41"/>
      <c r="L41"/>
      <c r="M41"/>
      <c r="N41"/>
      <c r="O41"/>
      <c r="P41"/>
      <c r="Q41"/>
      <c r="R41"/>
      <c r="S41"/>
      <c r="T41"/>
    </row>
    <row r="42" spans="1:20" ht="15.75" customHeight="1" x14ac:dyDescent="0.2">
      <c r="A42" s="52"/>
      <c r="B42" s="976" t="s">
        <v>137</v>
      </c>
      <c r="C42" s="394"/>
      <c r="G42"/>
      <c r="H42"/>
      <c r="I42"/>
      <c r="J42"/>
      <c r="K42"/>
      <c r="L42"/>
      <c r="M42"/>
      <c r="N42"/>
      <c r="O42"/>
      <c r="P42"/>
      <c r="Q42"/>
      <c r="R42"/>
      <c r="S42"/>
      <c r="T42"/>
    </row>
    <row r="43" spans="1:20" ht="15.75" customHeight="1" x14ac:dyDescent="0.2">
      <c r="A43" s="52"/>
      <c r="B43" s="977" t="s">
        <v>138</v>
      </c>
      <c r="C43" s="394"/>
      <c r="G43"/>
      <c r="H43"/>
      <c r="I43"/>
      <c r="J43"/>
      <c r="K43"/>
      <c r="L43"/>
      <c r="M43"/>
      <c r="N43"/>
      <c r="O43"/>
      <c r="P43"/>
      <c r="Q43"/>
      <c r="R43"/>
      <c r="S43"/>
      <c r="T43"/>
    </row>
    <row r="44" spans="1:20" ht="15.75" customHeight="1" x14ac:dyDescent="0.2">
      <c r="A44" s="52"/>
      <c r="B44" s="978" t="s">
        <v>135</v>
      </c>
      <c r="C44" s="394"/>
      <c r="G44"/>
      <c r="H44"/>
      <c r="I44"/>
      <c r="J44"/>
      <c r="K44"/>
      <c r="L44"/>
      <c r="M44"/>
      <c r="N44"/>
      <c r="O44"/>
      <c r="P44"/>
      <c r="Q44"/>
      <c r="R44"/>
      <c r="S44"/>
      <c r="T44"/>
    </row>
    <row r="45" spans="1:20" ht="15.75" customHeight="1" x14ac:dyDescent="0.2">
      <c r="A45" s="52"/>
      <c r="B45" s="979" t="s">
        <v>303</v>
      </c>
      <c r="C45" s="394"/>
      <c r="G45"/>
      <c r="H45"/>
      <c r="I45"/>
      <c r="J45"/>
      <c r="K45"/>
      <c r="L45"/>
      <c r="M45"/>
      <c r="N45"/>
      <c r="O45"/>
      <c r="P45"/>
      <c r="Q45"/>
      <c r="R45"/>
      <c r="S45"/>
      <c r="T45"/>
    </row>
    <row r="46" spans="1:20" ht="15.75" customHeight="1" x14ac:dyDescent="0.2">
      <c r="A46" s="52"/>
      <c r="B46" s="979" t="s">
        <v>304</v>
      </c>
      <c r="C46" s="394"/>
      <c r="G46"/>
      <c r="H46"/>
      <c r="I46"/>
      <c r="J46"/>
      <c r="K46"/>
      <c r="L46"/>
      <c r="M46"/>
      <c r="N46"/>
      <c r="O46"/>
      <c r="P46"/>
      <c r="Q46"/>
      <c r="R46"/>
      <c r="S46"/>
      <c r="T46"/>
    </row>
    <row r="47" spans="1:20" ht="15.75" customHeight="1" x14ac:dyDescent="0.2">
      <c r="A47" s="52"/>
      <c r="B47" s="979" t="s">
        <v>167</v>
      </c>
      <c r="C47" s="394"/>
      <c r="G47"/>
      <c r="H47"/>
      <c r="I47"/>
      <c r="J47"/>
      <c r="K47"/>
      <c r="L47"/>
      <c r="M47"/>
      <c r="N47"/>
      <c r="O47"/>
      <c r="P47" s="520"/>
      <c r="Q47"/>
      <c r="R47"/>
      <c r="S47"/>
      <c r="T47"/>
    </row>
    <row r="48" spans="1:20" ht="15.75" customHeight="1" x14ac:dyDescent="0.2">
      <c r="A48" s="52"/>
      <c r="B48" s="979" t="s">
        <v>309</v>
      </c>
      <c r="C48" s="394"/>
      <c r="G48"/>
      <c r="H48"/>
      <c r="I48"/>
      <c r="J48"/>
      <c r="K48"/>
      <c r="L48"/>
      <c r="M48"/>
      <c r="N48" s="1255"/>
      <c r="O48"/>
      <c r="P48"/>
      <c r="Q48"/>
      <c r="R48"/>
      <c r="S48"/>
      <c r="T48"/>
    </row>
    <row r="49" spans="1:20" ht="15.75" customHeight="1" x14ac:dyDescent="0.2">
      <c r="A49" s="52"/>
      <c r="B49" s="979" t="s">
        <v>305</v>
      </c>
      <c r="C49" s="394"/>
      <c r="G49"/>
      <c r="H49"/>
      <c r="I49"/>
      <c r="J49"/>
      <c r="K49"/>
      <c r="L49"/>
      <c r="M49"/>
      <c r="N49" s="1255"/>
      <c r="O49"/>
      <c r="P49"/>
      <c r="Q49"/>
      <c r="R49"/>
      <c r="S49"/>
      <c r="T49"/>
    </row>
    <row r="50" spans="1:20" ht="15.75" customHeight="1" x14ac:dyDescent="0.2">
      <c r="A50" s="52"/>
      <c r="B50" s="979" t="s">
        <v>166</v>
      </c>
      <c r="C50" s="394"/>
      <c r="G50"/>
      <c r="H50"/>
      <c r="I50"/>
      <c r="J50"/>
      <c r="K50"/>
      <c r="L50"/>
      <c r="M50"/>
      <c r="N50" s="1255"/>
      <c r="O50"/>
      <c r="P50"/>
      <c r="Q50"/>
      <c r="R50"/>
      <c r="S50"/>
      <c r="T50"/>
    </row>
    <row r="51" spans="1:20" ht="15.75" customHeight="1" x14ac:dyDescent="0.2">
      <c r="A51" s="52"/>
      <c r="B51" s="979" t="s">
        <v>306</v>
      </c>
      <c r="C51" s="394"/>
      <c r="G51"/>
      <c r="H51"/>
      <c r="I51"/>
      <c r="J51"/>
      <c r="K51"/>
      <c r="L51"/>
      <c r="M51"/>
      <c r="N51" s="1255"/>
      <c r="O51"/>
      <c r="P51"/>
      <c r="Q51"/>
      <c r="R51"/>
      <c r="S51"/>
      <c r="T51"/>
    </row>
    <row r="52" spans="1:20" ht="15.75" customHeight="1" x14ac:dyDescent="0.2">
      <c r="A52" s="52"/>
      <c r="B52" s="980" t="s">
        <v>139</v>
      </c>
      <c r="C52" s="394"/>
      <c r="G52"/>
      <c r="H52"/>
      <c r="I52"/>
      <c r="J52"/>
      <c r="K52"/>
      <c r="L52"/>
      <c r="M52"/>
      <c r="N52" s="1255"/>
      <c r="O52"/>
      <c r="P52" s="1255"/>
      <c r="Q52"/>
      <c r="R52"/>
      <c r="S52"/>
      <c r="T52"/>
    </row>
    <row r="53" spans="1:20" ht="15.75" customHeight="1" x14ac:dyDescent="0.2">
      <c r="A53" s="52"/>
      <c r="B53" s="54"/>
      <c r="C53" s="53"/>
      <c r="G53"/>
      <c r="H53"/>
      <c r="I53"/>
      <c r="J53"/>
      <c r="K53"/>
      <c r="L53"/>
      <c r="M53"/>
      <c r="N53" s="1255"/>
      <c r="O53"/>
      <c r="P53" s="1255"/>
      <c r="Q53"/>
      <c r="R53"/>
      <c r="S53"/>
      <c r="T53"/>
    </row>
    <row r="54" spans="1:20" ht="15.75" customHeight="1" thickBot="1" x14ac:dyDescent="0.25">
      <c r="A54" s="501"/>
      <c r="B54" s="502" t="s">
        <v>673</v>
      </c>
      <c r="C54" s="503"/>
      <c r="N54" s="1255"/>
      <c r="P54" s="1255"/>
    </row>
    <row r="55" spans="1:20" ht="15.75" customHeight="1" x14ac:dyDescent="0.2">
      <c r="A55" s="798"/>
      <c r="B55" s="798"/>
      <c r="C55" s="798"/>
      <c r="N55" s="1255"/>
      <c r="P55" s="1255"/>
    </row>
    <row r="56" spans="1:20" ht="15.75" customHeight="1" x14ac:dyDescent="0.2">
      <c r="A56" s="798"/>
      <c r="B56" s="798"/>
      <c r="C56" s="798"/>
      <c r="N56" s="1255"/>
      <c r="P56" s="1255"/>
    </row>
    <row r="57" spans="1:20" ht="15.75" customHeight="1" x14ac:dyDescent="0.2">
      <c r="A57" s="798"/>
      <c r="B57" s="798"/>
      <c r="C57" s="798"/>
      <c r="N57" s="1255"/>
      <c r="P57" s="1255"/>
    </row>
    <row r="58" spans="1:20" ht="15.75" customHeight="1" x14ac:dyDescent="0.2">
      <c r="A58" s="798"/>
      <c r="B58" s="798"/>
      <c r="C58" s="798"/>
      <c r="P58" s="1255"/>
    </row>
    <row r="59" spans="1:20" ht="15.75" customHeight="1" x14ac:dyDescent="0.2">
      <c r="A59" s="798"/>
      <c r="B59" s="798"/>
      <c r="C59" s="798"/>
      <c r="P59" s="1255"/>
    </row>
    <row r="60" spans="1:20" ht="15.75" customHeight="1" x14ac:dyDescent="0.2">
      <c r="A60" s="798"/>
      <c r="B60" s="798"/>
      <c r="C60" s="798"/>
      <c r="P60" s="1255"/>
    </row>
    <row r="61" spans="1:20" ht="15.75" customHeight="1" x14ac:dyDescent="0.2">
      <c r="A61" s="798"/>
      <c r="B61" s="798"/>
      <c r="C61" s="798"/>
      <c r="P61" s="1255"/>
    </row>
    <row r="62" spans="1:20" ht="15.75" customHeight="1" x14ac:dyDescent="0.2">
      <c r="P62" s="1255"/>
    </row>
    <row r="63" spans="1:20" ht="15.75" customHeight="1" x14ac:dyDescent="0.2">
      <c r="P63" s="1255"/>
    </row>
    <row r="64" spans="1:20" ht="15.75" customHeight="1" x14ac:dyDescent="0.2">
      <c r="P64" s="125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63"/>
  <sheetViews>
    <sheetView zoomScale="66"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x14ac:dyDescent="0.2">
      <c r="A1" s="1139"/>
      <c r="B1" s="537" t="s">
        <v>673</v>
      </c>
      <c r="C1" s="1140"/>
      <c r="E1" s="735"/>
      <c r="F1" s="735"/>
      <c r="G1" s="735"/>
      <c r="H1" s="735"/>
      <c r="I1" s="735"/>
      <c r="J1" s="735"/>
      <c r="K1" s="735"/>
      <c r="L1" s="735"/>
      <c r="M1" s="736"/>
    </row>
    <row r="2" spans="1:13" ht="15.75" customHeight="1" thickBot="1" x14ac:dyDescent="0.25">
      <c r="A2" s="500"/>
      <c r="B2" s="954"/>
      <c r="C2" s="53"/>
      <c r="E2" s="1600" t="s">
        <v>700</v>
      </c>
      <c r="F2" s="1600"/>
      <c r="G2" s="1600"/>
      <c r="H2" s="1600"/>
      <c r="I2" s="1600"/>
      <c r="J2" s="1600"/>
      <c r="K2" s="1600"/>
      <c r="L2" s="1600"/>
      <c r="M2" s="1600"/>
    </row>
    <row r="3" spans="1:13" ht="15.75" customHeight="1" thickBot="1" x14ac:dyDescent="0.25">
      <c r="A3" s="500"/>
      <c r="B3" s="235" t="s">
        <v>82</v>
      </c>
      <c r="C3" s="53"/>
      <c r="E3" s="250"/>
      <c r="F3" s="1564"/>
      <c r="G3" s="1564"/>
      <c r="H3" s="1564"/>
      <c r="I3" s="1564"/>
      <c r="J3" s="1564"/>
      <c r="K3" s="1564"/>
      <c r="L3" s="1564"/>
      <c r="M3" s="1564"/>
    </row>
    <row r="4" spans="1:13" ht="15.75" customHeight="1" x14ac:dyDescent="0.2">
      <c r="A4" s="500"/>
      <c r="B4" s="1250" t="str">
        <f>Title!$B$4</f>
        <v>R6</v>
      </c>
      <c r="C4" s="53"/>
      <c r="E4" s="1565" t="s">
        <v>659</v>
      </c>
      <c r="F4" s="1565"/>
      <c r="G4" s="1565"/>
      <c r="H4" s="1565"/>
      <c r="I4" s="1565"/>
      <c r="J4" s="1565"/>
      <c r="K4" s="1565"/>
      <c r="L4" s="1565"/>
      <c r="M4" s="1565"/>
    </row>
    <row r="5" spans="1:13" ht="15.75" customHeight="1" x14ac:dyDescent="0.2">
      <c r="A5" s="500"/>
      <c r="B5" s="1251"/>
      <c r="C5" s="53"/>
      <c r="E5" s="542"/>
      <c r="F5" s="543" t="s">
        <v>6</v>
      </c>
      <c r="G5" s="800" t="s">
        <v>632</v>
      </c>
      <c r="H5" s="546"/>
      <c r="I5" s="546"/>
      <c r="J5" s="546"/>
      <c r="K5" s="546"/>
      <c r="L5" s="546"/>
      <c r="M5" s="547"/>
    </row>
    <row r="6" spans="1:13" ht="15.75" customHeight="1" thickBot="1" x14ac:dyDescent="0.25">
      <c r="A6" s="500"/>
      <c r="B6" s="1252"/>
      <c r="C6" s="53"/>
      <c r="E6" s="542"/>
      <c r="F6" s="543" t="s">
        <v>6</v>
      </c>
      <c r="G6" s="800" t="s">
        <v>633</v>
      </c>
      <c r="H6" s="546"/>
      <c r="I6" s="546"/>
      <c r="J6" s="546"/>
      <c r="K6" s="546"/>
      <c r="L6" s="546"/>
      <c r="M6" s="547"/>
    </row>
    <row r="7" spans="1:13" ht="15.75" customHeight="1" thickBot="1" x14ac:dyDescent="0.25">
      <c r="A7" s="500"/>
      <c r="B7" s="54"/>
      <c r="C7" s="431"/>
      <c r="E7" s="542"/>
      <c r="F7" s="543"/>
      <c r="G7" s="544"/>
      <c r="H7" s="546"/>
      <c r="I7" s="546"/>
      <c r="J7" s="546"/>
      <c r="K7" s="546"/>
      <c r="L7" s="546"/>
      <c r="M7" s="547"/>
    </row>
    <row r="8" spans="1:13" ht="15.75" customHeight="1" x14ac:dyDescent="0.2">
      <c r="A8" s="500"/>
      <c r="B8" s="955" t="s">
        <v>136</v>
      </c>
      <c r="C8" s="392"/>
      <c r="E8" s="548"/>
      <c r="F8" s="548"/>
      <c r="G8" s="548"/>
      <c r="H8" s="548"/>
      <c r="I8" s="548"/>
      <c r="J8" s="548"/>
      <c r="K8" s="549"/>
      <c r="L8" s="548"/>
      <c r="M8" s="550"/>
    </row>
    <row r="9" spans="1:13" ht="15.75" customHeight="1" x14ac:dyDescent="0.2">
      <c r="A9" s="500"/>
      <c r="B9" s="956" t="s">
        <v>163</v>
      </c>
      <c r="C9" s="392"/>
      <c r="E9" s="1598" t="s">
        <v>634</v>
      </c>
      <c r="F9" s="1566"/>
      <c r="G9" s="1566"/>
      <c r="H9" s="1566"/>
      <c r="I9" s="1566"/>
      <c r="J9" s="1566"/>
      <c r="K9" s="1566"/>
      <c r="L9" s="1566"/>
      <c r="M9" s="1566"/>
    </row>
    <row r="10" spans="1:13" ht="15.75" customHeight="1" x14ac:dyDescent="0.2">
      <c r="A10" s="500"/>
      <c r="B10" s="535"/>
      <c r="C10" s="538"/>
      <c r="E10" s="901"/>
      <c r="F10" s="553"/>
      <c r="G10" s="554"/>
      <c r="H10" s="554"/>
      <c r="I10" s="554"/>
      <c r="J10" s="554"/>
      <c r="K10" s="554"/>
      <c r="L10" s="554"/>
      <c r="M10" s="555"/>
    </row>
    <row r="11" spans="1:13" ht="15.75" customHeight="1" x14ac:dyDescent="0.2">
      <c r="A11" s="500"/>
      <c r="B11" s="957" t="s">
        <v>501</v>
      </c>
      <c r="C11" s="392"/>
      <c r="E11" s="252"/>
      <c r="F11" s="252"/>
      <c r="G11" s="803">
        <v>1</v>
      </c>
      <c r="H11" s="556" t="s">
        <v>0</v>
      </c>
      <c r="I11" s="557" t="s">
        <v>524</v>
      </c>
      <c r="J11" s="557" t="s">
        <v>208</v>
      </c>
      <c r="K11" s="557" t="s">
        <v>525</v>
      </c>
      <c r="L11" s="558">
        <v>1</v>
      </c>
      <c r="M11" s="559">
        <v>0.4375</v>
      </c>
    </row>
    <row r="12" spans="1:13" ht="15.75" customHeight="1" x14ac:dyDescent="0.2">
      <c r="A12" s="52"/>
      <c r="B12" s="536" t="s">
        <v>502</v>
      </c>
      <c r="C12" s="53"/>
      <c r="E12" s="560"/>
      <c r="F12" s="560"/>
      <c r="G12" s="804">
        <v>2</v>
      </c>
      <c r="H12" s="561" t="s">
        <v>0</v>
      </c>
      <c r="I12" s="562" t="s">
        <v>321</v>
      </c>
      <c r="J12" s="562" t="s">
        <v>208</v>
      </c>
      <c r="K12" s="562" t="s">
        <v>525</v>
      </c>
      <c r="L12" s="563">
        <v>4</v>
      </c>
      <c r="M12" s="564">
        <f>M11+TIME(0,L11,0)</f>
        <v>0.43819444444444444</v>
      </c>
    </row>
    <row r="13" spans="1:13" ht="15.75" customHeight="1" x14ac:dyDescent="0.2">
      <c r="A13" s="500"/>
      <c r="B13" s="958" t="s">
        <v>189</v>
      </c>
      <c r="C13" s="392"/>
      <c r="E13" s="101"/>
      <c r="F13" s="101"/>
      <c r="G13" s="805">
        <v>3</v>
      </c>
      <c r="H13" s="276" t="s">
        <v>526</v>
      </c>
      <c r="I13" s="160" t="s">
        <v>527</v>
      </c>
      <c r="J13" s="276" t="s">
        <v>208</v>
      </c>
      <c r="K13" s="276" t="s">
        <v>528</v>
      </c>
      <c r="L13" s="568">
        <v>10</v>
      </c>
      <c r="M13" s="569">
        <f t="shared" ref="M13:M23" si="0">M12+TIME(0,L12,0)</f>
        <v>0.44097222222222221</v>
      </c>
    </row>
    <row r="14" spans="1:13" ht="22.5" customHeight="1" x14ac:dyDescent="0.2">
      <c r="A14" s="52"/>
      <c r="B14" s="959" t="s">
        <v>299</v>
      </c>
      <c r="C14" s="392"/>
      <c r="E14" s="560"/>
      <c r="F14" s="560"/>
      <c r="G14" s="804">
        <v>4</v>
      </c>
      <c r="H14" s="562" t="s">
        <v>529</v>
      </c>
      <c r="I14" s="584" t="s">
        <v>635</v>
      </c>
      <c r="J14" s="601" t="s">
        <v>208</v>
      </c>
      <c r="K14" s="601" t="s">
        <v>528</v>
      </c>
      <c r="L14" s="563">
        <v>15</v>
      </c>
      <c r="M14" s="564">
        <f t="shared" si="0"/>
        <v>0.44791666666666663</v>
      </c>
    </row>
    <row r="15" spans="1:13" ht="15.75" customHeight="1" x14ac:dyDescent="0.2">
      <c r="A15" s="52"/>
      <c r="B15" s="960" t="s">
        <v>335</v>
      </c>
      <c r="C15" s="392"/>
      <c r="E15" s="101"/>
      <c r="F15" s="101"/>
      <c r="G15" s="345">
        <v>5</v>
      </c>
      <c r="H15" s="557" t="s">
        <v>529</v>
      </c>
      <c r="I15" s="540" t="s">
        <v>530</v>
      </c>
      <c r="J15" s="557" t="s">
        <v>371</v>
      </c>
      <c r="K15" s="599" t="s">
        <v>528</v>
      </c>
      <c r="L15" s="568">
        <v>15</v>
      </c>
      <c r="M15" s="569">
        <f t="shared" si="0"/>
        <v>0.45833333333333331</v>
      </c>
    </row>
    <row r="16" spans="1:13" ht="15.75" customHeight="1" x14ac:dyDescent="0.2">
      <c r="A16" s="52"/>
      <c r="B16" s="961" t="s">
        <v>420</v>
      </c>
      <c r="C16" s="393"/>
      <c r="E16" s="560"/>
      <c r="F16" s="560"/>
      <c r="G16" s="902">
        <v>6</v>
      </c>
      <c r="H16" s="562" t="s">
        <v>529</v>
      </c>
      <c r="I16" s="319" t="s">
        <v>595</v>
      </c>
      <c r="J16" s="601" t="s">
        <v>208</v>
      </c>
      <c r="K16" s="601" t="s">
        <v>528</v>
      </c>
      <c r="L16" s="563">
        <v>25</v>
      </c>
      <c r="M16" s="564">
        <f t="shared" si="0"/>
        <v>0.46875</v>
      </c>
    </row>
    <row r="17" spans="1:56" ht="15.75" customHeight="1" x14ac:dyDescent="0.2">
      <c r="A17" s="52"/>
      <c r="B17" s="962" t="s">
        <v>445</v>
      </c>
      <c r="C17" s="339"/>
      <c r="E17" s="101"/>
      <c r="F17" s="101"/>
      <c r="G17" s="574">
        <v>7</v>
      </c>
      <c r="H17" s="567" t="s">
        <v>529</v>
      </c>
      <c r="I17" s="567" t="s">
        <v>56</v>
      </c>
      <c r="J17" s="586" t="s">
        <v>208</v>
      </c>
      <c r="K17" s="586" t="s">
        <v>528</v>
      </c>
      <c r="L17" s="568">
        <v>50</v>
      </c>
      <c r="M17" s="569">
        <f t="shared" si="0"/>
        <v>0.4861111111111111</v>
      </c>
    </row>
    <row r="18" spans="1:56" ht="15.75" customHeight="1" x14ac:dyDescent="0.2">
      <c r="A18" s="52"/>
      <c r="B18" s="54"/>
      <c r="C18" s="53"/>
      <c r="E18" s="560"/>
      <c r="F18" s="560"/>
      <c r="G18" s="573">
        <v>8</v>
      </c>
      <c r="H18" s="562" t="s">
        <v>531</v>
      </c>
      <c r="I18" s="562" t="s">
        <v>536</v>
      </c>
      <c r="J18" s="562"/>
      <c r="K18" s="562"/>
      <c r="L18" s="563">
        <v>0</v>
      </c>
      <c r="M18" s="564">
        <f t="shared" si="0"/>
        <v>0.52083333333333337</v>
      </c>
    </row>
    <row r="19" spans="1:56" ht="15.75" customHeight="1" x14ac:dyDescent="0.2">
      <c r="A19" s="500"/>
      <c r="B19" s="957" t="s">
        <v>505</v>
      </c>
      <c r="C19" s="392"/>
      <c r="E19" s="101"/>
      <c r="F19" s="101"/>
      <c r="G19" s="574" t="s">
        <v>532</v>
      </c>
      <c r="H19" s="567" t="s">
        <v>532</v>
      </c>
      <c r="I19" s="566" t="s">
        <v>532</v>
      </c>
      <c r="J19" s="567" t="s">
        <v>532</v>
      </c>
      <c r="K19" s="567" t="s">
        <v>532</v>
      </c>
      <c r="L19" s="568">
        <v>0</v>
      </c>
      <c r="M19" s="569">
        <f t="shared" si="0"/>
        <v>0.52083333333333337</v>
      </c>
    </row>
    <row r="20" spans="1:56" ht="15.75" customHeight="1" x14ac:dyDescent="0.2">
      <c r="A20" s="52"/>
      <c r="B20" s="536" t="s">
        <v>506</v>
      </c>
      <c r="C20" s="53"/>
      <c r="E20" s="560"/>
      <c r="F20" s="560"/>
      <c r="G20" s="573" t="s">
        <v>532</v>
      </c>
      <c r="H20" s="562" t="s">
        <v>532</v>
      </c>
      <c r="I20" s="562" t="s">
        <v>532</v>
      </c>
      <c r="J20" s="562" t="s">
        <v>532</v>
      </c>
      <c r="K20" s="562" t="s">
        <v>532</v>
      </c>
      <c r="L20" s="563">
        <v>0</v>
      </c>
      <c r="M20" s="564">
        <f t="shared" si="0"/>
        <v>0.52083333333333337</v>
      </c>
    </row>
    <row r="21" spans="1:56" ht="15.75" customHeight="1" x14ac:dyDescent="0.2">
      <c r="A21" s="500"/>
      <c r="B21" s="963" t="s">
        <v>295</v>
      </c>
      <c r="C21" s="392"/>
      <c r="E21" s="101"/>
      <c r="F21" s="101"/>
      <c r="G21" s="574"/>
      <c r="H21" s="567"/>
      <c r="I21" s="567"/>
      <c r="J21" s="567" t="s">
        <v>532</v>
      </c>
      <c r="K21" s="567"/>
      <c r="L21" s="568">
        <v>0</v>
      </c>
      <c r="M21" s="569">
        <f t="shared" si="0"/>
        <v>0.52083333333333337</v>
      </c>
    </row>
    <row r="22" spans="1:56" ht="15.75" customHeight="1" x14ac:dyDescent="0.25">
      <c r="A22" s="52"/>
      <c r="B22" s="1141" t="s">
        <v>334</v>
      </c>
      <c r="C22" s="392"/>
      <c r="E22" s="560"/>
      <c r="F22" s="560"/>
      <c r="G22" s="573"/>
      <c r="H22" s="562"/>
      <c r="I22" s="562"/>
      <c r="J22" s="562"/>
      <c r="K22" s="337"/>
      <c r="L22" s="563">
        <v>0</v>
      </c>
      <c r="M22" s="564">
        <f t="shared" si="0"/>
        <v>0.52083333333333337</v>
      </c>
    </row>
    <row r="23" spans="1:56" ht="15.75" customHeight="1" x14ac:dyDescent="0.25">
      <c r="A23" s="52"/>
      <c r="B23" s="965" t="s">
        <v>353</v>
      </c>
      <c r="C23" s="392"/>
      <c r="E23" s="101"/>
      <c r="F23" s="101"/>
      <c r="G23" s="574"/>
      <c r="H23" s="567"/>
      <c r="I23" s="557"/>
      <c r="J23" s="567"/>
      <c r="K23" s="336"/>
      <c r="L23" s="568">
        <v>0</v>
      </c>
      <c r="M23" s="569">
        <f t="shared" si="0"/>
        <v>0.52083333333333337</v>
      </c>
    </row>
    <row r="24" spans="1:56" s="252" customFormat="1" ht="24" customHeight="1" x14ac:dyDescent="0.2">
      <c r="A24" s="52"/>
      <c r="B24" s="1137" t="s">
        <v>352</v>
      </c>
      <c r="C24" s="392"/>
      <c r="D24" s="58"/>
      <c r="E24" s="560"/>
      <c r="F24" s="560"/>
      <c r="G24" s="806"/>
      <c r="H24" s="581"/>
      <c r="I24" s="562"/>
      <c r="J24" s="581"/>
      <c r="K24" s="337"/>
      <c r="L24" s="582">
        <v>0</v>
      </c>
      <c r="M24" s="564">
        <f>M23+TIME(0,L23,0)</f>
        <v>0.52083333333333337</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2"/>
      <c r="B25" s="1138" t="s">
        <v>422</v>
      </c>
      <c r="C25" s="392"/>
      <c r="D25" s="58"/>
      <c r="E25" s="101"/>
      <c r="F25" s="101"/>
      <c r="G25" s="809"/>
      <c r="H25" s="432"/>
      <c r="I25" s="540"/>
      <c r="J25" s="432"/>
      <c r="K25" s="432"/>
      <c r="L25" s="433"/>
      <c r="M25" s="434"/>
    </row>
    <row r="26" spans="1:56" ht="15.75" customHeight="1" x14ac:dyDescent="0.25">
      <c r="A26" s="52"/>
      <c r="B26" s="1143" t="s">
        <v>423</v>
      </c>
      <c r="C26" s="392"/>
      <c r="D26" s="58"/>
      <c r="E26" s="674"/>
      <c r="F26" s="674"/>
      <c r="G26" s="810"/>
      <c r="H26" s="435"/>
      <c r="I26" s="675"/>
      <c r="J26" s="435"/>
      <c r="K26" s="435"/>
      <c r="L26" s="436"/>
      <c r="M26" s="437"/>
    </row>
    <row r="27" spans="1:56" ht="15.75" customHeight="1" x14ac:dyDescent="0.2">
      <c r="A27" s="52"/>
      <c r="B27" s="1142" t="s">
        <v>38</v>
      </c>
      <c r="C27" s="392"/>
      <c r="D27" s="58"/>
      <c r="E27" s="674"/>
      <c r="F27" s="1596" t="s">
        <v>636</v>
      </c>
      <c r="G27" s="1596"/>
      <c r="H27" s="1596"/>
      <c r="I27" s="1596"/>
      <c r="J27" s="1596"/>
      <c r="K27" s="1596"/>
      <c r="L27" s="1596"/>
      <c r="M27" s="1596"/>
    </row>
    <row r="28" spans="1:56" ht="15.75" customHeight="1" x14ac:dyDescent="0.2">
      <c r="A28" s="52"/>
      <c r="B28" s="970" t="s">
        <v>32</v>
      </c>
      <c r="C28" s="392"/>
      <c r="D28" s="58"/>
      <c r="E28" s="560"/>
      <c r="F28" s="560"/>
      <c r="G28" s="806" t="s">
        <v>532</v>
      </c>
      <c r="H28" s="581" t="s">
        <v>531</v>
      </c>
      <c r="I28" s="575" t="s">
        <v>532</v>
      </c>
      <c r="J28" s="581" t="s">
        <v>637</v>
      </c>
      <c r="K28" s="581"/>
      <c r="L28" s="582"/>
      <c r="M28" s="583"/>
    </row>
    <row r="29" spans="1:56" ht="15.75" customHeight="1" x14ac:dyDescent="0.2">
      <c r="A29" s="52"/>
      <c r="B29" s="54"/>
      <c r="C29" s="53"/>
      <c r="E29" s="252"/>
      <c r="F29" s="252"/>
      <c r="G29" s="803">
        <v>9</v>
      </c>
      <c r="H29" s="586" t="s">
        <v>0</v>
      </c>
      <c r="I29" s="557" t="s">
        <v>533</v>
      </c>
      <c r="J29" s="276" t="s">
        <v>208</v>
      </c>
      <c r="K29" s="276" t="s">
        <v>1</v>
      </c>
      <c r="L29" s="558">
        <v>1</v>
      </c>
      <c r="M29" s="559">
        <v>0.66666666666666663</v>
      </c>
    </row>
    <row r="30" spans="1:56" ht="15.75" customHeight="1" x14ac:dyDescent="0.2">
      <c r="A30" s="52"/>
      <c r="B30" s="54"/>
      <c r="C30" s="53"/>
      <c r="E30" s="560"/>
      <c r="F30" s="560"/>
      <c r="G30" s="804">
        <f>G29+1</f>
        <v>10</v>
      </c>
      <c r="H30" s="601" t="s">
        <v>531</v>
      </c>
      <c r="I30" s="562" t="s">
        <v>321</v>
      </c>
      <c r="J30" s="601" t="s">
        <v>208</v>
      </c>
      <c r="K30" s="601" t="s">
        <v>534</v>
      </c>
      <c r="L30" s="563">
        <v>4</v>
      </c>
      <c r="M30" s="564">
        <f t="shared" ref="M30:M35" si="1">M29+TIME(0,L29,0)</f>
        <v>0.66736111111111107</v>
      </c>
    </row>
    <row r="31" spans="1:56" ht="15.75" customHeight="1" x14ac:dyDescent="0.2">
      <c r="A31" s="52"/>
      <c r="B31" s="54"/>
      <c r="C31" s="53"/>
      <c r="E31" s="252"/>
      <c r="F31" s="252"/>
      <c r="G31" s="438">
        <f>G30+1</f>
        <v>11</v>
      </c>
      <c r="H31" s="276" t="s">
        <v>526</v>
      </c>
      <c r="I31" s="160" t="s">
        <v>527</v>
      </c>
      <c r="J31" s="276" t="s">
        <v>208</v>
      </c>
      <c r="K31" s="276" t="s">
        <v>528</v>
      </c>
      <c r="L31" s="558">
        <v>10</v>
      </c>
      <c r="M31" s="559">
        <f t="shared" si="1"/>
        <v>0.67013888888888884</v>
      </c>
    </row>
    <row r="32" spans="1:56" ht="15.75" customHeight="1" x14ac:dyDescent="0.2">
      <c r="A32" s="52"/>
      <c r="B32" s="54"/>
      <c r="C32" s="53"/>
      <c r="E32" s="560"/>
      <c r="F32" s="560"/>
      <c r="G32" s="804">
        <f>G31+1</f>
        <v>12</v>
      </c>
      <c r="H32" s="562" t="s">
        <v>5</v>
      </c>
      <c r="I32" s="562" t="s">
        <v>56</v>
      </c>
      <c r="J32" s="601" t="s">
        <v>208</v>
      </c>
      <c r="K32" s="601" t="s">
        <v>528</v>
      </c>
      <c r="L32" s="563">
        <v>60</v>
      </c>
      <c r="M32" s="564">
        <f t="shared" si="1"/>
        <v>0.67708333333333326</v>
      </c>
    </row>
    <row r="33" spans="1:13" ht="15.75" customHeight="1" x14ac:dyDescent="0.2">
      <c r="A33" s="500"/>
      <c r="B33" s="957" t="s">
        <v>503</v>
      </c>
      <c r="C33" s="392"/>
      <c r="E33" s="252"/>
      <c r="F33" s="252"/>
      <c r="G33" s="438">
        <f>G32+1</f>
        <v>13</v>
      </c>
      <c r="H33" s="557" t="s">
        <v>0</v>
      </c>
      <c r="I33" s="557" t="s">
        <v>537</v>
      </c>
      <c r="J33" s="557" t="s">
        <v>371</v>
      </c>
      <c r="K33" s="599" t="s">
        <v>528</v>
      </c>
      <c r="L33" s="558">
        <v>45</v>
      </c>
      <c r="M33" s="559">
        <f t="shared" si="1"/>
        <v>0.71874999999999989</v>
      </c>
    </row>
    <row r="34" spans="1:13" ht="15.75" customHeight="1" x14ac:dyDescent="0.2">
      <c r="A34" s="52"/>
      <c r="B34" s="536" t="s">
        <v>504</v>
      </c>
      <c r="C34" s="53"/>
      <c r="E34" s="560"/>
      <c r="F34" s="560"/>
      <c r="G34" s="902" t="s">
        <v>532</v>
      </c>
      <c r="H34" s="562"/>
      <c r="I34" s="562" t="s">
        <v>532</v>
      </c>
      <c r="J34" s="601" t="s">
        <v>208</v>
      </c>
      <c r="K34" s="601" t="s">
        <v>532</v>
      </c>
      <c r="L34" s="563">
        <v>0</v>
      </c>
      <c r="M34" s="564">
        <f t="shared" si="1"/>
        <v>0.74999999999999989</v>
      </c>
    </row>
    <row r="35" spans="1:13" ht="29.25" customHeight="1" x14ac:dyDescent="0.2">
      <c r="A35" s="52"/>
      <c r="B35" s="1135" t="s">
        <v>544</v>
      </c>
      <c r="C35" s="392"/>
      <c r="E35" s="252"/>
      <c r="F35" s="252"/>
      <c r="G35" s="438" t="s">
        <v>532</v>
      </c>
      <c r="H35" s="557" t="s">
        <v>532</v>
      </c>
      <c r="I35" s="557" t="s">
        <v>532</v>
      </c>
      <c r="J35" s="557"/>
      <c r="K35" s="557"/>
      <c r="L35" s="558">
        <v>0</v>
      </c>
      <c r="M35" s="569">
        <f t="shared" si="1"/>
        <v>0.74999999999999989</v>
      </c>
    </row>
    <row r="36" spans="1:13" ht="15.75" customHeight="1" x14ac:dyDescent="0.2">
      <c r="A36" s="52"/>
      <c r="B36" s="1136" t="s">
        <v>498</v>
      </c>
      <c r="C36" s="392"/>
      <c r="D36" s="141"/>
      <c r="E36" s="592"/>
      <c r="F36" s="592"/>
      <c r="G36" s="804"/>
      <c r="H36" s="562"/>
      <c r="I36" s="562"/>
      <c r="J36" s="903"/>
      <c r="K36" s="253"/>
      <c r="L36" s="563" t="s">
        <v>532</v>
      </c>
      <c r="M36" s="564" t="s">
        <v>532</v>
      </c>
    </row>
    <row r="37" spans="1:13" ht="15.75" customHeight="1" x14ac:dyDescent="0.2">
      <c r="A37" s="52"/>
      <c r="B37" s="54"/>
      <c r="C37" s="53"/>
      <c r="E37" s="674"/>
      <c r="F37" s="674"/>
      <c r="G37" s="810"/>
      <c r="H37" s="435"/>
      <c r="I37" s="675"/>
      <c r="J37" s="435"/>
      <c r="K37" s="435"/>
      <c r="L37" s="436"/>
      <c r="M37" s="437"/>
    </row>
    <row r="38" spans="1:13" ht="15.75" customHeight="1" thickBot="1" x14ac:dyDescent="0.25">
      <c r="A38" s="52"/>
      <c r="B38" s="54"/>
      <c r="C38" s="53"/>
      <c r="E38" s="674"/>
      <c r="F38" s="1596" t="s">
        <v>638</v>
      </c>
      <c r="G38" s="1596"/>
      <c r="H38" s="1596"/>
      <c r="I38" s="1596"/>
      <c r="J38" s="1596"/>
      <c r="K38" s="1596"/>
      <c r="L38" s="1596"/>
      <c r="M38" s="1596"/>
    </row>
    <row r="39" spans="1:13" ht="15.75" customHeight="1" x14ac:dyDescent="0.2">
      <c r="A39" s="52"/>
      <c r="B39" s="973" t="s">
        <v>358</v>
      </c>
      <c r="C39" s="394"/>
      <c r="E39" s="560"/>
      <c r="F39" s="560"/>
      <c r="G39" s="806"/>
      <c r="H39" s="581"/>
      <c r="I39" s="575"/>
      <c r="J39" s="581"/>
      <c r="K39" s="581"/>
      <c r="L39" s="582"/>
      <c r="M39" s="583"/>
    </row>
    <row r="40" spans="1:13" ht="15.75" customHeight="1" x14ac:dyDescent="0.2">
      <c r="A40" s="52"/>
      <c r="B40" s="974" t="s">
        <v>307</v>
      </c>
      <c r="C40" s="394"/>
      <c r="E40" s="252"/>
      <c r="F40" s="252"/>
      <c r="G40" s="803">
        <v>14</v>
      </c>
      <c r="H40" s="586" t="s">
        <v>0</v>
      </c>
      <c r="I40" s="585" t="s">
        <v>535</v>
      </c>
      <c r="J40" s="276" t="s">
        <v>208</v>
      </c>
      <c r="K40" s="276" t="s">
        <v>1</v>
      </c>
      <c r="L40" s="558">
        <v>1</v>
      </c>
      <c r="M40" s="559">
        <v>0.8125</v>
      </c>
    </row>
    <row r="41" spans="1:13" ht="26.25" customHeight="1" x14ac:dyDescent="0.2">
      <c r="A41" s="52"/>
      <c r="B41" s="975" t="s">
        <v>285</v>
      </c>
      <c r="C41" s="394"/>
      <c r="E41" s="560"/>
      <c r="F41" s="560"/>
      <c r="G41" s="804">
        <f>G40+1</f>
        <v>15</v>
      </c>
      <c r="H41" s="601" t="s">
        <v>0</v>
      </c>
      <c r="I41" s="584" t="s">
        <v>321</v>
      </c>
      <c r="J41" s="601" t="s">
        <v>208</v>
      </c>
      <c r="K41" s="601" t="s">
        <v>1</v>
      </c>
      <c r="L41" s="563">
        <v>4</v>
      </c>
      <c r="M41" s="564">
        <f>M40+TIME(0,L40,0)</f>
        <v>0.81319444444444444</v>
      </c>
    </row>
    <row r="42" spans="1:13" ht="15.75" customHeight="1" x14ac:dyDescent="0.2">
      <c r="A42" s="52"/>
      <c r="B42" s="976" t="s">
        <v>137</v>
      </c>
      <c r="C42" s="394"/>
      <c r="E42" s="252"/>
      <c r="F42" s="252"/>
      <c r="G42" s="904">
        <f>G41+1</f>
        <v>16</v>
      </c>
      <c r="H42" s="276" t="s">
        <v>2</v>
      </c>
      <c r="I42" s="540" t="s">
        <v>3</v>
      </c>
      <c r="J42" s="276" t="s">
        <v>208</v>
      </c>
      <c r="K42" s="276" t="s">
        <v>4</v>
      </c>
      <c r="L42" s="558">
        <v>10</v>
      </c>
      <c r="M42" s="559">
        <f>M41+TIME(0,L41,0)</f>
        <v>0.81597222222222221</v>
      </c>
    </row>
    <row r="43" spans="1:13" ht="24" customHeight="1" x14ac:dyDescent="0.2">
      <c r="A43" s="52"/>
      <c r="B43" s="977" t="s">
        <v>138</v>
      </c>
      <c r="C43" s="394"/>
      <c r="E43" s="560"/>
      <c r="F43" s="560"/>
      <c r="G43" s="804">
        <f>G42+1</f>
        <v>17</v>
      </c>
      <c r="H43" s="562" t="s">
        <v>5</v>
      </c>
      <c r="I43" s="562" t="s">
        <v>56</v>
      </c>
      <c r="J43" s="562" t="s">
        <v>6</v>
      </c>
      <c r="K43" s="562" t="s">
        <v>4</v>
      </c>
      <c r="L43" s="563">
        <v>105</v>
      </c>
      <c r="M43" s="564">
        <f>M42+TIME(0,L42,0)</f>
        <v>0.82291666666666663</v>
      </c>
    </row>
    <row r="44" spans="1:13" ht="15.75" customHeight="1" x14ac:dyDescent="0.2">
      <c r="A44" s="52"/>
      <c r="B44" s="978" t="s">
        <v>135</v>
      </c>
      <c r="C44" s="394"/>
      <c r="E44" s="252"/>
      <c r="F44" s="252"/>
      <c r="G44" s="904">
        <f>G43+1</f>
        <v>18</v>
      </c>
      <c r="H44" s="557" t="s">
        <v>0</v>
      </c>
      <c r="I44" s="557" t="s">
        <v>639</v>
      </c>
      <c r="J44" s="557" t="s">
        <v>371</v>
      </c>
      <c r="K44" s="599" t="s">
        <v>532</v>
      </c>
      <c r="L44" s="558">
        <v>0</v>
      </c>
      <c r="M44" s="559">
        <f>M43+TIME(0,L43,0)</f>
        <v>0.89583333333333326</v>
      </c>
    </row>
    <row r="45" spans="1:13" ht="15.75" customHeight="1" x14ac:dyDescent="0.2">
      <c r="A45" s="52"/>
      <c r="B45" s="979" t="s">
        <v>303</v>
      </c>
      <c r="C45" s="394"/>
      <c r="E45" s="560"/>
      <c r="F45" s="560"/>
      <c r="G45" s="573" t="s">
        <v>532</v>
      </c>
      <c r="H45" s="562"/>
      <c r="I45" s="562" t="s">
        <v>532</v>
      </c>
      <c r="J45" s="562" t="s">
        <v>532</v>
      </c>
      <c r="K45" s="337" t="s">
        <v>532</v>
      </c>
      <c r="L45" s="563">
        <v>0</v>
      </c>
      <c r="M45" s="564">
        <f>M44+TIME(0,L44,0)</f>
        <v>0.89583333333333326</v>
      </c>
    </row>
    <row r="46" spans="1:13" ht="15.75" customHeight="1" x14ac:dyDescent="0.2">
      <c r="A46" s="52"/>
      <c r="B46" s="979" t="s">
        <v>304</v>
      </c>
      <c r="C46" s="394"/>
      <c r="E46" s="252"/>
      <c r="F46" s="252"/>
      <c r="G46" s="803"/>
      <c r="H46" s="557"/>
      <c r="I46" s="267"/>
      <c r="J46" s="557"/>
      <c r="K46" s="557"/>
      <c r="L46" s="558"/>
      <c r="M46" s="559"/>
    </row>
    <row r="47" spans="1:13" ht="15.75" customHeight="1" x14ac:dyDescent="0.2">
      <c r="A47" s="52"/>
      <c r="B47" s="979" t="s">
        <v>167</v>
      </c>
      <c r="C47" s="394"/>
      <c r="E47" s="592"/>
      <c r="F47" s="592"/>
      <c r="G47" s="439"/>
      <c r="H47" s="592"/>
      <c r="I47" s="592"/>
      <c r="J47" s="592"/>
      <c r="K47" s="592"/>
      <c r="L47" s="592"/>
      <c r="M47" s="440"/>
    </row>
    <row r="48" spans="1:13" ht="15.75" customHeight="1" x14ac:dyDescent="0.2">
      <c r="A48" s="52"/>
      <c r="B48" s="979" t="s">
        <v>309</v>
      </c>
      <c r="C48" s="394"/>
      <c r="E48" s="674"/>
      <c r="F48" s="674"/>
      <c r="G48" s="810"/>
      <c r="H48" s="435"/>
      <c r="I48" s="675"/>
      <c r="J48" s="435"/>
      <c r="K48" s="435"/>
      <c r="L48" s="436"/>
      <c r="M48" s="437"/>
    </row>
    <row r="49" spans="1:13" ht="15.75" customHeight="1" x14ac:dyDescent="0.2">
      <c r="A49" s="52"/>
      <c r="B49" s="979" t="s">
        <v>305</v>
      </c>
      <c r="C49" s="394"/>
      <c r="E49" s="674"/>
      <c r="F49" s="1596" t="s">
        <v>640</v>
      </c>
      <c r="G49" s="1596"/>
      <c r="H49" s="1596"/>
      <c r="I49" s="1596"/>
      <c r="J49" s="1596"/>
      <c r="K49" s="1596"/>
      <c r="L49" s="1596"/>
      <c r="M49" s="1596"/>
    </row>
    <row r="50" spans="1:13" ht="15.75" customHeight="1" x14ac:dyDescent="0.2">
      <c r="A50" s="52"/>
      <c r="B50" s="979" t="s">
        <v>166</v>
      </c>
      <c r="C50" s="394"/>
      <c r="E50" s="560"/>
      <c r="F50" s="560"/>
      <c r="G50" s="806"/>
      <c r="H50" s="581"/>
      <c r="I50" s="575"/>
      <c r="J50" s="581"/>
      <c r="K50" s="581"/>
      <c r="L50" s="582"/>
      <c r="M50" s="583"/>
    </row>
    <row r="51" spans="1:13" ht="15.75" customHeight="1" x14ac:dyDescent="0.2">
      <c r="A51" s="52"/>
      <c r="B51" s="979" t="s">
        <v>306</v>
      </c>
      <c r="C51" s="394"/>
      <c r="E51" s="252"/>
      <c r="F51" s="252"/>
      <c r="G51" s="803">
        <v>19</v>
      </c>
      <c r="H51" s="586" t="s">
        <v>0</v>
      </c>
      <c r="I51" s="585" t="s">
        <v>535</v>
      </c>
      <c r="J51" s="276" t="s">
        <v>208</v>
      </c>
      <c r="K51" s="276" t="s">
        <v>1</v>
      </c>
      <c r="L51" s="558">
        <v>1</v>
      </c>
      <c r="M51" s="559">
        <v>0.4375</v>
      </c>
    </row>
    <row r="52" spans="1:13" ht="27" customHeight="1" x14ac:dyDescent="0.2">
      <c r="A52" s="52"/>
      <c r="B52" s="980" t="s">
        <v>139</v>
      </c>
      <c r="C52" s="394"/>
      <c r="E52" s="560"/>
      <c r="F52" s="560"/>
      <c r="G52" s="804">
        <f>G51+1</f>
        <v>20</v>
      </c>
      <c r="H52" s="601" t="s">
        <v>0</v>
      </c>
      <c r="I52" s="584" t="s">
        <v>321</v>
      </c>
      <c r="J52" s="601" t="s">
        <v>208</v>
      </c>
      <c r="K52" s="601" t="s">
        <v>1</v>
      </c>
      <c r="L52" s="563">
        <v>4</v>
      </c>
      <c r="M52" s="564">
        <f>M51+TIME(0,L51,0)</f>
        <v>0.43819444444444444</v>
      </c>
    </row>
    <row r="53" spans="1:13" ht="15.75" customHeight="1" x14ac:dyDescent="0.2">
      <c r="A53" s="52"/>
      <c r="B53" s="54"/>
      <c r="C53" s="53"/>
      <c r="E53" s="252"/>
      <c r="F53" s="252"/>
      <c r="G53" s="904">
        <f>G52+1</f>
        <v>21</v>
      </c>
      <c r="H53" s="276" t="s">
        <v>2</v>
      </c>
      <c r="I53" s="540" t="s">
        <v>3</v>
      </c>
      <c r="J53" s="276" t="s">
        <v>208</v>
      </c>
      <c r="K53" s="276" t="s">
        <v>4</v>
      </c>
      <c r="L53" s="558">
        <v>10</v>
      </c>
      <c r="M53" s="559">
        <f>M52+TIME(0,L52,0)</f>
        <v>0.44097222222222221</v>
      </c>
    </row>
    <row r="54" spans="1:13" ht="15.75" customHeight="1" thickBot="1" x14ac:dyDescent="0.25">
      <c r="A54" s="501"/>
      <c r="B54" s="502" t="s">
        <v>673</v>
      </c>
      <c r="C54" s="503"/>
      <c r="E54" s="560"/>
      <c r="F54" s="560"/>
      <c r="G54" s="804">
        <f>G53+1</f>
        <v>22</v>
      </c>
      <c r="H54" s="562" t="s">
        <v>5</v>
      </c>
      <c r="I54" s="562" t="s">
        <v>56</v>
      </c>
      <c r="J54" s="562" t="s">
        <v>6</v>
      </c>
      <c r="K54" s="562" t="s">
        <v>4</v>
      </c>
      <c r="L54" s="563">
        <v>105</v>
      </c>
      <c r="M54" s="564">
        <f>M53+TIME(0,L53,0)</f>
        <v>0.44791666666666663</v>
      </c>
    </row>
    <row r="55" spans="1:13" ht="15.75" customHeight="1" x14ac:dyDescent="0.2">
      <c r="A55" s="798"/>
      <c r="B55" s="798"/>
      <c r="C55" s="798"/>
      <c r="E55" s="252"/>
      <c r="F55" s="252"/>
      <c r="G55" s="904">
        <f>G54+1</f>
        <v>23</v>
      </c>
      <c r="H55" s="557" t="s">
        <v>0</v>
      </c>
      <c r="I55" s="557" t="s">
        <v>641</v>
      </c>
      <c r="J55" s="557" t="s">
        <v>371</v>
      </c>
      <c r="K55" s="599" t="s">
        <v>532</v>
      </c>
      <c r="L55" s="558">
        <v>0</v>
      </c>
      <c r="M55" s="559">
        <f>M54+TIME(0,L54,0)</f>
        <v>0.52083333333333326</v>
      </c>
    </row>
    <row r="56" spans="1:13" ht="15.75" customHeight="1" x14ac:dyDescent="0.2">
      <c r="A56" s="798"/>
      <c r="B56" s="798"/>
      <c r="C56" s="798"/>
      <c r="E56" s="560"/>
      <c r="F56" s="560"/>
      <c r="G56" s="573" t="s">
        <v>532</v>
      </c>
      <c r="H56" s="562"/>
      <c r="I56" s="562" t="s">
        <v>532</v>
      </c>
      <c r="J56" s="562" t="s">
        <v>532</v>
      </c>
      <c r="K56" s="337" t="s">
        <v>532</v>
      </c>
      <c r="L56" s="563">
        <v>0</v>
      </c>
      <c r="M56" s="564">
        <f>M55+TIME(0,L55,0)</f>
        <v>0.52083333333333326</v>
      </c>
    </row>
    <row r="57" spans="1:13" ht="15.75" customHeight="1" x14ac:dyDescent="0.2">
      <c r="A57" s="798"/>
      <c r="B57" s="798"/>
      <c r="C57" s="798"/>
      <c r="E57" s="252"/>
      <c r="F57" s="252"/>
      <c r="G57" s="803"/>
      <c r="H57" s="557"/>
      <c r="I57" s="267"/>
      <c r="J57" s="557"/>
      <c r="K57" s="557"/>
      <c r="L57" s="558"/>
      <c r="M57" s="559"/>
    </row>
    <row r="58" spans="1:13" ht="15.75" customHeight="1" x14ac:dyDescent="0.2">
      <c r="A58" s="798"/>
      <c r="B58" s="798"/>
      <c r="C58" s="798"/>
      <c r="E58" s="592"/>
      <c r="F58" s="592"/>
      <c r="G58" s="439"/>
      <c r="H58" s="592"/>
      <c r="I58" s="592"/>
      <c r="J58" s="592"/>
      <c r="K58" s="592"/>
      <c r="L58" s="592"/>
      <c r="M58" s="440"/>
    </row>
    <row r="59" spans="1:13" ht="15.75" customHeight="1" x14ac:dyDescent="0.2">
      <c r="A59" s="798"/>
      <c r="B59" s="798"/>
      <c r="C59" s="798"/>
      <c r="E59" s="674"/>
      <c r="F59" s="674"/>
      <c r="G59" s="810"/>
      <c r="H59" s="435"/>
      <c r="I59" s="675"/>
      <c r="J59" s="435"/>
      <c r="K59" s="435"/>
      <c r="L59" s="436"/>
      <c r="M59" s="437"/>
    </row>
    <row r="60" spans="1:13" ht="15.75" customHeight="1" x14ac:dyDescent="0.2">
      <c r="A60" s="798"/>
      <c r="B60" s="798"/>
      <c r="C60" s="798"/>
      <c r="E60" s="674"/>
      <c r="F60" s="1596" t="s">
        <v>642</v>
      </c>
      <c r="G60" s="1596"/>
      <c r="H60" s="1596"/>
      <c r="I60" s="1596"/>
      <c r="J60" s="1596"/>
      <c r="K60" s="1596"/>
      <c r="L60" s="1596"/>
      <c r="M60" s="1596"/>
    </row>
    <row r="61" spans="1:13" ht="15.75" customHeight="1" x14ac:dyDescent="0.2">
      <c r="A61" s="798"/>
      <c r="B61" s="798"/>
      <c r="C61" s="798"/>
      <c r="E61" s="560"/>
      <c r="F61" s="560"/>
      <c r="G61" s="806"/>
      <c r="H61" s="581"/>
      <c r="I61" s="575"/>
      <c r="J61" s="581"/>
      <c r="K61" s="581"/>
      <c r="L61" s="582"/>
      <c r="M61" s="583"/>
    </row>
    <row r="62" spans="1:13" ht="15.75" customHeight="1" x14ac:dyDescent="0.2">
      <c r="E62" s="252"/>
      <c r="F62" s="252"/>
      <c r="G62" s="803">
        <v>24</v>
      </c>
      <c r="H62" s="586" t="s">
        <v>0</v>
      </c>
      <c r="I62" s="585" t="s">
        <v>535</v>
      </c>
      <c r="J62" s="276" t="s">
        <v>208</v>
      </c>
      <c r="K62" s="276" t="s">
        <v>1</v>
      </c>
      <c r="L62" s="558">
        <v>1</v>
      </c>
      <c r="M62" s="559">
        <v>0.66666666666666663</v>
      </c>
    </row>
    <row r="63" spans="1:13" ht="15.75" customHeight="1" x14ac:dyDescent="0.2">
      <c r="E63" s="560"/>
      <c r="F63" s="560"/>
      <c r="G63" s="804">
        <f>G62+1</f>
        <v>25</v>
      </c>
      <c r="H63" s="601" t="s">
        <v>0</v>
      </c>
      <c r="I63" s="584" t="s">
        <v>321</v>
      </c>
      <c r="J63" s="601" t="s">
        <v>208</v>
      </c>
      <c r="K63" s="601" t="s">
        <v>1</v>
      </c>
      <c r="L63" s="563">
        <v>4</v>
      </c>
      <c r="M63" s="564">
        <f t="shared" ref="M63:M68" si="2">M62+TIME(0,L62,0)</f>
        <v>0.66736111111111107</v>
      </c>
    </row>
    <row r="64" spans="1:13" ht="15.75" customHeight="1" x14ac:dyDescent="0.2">
      <c r="E64" s="252"/>
      <c r="F64" s="252"/>
      <c r="G64" s="803">
        <v>26</v>
      </c>
      <c r="H64" s="276" t="s">
        <v>2</v>
      </c>
      <c r="I64" s="540" t="s">
        <v>3</v>
      </c>
      <c r="J64" s="276" t="s">
        <v>208</v>
      </c>
      <c r="K64" s="276" t="s">
        <v>4</v>
      </c>
      <c r="L64" s="558">
        <v>10</v>
      </c>
      <c r="M64" s="559">
        <f t="shared" si="2"/>
        <v>0.67013888888888884</v>
      </c>
    </row>
    <row r="65" spans="5:13" ht="15.75" customHeight="1" x14ac:dyDescent="0.2">
      <c r="E65" s="560"/>
      <c r="F65" s="560"/>
      <c r="G65" s="804">
        <f>G64+1</f>
        <v>27</v>
      </c>
      <c r="H65" s="562" t="s">
        <v>5</v>
      </c>
      <c r="I65" s="562" t="s">
        <v>56</v>
      </c>
      <c r="J65" s="562" t="s">
        <v>6</v>
      </c>
      <c r="K65" s="562" t="s">
        <v>4</v>
      </c>
      <c r="L65" s="563">
        <v>105</v>
      </c>
      <c r="M65" s="564">
        <f t="shared" si="2"/>
        <v>0.67708333333333326</v>
      </c>
    </row>
    <row r="66" spans="5:13" ht="15.75" customHeight="1" x14ac:dyDescent="0.2">
      <c r="E66" s="252"/>
      <c r="F66" s="252"/>
      <c r="G66" s="803">
        <v>28</v>
      </c>
      <c r="H66" s="557" t="s">
        <v>0</v>
      </c>
      <c r="I66" s="557" t="s">
        <v>537</v>
      </c>
      <c r="J66" s="557" t="s">
        <v>371</v>
      </c>
      <c r="K66" s="599" t="s">
        <v>4</v>
      </c>
      <c r="L66" s="558">
        <v>0</v>
      </c>
      <c r="M66" s="559">
        <f t="shared" si="2"/>
        <v>0.74999999999999989</v>
      </c>
    </row>
    <row r="67" spans="5:13" ht="15.75" customHeight="1" x14ac:dyDescent="0.2">
      <c r="E67" s="560"/>
      <c r="F67" s="560"/>
      <c r="G67" s="573" t="s">
        <v>532</v>
      </c>
      <c r="H67" s="562" t="s">
        <v>532</v>
      </c>
      <c r="I67" s="562" t="s">
        <v>532</v>
      </c>
      <c r="J67" s="562" t="s">
        <v>532</v>
      </c>
      <c r="K67" s="337" t="s">
        <v>532</v>
      </c>
      <c r="L67" s="563">
        <v>0</v>
      </c>
      <c r="M67" s="564">
        <f t="shared" si="2"/>
        <v>0.74999999999999989</v>
      </c>
    </row>
    <row r="68" spans="5:13" ht="15.75" customHeight="1" x14ac:dyDescent="0.2">
      <c r="E68" s="252"/>
      <c r="F68" s="252"/>
      <c r="G68" s="803" t="s">
        <v>532</v>
      </c>
      <c r="H68" s="557" t="s">
        <v>532</v>
      </c>
      <c r="I68" s="267" t="s">
        <v>532</v>
      </c>
      <c r="J68" s="557" t="s">
        <v>532</v>
      </c>
      <c r="K68" s="557" t="s">
        <v>532</v>
      </c>
      <c r="L68" s="558">
        <v>0</v>
      </c>
      <c r="M68" s="559">
        <f t="shared" si="2"/>
        <v>0.74999999999999989</v>
      </c>
    </row>
    <row r="69" spans="5:13" ht="15.75" customHeight="1" x14ac:dyDescent="0.2">
      <c r="E69" s="592"/>
      <c r="F69" s="592"/>
      <c r="G69" s="439"/>
      <c r="H69" s="592"/>
      <c r="I69" s="592"/>
      <c r="J69" s="592"/>
      <c r="K69" s="592"/>
      <c r="L69" s="592"/>
      <c r="M69" s="440"/>
    </row>
    <row r="70" spans="5:13" ht="15.75" customHeight="1" x14ac:dyDescent="0.2">
      <c r="E70" s="674"/>
      <c r="F70" s="674"/>
      <c r="G70" s="810"/>
      <c r="H70" s="435"/>
      <c r="I70" s="675"/>
      <c r="J70" s="435"/>
      <c r="K70" s="435"/>
      <c r="L70" s="436"/>
      <c r="M70" s="437"/>
    </row>
    <row r="71" spans="5:13" ht="15.75" customHeight="1" x14ac:dyDescent="0.2">
      <c r="E71" s="674"/>
      <c r="F71" s="1596" t="s">
        <v>643</v>
      </c>
      <c r="G71" s="1599"/>
      <c r="H71" s="1599"/>
      <c r="I71" s="1599"/>
      <c r="J71" s="1599"/>
      <c r="K71" s="1599"/>
      <c r="L71" s="1599"/>
      <c r="M71" s="1599"/>
    </row>
    <row r="72" spans="5:13" ht="15.75" customHeight="1" x14ac:dyDescent="0.2">
      <c r="E72" s="560"/>
      <c r="F72" s="560"/>
      <c r="G72" s="806"/>
      <c r="H72" s="581"/>
      <c r="I72" s="575"/>
      <c r="J72" s="581"/>
      <c r="K72" s="581"/>
      <c r="L72" s="582"/>
      <c r="M72" s="583"/>
    </row>
    <row r="73" spans="5:13" ht="15.75" customHeight="1" x14ac:dyDescent="0.2">
      <c r="E73" s="252"/>
      <c r="F73" s="252"/>
      <c r="G73" s="803">
        <v>29</v>
      </c>
      <c r="H73" s="586" t="s">
        <v>0</v>
      </c>
      <c r="I73" s="585" t="s">
        <v>538</v>
      </c>
      <c r="J73" s="276" t="s">
        <v>208</v>
      </c>
      <c r="K73" s="276" t="s">
        <v>1</v>
      </c>
      <c r="L73" s="558">
        <v>1</v>
      </c>
      <c r="M73" s="559">
        <v>0.8125</v>
      </c>
    </row>
    <row r="74" spans="5:13" ht="15.75" customHeight="1" x14ac:dyDescent="0.2">
      <c r="E74" s="560"/>
      <c r="F74" s="560"/>
      <c r="G74" s="804">
        <f>G73+1</f>
        <v>30</v>
      </c>
      <c r="H74" s="601" t="s">
        <v>0</v>
      </c>
      <c r="I74" s="584" t="s">
        <v>321</v>
      </c>
      <c r="J74" s="601" t="s">
        <v>208</v>
      </c>
      <c r="K74" s="601" t="s">
        <v>1</v>
      </c>
      <c r="L74" s="563">
        <v>4</v>
      </c>
      <c r="M74" s="564">
        <f t="shared" ref="M74:M79" si="3">M73+TIME(0,L73,0)</f>
        <v>0.81319444444444444</v>
      </c>
    </row>
    <row r="75" spans="5:13" ht="15.75" customHeight="1" x14ac:dyDescent="0.2">
      <c r="E75" s="252"/>
      <c r="F75" s="252"/>
      <c r="G75" s="438">
        <f>G74+1</f>
        <v>31</v>
      </c>
      <c r="H75" s="276" t="s">
        <v>2</v>
      </c>
      <c r="I75" s="540" t="s">
        <v>3</v>
      </c>
      <c r="J75" s="276" t="s">
        <v>208</v>
      </c>
      <c r="K75" s="276" t="s">
        <v>4</v>
      </c>
      <c r="L75" s="558">
        <v>10</v>
      </c>
      <c r="M75" s="559">
        <f t="shared" si="3"/>
        <v>0.81597222222222221</v>
      </c>
    </row>
    <row r="76" spans="5:13" ht="15.75" customHeight="1" x14ac:dyDescent="0.2">
      <c r="E76" s="560"/>
      <c r="F76" s="560"/>
      <c r="G76" s="804">
        <f>G75+1</f>
        <v>32</v>
      </c>
      <c r="H76" s="562" t="s">
        <v>529</v>
      </c>
      <c r="I76" s="562" t="s">
        <v>56</v>
      </c>
      <c r="J76" s="562" t="s">
        <v>6</v>
      </c>
      <c r="K76" s="562" t="s">
        <v>528</v>
      </c>
      <c r="L76" s="563">
        <v>105</v>
      </c>
      <c r="M76" s="564">
        <f t="shared" si="3"/>
        <v>0.82291666666666663</v>
      </c>
    </row>
    <row r="77" spans="5:13" ht="15.75" customHeight="1" x14ac:dyDescent="0.2">
      <c r="E77" s="252"/>
      <c r="F77" s="252"/>
      <c r="G77" s="438">
        <f>G76+1</f>
        <v>33</v>
      </c>
      <c r="H77" s="557" t="s">
        <v>0</v>
      </c>
      <c r="I77" s="557" t="s">
        <v>644</v>
      </c>
      <c r="J77" s="557" t="s">
        <v>371</v>
      </c>
      <c r="K77" s="599" t="s">
        <v>532</v>
      </c>
      <c r="L77" s="558">
        <v>0</v>
      </c>
      <c r="M77" s="559">
        <f t="shared" si="3"/>
        <v>0.89583333333333326</v>
      </c>
    </row>
    <row r="78" spans="5:13" ht="15.75" customHeight="1" x14ac:dyDescent="0.2">
      <c r="E78" s="560"/>
      <c r="F78" s="560"/>
      <c r="G78" s="902" t="s">
        <v>532</v>
      </c>
      <c r="H78" s="562" t="s">
        <v>532</v>
      </c>
      <c r="I78" s="562" t="s">
        <v>532</v>
      </c>
      <c r="J78" s="562" t="s">
        <v>532</v>
      </c>
      <c r="K78" s="337" t="s">
        <v>532</v>
      </c>
      <c r="L78" s="563">
        <v>0</v>
      </c>
      <c r="M78" s="564">
        <f t="shared" si="3"/>
        <v>0.89583333333333326</v>
      </c>
    </row>
    <row r="79" spans="5:13" ht="15.75" customHeight="1" x14ac:dyDescent="0.2">
      <c r="E79" s="252"/>
      <c r="F79" s="252"/>
      <c r="G79" s="438" t="s">
        <v>532</v>
      </c>
      <c r="H79" s="557" t="s">
        <v>532</v>
      </c>
      <c r="I79" s="267" t="s">
        <v>532</v>
      </c>
      <c r="J79" s="557" t="s">
        <v>532</v>
      </c>
      <c r="K79" s="557" t="s">
        <v>532</v>
      </c>
      <c r="L79" s="558">
        <v>0</v>
      </c>
      <c r="M79" s="559">
        <f t="shared" si="3"/>
        <v>0.89583333333333326</v>
      </c>
    </row>
    <row r="80" spans="5:13" ht="15.75" customHeight="1" x14ac:dyDescent="0.2">
      <c r="E80" s="592"/>
      <c r="F80" s="592"/>
      <c r="G80" s="439"/>
      <c r="H80" s="592"/>
      <c r="I80" s="592"/>
      <c r="J80" s="592"/>
      <c r="K80" s="592"/>
      <c r="L80" s="592"/>
      <c r="M80" s="440"/>
    </row>
    <row r="81" spans="5:13" ht="15.75" customHeight="1" x14ac:dyDescent="0.2">
      <c r="E81" s="674"/>
      <c r="F81" s="674"/>
      <c r="G81" s="810"/>
      <c r="H81" s="435"/>
      <c r="I81" s="675"/>
      <c r="J81" s="435"/>
      <c r="K81" s="435"/>
      <c r="L81" s="436"/>
      <c r="M81" s="437"/>
    </row>
    <row r="82" spans="5:13" ht="15.75" customHeight="1" x14ac:dyDescent="0.2">
      <c r="E82" s="674"/>
      <c r="F82" s="1596" t="s">
        <v>645</v>
      </c>
      <c r="G82" s="1596"/>
      <c r="H82" s="1596"/>
      <c r="I82" s="1596"/>
      <c r="J82" s="1596"/>
      <c r="K82" s="1596"/>
      <c r="L82" s="1596"/>
      <c r="M82" s="1596"/>
    </row>
    <row r="83" spans="5:13" ht="15.75" customHeight="1" x14ac:dyDescent="0.2">
      <c r="E83" s="560"/>
      <c r="F83" s="560"/>
      <c r="G83" s="806"/>
      <c r="H83" s="581"/>
      <c r="I83" s="575"/>
      <c r="J83" s="581"/>
      <c r="K83" s="581"/>
      <c r="L83" s="582"/>
      <c r="M83" s="583"/>
    </row>
    <row r="84" spans="5:13" ht="15.75" customHeight="1" x14ac:dyDescent="0.2">
      <c r="E84" s="252"/>
      <c r="F84" s="252"/>
      <c r="G84" s="803">
        <v>34</v>
      </c>
      <c r="H84" s="586" t="s">
        <v>0</v>
      </c>
      <c r="I84" s="585" t="s">
        <v>538</v>
      </c>
      <c r="J84" s="276" t="s">
        <v>208</v>
      </c>
      <c r="K84" s="276" t="s">
        <v>1</v>
      </c>
      <c r="L84" s="558">
        <v>1</v>
      </c>
      <c r="M84" s="559">
        <v>0.33333333333333331</v>
      </c>
    </row>
    <row r="85" spans="5:13" ht="15.75" customHeight="1" x14ac:dyDescent="0.2">
      <c r="E85" s="560"/>
      <c r="F85" s="560"/>
      <c r="G85" s="804">
        <f>G84+1</f>
        <v>35</v>
      </c>
      <c r="H85" s="601" t="s">
        <v>0</v>
      </c>
      <c r="I85" s="584" t="s">
        <v>321</v>
      </c>
      <c r="J85" s="601" t="s">
        <v>208</v>
      </c>
      <c r="K85" s="601" t="s">
        <v>1</v>
      </c>
      <c r="L85" s="563">
        <v>4</v>
      </c>
      <c r="M85" s="564">
        <f t="shared" ref="M85:M90" si="4">M84+TIME(0,L84,0)</f>
        <v>0.33402777777777776</v>
      </c>
    </row>
    <row r="86" spans="5:13" ht="15.75" customHeight="1" x14ac:dyDescent="0.2">
      <c r="E86" s="252"/>
      <c r="F86" s="252"/>
      <c r="G86" s="438">
        <f>G85+1</f>
        <v>36</v>
      </c>
      <c r="H86" s="276" t="s">
        <v>2</v>
      </c>
      <c r="I86" s="540" t="s">
        <v>3</v>
      </c>
      <c r="J86" s="276" t="s">
        <v>208</v>
      </c>
      <c r="K86" s="276" t="s">
        <v>4</v>
      </c>
      <c r="L86" s="558">
        <v>10</v>
      </c>
      <c r="M86" s="559">
        <f t="shared" si="4"/>
        <v>0.33680555555555552</v>
      </c>
    </row>
    <row r="87" spans="5:13" ht="15.75" customHeight="1" x14ac:dyDescent="0.2">
      <c r="E87" s="560"/>
      <c r="F87" s="560"/>
      <c r="G87" s="804">
        <f>G86+1</f>
        <v>37</v>
      </c>
      <c r="H87" s="562" t="s">
        <v>529</v>
      </c>
      <c r="I87" s="562" t="s">
        <v>56</v>
      </c>
      <c r="J87" s="562" t="s">
        <v>6</v>
      </c>
      <c r="K87" s="562" t="s">
        <v>528</v>
      </c>
      <c r="L87" s="563">
        <v>105</v>
      </c>
      <c r="M87" s="564">
        <f t="shared" si="4"/>
        <v>0.34374999999999994</v>
      </c>
    </row>
    <row r="88" spans="5:13" ht="15.75" customHeight="1" x14ac:dyDescent="0.2">
      <c r="E88" s="252"/>
      <c r="F88" s="252"/>
      <c r="G88" s="438">
        <f>G87+1</f>
        <v>38</v>
      </c>
      <c r="H88" s="557" t="s">
        <v>0</v>
      </c>
      <c r="I88" s="557" t="s">
        <v>646</v>
      </c>
      <c r="J88" s="557" t="s">
        <v>371</v>
      </c>
      <c r="K88" s="599" t="s">
        <v>532</v>
      </c>
      <c r="L88" s="558">
        <v>0</v>
      </c>
      <c r="M88" s="559">
        <f t="shared" si="4"/>
        <v>0.41666666666666663</v>
      </c>
    </row>
    <row r="89" spans="5:13" ht="15.75" customHeight="1" x14ac:dyDescent="0.2">
      <c r="E89" s="560"/>
      <c r="F89" s="560"/>
      <c r="G89" s="902" t="s">
        <v>532</v>
      </c>
      <c r="H89" s="562" t="s">
        <v>532</v>
      </c>
      <c r="I89" s="562" t="s">
        <v>532</v>
      </c>
      <c r="J89" s="562" t="s">
        <v>532</v>
      </c>
      <c r="K89" s="337" t="s">
        <v>532</v>
      </c>
      <c r="L89" s="563">
        <v>0</v>
      </c>
      <c r="M89" s="564">
        <f t="shared" si="4"/>
        <v>0.41666666666666663</v>
      </c>
    </row>
    <row r="90" spans="5:13" ht="15.75" customHeight="1" x14ac:dyDescent="0.2">
      <c r="E90" s="252"/>
      <c r="F90" s="252"/>
      <c r="G90" s="438" t="s">
        <v>532</v>
      </c>
      <c r="H90" s="557" t="s">
        <v>532</v>
      </c>
      <c r="I90" s="267" t="s">
        <v>532</v>
      </c>
      <c r="J90" s="557" t="s">
        <v>532</v>
      </c>
      <c r="K90" s="557" t="s">
        <v>532</v>
      </c>
      <c r="L90" s="558">
        <v>0</v>
      </c>
      <c r="M90" s="559">
        <f t="shared" si="4"/>
        <v>0.41666666666666663</v>
      </c>
    </row>
    <row r="91" spans="5:13" ht="15.75" customHeight="1" x14ac:dyDescent="0.2">
      <c r="E91" s="592"/>
      <c r="F91" s="592"/>
      <c r="G91" s="439"/>
      <c r="H91" s="592"/>
      <c r="I91" s="592"/>
      <c r="J91" s="592"/>
      <c r="K91" s="592"/>
      <c r="L91" s="592"/>
      <c r="M91" s="440"/>
    </row>
    <row r="92" spans="5:13" ht="15.75" customHeight="1" x14ac:dyDescent="0.2">
      <c r="E92" s="674"/>
      <c r="F92" s="674"/>
      <c r="G92" s="810"/>
      <c r="H92" s="435"/>
      <c r="I92" s="675"/>
      <c r="J92" s="435"/>
      <c r="K92" s="435"/>
      <c r="L92" s="436"/>
      <c r="M92" s="437"/>
    </row>
    <row r="93" spans="5:13" ht="15.75" customHeight="1" x14ac:dyDescent="0.2">
      <c r="E93" s="674"/>
      <c r="F93" s="1596" t="s">
        <v>647</v>
      </c>
      <c r="G93" s="1596"/>
      <c r="H93" s="1596"/>
      <c r="I93" s="1596"/>
      <c r="J93" s="1596"/>
      <c r="K93" s="1596"/>
      <c r="L93" s="1596"/>
      <c r="M93" s="1596"/>
    </row>
    <row r="94" spans="5:13" ht="15.75" customHeight="1" x14ac:dyDescent="0.2">
      <c r="E94" s="560"/>
      <c r="F94" s="560"/>
      <c r="G94" s="806" t="s">
        <v>532</v>
      </c>
      <c r="H94" s="601" t="s">
        <v>532</v>
      </c>
      <c r="I94" s="584" t="s">
        <v>532</v>
      </c>
      <c r="J94" s="601" t="s">
        <v>532</v>
      </c>
      <c r="K94" s="601" t="s">
        <v>532</v>
      </c>
      <c r="L94" s="582"/>
      <c r="M94" s="583"/>
    </row>
    <row r="95" spans="5:13" ht="15.75" customHeight="1" x14ac:dyDescent="0.2">
      <c r="E95" s="252"/>
      <c r="F95" s="252"/>
      <c r="G95" s="803">
        <v>39</v>
      </c>
      <c r="H95" s="586" t="s">
        <v>0</v>
      </c>
      <c r="I95" s="585" t="s">
        <v>538</v>
      </c>
      <c r="J95" s="276" t="s">
        <v>208</v>
      </c>
      <c r="K95" s="276" t="s">
        <v>1</v>
      </c>
      <c r="L95" s="558">
        <v>1</v>
      </c>
      <c r="M95" s="559">
        <v>0.5625</v>
      </c>
    </row>
    <row r="96" spans="5:13" ht="15.75" customHeight="1" x14ac:dyDescent="0.2">
      <c r="E96" s="560"/>
      <c r="F96" s="560"/>
      <c r="G96" s="804">
        <f>G95+1</f>
        <v>40</v>
      </c>
      <c r="H96" s="601" t="s">
        <v>0</v>
      </c>
      <c r="I96" s="584" t="s">
        <v>321</v>
      </c>
      <c r="J96" s="601" t="s">
        <v>208</v>
      </c>
      <c r="K96" s="601" t="s">
        <v>1</v>
      </c>
      <c r="L96" s="563">
        <v>4</v>
      </c>
      <c r="M96" s="564">
        <f>M95+TIME(0,L95,0)</f>
        <v>0.56319444444444444</v>
      </c>
    </row>
    <row r="97" spans="5:13" ht="15.75" customHeight="1" x14ac:dyDescent="0.2">
      <c r="E97" s="252"/>
      <c r="F97" s="252"/>
      <c r="G97" s="438">
        <f>G96+1</f>
        <v>41</v>
      </c>
      <c r="H97" s="276" t="s">
        <v>2</v>
      </c>
      <c r="I97" s="540" t="s">
        <v>3</v>
      </c>
      <c r="J97" s="276" t="s">
        <v>208</v>
      </c>
      <c r="K97" s="276" t="s">
        <v>4</v>
      </c>
      <c r="L97" s="558">
        <v>10</v>
      </c>
      <c r="M97" s="559">
        <f>M96+TIME(0,L96,0)</f>
        <v>0.56597222222222221</v>
      </c>
    </row>
    <row r="98" spans="5:13" ht="15.75" customHeight="1" x14ac:dyDescent="0.2">
      <c r="E98" s="560"/>
      <c r="F98" s="560"/>
      <c r="G98" s="804">
        <f>G97+1</f>
        <v>42</v>
      </c>
      <c r="H98" s="562" t="s">
        <v>529</v>
      </c>
      <c r="I98" s="562" t="s">
        <v>56</v>
      </c>
      <c r="J98" s="562" t="s">
        <v>6</v>
      </c>
      <c r="K98" s="562" t="s">
        <v>528</v>
      </c>
      <c r="L98" s="563">
        <v>105</v>
      </c>
      <c r="M98" s="564">
        <f>M97+TIME(0,L97,0)</f>
        <v>0.57291666666666663</v>
      </c>
    </row>
    <row r="99" spans="5:13" ht="15.75" customHeight="1" x14ac:dyDescent="0.2">
      <c r="E99" s="252"/>
      <c r="F99" s="252"/>
      <c r="G99" s="438">
        <f>G98+1</f>
        <v>43</v>
      </c>
      <c r="H99" s="557" t="s">
        <v>0</v>
      </c>
      <c r="I99" s="557" t="s">
        <v>536</v>
      </c>
      <c r="J99" s="557" t="s">
        <v>371</v>
      </c>
      <c r="K99" s="599" t="s">
        <v>532</v>
      </c>
      <c r="L99" s="558">
        <v>0</v>
      </c>
      <c r="M99" s="559">
        <f>M98+TIME(0,L98,0)</f>
        <v>0.64583333333333326</v>
      </c>
    </row>
    <row r="100" spans="5:13" ht="15.75" customHeight="1" x14ac:dyDescent="0.2">
      <c r="E100" s="560"/>
      <c r="F100" s="560"/>
      <c r="G100" s="902" t="s">
        <v>532</v>
      </c>
      <c r="H100" s="562" t="s">
        <v>532</v>
      </c>
      <c r="I100" s="562" t="s">
        <v>532</v>
      </c>
      <c r="J100" s="562" t="s">
        <v>208</v>
      </c>
      <c r="K100" s="337" t="s">
        <v>532</v>
      </c>
      <c r="L100" s="563" t="s">
        <v>532</v>
      </c>
      <c r="M100" s="564" t="s">
        <v>532</v>
      </c>
    </row>
    <row r="101" spans="5:13" ht="15.75" customHeight="1" x14ac:dyDescent="0.2">
      <c r="E101" s="252"/>
      <c r="F101" s="252"/>
      <c r="G101" s="438" t="s">
        <v>532</v>
      </c>
      <c r="H101" s="557" t="s">
        <v>532</v>
      </c>
      <c r="I101" s="267" t="s">
        <v>532</v>
      </c>
      <c r="J101" s="557" t="s">
        <v>371</v>
      </c>
      <c r="K101" s="557" t="s">
        <v>532</v>
      </c>
      <c r="L101" s="558" t="s">
        <v>532</v>
      </c>
      <c r="M101" s="559" t="s">
        <v>532</v>
      </c>
    </row>
    <row r="102" spans="5:13" ht="15.75" customHeight="1" x14ac:dyDescent="0.2">
      <c r="E102" s="592"/>
      <c r="F102" s="592"/>
      <c r="G102" s="439"/>
      <c r="H102" s="592"/>
      <c r="I102" s="592"/>
      <c r="J102" s="592"/>
      <c r="K102" s="592"/>
      <c r="L102" s="592"/>
      <c r="M102" s="440"/>
    </row>
    <row r="103" spans="5:13" ht="15.75" customHeight="1" x14ac:dyDescent="0.2">
      <c r="E103" s="674"/>
      <c r="F103" s="674"/>
      <c r="G103" s="810"/>
      <c r="H103" s="435"/>
      <c r="I103" s="675"/>
      <c r="J103" s="435"/>
      <c r="K103" s="435"/>
      <c r="L103" s="436"/>
      <c r="M103" s="437"/>
    </row>
    <row r="104" spans="5:13" ht="15.75" customHeight="1" x14ac:dyDescent="0.2">
      <c r="E104" s="674"/>
      <c r="F104" s="1596" t="s">
        <v>648</v>
      </c>
      <c r="G104" s="1596"/>
      <c r="H104" s="1596"/>
      <c r="I104" s="1596"/>
      <c r="J104" s="1596"/>
      <c r="K104" s="1596"/>
      <c r="L104" s="1596"/>
      <c r="M104" s="1596"/>
    </row>
    <row r="105" spans="5:13" ht="15.75" customHeight="1" x14ac:dyDescent="0.2">
      <c r="E105" s="560"/>
      <c r="F105" s="560"/>
      <c r="G105" s="806"/>
      <c r="H105" s="581"/>
      <c r="I105" s="575"/>
      <c r="J105" s="581"/>
      <c r="K105" s="581"/>
      <c r="L105" s="582"/>
      <c r="M105" s="583"/>
    </row>
    <row r="106" spans="5:13" ht="15.75" customHeight="1" x14ac:dyDescent="0.2">
      <c r="E106" s="252"/>
      <c r="F106" s="252"/>
      <c r="G106" s="803">
        <v>44</v>
      </c>
      <c r="H106" s="586" t="s">
        <v>0</v>
      </c>
      <c r="I106" s="585" t="s">
        <v>538</v>
      </c>
      <c r="J106" s="276" t="s">
        <v>208</v>
      </c>
      <c r="K106" s="276" t="s">
        <v>1</v>
      </c>
      <c r="L106" s="558">
        <v>1</v>
      </c>
      <c r="M106" s="559">
        <v>0.66666666666666663</v>
      </c>
    </row>
    <row r="107" spans="5:13" ht="15.75" customHeight="1" x14ac:dyDescent="0.2">
      <c r="E107" s="560"/>
      <c r="F107" s="560"/>
      <c r="G107" s="804">
        <f>G106+1</f>
        <v>45</v>
      </c>
      <c r="H107" s="601" t="s">
        <v>0</v>
      </c>
      <c r="I107" s="584" t="s">
        <v>321</v>
      </c>
      <c r="J107" s="601" t="s">
        <v>208</v>
      </c>
      <c r="K107" s="601" t="s">
        <v>1</v>
      </c>
      <c r="L107" s="563">
        <v>4</v>
      </c>
      <c r="M107" s="564">
        <f>M106+TIME(0,L106,0)</f>
        <v>0.66736111111111107</v>
      </c>
    </row>
    <row r="108" spans="5:13" ht="15.75" customHeight="1" x14ac:dyDescent="0.2">
      <c r="E108" s="252"/>
      <c r="F108" s="252"/>
      <c r="G108" s="438">
        <f>G107+1</f>
        <v>46</v>
      </c>
      <c r="H108" s="276" t="s">
        <v>2</v>
      </c>
      <c r="I108" s="540" t="s">
        <v>3</v>
      </c>
      <c r="J108" s="276" t="s">
        <v>208</v>
      </c>
      <c r="K108" s="276" t="s">
        <v>4</v>
      </c>
      <c r="L108" s="558">
        <v>10</v>
      </c>
      <c r="M108" s="559">
        <f>M107+TIME(0,L107,0)</f>
        <v>0.67013888888888884</v>
      </c>
    </row>
    <row r="109" spans="5:13" ht="15.75" customHeight="1" x14ac:dyDescent="0.2">
      <c r="E109" s="560"/>
      <c r="F109" s="560"/>
      <c r="G109" s="804">
        <f>G108+1</f>
        <v>47</v>
      </c>
      <c r="H109" s="562" t="s">
        <v>529</v>
      </c>
      <c r="I109" s="562" t="s">
        <v>56</v>
      </c>
      <c r="J109" s="562" t="s">
        <v>6</v>
      </c>
      <c r="K109" s="562" t="s">
        <v>528</v>
      </c>
      <c r="L109" s="563">
        <v>105</v>
      </c>
      <c r="M109" s="564">
        <f>M108+TIME(0,L108,0)</f>
        <v>0.67708333333333326</v>
      </c>
    </row>
    <row r="110" spans="5:13" ht="15.75" customHeight="1" x14ac:dyDescent="0.2">
      <c r="E110" s="252"/>
      <c r="F110" s="252"/>
      <c r="G110" s="438">
        <f>G109+1</f>
        <v>48</v>
      </c>
      <c r="H110" s="557" t="s">
        <v>0</v>
      </c>
      <c r="I110" s="557" t="s">
        <v>649</v>
      </c>
      <c r="J110" s="557" t="s">
        <v>371</v>
      </c>
      <c r="K110" s="599" t="s">
        <v>532</v>
      </c>
      <c r="L110" s="558">
        <v>0</v>
      </c>
      <c r="M110" s="559">
        <f>M109+TIME(0,L109,0)</f>
        <v>0.74999999999999989</v>
      </c>
    </row>
    <row r="111" spans="5:13" ht="15.75" customHeight="1" x14ac:dyDescent="0.2">
      <c r="E111" s="560"/>
      <c r="F111" s="560"/>
      <c r="G111" s="902" t="s">
        <v>532</v>
      </c>
      <c r="H111" s="562" t="s">
        <v>532</v>
      </c>
      <c r="I111" s="562" t="s">
        <v>532</v>
      </c>
      <c r="J111" s="562" t="s">
        <v>532</v>
      </c>
      <c r="K111" s="337" t="s">
        <v>532</v>
      </c>
      <c r="L111" s="563" t="s">
        <v>532</v>
      </c>
      <c r="M111" s="564" t="s">
        <v>532</v>
      </c>
    </row>
    <row r="112" spans="5:13" ht="15.75" customHeight="1" x14ac:dyDescent="0.2">
      <c r="E112" s="252"/>
      <c r="F112" s="252"/>
      <c r="G112" s="438" t="s">
        <v>532</v>
      </c>
      <c r="H112" s="557" t="s">
        <v>532</v>
      </c>
      <c r="I112" s="267" t="s">
        <v>540</v>
      </c>
      <c r="J112" s="557" t="s">
        <v>532</v>
      </c>
      <c r="K112" s="557" t="s">
        <v>532</v>
      </c>
      <c r="L112" s="558" t="s">
        <v>532</v>
      </c>
      <c r="M112" s="559" t="s">
        <v>532</v>
      </c>
    </row>
    <row r="113" spans="5:13" ht="15.75" customHeight="1" x14ac:dyDescent="0.2">
      <c r="E113" s="592"/>
      <c r="F113" s="592"/>
      <c r="G113" s="439"/>
      <c r="H113" s="592"/>
      <c r="I113" s="592"/>
      <c r="J113" s="592"/>
      <c r="K113" s="592"/>
      <c r="L113" s="592"/>
      <c r="M113" s="440"/>
    </row>
    <row r="114" spans="5:13" ht="15.75" customHeight="1" x14ac:dyDescent="0.2">
      <c r="E114" s="674"/>
      <c r="F114" s="674"/>
      <c r="G114" s="810"/>
      <c r="H114" s="435"/>
      <c r="I114" s="675"/>
      <c r="J114" s="435"/>
      <c r="K114" s="435"/>
      <c r="L114" s="436"/>
      <c r="M114" s="437"/>
    </row>
    <row r="115" spans="5:13" ht="15.75" customHeight="1" x14ac:dyDescent="0.2">
      <c r="E115" s="674"/>
      <c r="F115" s="1596" t="s">
        <v>650</v>
      </c>
      <c r="G115" s="1596"/>
      <c r="H115" s="1596"/>
      <c r="I115" s="1596"/>
      <c r="J115" s="1596"/>
      <c r="K115" s="1596"/>
      <c r="L115" s="1596"/>
      <c r="M115" s="1596"/>
    </row>
    <row r="116" spans="5:13" ht="15.75" customHeight="1" x14ac:dyDescent="0.2">
      <c r="E116" s="560"/>
      <c r="F116" s="560" t="s">
        <v>532</v>
      </c>
      <c r="G116" s="806"/>
      <c r="H116" s="581"/>
      <c r="I116" s="575"/>
      <c r="J116" s="581"/>
      <c r="K116" s="581"/>
      <c r="L116" s="582"/>
      <c r="M116" s="583"/>
    </row>
    <row r="117" spans="5:13" ht="15.75" customHeight="1" x14ac:dyDescent="0.2">
      <c r="E117" s="252"/>
      <c r="F117" s="252"/>
      <c r="G117" s="803">
        <v>49</v>
      </c>
      <c r="H117" s="586" t="s">
        <v>0</v>
      </c>
      <c r="I117" s="585" t="s">
        <v>538</v>
      </c>
      <c r="J117" s="276" t="s">
        <v>208</v>
      </c>
      <c r="K117" s="276" t="s">
        <v>1</v>
      </c>
      <c r="L117" s="558">
        <v>1</v>
      </c>
      <c r="M117" s="559">
        <v>0.33333333333333331</v>
      </c>
    </row>
    <row r="118" spans="5:13" ht="15.75" customHeight="1" x14ac:dyDescent="0.2">
      <c r="E118" s="560"/>
      <c r="F118" s="560"/>
      <c r="G118" s="804">
        <f>G117+1</f>
        <v>50</v>
      </c>
      <c r="H118" s="601" t="s">
        <v>0</v>
      </c>
      <c r="I118" s="584" t="s">
        <v>321</v>
      </c>
      <c r="J118" s="601" t="s">
        <v>208</v>
      </c>
      <c r="K118" s="601" t="s">
        <v>1</v>
      </c>
      <c r="L118" s="563">
        <v>4</v>
      </c>
      <c r="M118" s="564">
        <f t="shared" ref="M118:M123" si="5">M117+TIME(0,L117,0)</f>
        <v>0.33402777777777776</v>
      </c>
    </row>
    <row r="119" spans="5:13" ht="15.75" customHeight="1" x14ac:dyDescent="0.2">
      <c r="E119" s="252"/>
      <c r="F119" s="252"/>
      <c r="G119" s="438">
        <f>G118+1</f>
        <v>51</v>
      </c>
      <c r="H119" s="276" t="s">
        <v>2</v>
      </c>
      <c r="I119" s="540" t="s">
        <v>3</v>
      </c>
      <c r="J119" s="276" t="s">
        <v>208</v>
      </c>
      <c r="K119" s="276" t="s">
        <v>4</v>
      </c>
      <c r="L119" s="558">
        <v>10</v>
      </c>
      <c r="M119" s="559">
        <f t="shared" si="5"/>
        <v>0.33680555555555552</v>
      </c>
    </row>
    <row r="120" spans="5:13" ht="15.75" customHeight="1" x14ac:dyDescent="0.2">
      <c r="E120" s="560"/>
      <c r="F120" s="560"/>
      <c r="G120" s="804">
        <f>G119+1</f>
        <v>52</v>
      </c>
      <c r="H120" s="562" t="s">
        <v>529</v>
      </c>
      <c r="I120" s="562" t="s">
        <v>56</v>
      </c>
      <c r="J120" s="562" t="s">
        <v>6</v>
      </c>
      <c r="K120" s="562" t="s">
        <v>528</v>
      </c>
      <c r="L120" s="563">
        <v>105</v>
      </c>
      <c r="M120" s="564">
        <f t="shared" si="5"/>
        <v>0.34374999999999994</v>
      </c>
    </row>
    <row r="121" spans="5:13" ht="15.75" customHeight="1" x14ac:dyDescent="0.2">
      <c r="E121" s="252"/>
      <c r="F121" s="252"/>
      <c r="G121" s="438">
        <f>G120+1</f>
        <v>53</v>
      </c>
      <c r="H121" s="557" t="s">
        <v>0</v>
      </c>
      <c r="I121" s="557" t="s">
        <v>651</v>
      </c>
      <c r="J121" s="557" t="s">
        <v>371</v>
      </c>
      <c r="K121" s="599" t="s">
        <v>532</v>
      </c>
      <c r="L121" s="558">
        <v>0</v>
      </c>
      <c r="M121" s="559">
        <f t="shared" si="5"/>
        <v>0.41666666666666663</v>
      </c>
    </row>
    <row r="122" spans="5:13" ht="15.75" customHeight="1" x14ac:dyDescent="0.2">
      <c r="E122" s="560"/>
      <c r="F122" s="560"/>
      <c r="G122" s="902" t="s">
        <v>532</v>
      </c>
      <c r="H122" s="562" t="s">
        <v>532</v>
      </c>
      <c r="I122" s="562" t="s">
        <v>532</v>
      </c>
      <c r="J122" s="562" t="s">
        <v>532</v>
      </c>
      <c r="K122" s="337" t="s">
        <v>532</v>
      </c>
      <c r="L122" s="563">
        <v>0</v>
      </c>
      <c r="M122" s="564">
        <f t="shared" si="5"/>
        <v>0.41666666666666663</v>
      </c>
    </row>
    <row r="123" spans="5:13" ht="15.75" customHeight="1" x14ac:dyDescent="0.2">
      <c r="E123" s="252"/>
      <c r="F123" s="252"/>
      <c r="G123" s="438" t="s">
        <v>532</v>
      </c>
      <c r="H123" s="557" t="s">
        <v>532</v>
      </c>
      <c r="I123" s="267" t="s">
        <v>532</v>
      </c>
      <c r="J123" s="557" t="s">
        <v>532</v>
      </c>
      <c r="K123" s="557" t="s">
        <v>532</v>
      </c>
      <c r="L123" s="558">
        <v>0</v>
      </c>
      <c r="M123" s="559">
        <f t="shared" si="5"/>
        <v>0.41666666666666663</v>
      </c>
    </row>
    <row r="124" spans="5:13" ht="15.75" customHeight="1" x14ac:dyDescent="0.2">
      <c r="E124" s="592"/>
      <c r="F124" s="592"/>
      <c r="G124" s="439"/>
      <c r="H124" s="592"/>
      <c r="I124" s="592"/>
      <c r="J124" s="592"/>
      <c r="K124" s="592"/>
      <c r="L124" s="592"/>
      <c r="M124" s="440"/>
    </row>
    <row r="125" spans="5:13" ht="15.75" customHeight="1" x14ac:dyDescent="0.2">
      <c r="E125" s="674"/>
      <c r="F125" s="674"/>
      <c r="G125" s="810"/>
      <c r="H125" s="435"/>
      <c r="I125" s="675"/>
      <c r="J125" s="435"/>
      <c r="K125" s="435"/>
      <c r="L125" s="436"/>
      <c r="M125" s="437"/>
    </row>
    <row r="126" spans="5:13" ht="15.75" customHeight="1" x14ac:dyDescent="0.2">
      <c r="E126" s="674"/>
      <c r="F126" s="1596" t="s">
        <v>652</v>
      </c>
      <c r="G126" s="1596"/>
      <c r="H126" s="1596"/>
      <c r="I126" s="1596"/>
      <c r="J126" s="1596"/>
      <c r="K126" s="1596"/>
      <c r="L126" s="1596"/>
      <c r="M126" s="1596"/>
    </row>
    <row r="127" spans="5:13" ht="15.75" customHeight="1" x14ac:dyDescent="0.2">
      <c r="E127" s="560"/>
      <c r="F127" s="560" t="s">
        <v>532</v>
      </c>
      <c r="G127" s="806"/>
      <c r="H127" s="581"/>
      <c r="I127" s="575"/>
      <c r="J127" s="581"/>
      <c r="K127" s="581"/>
      <c r="L127" s="582"/>
      <c r="M127" s="583"/>
    </row>
    <row r="128" spans="5:13" ht="15.75" customHeight="1" x14ac:dyDescent="0.2">
      <c r="E128" s="252"/>
      <c r="F128" s="252"/>
      <c r="G128" s="803">
        <v>54</v>
      </c>
      <c r="H128" s="586" t="s">
        <v>0</v>
      </c>
      <c r="I128" s="585" t="s">
        <v>538</v>
      </c>
      <c r="J128" s="276" t="s">
        <v>208</v>
      </c>
      <c r="K128" s="276" t="s">
        <v>1</v>
      </c>
      <c r="L128" s="558">
        <v>1</v>
      </c>
      <c r="M128" s="559">
        <v>0.4375</v>
      </c>
    </row>
    <row r="129" spans="5:13" ht="15.75" customHeight="1" x14ac:dyDescent="0.2">
      <c r="E129" s="560"/>
      <c r="F129" s="560"/>
      <c r="G129" s="804">
        <f>G128+1</f>
        <v>55</v>
      </c>
      <c r="H129" s="601" t="s">
        <v>0</v>
      </c>
      <c r="I129" s="584" t="s">
        <v>321</v>
      </c>
      <c r="J129" s="601" t="s">
        <v>208</v>
      </c>
      <c r="K129" s="601" t="s">
        <v>1</v>
      </c>
      <c r="L129" s="563">
        <v>4</v>
      </c>
      <c r="M129" s="564">
        <f t="shared" ref="M129:M134" si="6">M128+TIME(0,L128,0)</f>
        <v>0.43819444444444444</v>
      </c>
    </row>
    <row r="130" spans="5:13" ht="15.75" customHeight="1" x14ac:dyDescent="0.2">
      <c r="E130" s="252"/>
      <c r="F130" s="252"/>
      <c r="G130" s="438">
        <f>G129+1</f>
        <v>56</v>
      </c>
      <c r="H130" s="276" t="s">
        <v>2</v>
      </c>
      <c r="I130" s="540" t="s">
        <v>3</v>
      </c>
      <c r="J130" s="276" t="s">
        <v>208</v>
      </c>
      <c r="K130" s="276" t="s">
        <v>4</v>
      </c>
      <c r="L130" s="558">
        <v>10</v>
      </c>
      <c r="M130" s="559">
        <f t="shared" si="6"/>
        <v>0.44097222222222221</v>
      </c>
    </row>
    <row r="131" spans="5:13" ht="15.75" customHeight="1" x14ac:dyDescent="0.2">
      <c r="E131" s="560"/>
      <c r="F131" s="560"/>
      <c r="G131" s="804">
        <f>G130+1</f>
        <v>57</v>
      </c>
      <c r="H131" s="562" t="s">
        <v>529</v>
      </c>
      <c r="I131" s="562" t="s">
        <v>56</v>
      </c>
      <c r="J131" s="562" t="s">
        <v>6</v>
      </c>
      <c r="K131" s="562" t="s">
        <v>528</v>
      </c>
      <c r="L131" s="563">
        <v>105</v>
      </c>
      <c r="M131" s="564">
        <f t="shared" si="6"/>
        <v>0.44791666666666663</v>
      </c>
    </row>
    <row r="132" spans="5:13" ht="15.75" customHeight="1" x14ac:dyDescent="0.2">
      <c r="E132" s="252"/>
      <c r="F132" s="252"/>
      <c r="G132" s="438">
        <f>G131+1</f>
        <v>58</v>
      </c>
      <c r="H132" s="557" t="s">
        <v>0</v>
      </c>
      <c r="I132" s="557" t="s">
        <v>539</v>
      </c>
      <c r="J132" s="557" t="s">
        <v>371</v>
      </c>
      <c r="K132" s="599" t="s">
        <v>532</v>
      </c>
      <c r="L132" s="558">
        <v>0</v>
      </c>
      <c r="M132" s="559">
        <f t="shared" si="6"/>
        <v>0.52083333333333326</v>
      </c>
    </row>
    <row r="133" spans="5:13" ht="15.75" customHeight="1" x14ac:dyDescent="0.2">
      <c r="E133" s="560"/>
      <c r="F133" s="560"/>
      <c r="G133" s="902" t="s">
        <v>532</v>
      </c>
      <c r="H133" s="562" t="s">
        <v>532</v>
      </c>
      <c r="I133" s="562" t="s">
        <v>532</v>
      </c>
      <c r="J133" s="562" t="s">
        <v>532</v>
      </c>
      <c r="K133" s="337" t="s">
        <v>532</v>
      </c>
      <c r="L133" s="563">
        <v>0</v>
      </c>
      <c r="M133" s="564">
        <f t="shared" si="6"/>
        <v>0.52083333333333326</v>
      </c>
    </row>
    <row r="134" spans="5:13" ht="15.75" customHeight="1" x14ac:dyDescent="0.2">
      <c r="E134" s="252"/>
      <c r="F134" s="252"/>
      <c r="G134" s="438" t="s">
        <v>532</v>
      </c>
      <c r="H134" s="557" t="s">
        <v>532</v>
      </c>
      <c r="I134" s="267" t="s">
        <v>532</v>
      </c>
      <c r="J134" s="557" t="s">
        <v>532</v>
      </c>
      <c r="K134" s="557" t="s">
        <v>532</v>
      </c>
      <c r="L134" s="558">
        <v>0</v>
      </c>
      <c r="M134" s="559">
        <f t="shared" si="6"/>
        <v>0.52083333333333326</v>
      </c>
    </row>
    <row r="135" spans="5:13" ht="15.75" customHeight="1" x14ac:dyDescent="0.2">
      <c r="E135" s="592"/>
      <c r="F135" s="592"/>
      <c r="G135" s="439"/>
      <c r="H135" s="592"/>
      <c r="I135" s="592"/>
      <c r="J135" s="592"/>
      <c r="K135" s="592"/>
      <c r="L135" s="592"/>
      <c r="M135" s="440"/>
    </row>
    <row r="136" spans="5:13" ht="15.75" customHeight="1" x14ac:dyDescent="0.2">
      <c r="E136" s="674"/>
      <c r="F136" s="674"/>
      <c r="G136" s="810"/>
      <c r="H136" s="435"/>
      <c r="I136" s="675"/>
      <c r="J136" s="435"/>
      <c r="K136" s="435"/>
      <c r="L136" s="436"/>
      <c r="M136" s="437"/>
    </row>
    <row r="137" spans="5:13" ht="15.75" customHeight="1" x14ac:dyDescent="0.2">
      <c r="E137" s="674"/>
      <c r="F137" s="1596" t="s">
        <v>653</v>
      </c>
      <c r="G137" s="1596"/>
      <c r="H137" s="1596"/>
      <c r="I137" s="1596"/>
      <c r="J137" s="1596"/>
      <c r="K137" s="1596"/>
      <c r="L137" s="1596"/>
      <c r="M137" s="1596"/>
    </row>
    <row r="138" spans="5:13" ht="15.75" customHeight="1" x14ac:dyDescent="0.2">
      <c r="E138" s="560"/>
      <c r="F138" s="560" t="s">
        <v>532</v>
      </c>
      <c r="G138" s="806"/>
      <c r="H138" s="581"/>
      <c r="I138" s="575"/>
      <c r="J138" s="581"/>
      <c r="K138" s="581"/>
      <c r="L138" s="582"/>
      <c r="M138" s="583"/>
    </row>
    <row r="139" spans="5:13" ht="15.75" customHeight="1" x14ac:dyDescent="0.2">
      <c r="E139" s="252"/>
      <c r="F139" s="252"/>
      <c r="G139" s="803">
        <v>59</v>
      </c>
      <c r="H139" s="586" t="s">
        <v>0</v>
      </c>
      <c r="I139" s="585" t="s">
        <v>538</v>
      </c>
      <c r="J139" s="276" t="s">
        <v>208</v>
      </c>
      <c r="K139" s="276" t="s">
        <v>1</v>
      </c>
      <c r="L139" s="558">
        <v>1</v>
      </c>
      <c r="M139" s="559">
        <v>0.66666666666666663</v>
      </c>
    </row>
    <row r="140" spans="5:13" ht="15.75" customHeight="1" x14ac:dyDescent="0.2">
      <c r="E140" s="560"/>
      <c r="F140" s="560"/>
      <c r="G140" s="804">
        <f t="shared" ref="G140:G145" si="7">G139+1</f>
        <v>60</v>
      </c>
      <c r="H140" s="601" t="s">
        <v>0</v>
      </c>
      <c r="I140" s="584" t="s">
        <v>321</v>
      </c>
      <c r="J140" s="601" t="s">
        <v>208</v>
      </c>
      <c r="K140" s="601" t="s">
        <v>1</v>
      </c>
      <c r="L140" s="563">
        <v>4</v>
      </c>
      <c r="M140" s="564">
        <f t="shared" ref="M140:M145" si="8">M139+TIME(0,L139,0)</f>
        <v>0.66736111111111107</v>
      </c>
    </row>
    <row r="141" spans="5:13" ht="15.75" customHeight="1" x14ac:dyDescent="0.2">
      <c r="E141" s="252"/>
      <c r="F141" s="252"/>
      <c r="G141" s="438">
        <f t="shared" si="7"/>
        <v>61</v>
      </c>
      <c r="H141" s="276" t="s">
        <v>2</v>
      </c>
      <c r="I141" s="540" t="s">
        <v>3</v>
      </c>
      <c r="J141" s="276" t="s">
        <v>208</v>
      </c>
      <c r="K141" s="276" t="s">
        <v>4</v>
      </c>
      <c r="L141" s="558">
        <v>5</v>
      </c>
      <c r="M141" s="559">
        <f t="shared" si="8"/>
        <v>0.67013888888888884</v>
      </c>
    </row>
    <row r="142" spans="5:13" ht="15.75" customHeight="1" x14ac:dyDescent="0.2">
      <c r="E142" s="560"/>
      <c r="F142" s="560"/>
      <c r="G142" s="804">
        <f t="shared" si="7"/>
        <v>62</v>
      </c>
      <c r="H142" s="562" t="s">
        <v>529</v>
      </c>
      <c r="I142" s="562" t="s">
        <v>56</v>
      </c>
      <c r="J142" s="562" t="s">
        <v>6</v>
      </c>
      <c r="K142" s="562" t="s">
        <v>528</v>
      </c>
      <c r="L142" s="563">
        <v>80</v>
      </c>
      <c r="M142" s="564">
        <f t="shared" si="8"/>
        <v>0.67361111111111105</v>
      </c>
    </row>
    <row r="143" spans="5:13" ht="15.75" customHeight="1" x14ac:dyDescent="0.2">
      <c r="E143" s="252"/>
      <c r="F143" s="252"/>
      <c r="G143" s="438">
        <f t="shared" si="7"/>
        <v>63</v>
      </c>
      <c r="H143" s="557" t="s">
        <v>5</v>
      </c>
      <c r="I143" s="557" t="s">
        <v>541</v>
      </c>
      <c r="J143" s="557" t="s">
        <v>371</v>
      </c>
      <c r="K143" s="599" t="s">
        <v>528</v>
      </c>
      <c r="L143" s="558">
        <v>15</v>
      </c>
      <c r="M143" s="559">
        <f t="shared" si="8"/>
        <v>0.72916666666666663</v>
      </c>
    </row>
    <row r="144" spans="5:13" ht="15.75" customHeight="1" x14ac:dyDescent="0.2">
      <c r="E144" s="560"/>
      <c r="F144" s="560"/>
      <c r="G144" s="804">
        <f t="shared" si="7"/>
        <v>64</v>
      </c>
      <c r="H144" s="562" t="s">
        <v>5</v>
      </c>
      <c r="I144" s="562" t="s">
        <v>654</v>
      </c>
      <c r="J144" s="562" t="s">
        <v>208</v>
      </c>
      <c r="K144" s="337" t="s">
        <v>528</v>
      </c>
      <c r="L144" s="563">
        <v>15</v>
      </c>
      <c r="M144" s="564">
        <f t="shared" si="8"/>
        <v>0.73958333333333326</v>
      </c>
    </row>
    <row r="145" spans="5:14" ht="15.75" customHeight="1" x14ac:dyDescent="0.2">
      <c r="E145" s="252"/>
      <c r="F145" s="252"/>
      <c r="G145" s="438">
        <f t="shared" si="7"/>
        <v>65</v>
      </c>
      <c r="H145" s="557" t="s">
        <v>0</v>
      </c>
      <c r="I145" s="267" t="s">
        <v>211</v>
      </c>
      <c r="J145" s="557" t="s">
        <v>371</v>
      </c>
      <c r="K145" s="557" t="s">
        <v>534</v>
      </c>
      <c r="L145" s="558">
        <v>0</v>
      </c>
      <c r="M145" s="559">
        <f t="shared" si="8"/>
        <v>0.74999999999999989</v>
      </c>
    </row>
    <row r="146" spans="5:14" ht="15.75" customHeight="1" x14ac:dyDescent="0.2">
      <c r="E146" s="592"/>
      <c r="F146" s="592"/>
      <c r="G146" s="439"/>
      <c r="H146" s="592"/>
      <c r="I146" s="592"/>
      <c r="J146" s="592"/>
      <c r="K146" s="592"/>
      <c r="L146" s="592"/>
      <c r="M146" s="440"/>
    </row>
    <row r="147" spans="5:14" ht="15.75" customHeight="1" x14ac:dyDescent="0.2">
      <c r="E147" s="798"/>
      <c r="F147" s="798"/>
      <c r="G147" s="798"/>
      <c r="H147" s="798"/>
      <c r="I147" s="798"/>
      <c r="J147" s="798"/>
      <c r="K147" s="798"/>
      <c r="L147" s="798"/>
      <c r="M147" s="798"/>
    </row>
    <row r="148" spans="5:14" ht="15.75" customHeight="1" x14ac:dyDescent="0.2">
      <c r="E148" s="798"/>
      <c r="F148" s="798"/>
      <c r="G148" s="798"/>
      <c r="H148" s="798"/>
      <c r="I148" s="798"/>
      <c r="J148" s="798"/>
      <c r="K148" s="798"/>
      <c r="L148" s="798"/>
      <c r="M148" s="798"/>
    </row>
    <row r="149" spans="5:14" ht="15.75" customHeight="1" x14ac:dyDescent="0.2">
      <c r="E149" s="798"/>
      <c r="F149" s="798"/>
      <c r="G149" s="798"/>
      <c r="H149" s="798"/>
      <c r="I149" s="798"/>
      <c r="J149" s="798"/>
      <c r="K149" s="798"/>
      <c r="L149" s="798"/>
      <c r="M149" s="798"/>
    </row>
    <row r="150" spans="5:14" ht="15.75" customHeight="1" x14ac:dyDescent="0.2">
      <c r="E150" s="798"/>
      <c r="F150" s="798"/>
      <c r="G150" s="798"/>
      <c r="H150" s="798"/>
      <c r="I150" s="798"/>
      <c r="J150" s="798"/>
      <c r="K150" s="798"/>
      <c r="L150" s="798"/>
      <c r="M150" s="798"/>
    </row>
    <row r="151" spans="5:14" ht="15.75" customHeight="1" x14ac:dyDescent="0.2">
      <c r="E151" s="798"/>
      <c r="F151" s="798"/>
      <c r="G151" s="798"/>
      <c r="H151" s="798"/>
      <c r="I151" s="798"/>
      <c r="J151" s="798"/>
      <c r="K151" s="798"/>
      <c r="L151" s="798"/>
      <c r="M151" s="798"/>
    </row>
    <row r="152" spans="5:14" ht="15.75" customHeight="1" x14ac:dyDescent="0.2">
      <c r="E152" s="798"/>
      <c r="F152" s="798"/>
      <c r="G152" s="798"/>
      <c r="H152" s="798"/>
      <c r="I152" s="798"/>
      <c r="J152" s="798"/>
      <c r="K152" s="798"/>
      <c r="L152" s="798"/>
      <c r="M152" s="798"/>
    </row>
    <row r="153" spans="5:14" ht="15.75" customHeight="1" x14ac:dyDescent="0.2">
      <c r="E153" s="798"/>
      <c r="F153" s="798"/>
      <c r="G153" s="798"/>
      <c r="H153" s="798"/>
      <c r="I153" s="798"/>
      <c r="J153" s="798"/>
      <c r="K153" s="798"/>
      <c r="L153" s="798"/>
      <c r="M153" s="798"/>
    </row>
    <row r="154" spans="5:14" ht="15.75" customHeight="1" x14ac:dyDescent="0.2">
      <c r="E154" s="798"/>
      <c r="F154" s="798"/>
      <c r="G154" s="798"/>
      <c r="H154" s="798"/>
      <c r="I154" s="798"/>
      <c r="J154" s="798"/>
      <c r="K154" s="798"/>
      <c r="L154" s="798"/>
      <c r="M154" s="798"/>
      <c r="N154" s="798"/>
    </row>
    <row r="155" spans="5:14" ht="15.75" customHeight="1" x14ac:dyDescent="0.2">
      <c r="E155" s="798"/>
      <c r="F155" s="798"/>
      <c r="G155" s="798"/>
      <c r="H155" s="798"/>
      <c r="I155" s="798"/>
      <c r="J155" s="798"/>
      <c r="K155" s="798"/>
      <c r="L155" s="798"/>
      <c r="M155" s="798"/>
      <c r="N155" s="798"/>
    </row>
    <row r="156" spans="5:14" ht="15.75" customHeight="1" x14ac:dyDescent="0.2">
      <c r="E156" s="798"/>
      <c r="F156" s="798"/>
      <c r="G156" s="798"/>
      <c r="H156" s="798"/>
      <c r="I156" s="798"/>
      <c r="J156" s="798"/>
      <c r="K156" s="798"/>
      <c r="L156" s="798"/>
      <c r="M156" s="798"/>
      <c r="N156" s="798"/>
    </row>
    <row r="157" spans="5:14" ht="15.75" customHeight="1" x14ac:dyDescent="0.2">
      <c r="E157" s="798"/>
      <c r="F157" s="798"/>
      <c r="G157" s="798"/>
      <c r="H157" s="798"/>
      <c r="I157" s="798"/>
      <c r="J157" s="798"/>
      <c r="K157" s="798"/>
      <c r="L157" s="798"/>
      <c r="M157" s="798"/>
      <c r="N157" s="798"/>
    </row>
    <row r="158" spans="5:14" ht="15.75" customHeight="1" x14ac:dyDescent="0.2">
      <c r="E158" s="798"/>
      <c r="F158" s="798"/>
      <c r="G158" s="798"/>
      <c r="H158" s="798"/>
      <c r="I158" s="798"/>
      <c r="J158" s="798"/>
      <c r="K158" s="798"/>
      <c r="L158" s="798"/>
      <c r="M158" s="798"/>
      <c r="N158" s="798"/>
    </row>
    <row r="159" spans="5:14" ht="15.75" customHeight="1" x14ac:dyDescent="0.2">
      <c r="E159" s="798"/>
      <c r="F159" s="798"/>
      <c r="G159" s="798"/>
      <c r="H159" s="798"/>
      <c r="I159" s="798"/>
      <c r="J159" s="798"/>
      <c r="K159" s="798"/>
      <c r="L159" s="798"/>
      <c r="M159" s="798"/>
      <c r="N159" s="798"/>
    </row>
    <row r="160" spans="5:14" ht="15.75" customHeight="1" x14ac:dyDescent="0.2">
      <c r="E160" s="798"/>
      <c r="F160" s="798"/>
      <c r="G160" s="798"/>
      <c r="H160" s="798"/>
      <c r="I160" s="798"/>
      <c r="J160" s="798"/>
      <c r="K160" s="798"/>
      <c r="L160" s="798"/>
      <c r="M160" s="798"/>
      <c r="N160" s="798"/>
    </row>
    <row r="161" spans="5:14" ht="15.75" customHeight="1" x14ac:dyDescent="0.2">
      <c r="E161" s="798"/>
      <c r="F161" s="798"/>
      <c r="G161" s="798"/>
      <c r="H161" s="798"/>
      <c r="I161" s="798"/>
      <c r="J161" s="798"/>
      <c r="K161" s="798"/>
      <c r="L161" s="798"/>
      <c r="M161" s="798"/>
      <c r="N161" s="798"/>
    </row>
    <row r="162" spans="5:14" ht="15.75" customHeight="1" x14ac:dyDescent="0.2">
      <c r="E162" s="798"/>
      <c r="F162" s="798"/>
      <c r="G162" s="798"/>
      <c r="H162" s="798"/>
      <c r="I162" s="798"/>
      <c r="J162" s="798"/>
      <c r="K162" s="798"/>
      <c r="L162" s="798"/>
      <c r="M162" s="798"/>
      <c r="N162" s="798"/>
    </row>
    <row r="163" spans="5:14" ht="15.75" customHeight="1" x14ac:dyDescent="0.2">
      <c r="E163" s="798"/>
      <c r="F163" s="798"/>
      <c r="G163" s="798"/>
      <c r="H163" s="798"/>
      <c r="I163" s="798"/>
      <c r="J163" s="798"/>
      <c r="K163" s="798"/>
      <c r="L163" s="798"/>
      <c r="M163" s="798"/>
      <c r="N163" s="798"/>
    </row>
  </sheetData>
  <mergeCells count="16">
    <mergeCell ref="B4:B6"/>
    <mergeCell ref="E2:M2"/>
    <mergeCell ref="F3:M3"/>
    <mergeCell ref="F38:M38"/>
    <mergeCell ref="F27:M27"/>
    <mergeCell ref="F115:M115"/>
    <mergeCell ref="F126:M126"/>
    <mergeCell ref="F137:M137"/>
    <mergeCell ref="E4:M4"/>
    <mergeCell ref="E9:M9"/>
    <mergeCell ref="F93:M93"/>
    <mergeCell ref="F104:M104"/>
    <mergeCell ref="F71:M71"/>
    <mergeCell ref="F60:M60"/>
    <mergeCell ref="F49:M49"/>
    <mergeCell ref="F82:M8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61"/>
  <sheetViews>
    <sheetView zoomScale="66" zoomScaleNormal="66" workbookViewId="0">
      <selection activeCell="B27" sqref="B27"/>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673</v>
      </c>
      <c r="C1" s="1140"/>
      <c r="E1" s="691"/>
      <c r="F1" s="691"/>
      <c r="G1" s="691"/>
      <c r="H1" s="691"/>
      <c r="I1" s="691"/>
      <c r="J1" s="691"/>
      <c r="K1" s="691"/>
      <c r="L1" s="691"/>
      <c r="M1" s="692"/>
    </row>
    <row r="2" spans="1:13" ht="18.75" thickBot="1" x14ac:dyDescent="0.25">
      <c r="A2" s="500"/>
      <c r="B2" s="954"/>
      <c r="C2" s="53"/>
      <c r="E2" s="1601" t="s">
        <v>545</v>
      </c>
      <c r="F2" s="1601"/>
      <c r="G2" s="1601"/>
      <c r="H2" s="1601"/>
      <c r="I2" s="1601"/>
      <c r="J2" s="1601"/>
      <c r="K2" s="1601"/>
      <c r="L2" s="1601"/>
      <c r="M2" s="1601"/>
    </row>
    <row r="3" spans="1:13" ht="18.75" thickBot="1" x14ac:dyDescent="0.25">
      <c r="A3" s="500"/>
      <c r="B3" s="235" t="s">
        <v>82</v>
      </c>
      <c r="C3" s="53"/>
      <c r="E3" s="693"/>
      <c r="F3" s="1602"/>
      <c r="G3" s="1602"/>
      <c r="H3" s="1602"/>
      <c r="I3" s="1602"/>
      <c r="J3" s="1602"/>
      <c r="K3" s="1602"/>
      <c r="L3" s="1602"/>
      <c r="M3" s="1602"/>
    </row>
    <row r="4" spans="1:13" ht="15.75" customHeight="1" x14ac:dyDescent="0.2">
      <c r="A4" s="500"/>
      <c r="B4" s="1250" t="str">
        <f>Title!$B$4</f>
        <v>R6</v>
      </c>
      <c r="C4" s="53"/>
      <c r="E4" s="924"/>
      <c r="F4" s="1603" t="s">
        <v>658</v>
      </c>
      <c r="G4" s="1603"/>
      <c r="H4" s="1603"/>
      <c r="I4" s="1603"/>
      <c r="J4" s="1603"/>
      <c r="K4" s="1603"/>
      <c r="L4" s="1603"/>
      <c r="M4" s="1603"/>
    </row>
    <row r="5" spans="1:13" ht="15.75" x14ac:dyDescent="0.2">
      <c r="A5" s="500"/>
      <c r="B5" s="1251"/>
      <c r="C5" s="53"/>
      <c r="E5" s="865"/>
      <c r="F5" s="866" t="s">
        <v>6</v>
      </c>
      <c r="G5" s="655" t="s">
        <v>517</v>
      </c>
      <c r="H5" s="867"/>
      <c r="I5" s="868"/>
      <c r="J5" s="868"/>
      <c r="K5" s="868"/>
      <c r="L5" s="868"/>
      <c r="M5" s="905"/>
    </row>
    <row r="6" spans="1:13" ht="16.5" thickBot="1" x14ac:dyDescent="0.25">
      <c r="A6" s="500"/>
      <c r="B6" s="1252"/>
      <c r="C6" s="53"/>
      <c r="E6" s="865"/>
      <c r="F6" s="866" t="s">
        <v>6</v>
      </c>
      <c r="G6" s="655" t="s">
        <v>518</v>
      </c>
      <c r="H6" s="867"/>
      <c r="I6" s="868"/>
      <c r="J6" s="868"/>
      <c r="K6" s="868"/>
      <c r="L6" s="868"/>
      <c r="M6" s="905"/>
    </row>
    <row r="7" spans="1:13" ht="16.5" thickBot="1" x14ac:dyDescent="0.25">
      <c r="A7" s="500"/>
      <c r="B7" s="54"/>
      <c r="C7" s="431"/>
      <c r="E7" s="865"/>
      <c r="F7" s="866" t="s">
        <v>6</v>
      </c>
      <c r="G7" s="655" t="s">
        <v>622</v>
      </c>
      <c r="H7" s="867"/>
      <c r="I7" s="868"/>
      <c r="J7" s="868"/>
      <c r="K7" s="868"/>
      <c r="L7" s="868"/>
      <c r="M7" s="905"/>
    </row>
    <row r="8" spans="1:13" ht="18" customHeight="1" x14ac:dyDescent="0.2">
      <c r="A8" s="500"/>
      <c r="B8" s="955" t="s">
        <v>136</v>
      </c>
      <c r="C8" s="392"/>
      <c r="E8" s="870"/>
      <c r="F8" s="870"/>
      <c r="G8" s="871"/>
      <c r="H8" s="656"/>
      <c r="I8" s="872"/>
      <c r="J8" s="656"/>
      <c r="K8" s="656"/>
      <c r="L8" s="657"/>
      <c r="M8" s="720"/>
    </row>
    <row r="9" spans="1:13" ht="18" customHeight="1" x14ac:dyDescent="0.2">
      <c r="A9" s="500"/>
      <c r="B9" s="956" t="s">
        <v>163</v>
      </c>
      <c r="C9" s="392"/>
      <c r="E9" s="870"/>
      <c r="F9" s="870"/>
      <c r="G9" s="1588" t="s">
        <v>655</v>
      </c>
      <c r="H9" s="1588"/>
      <c r="I9" s="1588"/>
      <c r="J9" s="1588"/>
      <c r="K9" s="1588"/>
      <c r="L9" s="1588"/>
      <c r="M9" s="1588"/>
    </row>
    <row r="10" spans="1:13" ht="18" x14ac:dyDescent="0.2">
      <c r="A10" s="500"/>
      <c r="B10" s="535"/>
      <c r="C10" s="538"/>
      <c r="E10" s="873"/>
      <c r="F10" s="873"/>
      <c r="G10" s="667"/>
      <c r="H10" s="667"/>
      <c r="I10" s="667"/>
      <c r="J10" s="667"/>
      <c r="K10" s="667"/>
      <c r="L10" s="667"/>
      <c r="M10" s="721"/>
    </row>
    <row r="11" spans="1:13" ht="15.75" x14ac:dyDescent="0.2">
      <c r="A11" s="500"/>
      <c r="B11" s="957" t="s">
        <v>501</v>
      </c>
      <c r="C11" s="392"/>
      <c r="E11" s="906"/>
      <c r="F11" s="906"/>
      <c r="G11" s="512">
        <v>1</v>
      </c>
      <c r="H11" s="276" t="s">
        <v>0</v>
      </c>
      <c r="I11" s="279" t="s">
        <v>142</v>
      </c>
      <c r="J11" s="276" t="s">
        <v>208</v>
      </c>
      <c r="K11" s="276" t="s">
        <v>1</v>
      </c>
      <c r="L11" s="277">
        <v>0</v>
      </c>
      <c r="M11" s="728">
        <v>0.33333333333333331</v>
      </c>
    </row>
    <row r="12" spans="1:13" ht="15.75" x14ac:dyDescent="0.2">
      <c r="A12" s="52"/>
      <c r="B12" s="536" t="s">
        <v>502</v>
      </c>
      <c r="C12" s="53"/>
      <c r="E12" s="873"/>
      <c r="F12" s="873"/>
      <c r="G12" s="662">
        <v>2</v>
      </c>
      <c r="H12" s="660" t="s">
        <v>0</v>
      </c>
      <c r="I12" s="671" t="s">
        <v>403</v>
      </c>
      <c r="J12" s="660" t="s">
        <v>208</v>
      </c>
      <c r="K12" s="660" t="s">
        <v>1</v>
      </c>
      <c r="L12" s="661">
        <v>5</v>
      </c>
      <c r="M12" s="729">
        <f t="shared" ref="M12:M17" si="0">M11+TIME(0,L12,)</f>
        <v>0.33680555555555552</v>
      </c>
    </row>
    <row r="13" spans="1:13" ht="15.75" x14ac:dyDescent="0.2">
      <c r="A13" s="500"/>
      <c r="B13" s="958" t="s">
        <v>189</v>
      </c>
      <c r="C13" s="392"/>
      <c r="E13" s="906"/>
      <c r="F13" s="906"/>
      <c r="G13" s="907">
        <v>3</v>
      </c>
      <c r="H13" s="275" t="s">
        <v>0</v>
      </c>
      <c r="I13" s="279" t="s">
        <v>397</v>
      </c>
      <c r="J13" s="276" t="s">
        <v>208</v>
      </c>
      <c r="K13" s="276" t="s">
        <v>1</v>
      </c>
      <c r="L13" s="277">
        <v>5</v>
      </c>
      <c r="M13" s="728">
        <f t="shared" si="0"/>
        <v>0.34027777777777773</v>
      </c>
    </row>
    <row r="14" spans="1:13" ht="15.75" x14ac:dyDescent="0.2">
      <c r="A14" s="52"/>
      <c r="B14" s="959" t="s">
        <v>299</v>
      </c>
      <c r="C14" s="392"/>
      <c r="E14" s="873"/>
      <c r="F14" s="873"/>
      <c r="G14" s="662">
        <v>5</v>
      </c>
      <c r="H14" s="660" t="s">
        <v>0</v>
      </c>
      <c r="I14" s="671" t="s">
        <v>398</v>
      </c>
      <c r="J14" s="660" t="s">
        <v>208</v>
      </c>
      <c r="K14" s="660" t="s">
        <v>4</v>
      </c>
      <c r="L14" s="661">
        <v>10</v>
      </c>
      <c r="M14" s="729">
        <f t="shared" si="0"/>
        <v>0.34722222222222215</v>
      </c>
    </row>
    <row r="15" spans="1:13" ht="15.75" x14ac:dyDescent="0.2">
      <c r="A15" s="52"/>
      <c r="B15" s="960" t="s">
        <v>335</v>
      </c>
      <c r="C15" s="392"/>
      <c r="E15" s="906"/>
      <c r="F15" s="906"/>
      <c r="G15" s="512">
        <v>6</v>
      </c>
      <c r="H15" s="276" t="s">
        <v>2</v>
      </c>
      <c r="I15" s="279" t="s">
        <v>3</v>
      </c>
      <c r="J15" s="276" t="s">
        <v>208</v>
      </c>
      <c r="K15" s="276" t="s">
        <v>4</v>
      </c>
      <c r="L15" s="277">
        <v>5</v>
      </c>
      <c r="M15" s="728">
        <f t="shared" si="0"/>
        <v>0.35069444444444436</v>
      </c>
    </row>
    <row r="16" spans="1:13" ht="15.75" x14ac:dyDescent="0.2">
      <c r="A16" s="52"/>
      <c r="B16" s="961" t="s">
        <v>420</v>
      </c>
      <c r="C16" s="393"/>
      <c r="E16" s="906"/>
      <c r="F16" s="906"/>
      <c r="G16" s="899">
        <v>7</v>
      </c>
      <c r="H16" s="710" t="s">
        <v>62</v>
      </c>
      <c r="I16" s="279" t="s">
        <v>519</v>
      </c>
      <c r="J16" s="710" t="s">
        <v>208</v>
      </c>
      <c r="K16" s="710" t="s">
        <v>4</v>
      </c>
      <c r="L16" s="715">
        <v>95</v>
      </c>
      <c r="M16" s="728">
        <f t="shared" si="0"/>
        <v>0.41666666666666657</v>
      </c>
    </row>
    <row r="17" spans="1:13" ht="15.75" x14ac:dyDescent="0.2">
      <c r="A17" s="52"/>
      <c r="B17" s="962" t="s">
        <v>445</v>
      </c>
      <c r="C17" s="339"/>
      <c r="E17" s="873"/>
      <c r="F17" s="873"/>
      <c r="G17" s="908">
        <v>8</v>
      </c>
      <c r="H17" s="885" t="s">
        <v>0</v>
      </c>
      <c r="I17" s="909" t="s">
        <v>372</v>
      </c>
      <c r="J17" s="716" t="s">
        <v>208</v>
      </c>
      <c r="K17" s="716" t="s">
        <v>4</v>
      </c>
      <c r="L17" s="717">
        <v>0</v>
      </c>
      <c r="M17" s="729">
        <f t="shared" si="0"/>
        <v>0.41666666666666657</v>
      </c>
    </row>
    <row r="18" spans="1:13" ht="15.75" x14ac:dyDescent="0.2">
      <c r="A18" s="52"/>
      <c r="B18" s="54"/>
      <c r="C18" s="53"/>
      <c r="E18" s="906"/>
      <c r="F18" s="906"/>
      <c r="G18" s="899"/>
      <c r="H18" s="710"/>
      <c r="I18" s="910"/>
      <c r="J18" s="586"/>
      <c r="K18" s="586"/>
      <c r="L18" s="715"/>
      <c r="M18" s="722"/>
    </row>
    <row r="19" spans="1:13" ht="15.75" x14ac:dyDescent="0.2">
      <c r="A19" s="500"/>
      <c r="B19" s="957" t="s">
        <v>505</v>
      </c>
      <c r="C19" s="392"/>
      <c r="E19" s="870"/>
      <c r="F19" s="870"/>
      <c r="G19" s="871"/>
      <c r="H19" s="656"/>
      <c r="I19" s="872"/>
      <c r="J19" s="656"/>
      <c r="K19" s="656"/>
      <c r="L19" s="657"/>
      <c r="M19" s="720"/>
    </row>
    <row r="20" spans="1:13" ht="18" x14ac:dyDescent="0.2">
      <c r="A20" s="52"/>
      <c r="B20" s="536" t="s">
        <v>506</v>
      </c>
      <c r="C20" s="53"/>
      <c r="E20" s="870"/>
      <c r="F20" s="870"/>
      <c r="G20" s="1588" t="s">
        <v>656</v>
      </c>
      <c r="H20" s="1588"/>
      <c r="I20" s="1588"/>
      <c r="J20" s="1588"/>
      <c r="K20" s="1588"/>
      <c r="L20" s="1588"/>
      <c r="M20" s="1588"/>
    </row>
    <row r="21" spans="1:13" ht="18" customHeight="1" x14ac:dyDescent="0.2">
      <c r="A21" s="500"/>
      <c r="B21" s="963" t="s">
        <v>295</v>
      </c>
      <c r="C21" s="392"/>
      <c r="E21" s="873"/>
      <c r="F21" s="873"/>
      <c r="G21" s="667"/>
      <c r="H21" s="667"/>
      <c r="I21" s="667"/>
      <c r="J21" s="667"/>
      <c r="K21" s="667"/>
      <c r="L21" s="667"/>
      <c r="M21" s="721"/>
    </row>
    <row r="22" spans="1:13" ht="18" customHeight="1" x14ac:dyDescent="0.25">
      <c r="A22" s="52"/>
      <c r="B22" s="1141" t="s">
        <v>334</v>
      </c>
      <c r="C22" s="392"/>
      <c r="E22" s="906"/>
      <c r="F22" s="906"/>
      <c r="G22" s="512">
        <v>9</v>
      </c>
      <c r="H22" s="276" t="s">
        <v>0</v>
      </c>
      <c r="I22" s="279" t="s">
        <v>142</v>
      </c>
      <c r="J22" s="276" t="s">
        <v>208</v>
      </c>
      <c r="K22" s="276" t="s">
        <v>1</v>
      </c>
      <c r="L22" s="277">
        <v>0</v>
      </c>
      <c r="M22" s="728">
        <v>0.4375</v>
      </c>
    </row>
    <row r="23" spans="1:13" ht="15.75" x14ac:dyDescent="0.25">
      <c r="A23" s="52"/>
      <c r="B23" s="965" t="s">
        <v>353</v>
      </c>
      <c r="C23" s="392"/>
      <c r="E23" s="873"/>
      <c r="F23" s="873"/>
      <c r="G23" s="662">
        <v>10</v>
      </c>
      <c r="H23" s="660" t="s">
        <v>0</v>
      </c>
      <c r="I23" s="671" t="s">
        <v>403</v>
      </c>
      <c r="J23" s="660" t="s">
        <v>208</v>
      </c>
      <c r="K23" s="660" t="s">
        <v>1</v>
      </c>
      <c r="L23" s="661">
        <v>5</v>
      </c>
      <c r="M23" s="729">
        <f t="shared" ref="M23:M28" si="1">M22+TIME(0,L23,)</f>
        <v>0.44097222222222221</v>
      </c>
    </row>
    <row r="24" spans="1:13" ht="15.75" x14ac:dyDescent="0.2">
      <c r="A24" s="52"/>
      <c r="B24" s="1137" t="s">
        <v>352</v>
      </c>
      <c r="C24" s="392"/>
      <c r="E24" s="906"/>
      <c r="F24" s="906"/>
      <c r="G24" s="512">
        <v>11</v>
      </c>
      <c r="H24" s="276" t="s">
        <v>2</v>
      </c>
      <c r="I24" s="279" t="s">
        <v>3</v>
      </c>
      <c r="J24" s="276" t="s">
        <v>208</v>
      </c>
      <c r="K24" s="276" t="s">
        <v>4</v>
      </c>
      <c r="L24" s="277">
        <v>5</v>
      </c>
      <c r="M24" s="728">
        <f t="shared" si="1"/>
        <v>0.44444444444444442</v>
      </c>
    </row>
    <row r="25" spans="1:13" ht="15.75" x14ac:dyDescent="0.2">
      <c r="A25" s="52"/>
      <c r="B25" s="1138" t="s">
        <v>422</v>
      </c>
      <c r="C25" s="392"/>
      <c r="E25" s="906"/>
      <c r="F25" s="906"/>
      <c r="G25" s="899">
        <v>12</v>
      </c>
      <c r="H25" s="710" t="s">
        <v>62</v>
      </c>
      <c r="I25" s="279" t="s">
        <v>520</v>
      </c>
      <c r="J25" s="276" t="s">
        <v>208</v>
      </c>
      <c r="K25" s="276" t="s">
        <v>4</v>
      </c>
      <c r="L25" s="277">
        <v>85</v>
      </c>
      <c r="M25" s="728">
        <f t="shared" si="1"/>
        <v>0.50347222222222221</v>
      </c>
    </row>
    <row r="26" spans="1:13" ht="15.75" x14ac:dyDescent="0.25">
      <c r="A26" s="52"/>
      <c r="B26" s="1143" t="s">
        <v>423</v>
      </c>
      <c r="C26" s="392"/>
      <c r="E26" s="906"/>
      <c r="F26" s="906"/>
      <c r="G26" s="899">
        <v>13</v>
      </c>
      <c r="H26" s="710" t="s">
        <v>62</v>
      </c>
      <c r="I26" s="279" t="s">
        <v>657</v>
      </c>
      <c r="J26" s="710" t="s">
        <v>208</v>
      </c>
      <c r="K26" s="710" t="s">
        <v>4</v>
      </c>
      <c r="L26" s="277">
        <v>15</v>
      </c>
      <c r="M26" s="728">
        <f t="shared" si="1"/>
        <v>0.51388888888888884</v>
      </c>
    </row>
    <row r="27" spans="1:13" ht="15.75" x14ac:dyDescent="0.2">
      <c r="A27" s="52"/>
      <c r="B27" s="1142" t="s">
        <v>38</v>
      </c>
      <c r="C27" s="392"/>
      <c r="E27" s="873"/>
      <c r="F27" s="873"/>
      <c r="G27" s="911">
        <v>14</v>
      </c>
      <c r="H27" s="885" t="s">
        <v>62</v>
      </c>
      <c r="I27" s="671" t="s">
        <v>401</v>
      </c>
      <c r="J27" s="885"/>
      <c r="K27" s="885" t="s">
        <v>4</v>
      </c>
      <c r="L27" s="661">
        <v>10</v>
      </c>
      <c r="M27" s="730">
        <f t="shared" si="1"/>
        <v>0.52083333333333326</v>
      </c>
    </row>
    <row r="28" spans="1:13" ht="18" x14ac:dyDescent="0.2">
      <c r="A28" s="52"/>
      <c r="B28" s="970" t="s">
        <v>32</v>
      </c>
      <c r="C28" s="392"/>
      <c r="E28" s="906"/>
      <c r="F28" s="906"/>
      <c r="G28" s="813">
        <v>15</v>
      </c>
      <c r="H28" s="813" t="s">
        <v>0</v>
      </c>
      <c r="I28" s="912" t="s">
        <v>211</v>
      </c>
      <c r="J28" s="710"/>
      <c r="K28" s="710"/>
      <c r="L28" s="715"/>
      <c r="M28" s="728">
        <f t="shared" si="1"/>
        <v>0.52083333333333326</v>
      </c>
    </row>
    <row r="29" spans="1:13" ht="15.75" x14ac:dyDescent="0.2">
      <c r="A29" s="52"/>
      <c r="B29" s="54"/>
      <c r="C29" s="53"/>
      <c r="E29" s="873"/>
      <c r="F29" s="873"/>
      <c r="G29" s="664"/>
      <c r="H29" s="664"/>
      <c r="I29" s="664"/>
      <c r="J29" s="885"/>
      <c r="K29" s="885"/>
      <c r="L29" s="885"/>
      <c r="M29" s="723"/>
    </row>
    <row r="30" spans="1:13" ht="15.75" x14ac:dyDescent="0.2">
      <c r="A30" s="52"/>
      <c r="B30" s="54"/>
      <c r="C30" s="53"/>
      <c r="E30" s="906"/>
      <c r="F30" s="906"/>
      <c r="G30" s="813"/>
      <c r="H30" s="813"/>
      <c r="I30" s="711" t="s">
        <v>377</v>
      </c>
      <c r="J30" s="710"/>
      <c r="K30" s="710"/>
      <c r="L30" s="710"/>
      <c r="M30" s="724"/>
    </row>
    <row r="31" spans="1:13" ht="15.75" x14ac:dyDescent="0.2">
      <c r="A31" s="52"/>
      <c r="B31" s="54"/>
      <c r="C31" s="53"/>
      <c r="E31" s="873"/>
      <c r="F31" s="873"/>
      <c r="G31" s="664"/>
      <c r="H31" s="664"/>
      <c r="I31" s="663" t="s">
        <v>378</v>
      </c>
      <c r="J31" s="885"/>
      <c r="K31" s="885"/>
      <c r="L31" s="885"/>
      <c r="M31" s="723"/>
    </row>
    <row r="32" spans="1:13" ht="18" customHeight="1" x14ac:dyDescent="0.2">
      <c r="A32" s="52"/>
      <c r="B32" s="54"/>
      <c r="C32" s="53"/>
      <c r="E32" s="709"/>
      <c r="F32" s="913"/>
      <c r="G32" s="813" t="s">
        <v>7</v>
      </c>
      <c r="H32" s="813"/>
      <c r="I32" s="284"/>
      <c r="J32" s="813"/>
      <c r="K32" s="813"/>
      <c r="L32" s="712"/>
      <c r="M32" s="725"/>
    </row>
    <row r="33" spans="1:13" ht="15.75" x14ac:dyDescent="0.2">
      <c r="A33" s="500"/>
      <c r="B33" s="957" t="s">
        <v>503</v>
      </c>
      <c r="C33" s="392"/>
      <c r="E33" s="665"/>
      <c r="F33" s="886"/>
      <c r="G33" s="666"/>
      <c r="H33" s="666"/>
      <c r="I33" s="666" t="s">
        <v>379</v>
      </c>
      <c r="J33" s="664"/>
      <c r="K33" s="663"/>
      <c r="L33" s="669"/>
      <c r="M33" s="726"/>
    </row>
    <row r="34" spans="1:13" ht="15.75" x14ac:dyDescent="0.2">
      <c r="A34" s="52"/>
      <c r="B34" s="536" t="s">
        <v>504</v>
      </c>
      <c r="C34" s="53"/>
      <c r="E34" s="709"/>
      <c r="F34" s="914"/>
      <c r="G34" s="713"/>
      <c r="H34" s="713"/>
      <c r="I34" s="284" t="s">
        <v>380</v>
      </c>
      <c r="J34" s="813"/>
      <c r="K34" s="284"/>
      <c r="L34" s="709"/>
      <c r="M34" s="725"/>
    </row>
    <row r="35" spans="1:13" ht="15.75" x14ac:dyDescent="0.2">
      <c r="A35" s="52"/>
      <c r="B35" s="1135" t="s">
        <v>544</v>
      </c>
      <c r="C35" s="392"/>
      <c r="E35" s="888"/>
      <c r="F35" s="888"/>
      <c r="G35" s="673"/>
      <c r="H35" s="673"/>
      <c r="I35" s="666"/>
      <c r="J35" s="666"/>
      <c r="K35" s="666"/>
      <c r="L35" s="888"/>
      <c r="M35" s="915"/>
    </row>
    <row r="36" spans="1:13" ht="15.75" x14ac:dyDescent="0.2">
      <c r="A36" s="52"/>
      <c r="B36" s="1136" t="s">
        <v>498</v>
      </c>
      <c r="C36" s="392"/>
      <c r="E36" s="916"/>
      <c r="F36" s="916"/>
      <c r="G36" s="713"/>
      <c r="H36" s="713"/>
      <c r="I36" s="284" t="s">
        <v>361</v>
      </c>
      <c r="J36" s="713"/>
      <c r="K36" s="284"/>
      <c r="L36" s="916"/>
      <c r="M36" s="917"/>
    </row>
    <row r="37" spans="1:13" ht="15.75" x14ac:dyDescent="0.2">
      <c r="A37" s="52"/>
      <c r="B37" s="54"/>
      <c r="C37" s="53"/>
      <c r="E37" s="888"/>
      <c r="F37" s="888"/>
      <c r="G37" s="673"/>
      <c r="H37" s="673"/>
      <c r="I37" s="666" t="s">
        <v>362</v>
      </c>
      <c r="J37" s="673"/>
      <c r="K37" s="666"/>
      <c r="L37" s="888"/>
      <c r="M37" s="915"/>
    </row>
    <row r="38" spans="1:13" ht="16.5" thickBot="1" x14ac:dyDescent="0.25">
      <c r="A38" s="52"/>
      <c r="B38" s="54"/>
      <c r="C38" s="53"/>
      <c r="E38" s="916"/>
      <c r="F38" s="916"/>
      <c r="G38" s="713"/>
      <c r="H38" s="713"/>
      <c r="I38" s="284"/>
      <c r="J38" s="713"/>
      <c r="K38" s="284"/>
      <c r="L38" s="916"/>
      <c r="M38" s="917"/>
    </row>
    <row r="39" spans="1:13" ht="20.25" x14ac:dyDescent="0.2">
      <c r="A39" s="52"/>
      <c r="B39" s="973" t="s">
        <v>358</v>
      </c>
      <c r="C39" s="394"/>
      <c r="E39" s="918"/>
      <c r="F39" s="918"/>
      <c r="G39" s="918"/>
      <c r="H39" s="918"/>
      <c r="I39" s="918"/>
      <c r="J39" s="918"/>
      <c r="K39" s="918"/>
      <c r="L39" s="919"/>
      <c r="M39" s="920"/>
    </row>
    <row r="40" spans="1:13" ht="18" customHeight="1" x14ac:dyDescent="0.2">
      <c r="A40" s="52"/>
      <c r="B40" s="974" t="s">
        <v>307</v>
      </c>
      <c r="C40" s="394"/>
      <c r="E40" s="893"/>
      <c r="F40" s="893"/>
      <c r="G40" s="893"/>
      <c r="H40" s="893"/>
      <c r="I40" s="893"/>
      <c r="J40" s="893"/>
      <c r="K40" s="893"/>
      <c r="L40" s="893"/>
      <c r="M40" s="921"/>
    </row>
    <row r="41" spans="1:13" ht="14.25" x14ac:dyDescent="0.2">
      <c r="A41" s="52"/>
      <c r="B41" s="975" t="s">
        <v>285</v>
      </c>
      <c r="C41" s="394"/>
      <c r="E41" s="922"/>
      <c r="F41" s="922"/>
      <c r="G41" s="922"/>
      <c r="H41" s="922"/>
      <c r="I41" s="922"/>
      <c r="J41" s="922"/>
      <c r="K41" s="922"/>
      <c r="L41" s="922"/>
      <c r="M41" s="923"/>
    </row>
    <row r="42" spans="1:13" ht="14.25" x14ac:dyDescent="0.2">
      <c r="A42" s="52"/>
      <c r="B42" s="976" t="s">
        <v>137</v>
      </c>
      <c r="C42" s="394"/>
      <c r="E42" s="922"/>
      <c r="F42" s="922"/>
      <c r="G42" s="922"/>
      <c r="H42" s="922"/>
      <c r="I42" s="922"/>
      <c r="J42" s="922"/>
      <c r="K42" s="922"/>
      <c r="L42" s="922"/>
      <c r="M42" s="923"/>
    </row>
    <row r="43" spans="1:13" ht="14.25" x14ac:dyDescent="0.2">
      <c r="A43" s="52"/>
      <c r="B43" s="977" t="s">
        <v>138</v>
      </c>
      <c r="C43" s="394"/>
      <c r="E43" s="922"/>
      <c r="F43" s="922"/>
      <c r="G43" s="922"/>
      <c r="H43" s="922"/>
      <c r="I43" s="922"/>
      <c r="J43" s="922"/>
      <c r="K43" s="922"/>
      <c r="L43" s="922"/>
      <c r="M43" s="923"/>
    </row>
    <row r="44" spans="1:13" ht="14.25" x14ac:dyDescent="0.2">
      <c r="A44" s="52"/>
      <c r="B44" s="978" t="s">
        <v>135</v>
      </c>
      <c r="C44" s="394"/>
      <c r="E44" s="922"/>
      <c r="F44" s="922"/>
      <c r="G44" s="922"/>
      <c r="H44" s="922"/>
      <c r="I44" s="922"/>
      <c r="J44" s="922"/>
      <c r="K44" s="922"/>
      <c r="L44" s="922"/>
      <c r="M44" s="923"/>
    </row>
    <row r="45" spans="1:13" ht="14.25" x14ac:dyDescent="0.2">
      <c r="A45" s="52"/>
      <c r="B45" s="979" t="s">
        <v>303</v>
      </c>
      <c r="C45" s="394"/>
      <c r="E45" s="922"/>
      <c r="F45" s="922"/>
      <c r="G45" s="922"/>
      <c r="H45" s="922"/>
      <c r="I45" s="922"/>
      <c r="J45" s="922"/>
      <c r="K45" s="922"/>
      <c r="L45" s="922"/>
      <c r="M45" s="923"/>
    </row>
    <row r="46" spans="1:13" ht="14.25" x14ac:dyDescent="0.2">
      <c r="A46" s="52"/>
      <c r="B46" s="979" t="s">
        <v>304</v>
      </c>
      <c r="C46" s="394"/>
      <c r="E46" s="922"/>
      <c r="F46" s="922"/>
      <c r="G46" s="922"/>
      <c r="H46" s="922"/>
      <c r="I46" s="922"/>
      <c r="J46" s="922"/>
      <c r="K46" s="922"/>
      <c r="L46" s="922"/>
      <c r="M46" s="923"/>
    </row>
    <row r="47" spans="1:13" ht="14.25" x14ac:dyDescent="0.2">
      <c r="A47" s="52"/>
      <c r="B47" s="979" t="s">
        <v>167</v>
      </c>
      <c r="C47" s="394"/>
      <c r="E47" s="922"/>
      <c r="F47" s="922"/>
      <c r="G47" s="922"/>
      <c r="H47" s="922"/>
      <c r="I47" s="922"/>
      <c r="J47" s="922"/>
      <c r="K47" s="922"/>
      <c r="L47" s="922"/>
      <c r="M47" s="923"/>
    </row>
    <row r="48" spans="1:13" ht="14.25" x14ac:dyDescent="0.2">
      <c r="A48" s="52"/>
      <c r="B48" s="979" t="s">
        <v>309</v>
      </c>
      <c r="C48" s="394"/>
      <c r="E48" s="922"/>
      <c r="F48" s="922"/>
      <c r="G48" s="922"/>
      <c r="H48" s="922"/>
      <c r="I48" s="922"/>
      <c r="J48" s="922"/>
      <c r="K48" s="922"/>
      <c r="L48" s="922"/>
      <c r="M48" s="923"/>
    </row>
    <row r="49" spans="1:13" ht="14.25" x14ac:dyDescent="0.2">
      <c r="A49" s="52"/>
      <c r="B49" s="979" t="s">
        <v>305</v>
      </c>
      <c r="C49" s="394"/>
      <c r="E49" s="922"/>
      <c r="F49" s="922"/>
      <c r="G49" s="922"/>
      <c r="H49" s="922"/>
      <c r="I49" s="922"/>
      <c r="J49" s="922"/>
      <c r="K49" s="922"/>
      <c r="L49" s="922"/>
      <c r="M49" s="923"/>
    </row>
    <row r="50" spans="1:13" ht="18.75" customHeight="1" x14ac:dyDescent="0.2">
      <c r="A50" s="52"/>
      <c r="B50" s="979" t="s">
        <v>166</v>
      </c>
      <c r="C50" s="394"/>
      <c r="E50" s="922"/>
      <c r="F50" s="922"/>
      <c r="G50" s="922"/>
      <c r="H50" s="922"/>
      <c r="I50" s="922"/>
      <c r="J50" s="922"/>
      <c r="K50" s="922"/>
      <c r="L50" s="922"/>
      <c r="M50" s="923"/>
    </row>
    <row r="51" spans="1:13" ht="14.25" x14ac:dyDescent="0.2">
      <c r="A51" s="52"/>
      <c r="B51" s="979" t="s">
        <v>306</v>
      </c>
      <c r="C51" s="394"/>
      <c r="E51" s="922"/>
      <c r="F51" s="922"/>
      <c r="G51" s="922"/>
      <c r="H51" s="922"/>
      <c r="I51" s="922"/>
      <c r="J51" s="922"/>
      <c r="K51" s="922"/>
      <c r="L51" s="922"/>
      <c r="M51" s="923"/>
    </row>
    <row r="52" spans="1:13" ht="14.25" x14ac:dyDescent="0.2">
      <c r="A52" s="52"/>
      <c r="B52" s="980" t="s">
        <v>139</v>
      </c>
      <c r="C52" s="394"/>
      <c r="E52" s="922"/>
      <c r="F52" s="922"/>
      <c r="G52" s="922"/>
      <c r="H52" s="922"/>
      <c r="I52" s="922"/>
      <c r="J52" s="922"/>
      <c r="K52" s="922"/>
      <c r="L52" s="922"/>
      <c r="M52" s="923"/>
    </row>
    <row r="53" spans="1:13" x14ac:dyDescent="0.2">
      <c r="A53" s="52"/>
      <c r="B53" s="54"/>
      <c r="C53" s="53"/>
      <c r="E53" s="922"/>
      <c r="F53" s="922"/>
      <c r="G53" s="922"/>
      <c r="H53" s="922"/>
      <c r="I53" s="922"/>
      <c r="J53" s="922"/>
      <c r="K53" s="922"/>
      <c r="L53" s="922"/>
      <c r="M53" s="923"/>
    </row>
    <row r="54" spans="1:13" ht="16.5" thickBot="1" x14ac:dyDescent="0.25">
      <c r="A54" s="501"/>
      <c r="B54" s="502" t="s">
        <v>673</v>
      </c>
      <c r="C54" s="503"/>
      <c r="E54" s="922"/>
      <c r="F54" s="922"/>
      <c r="G54" s="922"/>
      <c r="H54" s="922"/>
      <c r="I54" s="922"/>
      <c r="J54" s="922"/>
      <c r="K54" s="922"/>
      <c r="L54" s="922"/>
      <c r="M54" s="923"/>
    </row>
    <row r="55" spans="1:13" x14ac:dyDescent="0.2">
      <c r="A55" s="798"/>
      <c r="B55" s="798"/>
      <c r="C55" s="798"/>
      <c r="E55" s="922"/>
      <c r="F55" s="922"/>
      <c r="G55" s="922"/>
      <c r="H55" s="922"/>
      <c r="I55" s="922"/>
      <c r="J55" s="922"/>
      <c r="K55" s="922"/>
      <c r="L55" s="922"/>
      <c r="M55" s="923"/>
    </row>
    <row r="56" spans="1:13" x14ac:dyDescent="0.2">
      <c r="A56" s="798"/>
      <c r="B56" s="798"/>
      <c r="C56" s="798"/>
      <c r="E56" s="922"/>
      <c r="F56" s="922"/>
      <c r="G56" s="922"/>
      <c r="H56" s="922"/>
      <c r="I56" s="922"/>
      <c r="J56" s="922"/>
      <c r="K56" s="922"/>
      <c r="L56" s="922"/>
      <c r="M56" s="923"/>
    </row>
    <row r="57" spans="1:13" x14ac:dyDescent="0.2">
      <c r="A57" s="798"/>
      <c r="B57" s="798"/>
      <c r="C57" s="798"/>
      <c r="E57" s="922"/>
      <c r="F57" s="922"/>
      <c r="G57" s="922"/>
      <c r="H57" s="922"/>
      <c r="I57" s="922"/>
      <c r="J57" s="922"/>
      <c r="K57" s="922"/>
      <c r="L57" s="922"/>
      <c r="M57" s="923"/>
    </row>
    <row r="58" spans="1:13" x14ac:dyDescent="0.2">
      <c r="A58" s="798"/>
      <c r="B58" s="798"/>
      <c r="C58" s="798"/>
      <c r="E58" s="922"/>
      <c r="F58" s="922"/>
      <c r="G58" s="922"/>
      <c r="H58" s="922"/>
      <c r="I58" s="922"/>
      <c r="J58" s="922"/>
      <c r="K58" s="922"/>
      <c r="L58" s="922"/>
      <c r="M58" s="923"/>
    </row>
    <row r="59" spans="1:13" x14ac:dyDescent="0.2">
      <c r="A59" s="798"/>
      <c r="B59" s="798"/>
      <c r="C59" s="798"/>
      <c r="E59" s="922"/>
      <c r="F59" s="922"/>
      <c r="G59" s="922"/>
      <c r="H59" s="922"/>
      <c r="I59" s="922"/>
      <c r="J59" s="922"/>
      <c r="K59" s="922"/>
      <c r="L59" s="922"/>
      <c r="M59" s="923"/>
    </row>
    <row r="60" spans="1:13" x14ac:dyDescent="0.2">
      <c r="A60" s="798"/>
      <c r="B60" s="798"/>
      <c r="C60" s="798"/>
      <c r="E60" s="922"/>
      <c r="F60" s="922"/>
      <c r="G60" s="922"/>
      <c r="H60" s="922"/>
      <c r="I60" s="922"/>
      <c r="J60" s="922"/>
      <c r="K60" s="922"/>
      <c r="L60" s="922"/>
      <c r="M60" s="923"/>
    </row>
    <row r="61" spans="1:13" x14ac:dyDescent="0.2">
      <c r="A61" s="798"/>
      <c r="B61" s="798"/>
      <c r="C61" s="798"/>
      <c r="E61" s="922"/>
      <c r="F61" s="922"/>
      <c r="G61" s="922"/>
      <c r="H61" s="922"/>
      <c r="I61" s="922"/>
      <c r="J61" s="922"/>
      <c r="K61" s="922"/>
      <c r="L61" s="922"/>
      <c r="M61" s="923"/>
    </row>
  </sheetData>
  <mergeCells count="6">
    <mergeCell ref="G20:M20"/>
    <mergeCell ref="G9:M9"/>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M68"/>
  <sheetViews>
    <sheetView zoomScale="50" zoomScaleNormal="50" workbookViewId="0">
      <selection activeCell="B35" sqref="B35"/>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8" max="8" width="79.42578125" customWidth="1"/>
    <col min="9" max="9" width="4.5703125" customWidth="1"/>
    <col min="11" max="11" width="8" customWidth="1"/>
  </cols>
  <sheetData>
    <row r="1" spans="1:13" ht="15.75" x14ac:dyDescent="0.2">
      <c r="A1" s="1139"/>
      <c r="B1" s="537" t="s">
        <v>673</v>
      </c>
      <c r="C1" s="1140"/>
      <c r="E1" s="733"/>
      <c r="F1" s="733"/>
      <c r="G1" s="733"/>
      <c r="H1" s="733"/>
      <c r="I1" s="733"/>
      <c r="J1" s="733"/>
      <c r="K1" s="733"/>
      <c r="L1" s="733"/>
      <c r="M1" s="734"/>
    </row>
    <row r="2" spans="1:13" ht="18.75" thickBot="1" x14ac:dyDescent="0.25">
      <c r="A2" s="500"/>
      <c r="B2" s="954"/>
      <c r="C2" s="53"/>
      <c r="E2" s="1605" t="s">
        <v>495</v>
      </c>
      <c r="F2" s="1605"/>
      <c r="G2" s="1605"/>
      <c r="H2" s="1605"/>
      <c r="I2" s="1605"/>
      <c r="J2" s="1605"/>
      <c r="K2" s="1605"/>
      <c r="L2" s="1605"/>
      <c r="M2" s="1605"/>
    </row>
    <row r="3" spans="1:13" ht="16.5" thickBot="1" x14ac:dyDescent="0.25">
      <c r="A3" s="500"/>
      <c r="B3" s="235" t="s">
        <v>82</v>
      </c>
      <c r="C3" s="53"/>
      <c r="E3" s="1581" t="s">
        <v>521</v>
      </c>
      <c r="F3" s="1581"/>
      <c r="G3" s="1581"/>
      <c r="H3" s="1581"/>
      <c r="I3" s="1581"/>
      <c r="J3" s="1581"/>
      <c r="K3" s="1581"/>
      <c r="L3" s="1581"/>
      <c r="M3" s="694"/>
    </row>
    <row r="4" spans="1:13" ht="15.75" customHeight="1" x14ac:dyDescent="0.2">
      <c r="A4" s="500"/>
      <c r="B4" s="1250" t="str">
        <f>Title!$B$4</f>
        <v>R6</v>
      </c>
      <c r="C4" s="53"/>
      <c r="E4" s="1582" t="s">
        <v>522</v>
      </c>
      <c r="F4" s="1582"/>
      <c r="G4" s="1582"/>
      <c r="H4" s="1582"/>
      <c r="I4" s="1582"/>
      <c r="J4" s="1582"/>
      <c r="K4" s="1582"/>
      <c r="L4" s="1582"/>
      <c r="M4" s="727"/>
    </row>
    <row r="5" spans="1:13" ht="15.75" x14ac:dyDescent="0.2">
      <c r="A5" s="500"/>
      <c r="B5" s="1251"/>
      <c r="C5" s="53"/>
      <c r="E5" s="866" t="s">
        <v>6</v>
      </c>
      <c r="F5" s="925" t="s">
        <v>523</v>
      </c>
      <c r="G5" s="926"/>
      <c r="H5" s="927"/>
      <c r="I5" s="927"/>
      <c r="J5" s="927"/>
      <c r="K5" s="927"/>
      <c r="L5" s="928"/>
      <c r="M5" s="929"/>
    </row>
    <row r="6" spans="1:13" ht="16.5" thickBot="1" x14ac:dyDescent="0.25">
      <c r="A6" s="500"/>
      <c r="B6" s="1252"/>
      <c r="C6" s="53"/>
      <c r="E6" s="866" t="s">
        <v>6</v>
      </c>
      <c r="F6" s="925" t="s">
        <v>661</v>
      </c>
      <c r="G6" s="926"/>
      <c r="H6" s="927"/>
      <c r="I6" s="927"/>
      <c r="J6" s="927"/>
      <c r="K6" s="927"/>
      <c r="L6" s="928"/>
      <c r="M6" s="929"/>
    </row>
    <row r="7" spans="1:13" ht="13.5" thickBot="1" x14ac:dyDescent="0.25">
      <c r="A7" s="500"/>
      <c r="B7" s="54"/>
      <c r="C7" s="431"/>
      <c r="E7" s="930"/>
      <c r="F7" s="931"/>
      <c r="G7" s="1604"/>
      <c r="H7" s="1604"/>
      <c r="I7" s="1604"/>
      <c r="J7" s="1604"/>
      <c r="K7" s="1604"/>
      <c r="L7" s="1604"/>
      <c r="M7" s="1604"/>
    </row>
    <row r="8" spans="1:13" ht="18" customHeight="1" x14ac:dyDescent="0.2">
      <c r="A8" s="500"/>
      <c r="B8" s="955" t="s">
        <v>136</v>
      </c>
      <c r="C8" s="392"/>
      <c r="E8" s="930"/>
      <c r="F8" s="1588" t="s">
        <v>662</v>
      </c>
      <c r="G8" s="1588"/>
      <c r="H8" s="1588"/>
      <c r="I8" s="1588"/>
      <c r="J8" s="1588"/>
      <c r="K8" s="1588"/>
      <c r="L8" s="1588"/>
      <c r="M8" s="1588"/>
    </row>
    <row r="9" spans="1:13" ht="18" x14ac:dyDescent="0.2">
      <c r="A9" s="500"/>
      <c r="B9" s="956" t="s">
        <v>163</v>
      </c>
      <c r="C9" s="392"/>
      <c r="E9" s="932"/>
      <c r="F9" s="933"/>
      <c r="G9" s="591"/>
      <c r="H9" s="591"/>
      <c r="I9" s="591"/>
      <c r="J9" s="591"/>
      <c r="K9" s="591"/>
      <c r="L9" s="590"/>
      <c r="M9" s="591"/>
    </row>
    <row r="10" spans="1:13" ht="18" x14ac:dyDescent="0.2">
      <c r="A10" s="500"/>
      <c r="B10" s="535"/>
      <c r="C10" s="538"/>
      <c r="E10" s="589"/>
      <c r="F10" s="934">
        <v>1</v>
      </c>
      <c r="G10" s="275" t="s">
        <v>0</v>
      </c>
      <c r="H10" s="276" t="s">
        <v>382</v>
      </c>
      <c r="I10" s="276" t="s">
        <v>208</v>
      </c>
      <c r="J10" s="276" t="s">
        <v>1</v>
      </c>
      <c r="K10" s="277">
        <v>1</v>
      </c>
      <c r="L10" s="588">
        <f>TIME(13,30,0)</f>
        <v>0.5625</v>
      </c>
      <c r="M10" s="935"/>
    </row>
    <row r="11" spans="1:13" ht="15.75" x14ac:dyDescent="0.2">
      <c r="A11" s="500"/>
      <c r="B11" s="957" t="s">
        <v>501</v>
      </c>
      <c r="C11" s="392"/>
      <c r="E11" s="936"/>
      <c r="F11" s="937">
        <v>2</v>
      </c>
      <c r="G11" s="262" t="s">
        <v>0</v>
      </c>
      <c r="H11" s="704" t="s">
        <v>383</v>
      </c>
      <c r="I11" s="259" t="s">
        <v>208</v>
      </c>
      <c r="J11" s="259" t="s">
        <v>1</v>
      </c>
      <c r="K11" s="263">
        <v>5</v>
      </c>
      <c r="L11" s="587">
        <f>L10+TIME(0,K10,0)</f>
        <v>0.56319444444444444</v>
      </c>
      <c r="M11" s="938"/>
    </row>
    <row r="12" spans="1:13" ht="39" customHeight="1" x14ac:dyDescent="0.2">
      <c r="A12" s="52"/>
      <c r="B12" s="536" t="s">
        <v>502</v>
      </c>
      <c r="C12" s="53"/>
      <c r="E12" s="906"/>
      <c r="F12" s="939">
        <v>3</v>
      </c>
      <c r="G12" s="586" t="s">
        <v>0</v>
      </c>
      <c r="H12" s="910" t="s">
        <v>384</v>
      </c>
      <c r="I12" s="276" t="s">
        <v>208</v>
      </c>
      <c r="J12" s="276" t="s">
        <v>1</v>
      </c>
      <c r="K12" s="277">
        <v>5</v>
      </c>
      <c r="L12" s="588">
        <f>L11+TIME(0,K11,0)</f>
        <v>0.56666666666666665</v>
      </c>
      <c r="M12" s="935"/>
    </row>
    <row r="13" spans="1:13" ht="15.75" x14ac:dyDescent="0.2">
      <c r="A13" s="500"/>
      <c r="B13" s="958" t="s">
        <v>189</v>
      </c>
      <c r="C13" s="392"/>
      <c r="E13" s="936"/>
      <c r="F13" s="937">
        <v>4</v>
      </c>
      <c r="G13" s="262" t="s">
        <v>49</v>
      </c>
      <c r="H13" s="266" t="s">
        <v>385</v>
      </c>
      <c r="I13" s="259" t="s">
        <v>208</v>
      </c>
      <c r="J13" s="259" t="s">
        <v>1</v>
      </c>
      <c r="K13" s="263">
        <v>5</v>
      </c>
      <c r="L13" s="587">
        <f>L12+TIME(0,K12,0)</f>
        <v>0.57013888888888886</v>
      </c>
      <c r="M13" s="938"/>
    </row>
    <row r="14" spans="1:13" ht="15.75" x14ac:dyDescent="0.2">
      <c r="A14" s="52"/>
      <c r="B14" s="959" t="s">
        <v>299</v>
      </c>
      <c r="C14" s="392"/>
      <c r="E14" s="896"/>
      <c r="F14" s="649">
        <v>5</v>
      </c>
      <c r="G14" s="648" t="s">
        <v>2</v>
      </c>
      <c r="H14" s="647" t="s">
        <v>386</v>
      </c>
      <c r="I14" s="648" t="s">
        <v>208</v>
      </c>
      <c r="J14" s="648" t="s">
        <v>4</v>
      </c>
      <c r="K14" s="646">
        <v>5</v>
      </c>
      <c r="L14" s="588">
        <f>L13+TIME(0,K13,0)</f>
        <v>0.57361111111111107</v>
      </c>
      <c r="M14" s="940"/>
    </row>
    <row r="15" spans="1:13" ht="63.75" customHeight="1" x14ac:dyDescent="0.2">
      <c r="A15" s="52"/>
      <c r="B15" s="960" t="s">
        <v>335</v>
      </c>
      <c r="C15" s="392"/>
      <c r="E15" s="936"/>
      <c r="F15" s="941">
        <v>6</v>
      </c>
      <c r="G15" s="701" t="s">
        <v>62</v>
      </c>
      <c r="H15" s="942" t="s">
        <v>663</v>
      </c>
      <c r="I15" s="700" t="s">
        <v>208</v>
      </c>
      <c r="J15" s="700" t="s">
        <v>1</v>
      </c>
      <c r="K15" s="699">
        <v>109</v>
      </c>
      <c r="L15" s="698">
        <f>L12+TIME(0,K12,0)</f>
        <v>0.57013888888888886</v>
      </c>
      <c r="M15" s="943"/>
    </row>
    <row r="16" spans="1:13" ht="15.75" x14ac:dyDescent="0.2">
      <c r="A16" s="52"/>
      <c r="B16" s="961" t="s">
        <v>420</v>
      </c>
      <c r="C16" s="393"/>
      <c r="E16" s="906"/>
      <c r="F16" s="512">
        <v>7</v>
      </c>
      <c r="G16" s="276" t="s">
        <v>0</v>
      </c>
      <c r="H16" s="276" t="s">
        <v>664</v>
      </c>
      <c r="I16" s="276" t="s">
        <v>208</v>
      </c>
      <c r="J16" s="276" t="s">
        <v>4</v>
      </c>
      <c r="K16" s="277">
        <v>5</v>
      </c>
      <c r="L16" s="588">
        <f>L15+TIME(0,K15,0)</f>
        <v>0.64583333333333326</v>
      </c>
      <c r="M16" s="935"/>
    </row>
    <row r="17" spans="1:13" ht="15.75" x14ac:dyDescent="0.2">
      <c r="A17" s="52"/>
      <c r="B17" s="962" t="s">
        <v>445</v>
      </c>
      <c r="C17" s="339"/>
      <c r="E17" s="944"/>
      <c r="F17" s="696"/>
      <c r="G17" s="700"/>
      <c r="H17" s="700"/>
      <c r="I17" s="700"/>
      <c r="J17" s="700"/>
      <c r="K17" s="699"/>
      <c r="L17" s="698"/>
      <c r="M17" s="943"/>
    </row>
    <row r="18" spans="1:13" x14ac:dyDescent="0.2">
      <c r="A18" s="52"/>
      <c r="B18" s="54"/>
      <c r="C18" s="53"/>
      <c r="E18" s="930"/>
      <c r="F18" s="931"/>
      <c r="G18" s="1604"/>
      <c r="H18" s="1604"/>
      <c r="I18" s="1604"/>
      <c r="J18" s="1604"/>
      <c r="K18" s="1604"/>
      <c r="L18" s="1604"/>
      <c r="M18" s="1604"/>
    </row>
    <row r="19" spans="1:13" ht="18" customHeight="1" x14ac:dyDescent="0.2">
      <c r="A19" s="500"/>
      <c r="B19" s="957" t="s">
        <v>505</v>
      </c>
      <c r="C19" s="392"/>
      <c r="E19" s="930"/>
      <c r="F19" s="1588" t="s">
        <v>665</v>
      </c>
      <c r="G19" s="1588"/>
      <c r="H19" s="1588"/>
      <c r="I19" s="1588"/>
      <c r="J19" s="1588"/>
      <c r="K19" s="1588"/>
      <c r="L19" s="1588"/>
      <c r="M19" s="1588"/>
    </row>
    <row r="20" spans="1:13" ht="18" x14ac:dyDescent="0.2">
      <c r="A20" s="52"/>
      <c r="B20" s="536" t="s">
        <v>506</v>
      </c>
      <c r="C20" s="53"/>
      <c r="E20" s="932"/>
      <c r="F20" s="933"/>
      <c r="G20" s="591"/>
      <c r="H20" s="591"/>
      <c r="I20" s="591"/>
      <c r="J20" s="591"/>
      <c r="K20" s="591"/>
      <c r="L20" s="590"/>
      <c r="M20" s="591"/>
    </row>
    <row r="21" spans="1:13" ht="18" x14ac:dyDescent="0.2">
      <c r="A21" s="500"/>
      <c r="B21" s="963" t="s">
        <v>295</v>
      </c>
      <c r="C21" s="392"/>
      <c r="E21" s="589"/>
      <c r="F21" s="934">
        <v>1</v>
      </c>
      <c r="G21" s="275" t="s">
        <v>0</v>
      </c>
      <c r="H21" s="276" t="s">
        <v>382</v>
      </c>
      <c r="I21" s="276" t="s">
        <v>208</v>
      </c>
      <c r="J21" s="276" t="s">
        <v>1</v>
      </c>
      <c r="K21" s="277">
        <v>1</v>
      </c>
      <c r="L21" s="588">
        <f>TIME(13,30,0)</f>
        <v>0.5625</v>
      </c>
      <c r="M21" s="935"/>
    </row>
    <row r="22" spans="1:13" ht="18" customHeight="1" x14ac:dyDescent="0.25">
      <c r="A22" s="52"/>
      <c r="B22" s="1141" t="s">
        <v>334</v>
      </c>
      <c r="C22" s="392"/>
      <c r="E22" s="936"/>
      <c r="F22" s="937">
        <v>2</v>
      </c>
      <c r="G22" s="262" t="s">
        <v>0</v>
      </c>
      <c r="H22" s="704" t="s">
        <v>383</v>
      </c>
      <c r="I22" s="259" t="s">
        <v>208</v>
      </c>
      <c r="J22" s="259" t="s">
        <v>1</v>
      </c>
      <c r="K22" s="263">
        <v>5</v>
      </c>
      <c r="L22" s="587">
        <f>L21+TIME(0,K21,0)</f>
        <v>0.56319444444444444</v>
      </c>
      <c r="M22" s="938"/>
    </row>
    <row r="23" spans="1:13" ht="38.25" customHeight="1" x14ac:dyDescent="0.25">
      <c r="A23" s="52"/>
      <c r="B23" s="965" t="s">
        <v>353</v>
      </c>
      <c r="C23" s="392"/>
      <c r="E23" s="906"/>
      <c r="F23" s="939">
        <v>3</v>
      </c>
      <c r="G23" s="586" t="s">
        <v>0</v>
      </c>
      <c r="H23" s="910" t="s">
        <v>384</v>
      </c>
      <c r="I23" s="276" t="s">
        <v>208</v>
      </c>
      <c r="J23" s="276" t="s">
        <v>1</v>
      </c>
      <c r="K23" s="277">
        <v>5</v>
      </c>
      <c r="L23" s="588">
        <f>L22+TIME(0,K22,0)</f>
        <v>0.56666666666666665</v>
      </c>
      <c r="M23" s="935"/>
    </row>
    <row r="24" spans="1:13" ht="15.75" x14ac:dyDescent="0.2">
      <c r="A24" s="52"/>
      <c r="B24" s="1137" t="s">
        <v>352</v>
      </c>
      <c r="C24" s="392"/>
      <c r="E24" s="936"/>
      <c r="F24" s="937">
        <v>4</v>
      </c>
      <c r="G24" s="262" t="s">
        <v>49</v>
      </c>
      <c r="H24" s="266" t="s">
        <v>385</v>
      </c>
      <c r="I24" s="259" t="s">
        <v>208</v>
      </c>
      <c r="J24" s="259" t="s">
        <v>1</v>
      </c>
      <c r="K24" s="263">
        <v>5</v>
      </c>
      <c r="L24" s="587">
        <f>L23+TIME(0,K23,0)</f>
        <v>0.57013888888888886</v>
      </c>
      <c r="M24" s="938"/>
    </row>
    <row r="25" spans="1:13" ht="15.75" x14ac:dyDescent="0.2">
      <c r="A25" s="52"/>
      <c r="B25" s="1138" t="s">
        <v>422</v>
      </c>
      <c r="C25" s="392"/>
      <c r="E25" s="896"/>
      <c r="F25" s="649">
        <v>5</v>
      </c>
      <c r="G25" s="648" t="s">
        <v>2</v>
      </c>
      <c r="H25" s="647" t="s">
        <v>386</v>
      </c>
      <c r="I25" s="648" t="s">
        <v>208</v>
      </c>
      <c r="J25" s="648" t="s">
        <v>4</v>
      </c>
      <c r="K25" s="646">
        <v>5</v>
      </c>
      <c r="L25" s="588">
        <f>L24+TIME(0,K24,0)</f>
        <v>0.57361111111111107</v>
      </c>
      <c r="M25" s="940"/>
    </row>
    <row r="26" spans="1:13" ht="63.75" customHeight="1" x14ac:dyDescent="0.25">
      <c r="A26" s="52"/>
      <c r="B26" s="1143" t="s">
        <v>423</v>
      </c>
      <c r="C26" s="392"/>
      <c r="E26" s="936"/>
      <c r="F26" s="941">
        <v>6</v>
      </c>
      <c r="G26" s="701" t="s">
        <v>62</v>
      </c>
      <c r="H26" s="942" t="s">
        <v>666</v>
      </c>
      <c r="I26" s="700" t="s">
        <v>208</v>
      </c>
      <c r="J26" s="700" t="s">
        <v>1</v>
      </c>
      <c r="K26" s="699">
        <v>109</v>
      </c>
      <c r="L26" s="698">
        <f>L23+TIME(0,K23,0)</f>
        <v>0.57013888888888886</v>
      </c>
      <c r="M26" s="943"/>
    </row>
    <row r="27" spans="1:13" ht="76.5" customHeight="1" x14ac:dyDescent="0.2">
      <c r="A27" s="52"/>
      <c r="B27" s="1142" t="s">
        <v>38</v>
      </c>
      <c r="C27" s="392"/>
      <c r="E27" s="906"/>
      <c r="F27" s="512">
        <v>7</v>
      </c>
      <c r="G27" s="276" t="s">
        <v>0</v>
      </c>
      <c r="H27" s="276" t="s">
        <v>667</v>
      </c>
      <c r="I27" s="276" t="s">
        <v>208</v>
      </c>
      <c r="J27" s="276" t="s">
        <v>4</v>
      </c>
      <c r="K27" s="277">
        <v>5</v>
      </c>
      <c r="L27" s="588">
        <f>L26+TIME(0,K26,0)</f>
        <v>0.64583333333333326</v>
      </c>
      <c r="M27" s="935"/>
    </row>
    <row r="28" spans="1:13" ht="25.5" customHeight="1" x14ac:dyDescent="0.2">
      <c r="A28" s="52"/>
      <c r="B28" s="970" t="s">
        <v>32</v>
      </c>
      <c r="C28" s="392"/>
      <c r="E28" s="944"/>
      <c r="F28" s="696"/>
      <c r="G28" s="700"/>
      <c r="H28" s="700"/>
      <c r="I28" s="700"/>
      <c r="J28" s="700"/>
      <c r="K28" s="699"/>
      <c r="L28" s="698"/>
      <c r="M28" s="943"/>
    </row>
    <row r="29" spans="1:13" ht="25.5" customHeight="1" x14ac:dyDescent="0.2">
      <c r="A29" s="52"/>
      <c r="B29" s="54"/>
      <c r="C29" s="53"/>
      <c r="E29" s="930"/>
      <c r="F29" s="931"/>
      <c r="G29" s="1604"/>
      <c r="H29" s="1604"/>
      <c r="I29" s="1604"/>
      <c r="J29" s="1604"/>
      <c r="K29" s="1604"/>
      <c r="L29" s="1604"/>
      <c r="M29" s="1604"/>
    </row>
    <row r="30" spans="1:13" ht="18" x14ac:dyDescent="0.2">
      <c r="A30" s="52"/>
      <c r="B30" s="54"/>
      <c r="C30" s="53"/>
      <c r="E30" s="930"/>
      <c r="F30" s="1588" t="s">
        <v>668</v>
      </c>
      <c r="G30" s="1588"/>
      <c r="H30" s="1588"/>
      <c r="I30" s="1588"/>
      <c r="J30" s="1588"/>
      <c r="K30" s="1588"/>
      <c r="L30" s="1588"/>
      <c r="M30" s="1588"/>
    </row>
    <row r="31" spans="1:13" ht="18" x14ac:dyDescent="0.2">
      <c r="A31" s="52"/>
      <c r="B31" s="54"/>
      <c r="C31" s="53"/>
      <c r="E31" s="932"/>
      <c r="F31" s="933"/>
      <c r="G31" s="591"/>
      <c r="H31" s="591"/>
      <c r="I31" s="591"/>
      <c r="J31" s="591"/>
      <c r="K31" s="591"/>
      <c r="L31" s="590"/>
      <c r="M31" s="591"/>
    </row>
    <row r="32" spans="1:13" ht="18" customHeight="1" x14ac:dyDescent="0.2">
      <c r="A32" s="52"/>
      <c r="B32" s="54"/>
      <c r="C32" s="53"/>
      <c r="E32" s="589"/>
      <c r="F32" s="934">
        <v>8</v>
      </c>
      <c r="G32" s="275" t="s">
        <v>0</v>
      </c>
      <c r="H32" s="276" t="s">
        <v>382</v>
      </c>
      <c r="I32" s="276" t="s">
        <v>208</v>
      </c>
      <c r="J32" s="276" t="s">
        <v>1</v>
      </c>
      <c r="K32" s="277">
        <v>1</v>
      </c>
      <c r="L32" s="588">
        <f>TIME(13,30,0)</f>
        <v>0.5625</v>
      </c>
      <c r="M32" s="935"/>
    </row>
    <row r="33" spans="1:13" ht="15.75" x14ac:dyDescent="0.2">
      <c r="A33" s="500"/>
      <c r="B33" s="957" t="s">
        <v>503</v>
      </c>
      <c r="C33" s="392"/>
      <c r="E33" s="936"/>
      <c r="F33" s="937">
        <v>9</v>
      </c>
      <c r="G33" s="262" t="s">
        <v>0</v>
      </c>
      <c r="H33" s="704" t="s">
        <v>383</v>
      </c>
      <c r="I33" s="259" t="s">
        <v>208</v>
      </c>
      <c r="J33" s="259" t="s">
        <v>1</v>
      </c>
      <c r="K33" s="263">
        <v>2</v>
      </c>
      <c r="L33" s="587">
        <f>L32+TIME(0,K32,0)</f>
        <v>0.56319444444444444</v>
      </c>
      <c r="M33" s="938"/>
    </row>
    <row r="34" spans="1:13" ht="15.75" x14ac:dyDescent="0.2">
      <c r="A34" s="52"/>
      <c r="B34" s="536" t="s">
        <v>504</v>
      </c>
      <c r="C34" s="53"/>
      <c r="E34" s="906"/>
      <c r="F34" s="939">
        <v>10</v>
      </c>
      <c r="G34" s="586" t="s">
        <v>0</v>
      </c>
      <c r="H34" s="910" t="s">
        <v>384</v>
      </c>
      <c r="I34" s="276" t="s">
        <v>208</v>
      </c>
      <c r="J34" s="276" t="s">
        <v>1</v>
      </c>
      <c r="K34" s="277">
        <v>5</v>
      </c>
      <c r="L34" s="588">
        <f>L33+TIME(0,K33,0)</f>
        <v>0.56458333333333333</v>
      </c>
      <c r="M34" s="935"/>
    </row>
    <row r="35" spans="1:13" ht="15.75" x14ac:dyDescent="0.2">
      <c r="A35" s="52"/>
      <c r="B35" s="1135" t="s">
        <v>544</v>
      </c>
      <c r="C35" s="392"/>
      <c r="E35" s="936"/>
      <c r="F35" s="937">
        <v>11</v>
      </c>
      <c r="G35" s="262" t="s">
        <v>49</v>
      </c>
      <c r="H35" s="266" t="s">
        <v>385</v>
      </c>
      <c r="I35" s="259" t="s">
        <v>208</v>
      </c>
      <c r="J35" s="259" t="s">
        <v>1</v>
      </c>
      <c r="K35" s="263">
        <v>5</v>
      </c>
      <c r="L35" s="587">
        <f>L34+TIME(0,K34,0)</f>
        <v>0.56805555555555554</v>
      </c>
      <c r="M35" s="938"/>
    </row>
    <row r="36" spans="1:13" ht="15.75" x14ac:dyDescent="0.2">
      <c r="A36" s="52"/>
      <c r="B36" s="1136" t="s">
        <v>498</v>
      </c>
      <c r="C36" s="392"/>
      <c r="E36" s="906"/>
      <c r="F36" s="512">
        <v>12</v>
      </c>
      <c r="G36" s="276" t="s">
        <v>2</v>
      </c>
      <c r="H36" s="279" t="s">
        <v>386</v>
      </c>
      <c r="I36" s="276" t="s">
        <v>208</v>
      </c>
      <c r="J36" s="276" t="s">
        <v>4</v>
      </c>
      <c r="K36" s="277">
        <v>5</v>
      </c>
      <c r="L36" s="588">
        <f>L35+TIME(0,K35,0)</f>
        <v>0.57152777777777775</v>
      </c>
      <c r="M36" s="935"/>
    </row>
    <row r="37" spans="1:13" ht="15.75" x14ac:dyDescent="0.2">
      <c r="A37" s="52"/>
      <c r="B37" s="54"/>
      <c r="C37" s="53"/>
      <c r="E37" s="936"/>
      <c r="F37" s="941">
        <v>13</v>
      </c>
      <c r="G37" s="701" t="s">
        <v>62</v>
      </c>
      <c r="H37" s="942" t="s">
        <v>669</v>
      </c>
      <c r="I37" s="700" t="s">
        <v>208</v>
      </c>
      <c r="J37" s="700" t="s">
        <v>1</v>
      </c>
      <c r="K37" s="699">
        <v>97</v>
      </c>
      <c r="L37" s="698">
        <f>L34+TIME(0,K34,0)</f>
        <v>0.56805555555555554</v>
      </c>
      <c r="M37" s="943"/>
    </row>
    <row r="38" spans="1:13" ht="18.75" thickBot="1" x14ac:dyDescent="0.25">
      <c r="A38" s="52"/>
      <c r="B38" s="54"/>
      <c r="C38" s="53"/>
      <c r="E38" s="589"/>
      <c r="F38" s="602">
        <v>14</v>
      </c>
      <c r="G38" s="276" t="s">
        <v>62</v>
      </c>
      <c r="H38" s="945" t="s">
        <v>670</v>
      </c>
      <c r="I38" s="276" t="s">
        <v>6</v>
      </c>
      <c r="J38" s="276" t="s">
        <v>4</v>
      </c>
      <c r="K38" s="277">
        <v>5</v>
      </c>
      <c r="L38" s="588">
        <f>L37+TIME(0,K37,0)</f>
        <v>0.63541666666666663</v>
      </c>
      <c r="M38" s="935"/>
    </row>
    <row r="39" spans="1:13" ht="15" x14ac:dyDescent="0.2">
      <c r="A39" s="52"/>
      <c r="B39" s="973" t="s">
        <v>358</v>
      </c>
      <c r="C39" s="394"/>
      <c r="E39" s="943"/>
      <c r="F39" s="946">
        <v>15</v>
      </c>
      <c r="G39" s="695" t="s">
        <v>0</v>
      </c>
      <c r="H39" s="942" t="s">
        <v>387</v>
      </c>
      <c r="I39" s="695" t="s">
        <v>208</v>
      </c>
      <c r="J39" s="695" t="s">
        <v>1</v>
      </c>
      <c r="K39" s="731">
        <v>5</v>
      </c>
      <c r="L39" s="698">
        <f>L38+TIME(0,K38,0)</f>
        <v>0.63888888888888884</v>
      </c>
      <c r="M39" s="943"/>
    </row>
    <row r="40" spans="1:13" ht="18" customHeight="1" x14ac:dyDescent="0.2">
      <c r="A40" s="52"/>
      <c r="B40" s="974" t="s">
        <v>307</v>
      </c>
      <c r="C40" s="394"/>
      <c r="E40" s="935"/>
      <c r="F40" s="939">
        <v>16</v>
      </c>
      <c r="G40" s="732" t="s">
        <v>0</v>
      </c>
      <c r="H40" s="910" t="s">
        <v>388</v>
      </c>
      <c r="I40" s="710" t="s">
        <v>208</v>
      </c>
      <c r="J40" s="586" t="s">
        <v>1</v>
      </c>
      <c r="K40" s="715">
        <v>5</v>
      </c>
      <c r="L40" s="588">
        <f>L39+TIME(0,K39,0)</f>
        <v>0.64236111111111105</v>
      </c>
      <c r="M40" s="935"/>
    </row>
    <row r="41" spans="1:13" ht="14.25" x14ac:dyDescent="0.2">
      <c r="A41" s="52"/>
      <c r="B41" s="975" t="s">
        <v>285</v>
      </c>
      <c r="C41" s="394"/>
      <c r="E41" s="943"/>
      <c r="F41" s="946">
        <v>17</v>
      </c>
      <c r="G41" s="695" t="s">
        <v>2</v>
      </c>
      <c r="H41" s="942" t="s">
        <v>389</v>
      </c>
      <c r="I41" s="695" t="s">
        <v>208</v>
      </c>
      <c r="J41" s="695" t="s">
        <v>1</v>
      </c>
      <c r="K41" s="731">
        <v>0</v>
      </c>
      <c r="L41" s="698">
        <f>L40+TIME(0,K40,0)</f>
        <v>0.64583333333333326</v>
      </c>
      <c r="M41" s="943"/>
    </row>
    <row r="42" spans="1:13" ht="14.25" x14ac:dyDescent="0.2">
      <c r="A42" s="52"/>
      <c r="B42" s="976" t="s">
        <v>137</v>
      </c>
      <c r="C42" s="394"/>
      <c r="E42" s="935"/>
      <c r="F42" s="899"/>
      <c r="G42" s="710"/>
      <c r="H42" s="910"/>
      <c r="I42" s="710"/>
      <c r="J42" s="710"/>
      <c r="K42" s="715"/>
      <c r="L42" s="719"/>
      <c r="M42" s="935"/>
    </row>
    <row r="43" spans="1:13" ht="14.25" x14ac:dyDescent="0.2">
      <c r="A43" s="52"/>
      <c r="B43" s="977" t="s">
        <v>138</v>
      </c>
      <c r="C43" s="394"/>
      <c r="E43" s="938"/>
      <c r="F43" s="280"/>
      <c r="G43" s="280" t="s">
        <v>377</v>
      </c>
      <c r="H43" s="281"/>
      <c r="I43" s="281"/>
      <c r="J43" s="281"/>
      <c r="K43" s="714"/>
      <c r="L43" s="282"/>
      <c r="M43" s="938"/>
    </row>
    <row r="44" spans="1:13" ht="14.25" x14ac:dyDescent="0.2">
      <c r="A44" s="52"/>
      <c r="B44" s="978" t="s">
        <v>135</v>
      </c>
      <c r="C44" s="394"/>
      <c r="E44" s="935"/>
      <c r="F44" s="813"/>
      <c r="G44" s="711" t="s">
        <v>378</v>
      </c>
      <c r="H44" s="710"/>
      <c r="I44" s="710"/>
      <c r="J44" s="710"/>
      <c r="K44" s="715"/>
      <c r="L44" s="719"/>
      <c r="M44" s="935"/>
    </row>
    <row r="45" spans="1:13" ht="15" x14ac:dyDescent="0.2">
      <c r="A45" s="52"/>
      <c r="B45" s="979" t="s">
        <v>303</v>
      </c>
      <c r="C45" s="394"/>
      <c r="E45" s="938"/>
      <c r="F45" s="280" t="s">
        <v>7</v>
      </c>
      <c r="G45" s="705" t="s">
        <v>379</v>
      </c>
      <c r="H45" s="280"/>
      <c r="I45" s="280"/>
      <c r="J45" s="708"/>
      <c r="K45" s="708"/>
      <c r="L45" s="283"/>
      <c r="M45" s="938"/>
    </row>
    <row r="46" spans="1:13" ht="14.25" x14ac:dyDescent="0.2">
      <c r="A46" s="52"/>
      <c r="B46" s="979" t="s">
        <v>304</v>
      </c>
      <c r="C46" s="394"/>
      <c r="E46" s="935"/>
      <c r="F46" s="284"/>
      <c r="G46" s="284" t="s">
        <v>380</v>
      </c>
      <c r="H46" s="813"/>
      <c r="I46" s="711"/>
      <c r="J46" s="285"/>
      <c r="K46" s="286"/>
      <c r="L46" s="718"/>
      <c r="M46" s="935"/>
    </row>
    <row r="47" spans="1:13" ht="15" x14ac:dyDescent="0.2">
      <c r="A47" s="52"/>
      <c r="B47" s="979" t="s">
        <v>167</v>
      </c>
      <c r="C47" s="394"/>
      <c r="E47" s="938"/>
      <c r="F47" s="706"/>
      <c r="G47" s="705" t="s">
        <v>376</v>
      </c>
      <c r="H47" s="280" t="s">
        <v>7</v>
      </c>
      <c r="I47" s="705"/>
      <c r="J47" s="707"/>
      <c r="K47" s="708"/>
      <c r="L47" s="283"/>
      <c r="M47" s="938"/>
    </row>
    <row r="48" spans="1:13" ht="15.75" x14ac:dyDescent="0.2">
      <c r="A48" s="52"/>
      <c r="B48" s="979" t="s">
        <v>309</v>
      </c>
      <c r="C48" s="394"/>
      <c r="E48" s="935"/>
      <c r="F48" s="713"/>
      <c r="G48" s="284" t="s">
        <v>361</v>
      </c>
      <c r="H48" s="284"/>
      <c r="I48" s="284"/>
      <c r="J48" s="916"/>
      <c r="K48" s="916"/>
      <c r="L48" s="947"/>
      <c r="M48" s="935"/>
    </row>
    <row r="49" spans="1:13" ht="15.75" x14ac:dyDescent="0.2">
      <c r="A49" s="52"/>
      <c r="B49" s="979" t="s">
        <v>305</v>
      </c>
      <c r="C49" s="394"/>
      <c r="E49" s="938"/>
      <c r="F49" s="706"/>
      <c r="G49" s="705" t="s">
        <v>362</v>
      </c>
      <c r="H49" s="706"/>
      <c r="I49" s="705"/>
      <c r="J49" s="948"/>
      <c r="K49" s="948"/>
      <c r="L49" s="949"/>
      <c r="M49" s="938"/>
    </row>
    <row r="50" spans="1:13" ht="18.75" customHeight="1" x14ac:dyDescent="0.2">
      <c r="A50" s="52"/>
      <c r="B50" s="979" t="s">
        <v>166</v>
      </c>
      <c r="C50" s="394"/>
      <c r="E50" s="950"/>
      <c r="F50" s="950"/>
      <c r="G50" s="950"/>
      <c r="H50" s="950"/>
      <c r="I50" s="950"/>
      <c r="J50" s="950"/>
      <c r="K50" s="950"/>
      <c r="L50" s="951"/>
      <c r="M50" s="935"/>
    </row>
    <row r="51" spans="1:13" ht="15.75" x14ac:dyDescent="0.2">
      <c r="A51" s="52"/>
      <c r="B51" s="979" t="s">
        <v>306</v>
      </c>
      <c r="C51" s="394"/>
      <c r="E51" s="952"/>
      <c r="F51" s="952"/>
      <c r="G51" s="952"/>
      <c r="H51" s="952"/>
      <c r="I51" s="952"/>
      <c r="J51" s="952"/>
      <c r="K51" s="952"/>
      <c r="L51" s="953"/>
      <c r="M51" s="893"/>
    </row>
    <row r="52" spans="1:13" ht="15.75" x14ac:dyDescent="0.2">
      <c r="A52" s="52"/>
      <c r="B52" s="980" t="s">
        <v>139</v>
      </c>
      <c r="C52" s="394"/>
      <c r="E52" s="952"/>
      <c r="F52" s="952"/>
      <c r="G52" s="952"/>
      <c r="H52" s="952"/>
      <c r="I52" s="952"/>
      <c r="J52" s="952"/>
      <c r="K52" s="952"/>
      <c r="L52" s="953"/>
      <c r="M52" s="893"/>
    </row>
    <row r="53" spans="1:13" ht="15.75" x14ac:dyDescent="0.2">
      <c r="A53" s="52"/>
      <c r="B53" s="54"/>
      <c r="C53" s="53"/>
      <c r="E53" s="950"/>
      <c r="F53" s="950"/>
      <c r="G53" s="950"/>
      <c r="H53" s="950"/>
      <c r="I53" s="950"/>
      <c r="J53" s="950"/>
      <c r="K53" s="950"/>
      <c r="L53" s="951"/>
      <c r="M53" s="922"/>
    </row>
    <row r="54" spans="1:13" ht="16.5" thickBot="1" x14ac:dyDescent="0.25">
      <c r="A54" s="501"/>
      <c r="B54" s="502" t="s">
        <v>673</v>
      </c>
      <c r="C54" s="503"/>
      <c r="E54" s="798"/>
      <c r="F54" s="798"/>
      <c r="G54" s="798"/>
      <c r="H54" s="798"/>
      <c r="I54" s="798"/>
      <c r="J54" s="798"/>
      <c r="K54" s="798"/>
      <c r="L54" s="798"/>
      <c r="M54" s="798"/>
    </row>
    <row r="55" spans="1:13" x14ac:dyDescent="0.2">
      <c r="A55" s="798"/>
      <c r="B55" s="798"/>
      <c r="C55" s="798"/>
      <c r="E55" s="798"/>
      <c r="F55" s="798"/>
      <c r="G55" s="798"/>
      <c r="H55" s="798"/>
      <c r="I55" s="798"/>
      <c r="J55" s="798"/>
      <c r="K55" s="798"/>
      <c r="L55" s="798"/>
      <c r="M55" s="798"/>
    </row>
    <row r="56" spans="1:13" x14ac:dyDescent="0.2">
      <c r="A56" s="798"/>
      <c r="B56" s="798"/>
      <c r="C56" s="798"/>
      <c r="E56" s="798"/>
      <c r="F56" s="798"/>
      <c r="G56" s="798"/>
      <c r="H56" s="798"/>
      <c r="I56" s="798"/>
      <c r="J56" s="798"/>
      <c r="K56" s="798"/>
      <c r="L56" s="798"/>
      <c r="M56" s="798"/>
    </row>
    <row r="57" spans="1:13" x14ac:dyDescent="0.2">
      <c r="A57" s="798"/>
      <c r="B57" s="798"/>
      <c r="C57" s="798"/>
      <c r="E57" s="798"/>
      <c r="F57" s="798"/>
      <c r="G57" s="798"/>
      <c r="H57" s="798"/>
      <c r="I57" s="798"/>
      <c r="J57" s="798"/>
      <c r="K57" s="798"/>
      <c r="L57" s="798"/>
      <c r="M57" s="798"/>
    </row>
    <row r="58" spans="1:13" x14ac:dyDescent="0.2">
      <c r="A58" s="798"/>
      <c r="B58" s="798"/>
      <c r="C58" s="798"/>
      <c r="E58" s="798"/>
      <c r="F58" s="798"/>
      <c r="G58" s="798"/>
      <c r="H58" s="798"/>
      <c r="I58" s="798"/>
      <c r="J58" s="798"/>
      <c r="K58" s="798"/>
      <c r="L58" s="798"/>
      <c r="M58" s="798"/>
    </row>
    <row r="59" spans="1:13" x14ac:dyDescent="0.2">
      <c r="A59" s="798"/>
      <c r="B59" s="798"/>
      <c r="C59" s="798"/>
      <c r="E59" s="798"/>
      <c r="F59" s="798"/>
      <c r="G59" s="798"/>
      <c r="H59" s="798"/>
      <c r="I59" s="798"/>
      <c r="J59" s="798"/>
      <c r="K59" s="798"/>
      <c r="L59" s="798"/>
      <c r="M59" s="798"/>
    </row>
    <row r="60" spans="1:13" x14ac:dyDescent="0.2">
      <c r="A60" s="798"/>
      <c r="B60" s="798"/>
      <c r="C60" s="798"/>
      <c r="E60" s="798"/>
      <c r="F60" s="798"/>
      <c r="G60" s="798"/>
      <c r="H60" s="798"/>
      <c r="I60" s="798"/>
      <c r="J60" s="798"/>
      <c r="K60" s="798"/>
      <c r="L60" s="798"/>
      <c r="M60" s="798"/>
    </row>
    <row r="61" spans="1:13" x14ac:dyDescent="0.2">
      <c r="A61" s="798"/>
      <c r="B61" s="798"/>
      <c r="C61" s="798"/>
      <c r="E61" s="798"/>
      <c r="F61" s="798"/>
      <c r="G61" s="798"/>
      <c r="H61" s="798"/>
      <c r="I61" s="798"/>
      <c r="J61" s="798"/>
      <c r="K61" s="798"/>
      <c r="L61" s="798"/>
      <c r="M61" s="798"/>
    </row>
    <row r="62" spans="1:13" x14ac:dyDescent="0.2">
      <c r="E62" s="798"/>
      <c r="F62" s="798"/>
      <c r="G62" s="798"/>
      <c r="H62" s="798"/>
      <c r="I62" s="798"/>
      <c r="J62" s="798"/>
      <c r="K62" s="798"/>
      <c r="L62" s="798"/>
      <c r="M62" s="798"/>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x14ac:dyDescent="0.2">
      <c r="E67" s="798"/>
      <c r="F67" s="798"/>
      <c r="G67" s="798"/>
      <c r="H67" s="798"/>
      <c r="I67" s="798"/>
      <c r="J67" s="798"/>
      <c r="K67" s="798"/>
      <c r="L67" s="798"/>
      <c r="M67" s="798"/>
    </row>
    <row r="68" spans="5:13" x14ac:dyDescent="0.2">
      <c r="E68" s="798"/>
      <c r="F68" s="798"/>
      <c r="G68" s="798"/>
      <c r="H68" s="798"/>
      <c r="I68" s="798"/>
      <c r="J68" s="798"/>
      <c r="K68" s="798"/>
      <c r="L68" s="798"/>
      <c r="M68" s="798"/>
    </row>
  </sheetData>
  <mergeCells count="10">
    <mergeCell ref="G29:M29"/>
    <mergeCell ref="F30:M30"/>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sqref="A1:C61"/>
    </sheetView>
  </sheetViews>
  <sheetFormatPr defaultRowHeight="12.75" x14ac:dyDescent="0.2"/>
  <cols>
    <col min="1" max="1" width="1.42578125" customWidth="1"/>
    <col min="2" max="2" width="13.5703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39"/>
      <c r="B1" s="537" t="s">
        <v>673</v>
      </c>
      <c r="C1" s="1140"/>
      <c r="E1" s="236"/>
      <c r="F1" s="1606" t="s">
        <v>110</v>
      </c>
      <c r="G1" s="1606"/>
      <c r="H1" s="1606"/>
      <c r="I1" s="1606"/>
      <c r="J1" s="1606"/>
      <c r="K1" s="1606"/>
      <c r="L1" s="1606"/>
      <c r="M1" s="1606"/>
      <c r="N1" s="237"/>
    </row>
    <row r="2" spans="1:15" ht="18.75" thickBot="1" x14ac:dyDescent="0.25">
      <c r="A2" s="500"/>
      <c r="B2" s="954"/>
      <c r="C2" s="53"/>
      <c r="E2" s="238"/>
      <c r="F2" s="1608" t="s">
        <v>109</v>
      </c>
      <c r="G2" s="1608"/>
      <c r="H2" s="1608"/>
      <c r="I2" s="1608"/>
      <c r="J2" s="1608"/>
      <c r="K2" s="1608"/>
      <c r="L2" s="1608"/>
      <c r="M2" s="1608"/>
      <c r="N2" s="237"/>
    </row>
    <row r="3" spans="1:15" ht="16.5" thickBot="1" x14ac:dyDescent="0.25">
      <c r="A3" s="500"/>
      <c r="B3" s="235" t="s">
        <v>82</v>
      </c>
      <c r="C3" s="53"/>
      <c r="E3" s="123" t="s">
        <v>209</v>
      </c>
      <c r="F3" s="124" t="s">
        <v>205</v>
      </c>
      <c r="G3" s="208"/>
      <c r="H3" s="210"/>
      <c r="I3" s="217"/>
      <c r="J3" s="125"/>
      <c r="K3" s="125"/>
      <c r="L3" s="125"/>
      <c r="M3" s="196"/>
      <c r="N3" s="221"/>
    </row>
    <row r="4" spans="1:15" ht="15.75" customHeight="1" x14ac:dyDescent="0.2">
      <c r="A4" s="500"/>
      <c r="B4" s="1250" t="str">
        <f>Title!$B$4</f>
        <v>R6</v>
      </c>
      <c r="C4" s="53"/>
      <c r="E4" s="123" t="s">
        <v>209</v>
      </c>
      <c r="F4" s="124" t="s">
        <v>140</v>
      </c>
      <c r="G4" s="208"/>
      <c r="H4" s="210"/>
      <c r="I4" s="217"/>
      <c r="J4" s="125"/>
      <c r="K4" s="125"/>
      <c r="L4" s="125"/>
      <c r="M4" s="196"/>
      <c r="N4" s="221"/>
    </row>
    <row r="5" spans="1:15" ht="15.75" customHeight="1" x14ac:dyDescent="0.2">
      <c r="A5" s="500"/>
      <c r="B5" s="1251"/>
      <c r="C5" s="53"/>
      <c r="E5" s="126" t="s">
        <v>209</v>
      </c>
      <c r="F5" s="127" t="s">
        <v>143</v>
      </c>
      <c r="G5" s="209"/>
      <c r="H5" s="210"/>
      <c r="I5" s="217"/>
      <c r="J5" s="128"/>
      <c r="K5" s="128"/>
      <c r="L5" s="128"/>
      <c r="M5" s="197"/>
      <c r="N5" s="222"/>
      <c r="O5" s="82"/>
    </row>
    <row r="6" spans="1:15" ht="15.75" customHeight="1" thickBot="1" x14ac:dyDescent="0.25">
      <c r="A6" s="500"/>
      <c r="B6" s="1252"/>
      <c r="C6" s="53"/>
      <c r="O6" s="122"/>
    </row>
    <row r="7" spans="1:15" ht="18.75" thickBot="1" x14ac:dyDescent="0.3">
      <c r="A7" s="500"/>
      <c r="B7" s="54"/>
      <c r="C7" s="431"/>
      <c r="E7" s="1557" t="s">
        <v>671</v>
      </c>
      <c r="F7" s="1607"/>
      <c r="G7" s="1607"/>
      <c r="H7" s="1607"/>
      <c r="I7" s="1607"/>
      <c r="J7" s="1607"/>
      <c r="K7" s="1607"/>
      <c r="L7" s="1607"/>
      <c r="M7" s="1607"/>
      <c r="N7" s="1607"/>
      <c r="O7" s="122"/>
    </row>
    <row r="8" spans="1:15" ht="20.25" x14ac:dyDescent="0.2">
      <c r="A8" s="500"/>
      <c r="B8" s="955" t="s">
        <v>136</v>
      </c>
      <c r="C8" s="392"/>
      <c r="E8" s="140"/>
      <c r="F8" s="18"/>
      <c r="G8" s="18"/>
      <c r="H8" s="18"/>
      <c r="I8" s="18"/>
      <c r="J8" s="18"/>
      <c r="K8" s="18"/>
      <c r="L8" s="141"/>
      <c r="M8" s="142" t="s">
        <v>275</v>
      </c>
      <c r="N8" s="143" t="s">
        <v>120</v>
      </c>
    </row>
    <row r="9" spans="1:15" ht="20.25" x14ac:dyDescent="0.2">
      <c r="A9" s="500"/>
      <c r="B9" s="956" t="s">
        <v>163</v>
      </c>
      <c r="C9" s="392"/>
      <c r="E9" s="26"/>
      <c r="F9" s="144"/>
      <c r="G9" s="17">
        <v>1</v>
      </c>
      <c r="H9" s="22"/>
      <c r="I9" s="22" t="s">
        <v>142</v>
      </c>
      <c r="J9" s="145" t="s">
        <v>208</v>
      </c>
      <c r="K9" s="16" t="s">
        <v>327</v>
      </c>
      <c r="L9" s="146"/>
      <c r="M9" s="147">
        <f>TIME(18,30,0)</f>
        <v>0.77083333333333337</v>
      </c>
      <c r="N9" s="148">
        <v>5</v>
      </c>
    </row>
    <row r="10" spans="1:15" ht="15" customHeight="1" x14ac:dyDescent="0.2">
      <c r="A10" s="500"/>
      <c r="B10" s="535"/>
      <c r="C10" s="538"/>
      <c r="E10" s="140"/>
      <c r="F10" s="149"/>
      <c r="G10" s="1">
        <f>G9+1</f>
        <v>2</v>
      </c>
      <c r="H10" s="1" t="s">
        <v>213</v>
      </c>
      <c r="I10" s="150" t="s">
        <v>112</v>
      </c>
      <c r="J10" s="5" t="s">
        <v>208</v>
      </c>
      <c r="K10" s="1" t="s">
        <v>327</v>
      </c>
      <c r="L10" s="141"/>
      <c r="M10" s="151">
        <f>M9+TIME(0,N9,0)</f>
        <v>0.77430555555555558</v>
      </c>
      <c r="N10" s="152">
        <v>10</v>
      </c>
    </row>
    <row r="11" spans="1:15" ht="20.25" x14ac:dyDescent="0.2">
      <c r="A11" s="500"/>
      <c r="B11" s="957" t="s">
        <v>501</v>
      </c>
      <c r="C11" s="392"/>
      <c r="E11" s="26"/>
      <c r="F11" s="144"/>
      <c r="G11" s="7">
        <f>G10+1</f>
        <v>3</v>
      </c>
      <c r="H11" s="16" t="s">
        <v>213</v>
      </c>
      <c r="I11" s="22" t="s">
        <v>111</v>
      </c>
      <c r="J11" s="145" t="s">
        <v>208</v>
      </c>
      <c r="K11" s="16" t="s">
        <v>217</v>
      </c>
      <c r="L11" s="139"/>
      <c r="M11" s="153">
        <f>M10+TIME(0,N10,0)</f>
        <v>0.78125</v>
      </c>
      <c r="N11" s="148">
        <v>80</v>
      </c>
    </row>
    <row r="12" spans="1:15" ht="20.25" x14ac:dyDescent="0.2">
      <c r="A12" s="52"/>
      <c r="B12" s="536" t="s">
        <v>502</v>
      </c>
      <c r="C12" s="53"/>
      <c r="E12" s="140"/>
      <c r="F12" s="149"/>
      <c r="G12" s="1">
        <f>G11+1</f>
        <v>4</v>
      </c>
      <c r="H12" s="1" t="s">
        <v>213</v>
      </c>
      <c r="I12" s="21" t="s">
        <v>341</v>
      </c>
      <c r="J12" s="5" t="s">
        <v>208</v>
      </c>
      <c r="K12" s="1" t="s">
        <v>263</v>
      </c>
      <c r="L12" s="141"/>
      <c r="M12" s="151">
        <f>M11+TIME(0,N11,0)</f>
        <v>0.83680555555555558</v>
      </c>
      <c r="N12" s="152">
        <v>15</v>
      </c>
    </row>
    <row r="13" spans="1:15" ht="20.25" x14ac:dyDescent="0.2">
      <c r="A13" s="500"/>
      <c r="B13" s="958" t="s">
        <v>189</v>
      </c>
      <c r="C13" s="392"/>
      <c r="E13" s="26"/>
      <c r="F13" s="144"/>
      <c r="G13" s="16">
        <f>G12+1</f>
        <v>5</v>
      </c>
      <c r="H13" s="16" t="s">
        <v>213</v>
      </c>
      <c r="I13" s="22" t="s">
        <v>333</v>
      </c>
      <c r="J13" s="145" t="s">
        <v>208</v>
      </c>
      <c r="K13" s="16" t="s">
        <v>327</v>
      </c>
      <c r="L13" s="139"/>
      <c r="M13" s="153">
        <f>M12+TIME(0,N12,0)</f>
        <v>0.84722222222222221</v>
      </c>
      <c r="N13" s="148">
        <v>10</v>
      </c>
    </row>
    <row r="14" spans="1:15" ht="20.25" x14ac:dyDescent="0.2">
      <c r="A14" s="52"/>
      <c r="B14" s="959" t="s">
        <v>299</v>
      </c>
      <c r="C14" s="392"/>
      <c r="E14" s="140"/>
      <c r="F14" s="149"/>
      <c r="G14" s="1">
        <f>G13+1</f>
        <v>6</v>
      </c>
      <c r="H14" s="1" t="s">
        <v>212</v>
      </c>
      <c r="I14" s="21" t="s">
        <v>211</v>
      </c>
      <c r="J14" s="5" t="s">
        <v>208</v>
      </c>
      <c r="K14" s="1" t="s">
        <v>327</v>
      </c>
      <c r="L14" s="141"/>
      <c r="M14" s="151">
        <f>M13+TIME(0,N13,0)</f>
        <v>0.85416666666666663</v>
      </c>
      <c r="N14" s="152" t="s">
        <v>207</v>
      </c>
    </row>
    <row r="15" spans="1:15" ht="15.75" x14ac:dyDescent="0.2">
      <c r="A15" s="52"/>
      <c r="B15" s="960" t="s">
        <v>335</v>
      </c>
      <c r="C15" s="392"/>
    </row>
    <row r="16" spans="1:15" ht="15.75" x14ac:dyDescent="0.2">
      <c r="A16" s="52"/>
      <c r="B16" s="961" t="s">
        <v>420</v>
      </c>
      <c r="C16" s="393"/>
    </row>
    <row r="17" spans="1:14" ht="18" x14ac:dyDescent="0.25">
      <c r="A17" s="52"/>
      <c r="B17" s="962" t="s">
        <v>445</v>
      </c>
      <c r="C17" s="339"/>
      <c r="E17" s="1557" t="s">
        <v>672</v>
      </c>
      <c r="F17" s="1607"/>
      <c r="G17" s="1607"/>
      <c r="H17" s="1607"/>
      <c r="I17" s="1607"/>
      <c r="J17" s="1607"/>
      <c r="K17" s="1607"/>
      <c r="L17" s="1607"/>
      <c r="M17" s="1607"/>
      <c r="N17" s="1607"/>
    </row>
    <row r="18" spans="1:14" ht="20.25" x14ac:dyDescent="0.2">
      <c r="A18" s="52"/>
      <c r="B18" s="54"/>
      <c r="C18" s="53"/>
      <c r="E18" s="140"/>
      <c r="F18" s="18"/>
      <c r="G18" s="18"/>
      <c r="H18" s="18"/>
      <c r="I18" s="18"/>
      <c r="J18" s="18"/>
      <c r="K18" s="18"/>
      <c r="L18" s="141"/>
      <c r="M18" s="142" t="s">
        <v>275</v>
      </c>
      <c r="N18" s="143" t="s">
        <v>120</v>
      </c>
    </row>
    <row r="19" spans="1:14" ht="20.25" x14ac:dyDescent="0.2">
      <c r="A19" s="500"/>
      <c r="B19" s="957" t="s">
        <v>505</v>
      </c>
      <c r="C19" s="392"/>
      <c r="E19" s="26"/>
      <c r="F19" s="144"/>
      <c r="G19" s="17">
        <v>1</v>
      </c>
      <c r="H19" s="22"/>
      <c r="I19" s="22" t="s">
        <v>142</v>
      </c>
      <c r="J19" s="145" t="s">
        <v>208</v>
      </c>
      <c r="K19" s="16" t="s">
        <v>327</v>
      </c>
      <c r="L19" s="146"/>
      <c r="M19" s="147">
        <f>TIME(19,30,0)</f>
        <v>0.8125</v>
      </c>
      <c r="N19" s="148">
        <v>5</v>
      </c>
    </row>
    <row r="20" spans="1:14" ht="20.25" x14ac:dyDescent="0.2">
      <c r="A20" s="52"/>
      <c r="B20" s="536" t="s">
        <v>506</v>
      </c>
      <c r="C20" s="53"/>
      <c r="E20" s="140"/>
      <c r="F20" s="149"/>
      <c r="G20" s="1">
        <f>G19+1</f>
        <v>2</v>
      </c>
      <c r="H20" s="1" t="s">
        <v>213</v>
      </c>
      <c r="I20" s="150" t="s">
        <v>80</v>
      </c>
      <c r="J20" s="5" t="s">
        <v>208</v>
      </c>
      <c r="K20" s="1" t="s">
        <v>327</v>
      </c>
      <c r="L20" s="141"/>
      <c r="M20" s="151">
        <f>M19+TIME(0,N19,0)</f>
        <v>0.81597222222222221</v>
      </c>
      <c r="N20" s="152">
        <v>20</v>
      </c>
    </row>
    <row r="21" spans="1:14" ht="20.25" x14ac:dyDescent="0.2">
      <c r="A21" s="500"/>
      <c r="B21" s="963" t="s">
        <v>295</v>
      </c>
      <c r="C21" s="392"/>
      <c r="E21" s="26"/>
      <c r="F21" s="144"/>
      <c r="G21" s="7">
        <f>G20+1</f>
        <v>3</v>
      </c>
      <c r="H21" s="16" t="s">
        <v>213</v>
      </c>
      <c r="I21" s="22" t="s">
        <v>86</v>
      </c>
      <c r="J21" s="145" t="s">
        <v>208</v>
      </c>
      <c r="K21" s="16" t="s">
        <v>217</v>
      </c>
      <c r="L21" s="139"/>
      <c r="M21" s="153">
        <f>M20+TIME(0,N20,0)</f>
        <v>0.82986111111111105</v>
      </c>
      <c r="N21" s="148">
        <v>20</v>
      </c>
    </row>
    <row r="22" spans="1:14" ht="20.25" x14ac:dyDescent="0.25">
      <c r="A22" s="52"/>
      <c r="B22" s="1141" t="s">
        <v>334</v>
      </c>
      <c r="C22" s="392"/>
      <c r="E22" s="140"/>
      <c r="F22" s="149"/>
      <c r="G22" s="1">
        <f>G21+1</f>
        <v>4</v>
      </c>
      <c r="H22" s="1" t="s">
        <v>213</v>
      </c>
      <c r="I22" s="21" t="s">
        <v>81</v>
      </c>
      <c r="J22" s="5" t="s">
        <v>208</v>
      </c>
      <c r="K22" s="1" t="s">
        <v>263</v>
      </c>
      <c r="L22" s="141"/>
      <c r="M22" s="151">
        <f>M21+TIME(0,N21,0)</f>
        <v>0.84374999999999989</v>
      </c>
      <c r="N22" s="152">
        <v>20</v>
      </c>
    </row>
    <row r="23" spans="1:14" ht="20.25" x14ac:dyDescent="0.25">
      <c r="A23" s="52"/>
      <c r="B23" s="965" t="s">
        <v>353</v>
      </c>
      <c r="C23" s="392"/>
      <c r="E23" s="26"/>
      <c r="F23" s="144"/>
      <c r="G23" s="16">
        <f>G22+1</f>
        <v>5</v>
      </c>
      <c r="H23" s="16" t="s">
        <v>213</v>
      </c>
      <c r="I23" s="22" t="s">
        <v>79</v>
      </c>
      <c r="J23" s="145" t="s">
        <v>208</v>
      </c>
      <c r="K23" s="16" t="s">
        <v>327</v>
      </c>
      <c r="L23" s="139"/>
      <c r="M23" s="153">
        <f>M22+TIME(0,N22,0)</f>
        <v>0.85763888888888873</v>
      </c>
      <c r="N23" s="148">
        <v>25</v>
      </c>
    </row>
    <row r="24" spans="1:14" ht="20.25" x14ac:dyDescent="0.2">
      <c r="A24" s="52"/>
      <c r="B24" s="1137" t="s">
        <v>352</v>
      </c>
      <c r="C24" s="392"/>
      <c r="E24" s="140"/>
      <c r="F24" s="149"/>
      <c r="G24" s="1">
        <f>G23+1</f>
        <v>6</v>
      </c>
      <c r="H24" s="1" t="s">
        <v>94</v>
      </c>
      <c r="I24" s="21" t="s">
        <v>211</v>
      </c>
      <c r="J24" s="5" t="s">
        <v>208</v>
      </c>
      <c r="K24" s="1" t="s">
        <v>327</v>
      </c>
      <c r="L24" s="141"/>
      <c r="M24" s="151">
        <f>M23+TIME(0,N23,0)</f>
        <v>0.87499999999999989</v>
      </c>
      <c r="N24" s="152" t="s">
        <v>207</v>
      </c>
    </row>
    <row r="25" spans="1:14" ht="15.75" x14ac:dyDescent="0.2">
      <c r="A25" s="52"/>
      <c r="B25" s="1138" t="s">
        <v>422</v>
      </c>
      <c r="C25" s="392"/>
    </row>
    <row r="26" spans="1:14" ht="15.75" x14ac:dyDescent="0.25">
      <c r="A26" s="52"/>
      <c r="B26" s="1143" t="s">
        <v>423</v>
      </c>
      <c r="C26" s="392"/>
    </row>
    <row r="27" spans="1:14" ht="15.75" x14ac:dyDescent="0.2">
      <c r="A27" s="52"/>
      <c r="B27" s="1142" t="s">
        <v>38</v>
      </c>
      <c r="C27" s="392"/>
    </row>
    <row r="28" spans="1:14" ht="18" x14ac:dyDescent="0.2">
      <c r="A28" s="52"/>
      <c r="B28" s="970" t="s">
        <v>32</v>
      </c>
      <c r="C28" s="392"/>
    </row>
    <row r="29" spans="1:14" x14ac:dyDescent="0.2">
      <c r="A29" s="52"/>
      <c r="B29" s="54"/>
      <c r="C29" s="53"/>
    </row>
    <row r="30" spans="1:14" x14ac:dyDescent="0.2">
      <c r="A30" s="52"/>
      <c r="B30" s="54"/>
      <c r="C30" s="53"/>
    </row>
    <row r="31" spans="1:14" x14ac:dyDescent="0.2">
      <c r="A31" s="52"/>
      <c r="B31" s="54"/>
      <c r="C31" s="53"/>
    </row>
    <row r="32" spans="1:14"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66" zoomScaleNormal="66" workbookViewId="0">
      <selection activeCell="A7" sqref="A7:C54"/>
    </sheetView>
  </sheetViews>
  <sheetFormatPr defaultRowHeight="12.75" x14ac:dyDescent="0.2"/>
  <cols>
    <col min="1" max="1" width="1.42578125" customWidth="1"/>
    <col min="2" max="2" width="13.5703125" customWidth="1"/>
    <col min="3" max="3" width="1.42578125" customWidth="1"/>
  </cols>
  <sheetData>
    <row r="1" spans="1:3" ht="15" customHeight="1" x14ac:dyDescent="0.2">
      <c r="A1" s="1139"/>
      <c r="B1" s="537" t="s">
        <v>673</v>
      </c>
      <c r="C1" s="1140"/>
    </row>
    <row r="2" spans="1:3" ht="15" customHeight="1" thickBot="1" x14ac:dyDescent="0.25">
      <c r="A2" s="500"/>
      <c r="B2" s="954"/>
      <c r="C2" s="53"/>
    </row>
    <row r="3" spans="1:3" ht="15" customHeight="1" thickBot="1" x14ac:dyDescent="0.25">
      <c r="A3" s="500"/>
      <c r="B3" s="235" t="s">
        <v>82</v>
      </c>
      <c r="C3" s="53"/>
    </row>
    <row r="4" spans="1:3" ht="15" customHeight="1" x14ac:dyDescent="0.2">
      <c r="A4" s="500"/>
      <c r="B4" s="1250" t="str">
        <f>Title!$B$4</f>
        <v>R6</v>
      </c>
      <c r="C4" s="53"/>
    </row>
    <row r="5" spans="1:3" ht="15" customHeight="1" x14ac:dyDescent="0.2">
      <c r="A5" s="500"/>
      <c r="B5" s="1251"/>
      <c r="C5" s="53"/>
    </row>
    <row r="6" spans="1:3" ht="15" customHeight="1" thickBot="1" x14ac:dyDescent="0.25">
      <c r="A6" s="500"/>
      <c r="B6" s="1252"/>
      <c r="C6" s="53"/>
    </row>
    <row r="7" spans="1:3" ht="15" customHeight="1" thickBot="1" x14ac:dyDescent="0.25">
      <c r="A7" s="500"/>
      <c r="B7" s="54"/>
      <c r="C7" s="431"/>
    </row>
    <row r="8" spans="1:3" ht="15" customHeight="1" x14ac:dyDescent="0.2">
      <c r="A8" s="500"/>
      <c r="B8" s="955" t="s">
        <v>136</v>
      </c>
      <c r="C8" s="392"/>
    </row>
    <row r="9" spans="1:3" ht="15" customHeight="1" x14ac:dyDescent="0.2">
      <c r="A9" s="500"/>
      <c r="B9" s="956" t="s">
        <v>163</v>
      </c>
      <c r="C9" s="392"/>
    </row>
    <row r="10" spans="1:3" ht="15" customHeight="1" x14ac:dyDescent="0.2">
      <c r="A10" s="500"/>
      <c r="B10" s="535"/>
      <c r="C10" s="538"/>
    </row>
    <row r="11" spans="1:3" ht="15" customHeight="1" x14ac:dyDescent="0.2">
      <c r="A11" s="500"/>
      <c r="B11" s="957" t="s">
        <v>501</v>
      </c>
      <c r="C11" s="392"/>
    </row>
    <row r="12" spans="1:3" ht="15" customHeight="1" x14ac:dyDescent="0.2">
      <c r="A12" s="52"/>
      <c r="B12" s="536" t="s">
        <v>502</v>
      </c>
      <c r="C12" s="53"/>
    </row>
    <row r="13" spans="1:3" ht="15" customHeight="1" x14ac:dyDescent="0.2">
      <c r="A13" s="500"/>
      <c r="B13" s="958" t="s">
        <v>189</v>
      </c>
      <c r="C13" s="392"/>
    </row>
    <row r="14" spans="1:3" ht="15" customHeight="1" x14ac:dyDescent="0.2">
      <c r="A14" s="52"/>
      <c r="B14" s="959" t="s">
        <v>299</v>
      </c>
      <c r="C14" s="392"/>
    </row>
    <row r="15" spans="1:3" ht="15" customHeight="1" x14ac:dyDescent="0.2">
      <c r="A15" s="52"/>
      <c r="B15" s="960" t="s">
        <v>335</v>
      </c>
      <c r="C15" s="392"/>
    </row>
    <row r="16" spans="1:3" ht="15" customHeight="1" x14ac:dyDescent="0.2">
      <c r="A16" s="52"/>
      <c r="B16" s="961" t="s">
        <v>420</v>
      </c>
      <c r="C16" s="393"/>
    </row>
    <row r="17" spans="1:7" ht="15" customHeight="1" x14ac:dyDescent="0.2">
      <c r="A17" s="52"/>
      <c r="B17" s="962" t="s">
        <v>445</v>
      </c>
      <c r="C17" s="339"/>
    </row>
    <row r="18" spans="1:7" ht="15" customHeight="1" x14ac:dyDescent="0.2">
      <c r="A18" s="52"/>
      <c r="B18" s="54"/>
      <c r="C18" s="53"/>
    </row>
    <row r="19" spans="1:7" ht="15" customHeight="1" x14ac:dyDescent="0.2">
      <c r="A19" s="500"/>
      <c r="B19" s="957" t="s">
        <v>505</v>
      </c>
      <c r="C19" s="392"/>
    </row>
    <row r="20" spans="1:7" ht="15" customHeight="1" x14ac:dyDescent="0.2">
      <c r="A20" s="52"/>
      <c r="B20" s="536" t="s">
        <v>506</v>
      </c>
      <c r="C20" s="53"/>
    </row>
    <row r="21" spans="1:7" ht="15" customHeight="1" x14ac:dyDescent="0.2">
      <c r="A21" s="500"/>
      <c r="B21" s="963" t="s">
        <v>295</v>
      </c>
      <c r="C21" s="392"/>
      <c r="G21" s="763"/>
    </row>
    <row r="22" spans="1:7" ht="15" customHeight="1" x14ac:dyDescent="0.25">
      <c r="A22" s="52"/>
      <c r="B22" s="1141" t="s">
        <v>334</v>
      </c>
      <c r="C22" s="392"/>
    </row>
    <row r="23" spans="1:7" ht="15" customHeight="1" x14ac:dyDescent="0.25">
      <c r="A23" s="52"/>
      <c r="B23" s="965" t="s">
        <v>353</v>
      </c>
      <c r="C23" s="392"/>
    </row>
    <row r="24" spans="1:7" ht="15" customHeight="1" x14ac:dyDescent="0.2">
      <c r="A24" s="52"/>
      <c r="B24" s="1137" t="s">
        <v>352</v>
      </c>
      <c r="C24" s="392"/>
    </row>
    <row r="25" spans="1:7" ht="15" customHeight="1" x14ac:dyDescent="0.2">
      <c r="A25" s="52"/>
      <c r="B25" s="1138" t="s">
        <v>422</v>
      </c>
      <c r="C25" s="392"/>
    </row>
    <row r="26" spans="1:7" ht="15" customHeight="1" x14ac:dyDescent="0.25">
      <c r="A26" s="52"/>
      <c r="B26" s="1143" t="s">
        <v>423</v>
      </c>
      <c r="C26" s="392"/>
    </row>
    <row r="27" spans="1:7" ht="15" customHeight="1" x14ac:dyDescent="0.2">
      <c r="A27" s="52"/>
      <c r="B27" s="1142" t="s">
        <v>38</v>
      </c>
      <c r="C27" s="392"/>
    </row>
    <row r="28" spans="1:7" ht="15" customHeight="1" x14ac:dyDescent="0.2">
      <c r="A28" s="52"/>
      <c r="B28" s="970" t="s">
        <v>32</v>
      </c>
      <c r="C28" s="392"/>
    </row>
    <row r="29" spans="1:7" ht="15" customHeight="1" x14ac:dyDescent="0.2">
      <c r="A29" s="52"/>
      <c r="B29" s="54"/>
      <c r="C29" s="53"/>
    </row>
    <row r="30" spans="1:7" ht="15" customHeight="1" x14ac:dyDescent="0.2">
      <c r="A30" s="52"/>
      <c r="B30" s="54"/>
      <c r="C30" s="53"/>
    </row>
    <row r="31" spans="1:7" ht="15" customHeight="1" x14ac:dyDescent="0.2">
      <c r="A31" s="52"/>
      <c r="B31" s="54"/>
      <c r="C31" s="53"/>
    </row>
    <row r="32" spans="1:7" ht="15" customHeight="1" x14ac:dyDescent="0.2">
      <c r="A32" s="52"/>
      <c r="B32" s="54"/>
      <c r="C32" s="53"/>
    </row>
    <row r="33" spans="1:3" ht="15" customHeight="1" x14ac:dyDescent="0.2">
      <c r="A33" s="500"/>
      <c r="B33" s="957" t="s">
        <v>503</v>
      </c>
      <c r="C33" s="392"/>
    </row>
    <row r="34" spans="1:3" ht="15" customHeight="1" x14ac:dyDescent="0.2">
      <c r="A34" s="52"/>
      <c r="B34" s="536" t="s">
        <v>504</v>
      </c>
      <c r="C34" s="53"/>
    </row>
    <row r="35" spans="1:3" ht="15" customHeight="1" x14ac:dyDescent="0.2">
      <c r="A35" s="52"/>
      <c r="B35" s="1135" t="s">
        <v>544</v>
      </c>
      <c r="C35" s="392"/>
    </row>
    <row r="36" spans="1:3" ht="15" customHeight="1" x14ac:dyDescent="0.2">
      <c r="A36" s="52"/>
      <c r="B36" s="1136" t="s">
        <v>498</v>
      </c>
      <c r="C36" s="392"/>
    </row>
    <row r="37" spans="1:3" ht="15" customHeight="1" x14ac:dyDescent="0.2">
      <c r="A37" s="52"/>
      <c r="B37" s="54"/>
      <c r="C37" s="53"/>
    </row>
    <row r="38" spans="1:3" ht="15" customHeight="1" thickBot="1" x14ac:dyDescent="0.25">
      <c r="A38" s="52"/>
      <c r="B38" s="54"/>
      <c r="C38" s="53"/>
    </row>
    <row r="39" spans="1:3" ht="15" customHeight="1" x14ac:dyDescent="0.2">
      <c r="A39" s="52"/>
      <c r="B39" s="973" t="s">
        <v>358</v>
      </c>
      <c r="C39" s="394"/>
    </row>
    <row r="40" spans="1:3" ht="15" customHeight="1" x14ac:dyDescent="0.2">
      <c r="A40" s="52"/>
      <c r="B40" s="974" t="s">
        <v>307</v>
      </c>
      <c r="C40" s="394"/>
    </row>
    <row r="41" spans="1:3" ht="15" customHeight="1" x14ac:dyDescent="0.2">
      <c r="A41" s="52"/>
      <c r="B41" s="975" t="s">
        <v>285</v>
      </c>
      <c r="C41" s="394"/>
    </row>
    <row r="42" spans="1:3" ht="15" customHeight="1" x14ac:dyDescent="0.2">
      <c r="A42" s="52"/>
      <c r="B42" s="976" t="s">
        <v>137</v>
      </c>
      <c r="C42" s="394"/>
    </row>
    <row r="43" spans="1:3" ht="15" customHeight="1" x14ac:dyDescent="0.2">
      <c r="A43" s="52"/>
      <c r="B43" s="977" t="s">
        <v>138</v>
      </c>
      <c r="C43" s="394"/>
    </row>
    <row r="44" spans="1:3" ht="15" customHeight="1" x14ac:dyDescent="0.2">
      <c r="A44" s="52"/>
      <c r="B44" s="978" t="s">
        <v>135</v>
      </c>
      <c r="C44" s="394"/>
    </row>
    <row r="45" spans="1:3" ht="15" customHeight="1" x14ac:dyDescent="0.2">
      <c r="A45" s="52"/>
      <c r="B45" s="979" t="s">
        <v>303</v>
      </c>
      <c r="C45" s="394"/>
    </row>
    <row r="46" spans="1:3" ht="15" customHeight="1" x14ac:dyDescent="0.2">
      <c r="A46" s="52"/>
      <c r="B46" s="979" t="s">
        <v>304</v>
      </c>
      <c r="C46" s="394"/>
    </row>
    <row r="47" spans="1:3" ht="15" customHeight="1" x14ac:dyDescent="0.2">
      <c r="A47" s="52"/>
      <c r="B47" s="979" t="s">
        <v>167</v>
      </c>
      <c r="C47" s="394"/>
    </row>
    <row r="48" spans="1:3" ht="15" customHeight="1" x14ac:dyDescent="0.2">
      <c r="A48" s="52"/>
      <c r="B48" s="979" t="s">
        <v>309</v>
      </c>
      <c r="C48" s="394"/>
    </row>
    <row r="49" spans="1:3" ht="15" customHeight="1"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row r="62" spans="1:3" x14ac:dyDescent="0.2">
      <c r="A62" s="798"/>
      <c r="B62" s="798"/>
      <c r="C62" s="798"/>
    </row>
    <row r="63" spans="1:3" x14ac:dyDescent="0.2">
      <c r="A63" s="798"/>
      <c r="B63" s="798"/>
      <c r="C63" s="798"/>
    </row>
    <row r="64" spans="1:3" x14ac:dyDescent="0.2">
      <c r="A64" s="798"/>
      <c r="B64" s="798"/>
      <c r="C64" s="798"/>
    </row>
    <row r="65" spans="1:3" x14ac:dyDescent="0.2">
      <c r="A65" s="798"/>
      <c r="B65" s="798"/>
      <c r="C65" s="798"/>
    </row>
    <row r="66" spans="1:3" x14ac:dyDescent="0.2">
      <c r="A66" s="798"/>
      <c r="B66" s="798"/>
      <c r="C66" s="798"/>
    </row>
    <row r="67" spans="1:3" x14ac:dyDescent="0.2">
      <c r="A67" s="798"/>
      <c r="B67" s="798"/>
      <c r="C67" s="798"/>
    </row>
    <row r="68" spans="1:3" x14ac:dyDescent="0.2">
      <c r="A68" s="798"/>
      <c r="B68" s="798"/>
      <c r="C68" s="798"/>
    </row>
    <row r="69" spans="1:3" x14ac:dyDescent="0.2">
      <c r="A69" s="798"/>
      <c r="B69" s="798"/>
      <c r="C69" s="798"/>
    </row>
    <row r="70" spans="1:3" x14ac:dyDescent="0.2">
      <c r="A70" s="798"/>
      <c r="B70" s="798"/>
      <c r="C70" s="798"/>
    </row>
    <row r="71" spans="1:3" x14ac:dyDescent="0.2">
      <c r="A71" s="798"/>
      <c r="B71" s="798"/>
      <c r="C71" s="798"/>
    </row>
    <row r="72" spans="1:3" x14ac:dyDescent="0.2">
      <c r="A72" s="798"/>
      <c r="B72" s="798"/>
      <c r="C72" s="798"/>
    </row>
    <row r="73" spans="1:3" x14ac:dyDescent="0.2">
      <c r="A73" s="798"/>
      <c r="B73" s="798"/>
      <c r="C73" s="798"/>
    </row>
    <row r="74" spans="1:3" x14ac:dyDescent="0.2">
      <c r="A74" s="798"/>
      <c r="B74" s="798"/>
      <c r="C74" s="798"/>
    </row>
    <row r="75" spans="1:3" x14ac:dyDescent="0.2">
      <c r="A75" s="798"/>
      <c r="B75" s="798"/>
      <c r="C75" s="798"/>
    </row>
    <row r="76" spans="1:3" x14ac:dyDescent="0.2">
      <c r="A76" s="798"/>
      <c r="B76" s="798"/>
      <c r="C76" s="798"/>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77" workbookViewId="0">
      <selection sqref="A1:C60"/>
    </sheetView>
  </sheetViews>
  <sheetFormatPr defaultRowHeight="15.75" customHeight="1" x14ac:dyDescent="0.2"/>
  <cols>
    <col min="1" max="1" width="1.42578125" customWidth="1"/>
    <col min="2" max="2" width="13.5703125" customWidth="1"/>
    <col min="3" max="3" width="1.42578125" customWidth="1"/>
    <col min="4" max="4" width="1.42578125" style="58" customWidth="1"/>
    <col min="5" max="5" width="9.28515625" style="61" customWidth="1"/>
    <col min="6" max="6" width="15" style="62" customWidth="1"/>
    <col min="7" max="7" width="32" style="62" customWidth="1"/>
    <col min="8" max="8" width="1.42578125" style="62" customWidth="1"/>
    <col min="9" max="9" width="72.5703125" style="62" customWidth="1"/>
    <col min="10" max="16384" width="9.140625" style="61"/>
  </cols>
  <sheetData>
    <row r="1" spans="1:9" ht="15.75" customHeight="1" x14ac:dyDescent="0.2">
      <c r="A1" s="764"/>
      <c r="B1" s="537" t="s">
        <v>673</v>
      </c>
      <c r="C1" s="765"/>
      <c r="D1" s="57"/>
    </row>
    <row r="2" spans="1:9" ht="15.75" customHeight="1" thickBot="1" x14ac:dyDescent="0.3">
      <c r="A2" s="500"/>
      <c r="B2" s="954"/>
      <c r="C2" s="53"/>
      <c r="E2" s="55" t="s">
        <v>234</v>
      </c>
    </row>
    <row r="3" spans="1:9" ht="15.75" customHeight="1" thickBot="1" x14ac:dyDescent="0.3">
      <c r="A3" s="500"/>
      <c r="B3" s="235" t="s">
        <v>82</v>
      </c>
      <c r="C3" s="53"/>
      <c r="E3" s="55"/>
    </row>
    <row r="4" spans="1:9" ht="15.75" customHeight="1" x14ac:dyDescent="0.2">
      <c r="A4" s="500"/>
      <c r="B4" s="1250" t="str">
        <f>Title!$B$4</f>
        <v>R6</v>
      </c>
      <c r="C4" s="53"/>
      <c r="F4" s="1624" t="s">
        <v>278</v>
      </c>
      <c r="G4" s="1624"/>
      <c r="H4" s="1624"/>
      <c r="I4" s="1624"/>
    </row>
    <row r="5" spans="1:9" ht="15.75" customHeight="1" x14ac:dyDescent="0.2">
      <c r="A5" s="500"/>
      <c r="B5" s="1251"/>
      <c r="C5" s="53"/>
      <c r="F5" s="1624"/>
      <c r="G5" s="1624"/>
      <c r="H5" s="1624"/>
      <c r="I5" s="1624"/>
    </row>
    <row r="6" spans="1:9" ht="15.75" customHeight="1" thickBot="1" x14ac:dyDescent="0.25">
      <c r="A6" s="500"/>
      <c r="B6" s="1252"/>
      <c r="C6" s="53"/>
      <c r="F6" s="1621"/>
      <c r="G6" s="1621"/>
      <c r="H6" s="1621"/>
      <c r="I6" s="1621"/>
    </row>
    <row r="7" spans="1:9" ht="15.75" customHeight="1" thickBot="1" x14ac:dyDescent="0.25">
      <c r="A7" s="500"/>
      <c r="B7" s="54"/>
      <c r="C7" s="431"/>
      <c r="D7" s="59"/>
      <c r="F7" s="1626" t="s">
        <v>130</v>
      </c>
      <c r="G7" s="1626"/>
      <c r="H7" s="63"/>
      <c r="I7" s="1625" t="s">
        <v>129</v>
      </c>
    </row>
    <row r="8" spans="1:9" ht="15.75" customHeight="1" x14ac:dyDescent="0.2">
      <c r="A8" s="500"/>
      <c r="B8" s="955" t="s">
        <v>136</v>
      </c>
      <c r="C8" s="392"/>
      <c r="F8" s="1626"/>
      <c r="G8" s="1626"/>
      <c r="H8" s="63"/>
      <c r="I8" s="1625"/>
    </row>
    <row r="9" spans="1:9" ht="15.75" customHeight="1" x14ac:dyDescent="0.25">
      <c r="A9" s="500"/>
      <c r="B9" s="956" t="s">
        <v>163</v>
      </c>
      <c r="C9" s="392"/>
      <c r="F9" s="1623" t="s">
        <v>289</v>
      </c>
      <c r="G9" s="1623"/>
      <c r="H9" s="64"/>
      <c r="I9" s="73" t="s">
        <v>131</v>
      </c>
    </row>
    <row r="10" spans="1:9" ht="15.75" customHeight="1" x14ac:dyDescent="0.2">
      <c r="A10" s="500"/>
      <c r="B10" s="535"/>
      <c r="C10" s="538"/>
      <c r="F10" s="1621"/>
      <c r="G10" s="1621"/>
      <c r="H10" s="1621"/>
      <c r="I10" s="1621"/>
    </row>
    <row r="11" spans="1:9" ht="15.75" customHeight="1" x14ac:dyDescent="0.2">
      <c r="A11" s="500"/>
      <c r="B11" s="957" t="s">
        <v>501</v>
      </c>
      <c r="C11" s="392"/>
      <c r="F11" s="1629" t="s">
        <v>132</v>
      </c>
      <c r="G11" s="1629"/>
      <c r="H11" s="1629"/>
      <c r="I11" s="1629"/>
    </row>
    <row r="12" spans="1:9" ht="15.75" customHeight="1" x14ac:dyDescent="0.2">
      <c r="A12" s="52"/>
      <c r="B12" s="536" t="s">
        <v>502</v>
      </c>
      <c r="C12" s="53"/>
      <c r="F12" s="65"/>
      <c r="G12" s="65"/>
      <c r="H12" s="65"/>
      <c r="I12" s="65"/>
    </row>
    <row r="13" spans="1:9" ht="15.75" customHeight="1" x14ac:dyDescent="0.2">
      <c r="A13" s="500"/>
      <c r="B13" s="958" t="s">
        <v>189</v>
      </c>
      <c r="C13" s="392"/>
      <c r="F13" s="1627" t="s">
        <v>127</v>
      </c>
      <c r="G13" s="1628"/>
      <c r="H13" s="1628"/>
      <c r="I13" s="76" t="s">
        <v>246</v>
      </c>
    </row>
    <row r="14" spans="1:9" ht="15.75" customHeight="1" x14ac:dyDescent="0.2">
      <c r="A14" s="52"/>
      <c r="B14" s="959" t="s">
        <v>299</v>
      </c>
      <c r="C14" s="392"/>
      <c r="F14" s="1622" t="s">
        <v>126</v>
      </c>
      <c r="G14" s="1622"/>
      <c r="H14" s="1622"/>
      <c r="I14" s="1622"/>
    </row>
    <row r="15" spans="1:9" ht="15.75" customHeight="1" x14ac:dyDescent="0.2">
      <c r="A15" s="52"/>
      <c r="B15" s="960" t="s">
        <v>335</v>
      </c>
      <c r="C15" s="392"/>
      <c r="F15" s="74"/>
      <c r="G15" s="74"/>
      <c r="H15" s="74"/>
      <c r="I15" s="74"/>
    </row>
    <row r="16" spans="1:9" ht="15.75" customHeight="1" x14ac:dyDescent="0.2">
      <c r="A16" s="52"/>
      <c r="B16" s="961" t="s">
        <v>420</v>
      </c>
      <c r="C16" s="393"/>
      <c r="F16" s="1610" t="s">
        <v>291</v>
      </c>
      <c r="G16" s="1610" t="s">
        <v>290</v>
      </c>
      <c r="H16" s="1630" t="s">
        <v>342</v>
      </c>
      <c r="I16" s="1631"/>
    </row>
    <row r="17" spans="1:9" ht="15.75" customHeight="1" x14ac:dyDescent="0.2">
      <c r="A17" s="52"/>
      <c r="B17" s="962" t="s">
        <v>445</v>
      </c>
      <c r="C17" s="339"/>
      <c r="F17" s="1610"/>
      <c r="G17" s="1610"/>
      <c r="H17" s="1632"/>
      <c r="I17" s="1633"/>
    </row>
    <row r="18" spans="1:9" ht="15.75" customHeight="1" x14ac:dyDescent="0.2">
      <c r="A18" s="52"/>
      <c r="B18" s="54"/>
      <c r="C18" s="53"/>
      <c r="F18" s="1610"/>
      <c r="G18" s="1610"/>
      <c r="H18" s="1632"/>
      <c r="I18" s="1633"/>
    </row>
    <row r="19" spans="1:9" ht="15.75" customHeight="1" x14ac:dyDescent="0.2">
      <c r="A19" s="500"/>
      <c r="B19" s="957" t="s">
        <v>505</v>
      </c>
      <c r="C19" s="392"/>
      <c r="F19" s="1610"/>
      <c r="G19" s="1610"/>
      <c r="H19" s="1634"/>
      <c r="I19" s="1635"/>
    </row>
    <row r="20" spans="1:9" ht="15.75" customHeight="1" x14ac:dyDescent="0.2">
      <c r="A20" s="52"/>
      <c r="B20" s="536" t="s">
        <v>506</v>
      </c>
      <c r="C20" s="53"/>
      <c r="F20" s="94" t="s">
        <v>296</v>
      </c>
      <c r="G20" s="155" t="s">
        <v>292</v>
      </c>
      <c r="H20" s="1612" t="s">
        <v>343</v>
      </c>
      <c r="I20" s="1613"/>
    </row>
    <row r="21" spans="1:9" ht="15.75" customHeight="1" x14ac:dyDescent="0.2">
      <c r="A21" s="500"/>
      <c r="B21" s="963" t="s">
        <v>295</v>
      </c>
      <c r="C21" s="392"/>
      <c r="F21" s="75" t="s">
        <v>293</v>
      </c>
      <c r="G21" s="155" t="s">
        <v>294</v>
      </c>
      <c r="H21" s="1614"/>
      <c r="I21" s="1615"/>
    </row>
    <row r="22" spans="1:9" ht="15.75" customHeight="1" x14ac:dyDescent="0.25">
      <c r="A22" s="52"/>
      <c r="B22" s="964" t="s">
        <v>334</v>
      </c>
      <c r="C22" s="392"/>
      <c r="F22" s="75" t="s">
        <v>297</v>
      </c>
      <c r="G22" s="156" t="s">
        <v>298</v>
      </c>
      <c r="H22" s="1614"/>
      <c r="I22" s="1615"/>
    </row>
    <row r="23" spans="1:9" ht="15.75" customHeight="1" x14ac:dyDescent="0.25">
      <c r="A23" s="52"/>
      <c r="B23" s="965" t="s">
        <v>353</v>
      </c>
      <c r="C23" s="392"/>
      <c r="F23" s="75" t="s">
        <v>356</v>
      </c>
      <c r="G23" s="156" t="s">
        <v>354</v>
      </c>
      <c r="H23" s="1614"/>
      <c r="I23" s="1615"/>
    </row>
    <row r="24" spans="1:9" ht="15.75" customHeight="1" x14ac:dyDescent="0.25">
      <c r="A24" s="52"/>
      <c r="B24" s="966" t="s">
        <v>352</v>
      </c>
      <c r="C24" s="392"/>
      <c r="F24" s="75" t="s">
        <v>357</v>
      </c>
      <c r="G24" s="156" t="s">
        <v>355</v>
      </c>
      <c r="H24" s="1614"/>
      <c r="I24" s="1615"/>
    </row>
    <row r="25" spans="1:9" ht="15.75" customHeight="1" x14ac:dyDescent="0.25">
      <c r="A25" s="52"/>
      <c r="B25" s="967" t="s">
        <v>422</v>
      </c>
      <c r="C25" s="392"/>
      <c r="F25" s="75" t="s">
        <v>91</v>
      </c>
      <c r="G25" s="156" t="s">
        <v>446</v>
      </c>
      <c r="H25" s="1614"/>
      <c r="I25" s="1615"/>
    </row>
    <row r="26" spans="1:9" ht="15.75" customHeight="1" x14ac:dyDescent="0.25">
      <c r="A26" s="52"/>
      <c r="B26" s="968" t="s">
        <v>423</v>
      </c>
      <c r="C26" s="392"/>
      <c r="F26" s="75" t="s">
        <v>92</v>
      </c>
      <c r="G26" s="156" t="s">
        <v>83</v>
      </c>
      <c r="H26" s="1614"/>
      <c r="I26" s="1615"/>
    </row>
    <row r="27" spans="1:9" ht="13.5" customHeight="1" x14ac:dyDescent="0.2">
      <c r="A27" s="52"/>
      <c r="B27" s="969" t="s">
        <v>38</v>
      </c>
      <c r="C27" s="392"/>
      <c r="F27" s="75" t="s">
        <v>36</v>
      </c>
      <c r="G27" s="156" t="s">
        <v>37</v>
      </c>
      <c r="H27" s="1616"/>
      <c r="I27" s="1617"/>
    </row>
    <row r="28" spans="1:9" ht="15.75" customHeight="1" x14ac:dyDescent="0.2">
      <c r="A28" s="52"/>
      <c r="B28" s="970" t="s">
        <v>32</v>
      </c>
      <c r="C28" s="392"/>
      <c r="F28" s="75" t="s">
        <v>28</v>
      </c>
      <c r="G28" s="156" t="s">
        <v>27</v>
      </c>
      <c r="H28" s="154"/>
      <c r="I28" s="154"/>
    </row>
    <row r="29" spans="1:9" ht="15.75" customHeight="1" x14ac:dyDescent="0.2">
      <c r="A29" s="52"/>
      <c r="B29" s="54"/>
      <c r="C29" s="53"/>
      <c r="F29" s="1611" t="s">
        <v>346</v>
      </c>
      <c r="G29" s="1611"/>
      <c r="H29" s="1611"/>
      <c r="I29" s="1611"/>
    </row>
    <row r="30" spans="1:9" ht="15.75" customHeight="1" x14ac:dyDescent="0.2">
      <c r="A30" s="52"/>
      <c r="B30" s="54"/>
      <c r="C30" s="53"/>
      <c r="F30" s="1609"/>
      <c r="G30" s="1609"/>
      <c r="H30" s="1609"/>
      <c r="I30" s="1609"/>
    </row>
    <row r="31" spans="1:9" ht="15.75" customHeight="1" x14ac:dyDescent="0.2">
      <c r="A31" s="52"/>
      <c r="B31" s="54"/>
      <c r="C31" s="53"/>
      <c r="F31" s="1609"/>
      <c r="G31" s="1609"/>
      <c r="H31" s="1609"/>
      <c r="I31" s="1609"/>
    </row>
    <row r="32" spans="1:9" ht="15.75" customHeight="1" x14ac:dyDescent="0.2">
      <c r="A32" s="52"/>
      <c r="B32" s="54"/>
      <c r="C32" s="53"/>
      <c r="F32" s="1618" t="s">
        <v>347</v>
      </c>
      <c r="G32" s="1618"/>
      <c r="H32" s="1618"/>
      <c r="I32" s="1618"/>
    </row>
    <row r="33" spans="1:9" ht="15.75" customHeight="1" x14ac:dyDescent="0.2">
      <c r="A33" s="500"/>
      <c r="B33" s="957" t="s">
        <v>503</v>
      </c>
      <c r="C33" s="392"/>
      <c r="F33" s="1609" t="s">
        <v>117</v>
      </c>
      <c r="G33" s="1609"/>
      <c r="H33" s="1609"/>
      <c r="I33" s="1609"/>
    </row>
    <row r="34" spans="1:9" ht="15.75" customHeight="1" x14ac:dyDescent="0.2">
      <c r="A34" s="52"/>
      <c r="B34" s="536" t="s">
        <v>504</v>
      </c>
      <c r="C34" s="53"/>
      <c r="F34" s="1609"/>
      <c r="G34" s="1609"/>
      <c r="H34" s="1609"/>
      <c r="I34" s="1609"/>
    </row>
    <row r="35" spans="1:9" ht="15.75" customHeight="1" x14ac:dyDescent="0.2">
      <c r="A35" s="52"/>
      <c r="B35" s="971" t="s">
        <v>544</v>
      </c>
      <c r="C35" s="392"/>
      <c r="F35" s="1609" t="s">
        <v>184</v>
      </c>
      <c r="G35" s="1609"/>
      <c r="H35" s="1609"/>
      <c r="I35" s="1609"/>
    </row>
    <row r="36" spans="1:9" ht="15.75" customHeight="1" x14ac:dyDescent="0.2">
      <c r="A36" s="52"/>
      <c r="B36" s="972" t="s">
        <v>498</v>
      </c>
      <c r="C36" s="392"/>
      <c r="F36" s="1609"/>
      <c r="G36" s="1609"/>
      <c r="H36" s="1609"/>
      <c r="I36" s="1609"/>
    </row>
    <row r="37" spans="1:9" ht="15.75" customHeight="1" x14ac:dyDescent="0.2">
      <c r="A37" s="52"/>
      <c r="B37" s="54"/>
      <c r="C37" s="53"/>
      <c r="F37" s="1609"/>
      <c r="G37" s="1609"/>
      <c r="H37" s="1609"/>
      <c r="I37" s="1609"/>
    </row>
    <row r="38" spans="1:9" ht="15.75" customHeight="1" thickBot="1" x14ac:dyDescent="0.25">
      <c r="A38" s="52"/>
      <c r="B38" s="54"/>
      <c r="C38" s="53"/>
      <c r="F38" s="1609" t="s">
        <v>128</v>
      </c>
      <c r="G38" s="1609"/>
      <c r="H38" s="1609"/>
      <c r="I38" s="1609"/>
    </row>
    <row r="39" spans="1:9" ht="15.75" customHeight="1" x14ac:dyDescent="0.2">
      <c r="A39" s="52"/>
      <c r="B39" s="973" t="s">
        <v>358</v>
      </c>
      <c r="C39" s="394"/>
      <c r="F39" s="1619" t="s">
        <v>118</v>
      </c>
      <c r="G39" s="1619"/>
      <c r="H39" s="1619"/>
      <c r="I39" s="1619"/>
    </row>
    <row r="40" spans="1:9" ht="15.75" customHeight="1" x14ac:dyDescent="0.2">
      <c r="A40" s="52"/>
      <c r="B40" s="974" t="s">
        <v>307</v>
      </c>
      <c r="C40" s="394"/>
      <c r="F40" s="1609" t="s">
        <v>124</v>
      </c>
      <c r="G40" s="1609"/>
      <c r="H40" s="1609"/>
      <c r="I40" s="1609"/>
    </row>
    <row r="41" spans="1:9" ht="15.75" customHeight="1" x14ac:dyDescent="0.2">
      <c r="A41" s="52"/>
      <c r="B41" s="975" t="s">
        <v>285</v>
      </c>
      <c r="C41" s="394"/>
      <c r="F41" s="1609"/>
      <c r="G41" s="1609"/>
      <c r="H41" s="1609"/>
      <c r="I41" s="1609"/>
    </row>
    <row r="42" spans="1:9" ht="15.75" customHeight="1" x14ac:dyDescent="0.2">
      <c r="A42" s="52"/>
      <c r="B42" s="976" t="s">
        <v>137</v>
      </c>
      <c r="C42" s="394"/>
      <c r="F42" s="1609"/>
      <c r="G42" s="1609"/>
      <c r="H42" s="1609"/>
      <c r="I42" s="1609"/>
    </row>
    <row r="43" spans="1:9" ht="15.75" customHeight="1" x14ac:dyDescent="0.2">
      <c r="A43" s="52"/>
      <c r="B43" s="977" t="s">
        <v>138</v>
      </c>
      <c r="C43" s="394"/>
      <c r="F43" s="1609" t="s">
        <v>121</v>
      </c>
      <c r="G43" s="1609"/>
      <c r="H43" s="1609"/>
      <c r="I43" s="1609"/>
    </row>
    <row r="44" spans="1:9" ht="15.75" customHeight="1" x14ac:dyDescent="0.2">
      <c r="A44" s="52"/>
      <c r="B44" s="978" t="s">
        <v>135</v>
      </c>
      <c r="C44" s="394"/>
      <c r="F44" s="1609"/>
      <c r="G44" s="1609"/>
      <c r="H44" s="1609"/>
      <c r="I44" s="1609"/>
    </row>
    <row r="45" spans="1:9" ht="15.75" customHeight="1" x14ac:dyDescent="0.2">
      <c r="A45" s="52"/>
      <c r="B45" s="979" t="s">
        <v>303</v>
      </c>
      <c r="C45" s="394"/>
      <c r="F45" s="1609"/>
      <c r="G45" s="1609"/>
      <c r="H45" s="1609"/>
      <c r="I45" s="1609"/>
    </row>
    <row r="46" spans="1:9" ht="15.75" customHeight="1" x14ac:dyDescent="0.2">
      <c r="A46" s="52"/>
      <c r="B46" s="979" t="s">
        <v>304</v>
      </c>
      <c r="C46" s="394"/>
      <c r="F46" s="1609" t="s">
        <v>122</v>
      </c>
      <c r="G46" s="1609"/>
      <c r="H46" s="1609"/>
      <c r="I46" s="1609"/>
    </row>
    <row r="47" spans="1:9" ht="15.75" customHeight="1" x14ac:dyDescent="0.2">
      <c r="A47" s="52"/>
      <c r="B47" s="979" t="s">
        <v>167</v>
      </c>
      <c r="C47" s="394"/>
      <c r="F47" s="1609"/>
      <c r="G47" s="1609"/>
      <c r="H47" s="1609"/>
      <c r="I47" s="1609"/>
    </row>
    <row r="48" spans="1:9" ht="15.75" customHeight="1" x14ac:dyDescent="0.2">
      <c r="A48" s="52"/>
      <c r="B48" s="979" t="s">
        <v>309</v>
      </c>
      <c r="C48" s="394"/>
      <c r="F48" s="1609" t="s">
        <v>125</v>
      </c>
      <c r="G48" s="1609"/>
      <c r="H48" s="1609"/>
      <c r="I48" s="1609"/>
    </row>
    <row r="49" spans="1:9" ht="15.75" customHeight="1" x14ac:dyDescent="0.2">
      <c r="A49" s="52"/>
      <c r="B49" s="979" t="s">
        <v>305</v>
      </c>
      <c r="C49" s="394"/>
      <c r="F49" s="1609"/>
      <c r="G49" s="1609"/>
      <c r="H49" s="1609"/>
      <c r="I49" s="1609"/>
    </row>
    <row r="50" spans="1:9" ht="15.75" customHeight="1" x14ac:dyDescent="0.2">
      <c r="A50" s="52"/>
      <c r="B50" s="979" t="s">
        <v>166</v>
      </c>
      <c r="C50" s="394"/>
      <c r="F50" s="1609"/>
      <c r="G50" s="1609"/>
      <c r="H50" s="1609"/>
      <c r="I50" s="1609"/>
    </row>
    <row r="51" spans="1:9" ht="15.75" customHeight="1" x14ac:dyDescent="0.2">
      <c r="A51" s="52"/>
      <c r="B51" s="979" t="s">
        <v>306</v>
      </c>
      <c r="C51" s="394"/>
      <c r="F51" s="1609"/>
      <c r="G51" s="1609"/>
      <c r="H51" s="1609"/>
      <c r="I51" s="1609"/>
    </row>
    <row r="52" spans="1:9" ht="15.75" customHeight="1" x14ac:dyDescent="0.2">
      <c r="A52" s="52"/>
      <c r="B52" s="980" t="s">
        <v>139</v>
      </c>
      <c r="C52" s="394"/>
      <c r="F52" s="1609" t="s">
        <v>123</v>
      </c>
      <c r="G52" s="1609"/>
      <c r="H52" s="1609"/>
      <c r="I52" s="1609"/>
    </row>
    <row r="53" spans="1:9" ht="15.75" customHeight="1" x14ac:dyDescent="0.2">
      <c r="A53" s="52"/>
      <c r="B53" s="54"/>
      <c r="C53" s="53"/>
      <c r="F53" s="1609"/>
      <c r="G53" s="1609"/>
      <c r="H53" s="1609"/>
      <c r="I53" s="1609"/>
    </row>
    <row r="54" spans="1:9" ht="15.75" customHeight="1" thickBot="1" x14ac:dyDescent="0.25">
      <c r="A54" s="501"/>
      <c r="B54" s="502" t="s">
        <v>673</v>
      </c>
      <c r="C54" s="503"/>
      <c r="F54" s="1620"/>
      <c r="G54" s="1620"/>
      <c r="H54" s="1620"/>
      <c r="I54" s="1620"/>
    </row>
    <row r="55" spans="1:9" ht="15.75" customHeight="1" x14ac:dyDescent="0.2">
      <c r="A55" s="798"/>
      <c r="B55" s="798"/>
      <c r="C55" s="798"/>
    </row>
    <row r="56" spans="1:9" ht="15.75" customHeight="1" x14ac:dyDescent="0.2">
      <c r="A56" s="798"/>
      <c r="B56" s="798"/>
      <c r="C56" s="798"/>
    </row>
    <row r="57" spans="1:9" ht="15.75" customHeight="1" x14ac:dyDescent="0.2">
      <c r="A57" s="798"/>
      <c r="B57" s="798"/>
      <c r="C57" s="798"/>
    </row>
    <row r="58" spans="1:9" ht="15.75" customHeight="1" x14ac:dyDescent="0.2">
      <c r="A58" s="798"/>
      <c r="B58" s="798"/>
      <c r="C58" s="798"/>
    </row>
    <row r="59" spans="1:9" ht="15.75" customHeight="1" x14ac:dyDescent="0.2">
      <c r="A59" s="798"/>
      <c r="B59" s="798"/>
      <c r="C59" s="798"/>
    </row>
    <row r="60" spans="1:9" ht="15.75" customHeight="1" x14ac:dyDescent="0.2">
      <c r="A60" s="798"/>
      <c r="B60" s="798"/>
      <c r="C60" s="798"/>
    </row>
  </sheetData>
  <mergeCells count="26">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43:I45"/>
    <mergeCell ref="F40:I42"/>
    <mergeCell ref="G16:G19"/>
    <mergeCell ref="F16:F19"/>
    <mergeCell ref="F29:I31"/>
    <mergeCell ref="H20:I27"/>
    <mergeCell ref="F38:I38"/>
    <mergeCell ref="F32:I32"/>
    <mergeCell ref="F35:I37"/>
    <mergeCell ref="F33:I34"/>
    <mergeCell ref="F39:I39"/>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45" workbookViewId="0">
      <selection activeCell="N64" sqref="N64"/>
    </sheetView>
  </sheetViews>
  <sheetFormatPr defaultRowHeight="15.75" customHeight="1" x14ac:dyDescent="0.2"/>
  <cols>
    <col min="1" max="1" width="1.42578125" customWidth="1"/>
    <col min="2" max="2" width="13.5703125" customWidth="1"/>
    <col min="3" max="3" width="1.42578125" customWidth="1"/>
    <col min="4" max="4" width="1.42578125" style="58" customWidth="1"/>
  </cols>
  <sheetData>
    <row r="1" spans="1:19" s="33" customFormat="1" ht="15.75" customHeight="1" x14ac:dyDescent="0.2">
      <c r="A1" s="1139"/>
      <c r="B1" s="537" t="s">
        <v>673</v>
      </c>
      <c r="C1" s="1140"/>
      <c r="D1" s="57"/>
      <c r="F1"/>
      <c r="G1"/>
      <c r="H1"/>
      <c r="I1"/>
      <c r="J1"/>
      <c r="K1"/>
      <c r="L1"/>
      <c r="M1"/>
      <c r="N1"/>
      <c r="O1"/>
      <c r="P1"/>
      <c r="Q1"/>
      <c r="R1"/>
      <c r="S1"/>
    </row>
    <row r="2" spans="1:19" ht="15.75" customHeight="1" thickBot="1" x14ac:dyDescent="0.25">
      <c r="A2" s="500"/>
      <c r="B2" s="954"/>
      <c r="C2" s="53"/>
    </row>
    <row r="3" spans="1:19" ht="15.75" customHeight="1" thickBot="1" x14ac:dyDescent="0.25">
      <c r="A3" s="500"/>
      <c r="B3" s="235" t="s">
        <v>82</v>
      </c>
      <c r="C3" s="53"/>
    </row>
    <row r="4" spans="1:19" ht="15.75" customHeight="1" x14ac:dyDescent="0.2">
      <c r="A4" s="500"/>
      <c r="B4" s="1250" t="str">
        <f>Title!$B$4</f>
        <v>R6</v>
      </c>
      <c r="C4" s="53"/>
    </row>
    <row r="5" spans="1:19" ht="15.75" customHeight="1" x14ac:dyDescent="0.2">
      <c r="A5" s="500"/>
      <c r="B5" s="1251"/>
      <c r="C5" s="53"/>
    </row>
    <row r="6" spans="1:19" ht="15.75" customHeight="1" thickBot="1" x14ac:dyDescent="0.25">
      <c r="A6" s="500"/>
      <c r="B6" s="1252"/>
      <c r="C6" s="53"/>
      <c r="Q6" s="1274"/>
    </row>
    <row r="7" spans="1:19" ht="15.75" customHeight="1" thickBot="1" x14ac:dyDescent="0.25">
      <c r="A7" s="500"/>
      <c r="B7" s="54"/>
      <c r="C7" s="431"/>
      <c r="D7" s="59"/>
      <c r="Q7" s="1274"/>
    </row>
    <row r="8" spans="1:19" ht="15.75" customHeight="1" x14ac:dyDescent="0.2">
      <c r="A8" s="500"/>
      <c r="B8" s="955" t="s">
        <v>136</v>
      </c>
      <c r="C8" s="392"/>
      <c r="Q8" s="1274"/>
    </row>
    <row r="9" spans="1:19" ht="15.75" customHeight="1" x14ac:dyDescent="0.2">
      <c r="A9" s="500"/>
      <c r="B9" s="956" t="s">
        <v>163</v>
      </c>
      <c r="C9" s="392"/>
      <c r="Q9" s="1274"/>
    </row>
    <row r="10" spans="1:19" ht="15.75" customHeight="1" x14ac:dyDescent="0.2">
      <c r="A10" s="500"/>
      <c r="B10" s="535"/>
      <c r="C10" s="538"/>
    </row>
    <row r="11" spans="1:19" ht="15.75" customHeight="1" x14ac:dyDescent="0.2">
      <c r="A11" s="500"/>
      <c r="B11" s="957" t="s">
        <v>501</v>
      </c>
      <c r="C11" s="392"/>
    </row>
    <row r="12" spans="1:19" ht="15.75" customHeight="1" x14ac:dyDescent="0.2">
      <c r="A12" s="52"/>
      <c r="B12" s="536" t="s">
        <v>502</v>
      </c>
      <c r="C12" s="53"/>
    </row>
    <row r="13" spans="1:19" ht="15.75" customHeight="1" x14ac:dyDescent="0.2">
      <c r="A13" s="500"/>
      <c r="B13" s="958" t="s">
        <v>189</v>
      </c>
      <c r="C13" s="392"/>
    </row>
    <row r="14" spans="1:19" ht="15.75" customHeight="1" x14ac:dyDescent="0.2">
      <c r="A14" s="52"/>
      <c r="B14" s="959" t="s">
        <v>299</v>
      </c>
      <c r="C14" s="392"/>
    </row>
    <row r="15" spans="1:19" ht="15.75" customHeight="1" x14ac:dyDescent="0.2">
      <c r="A15" s="52"/>
      <c r="B15" s="960" t="s">
        <v>335</v>
      </c>
      <c r="C15" s="392"/>
    </row>
    <row r="16" spans="1:19"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1"/>
  <sheetViews>
    <sheetView topLeftCell="A7" zoomScale="25" zoomScaleNormal="25" workbookViewId="0">
      <selection activeCell="H9" sqref="H9:L10"/>
    </sheetView>
  </sheetViews>
  <sheetFormatPr defaultRowHeight="36" customHeight="1" x14ac:dyDescent="0.2"/>
  <cols>
    <col min="1" max="1" width="1.42578125" customWidth="1"/>
    <col min="2" max="2" width="13.5703125" customWidth="1"/>
    <col min="3" max="3" width="1.42578125" customWidth="1"/>
    <col min="4" max="4" width="3.5703125" style="33" customWidth="1"/>
    <col min="5" max="5" width="36.5703125" customWidth="1"/>
    <col min="6" max="6" width="58.28515625" customWidth="1"/>
    <col min="7" max="7" width="18.140625" hidden="1" customWidth="1"/>
    <col min="8" max="9" width="18.140625" customWidth="1"/>
    <col min="10" max="10" width="19.28515625" customWidth="1"/>
    <col min="11" max="11" width="24.42578125" customWidth="1"/>
    <col min="12" max="12" width="20.85546875" customWidth="1"/>
    <col min="13" max="13" width="2.42578125" customWidth="1"/>
    <col min="14" max="14" width="19.28515625" customWidth="1"/>
    <col min="15" max="15" width="18.7109375" customWidth="1"/>
    <col min="16" max="16" width="24.42578125" customWidth="1"/>
    <col min="17" max="17" width="25.140625" customWidth="1"/>
    <col min="18" max="18" width="17" customWidth="1"/>
    <col min="19" max="19" width="25.85546875" customWidth="1"/>
    <col min="20" max="20" width="18.7109375" customWidth="1"/>
    <col min="21" max="21" width="17.42578125" customWidth="1"/>
    <col min="22" max="22" width="23.5703125" customWidth="1"/>
    <col min="23" max="23" width="15.28515625" customWidth="1"/>
    <col min="24" max="24" width="19.85546875" customWidth="1"/>
    <col min="25" max="25" width="17.5703125" customWidth="1"/>
    <col min="26" max="26" width="15.28515625" customWidth="1"/>
    <col min="27" max="27" width="19.140625" customWidth="1"/>
    <col min="28" max="28" width="28.28515625" customWidth="1"/>
    <col min="29" max="33" width="12.42578125" customWidth="1"/>
    <col min="34" max="35" width="15.28515625"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x14ac:dyDescent="0.25">
      <c r="A1" s="1139"/>
      <c r="B1" s="537" t="s">
        <v>673</v>
      </c>
      <c r="C1" s="1140"/>
      <c r="E1" s="44"/>
      <c r="F1" s="26"/>
      <c r="AH1"/>
      <c r="AI1"/>
      <c r="AJ1" s="12"/>
    </row>
    <row r="2" spans="1:38" s="26" customFormat="1" ht="21" thickBot="1" x14ac:dyDescent="0.25">
      <c r="A2" s="500"/>
      <c r="B2" s="954"/>
      <c r="C2" s="53"/>
      <c r="D2" s="4"/>
      <c r="E2" s="1442"/>
      <c r="F2" s="1444"/>
      <c r="G2" s="1445"/>
      <c r="H2" s="1445"/>
      <c r="I2" s="1445"/>
      <c r="J2" s="1445"/>
      <c r="K2" s="1445"/>
      <c r="L2" s="1445"/>
      <c r="M2" s="1445"/>
      <c r="N2" s="1445"/>
      <c r="O2" s="1445"/>
      <c r="P2" s="1445"/>
      <c r="Q2" s="1445"/>
      <c r="R2" s="1445"/>
      <c r="S2" s="1445"/>
      <c r="T2" s="1445"/>
      <c r="U2" s="1445"/>
      <c r="V2" s="1445"/>
      <c r="W2" s="1445"/>
      <c r="X2" s="1445"/>
      <c r="Y2" s="1445"/>
      <c r="Z2" s="1445"/>
      <c r="AA2" s="1445"/>
      <c r="AB2" s="1445"/>
      <c r="AC2" s="1445"/>
      <c r="AD2" s="1445"/>
      <c r="AE2" s="1445"/>
      <c r="AF2" s="1445"/>
      <c r="AG2" s="1446"/>
      <c r="AH2"/>
      <c r="AI2"/>
      <c r="AJ2" s="12"/>
      <c r="AK2" s="4"/>
    </row>
    <row r="3" spans="1:38" s="4" customFormat="1" ht="21" thickBot="1" x14ac:dyDescent="0.25">
      <c r="A3" s="500"/>
      <c r="B3" s="235" t="s">
        <v>82</v>
      </c>
      <c r="C3" s="53"/>
      <c r="E3" s="1443"/>
      <c r="F3" s="1447"/>
      <c r="G3" s="1447"/>
      <c r="H3" s="1447"/>
      <c r="I3" s="1447"/>
      <c r="J3" s="1447"/>
      <c r="K3" s="1447"/>
      <c r="L3" s="1447"/>
      <c r="M3" s="1447"/>
      <c r="N3" s="1447"/>
      <c r="O3" s="1447"/>
      <c r="P3" s="1447"/>
      <c r="Q3" s="1447"/>
      <c r="R3" s="1447"/>
      <c r="S3" s="1447"/>
      <c r="T3" s="1447"/>
      <c r="U3" s="1447"/>
      <c r="V3" s="1447"/>
      <c r="W3" s="1447"/>
      <c r="X3" s="1447"/>
      <c r="Y3" s="1447"/>
      <c r="Z3" s="1447"/>
      <c r="AA3" s="1447"/>
      <c r="AB3" s="1447"/>
      <c r="AC3" s="1447"/>
      <c r="AD3" s="1447"/>
      <c r="AE3" s="1447"/>
      <c r="AF3" s="1447"/>
      <c r="AG3" s="1448"/>
      <c r="AH3"/>
      <c r="AI3"/>
      <c r="AJ3" s="12"/>
    </row>
    <row r="4" spans="1:38" s="4" customFormat="1" ht="60" x14ac:dyDescent="0.2">
      <c r="A4" s="500"/>
      <c r="B4" s="1250" t="str">
        <f>Title!$B$4</f>
        <v>R6</v>
      </c>
      <c r="C4" s="53"/>
      <c r="E4" s="1443"/>
      <c r="F4" s="1437" t="str">
        <f>'802.11 Cover'!E2</f>
        <v>133rd IEEE 802.11 WIRELESS LOCAL AREA NETWORKS SESSION</v>
      </c>
      <c r="G4" s="1438"/>
      <c r="H4" s="1438"/>
      <c r="I4" s="1438"/>
      <c r="J4" s="1438"/>
      <c r="K4" s="1438"/>
      <c r="L4" s="1438"/>
      <c r="M4" s="1438"/>
      <c r="N4" s="1438"/>
      <c r="O4" s="1438"/>
      <c r="P4" s="1438"/>
      <c r="Q4" s="1438"/>
      <c r="R4" s="1438"/>
      <c r="S4" s="1438"/>
      <c r="T4" s="1438"/>
      <c r="U4" s="1438"/>
      <c r="V4" s="1438"/>
      <c r="W4" s="1438"/>
      <c r="X4" s="1438"/>
      <c r="Y4" s="1438"/>
      <c r="Z4" s="1438"/>
      <c r="AA4" s="407"/>
      <c r="AB4" s="407"/>
      <c r="AC4" s="407"/>
      <c r="AD4" s="407"/>
      <c r="AE4" s="407"/>
      <c r="AF4" s="407"/>
      <c r="AG4" s="408"/>
      <c r="AH4"/>
      <c r="AI4"/>
      <c r="AJ4" s="12"/>
    </row>
    <row r="5" spans="1:38" s="4" customFormat="1" ht="51" customHeight="1" x14ac:dyDescent="0.2">
      <c r="A5" s="500"/>
      <c r="B5" s="1251"/>
      <c r="C5" s="53"/>
      <c r="E5" s="531"/>
      <c r="F5" s="1439"/>
      <c r="G5" s="1439"/>
      <c r="H5" s="1439"/>
      <c r="I5" s="1439"/>
      <c r="J5" s="1439"/>
      <c r="K5" s="1439"/>
      <c r="L5" s="1439"/>
      <c r="M5" s="1439"/>
      <c r="N5" s="1439"/>
      <c r="O5" s="1439"/>
      <c r="P5" s="1439"/>
      <c r="Q5" s="1439"/>
      <c r="R5" s="1439"/>
      <c r="S5" s="1439"/>
      <c r="T5" s="1439"/>
      <c r="U5" s="1439"/>
      <c r="V5" s="1439"/>
      <c r="W5" s="1439"/>
      <c r="X5" s="1439"/>
      <c r="Y5" s="1439"/>
      <c r="Z5" s="1439"/>
      <c r="AA5" s="409"/>
      <c r="AB5" s="409"/>
      <c r="AC5" s="409"/>
      <c r="AD5" s="409"/>
      <c r="AE5" s="409"/>
      <c r="AF5" s="409"/>
      <c r="AG5" s="410"/>
      <c r="AH5"/>
      <c r="AI5"/>
      <c r="AJ5" s="1393"/>
    </row>
    <row r="6" spans="1:38" s="4" customFormat="1" ht="45.75" thickBot="1" x14ac:dyDescent="0.25">
      <c r="A6" s="500"/>
      <c r="B6" s="1252"/>
      <c r="C6" s="53"/>
      <c r="E6" s="102"/>
      <c r="F6" s="1394" t="str">
        <f>'802.11 Cover'!$E$7</f>
        <v>May 13-18, 2012</v>
      </c>
      <c r="G6" s="1394"/>
      <c r="H6" s="1394"/>
      <c r="I6" s="1394"/>
      <c r="J6" s="1394"/>
      <c r="K6" s="1394"/>
      <c r="L6" s="1394"/>
      <c r="M6" s="1394"/>
      <c r="N6" s="1394"/>
      <c r="O6" s="1394"/>
      <c r="P6" s="1394"/>
      <c r="Q6" s="1394"/>
      <c r="R6" s="1394"/>
      <c r="S6" s="1394"/>
      <c r="T6" s="1394"/>
      <c r="U6" s="1394"/>
      <c r="V6" s="1394"/>
      <c r="W6" s="1394"/>
      <c r="X6" s="1394"/>
      <c r="Y6" s="1394"/>
      <c r="Z6" s="1394"/>
      <c r="AA6" s="401"/>
      <c r="AB6" s="401"/>
      <c r="AC6" s="401"/>
      <c r="AD6" s="401"/>
      <c r="AE6" s="401"/>
      <c r="AF6" s="401"/>
      <c r="AG6" s="402"/>
      <c r="AH6"/>
      <c r="AI6"/>
      <c r="AJ6" s="1393"/>
    </row>
    <row r="7" spans="1:38" s="4" customFormat="1" ht="91.5" thickBot="1" x14ac:dyDescent="0.5">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c r="AI7"/>
      <c r="AJ7" s="1393"/>
      <c r="AL7" s="240"/>
    </row>
    <row r="8" spans="1:38" s="4" customFormat="1" ht="34.5" customHeight="1" thickBot="1" x14ac:dyDescent="0.25">
      <c r="A8" s="500"/>
      <c r="B8" s="955" t="s">
        <v>136</v>
      </c>
      <c r="C8" s="392"/>
      <c r="E8" s="463" t="s">
        <v>286</v>
      </c>
      <c r="F8" s="530" t="s">
        <v>552</v>
      </c>
      <c r="G8" s="1470" t="s">
        <v>553</v>
      </c>
      <c r="H8" s="1470"/>
      <c r="I8" s="1470"/>
      <c r="J8" s="1470"/>
      <c r="K8" s="1470"/>
      <c r="L8" s="1470"/>
      <c r="M8" s="1471" t="s">
        <v>554</v>
      </c>
      <c r="N8" s="1472"/>
      <c r="O8" s="1472"/>
      <c r="P8" s="1472"/>
      <c r="Q8" s="1472"/>
      <c r="R8" s="1473"/>
      <c r="S8" s="1456" t="s">
        <v>555</v>
      </c>
      <c r="T8" s="1457"/>
      <c r="U8" s="1457"/>
      <c r="V8" s="1457"/>
      <c r="W8" s="1458"/>
      <c r="X8" s="1456" t="s">
        <v>556</v>
      </c>
      <c r="Y8" s="1432"/>
      <c r="Z8" s="1432"/>
      <c r="AA8" s="1432"/>
      <c r="AB8" s="1459"/>
      <c r="AC8" s="1432" t="s">
        <v>557</v>
      </c>
      <c r="AD8" s="1432"/>
      <c r="AE8" s="1433"/>
      <c r="AF8" s="1433"/>
      <c r="AG8" s="1434"/>
      <c r="AH8"/>
      <c r="AI8"/>
      <c r="AJ8" s="1393"/>
    </row>
    <row r="9" spans="1:38" s="4" customFormat="1" ht="30" x14ac:dyDescent="0.2">
      <c r="A9" s="500"/>
      <c r="B9" s="956" t="s">
        <v>163</v>
      </c>
      <c r="C9" s="392"/>
      <c r="E9" s="1440" t="s">
        <v>187</v>
      </c>
      <c r="F9" s="1416" t="s">
        <v>710</v>
      </c>
      <c r="G9"/>
      <c r="H9" s="1321" t="str">
        <f>$F$9</f>
        <v>R3</v>
      </c>
      <c r="I9" s="1322"/>
      <c r="J9" s="1323"/>
      <c r="K9" s="1323"/>
      <c r="L9" s="1324"/>
      <c r="M9" s="533"/>
      <c r="N9" s="1418" t="s">
        <v>201</v>
      </c>
      <c r="O9" s="1419"/>
      <c r="P9" s="1419"/>
      <c r="Q9" s="1419"/>
      <c r="R9" s="1420"/>
      <c r="S9" s="1321" t="str">
        <f>$F$9</f>
        <v>R3</v>
      </c>
      <c r="T9" s="1322"/>
      <c r="U9" s="1323"/>
      <c r="V9" s="1323"/>
      <c r="W9" s="1424"/>
      <c r="X9" s="1426" t="str">
        <f>$F$9</f>
        <v>R3</v>
      </c>
      <c r="Y9" s="1427"/>
      <c r="Z9" s="1427"/>
      <c r="AA9" s="1427"/>
      <c r="AB9" s="1428"/>
      <c r="AC9" s="1449" t="str">
        <f>$F$9</f>
        <v>R3</v>
      </c>
      <c r="AD9" s="1450"/>
      <c r="AE9" s="1323"/>
      <c r="AF9" s="1323"/>
      <c r="AG9" s="1424"/>
      <c r="AH9"/>
      <c r="AI9"/>
      <c r="AJ9" s="27"/>
    </row>
    <row r="10" spans="1:38" s="27" customFormat="1" ht="30.75" thickBot="1" x14ac:dyDescent="0.25">
      <c r="A10" s="500"/>
      <c r="B10" s="535"/>
      <c r="C10" s="538"/>
      <c r="D10" s="4"/>
      <c r="E10" s="1441"/>
      <c r="F10" s="1417"/>
      <c r="G10"/>
      <c r="H10" s="1325"/>
      <c r="I10" s="1326"/>
      <c r="J10" s="1327"/>
      <c r="K10" s="1327"/>
      <c r="L10" s="1328"/>
      <c r="M10" s="533"/>
      <c r="N10" s="1421"/>
      <c r="O10" s="1422"/>
      <c r="P10" s="1422"/>
      <c r="Q10" s="1422"/>
      <c r="R10" s="1423"/>
      <c r="S10" s="1325"/>
      <c r="T10" s="1326"/>
      <c r="U10" s="1327"/>
      <c r="V10" s="1327"/>
      <c r="W10" s="1425"/>
      <c r="X10" s="1429"/>
      <c r="Y10" s="1430"/>
      <c r="Z10" s="1430"/>
      <c r="AA10" s="1430"/>
      <c r="AB10" s="1431"/>
      <c r="AC10" s="1326"/>
      <c r="AD10" s="1327"/>
      <c r="AE10" s="1327"/>
      <c r="AF10" s="1327"/>
      <c r="AG10" s="1425"/>
      <c r="AH10"/>
      <c r="AI10"/>
      <c r="AJ10" s="13"/>
      <c r="AK10" s="4"/>
    </row>
    <row r="11" spans="1:38" s="11" customFormat="1" ht="60.75" customHeight="1" x14ac:dyDescent="0.2">
      <c r="A11" s="500"/>
      <c r="B11" s="957" t="s">
        <v>501</v>
      </c>
      <c r="C11" s="392"/>
      <c r="D11" s="4"/>
      <c r="E11" s="464" t="s">
        <v>268</v>
      </c>
      <c r="F11" s="465"/>
      <c r="G11"/>
      <c r="H11" s="1409" t="s">
        <v>461</v>
      </c>
      <c r="I11" s="1410"/>
      <c r="J11" s="1410"/>
      <c r="K11" s="1410"/>
      <c r="L11" s="1410"/>
      <c r="M11" s="533"/>
      <c r="N11" s="1398" t="s">
        <v>189</v>
      </c>
      <c r="O11" s="1370"/>
      <c r="P11" s="1400" t="s">
        <v>544</v>
      </c>
      <c r="Q11" s="1300" t="s">
        <v>419</v>
      </c>
      <c r="R11" s="1370"/>
      <c r="S11" s="1408" t="s">
        <v>299</v>
      </c>
      <c r="T11" s="1303" t="s">
        <v>33</v>
      </c>
      <c r="U11" s="1281" t="s">
        <v>34</v>
      </c>
      <c r="V11" s="1283" t="s">
        <v>453</v>
      </c>
      <c r="W11" s="1395"/>
      <c r="X11" s="1303" t="s">
        <v>33</v>
      </c>
      <c r="Y11" s="1395"/>
      <c r="Z11" s="1297" t="s">
        <v>447</v>
      </c>
      <c r="AA11" s="1281" t="s">
        <v>34</v>
      </c>
      <c r="AB11" s="1400" t="s">
        <v>544</v>
      </c>
      <c r="AC11" s="1314" t="s">
        <v>279</v>
      </c>
      <c r="AD11" s="1404"/>
      <c r="AE11" s="1404"/>
      <c r="AF11" s="1404"/>
      <c r="AG11" s="1405"/>
      <c r="AH11"/>
      <c r="AI11"/>
      <c r="AJ11" s="13"/>
      <c r="AK11" s="4"/>
    </row>
    <row r="12" spans="1:38" s="11" customFormat="1" ht="60.75" customHeight="1" thickBot="1" x14ac:dyDescent="0.25">
      <c r="A12" s="52"/>
      <c r="B12" s="536" t="s">
        <v>502</v>
      </c>
      <c r="C12" s="53"/>
      <c r="D12" s="4"/>
      <c r="E12" s="466" t="s">
        <v>267</v>
      </c>
      <c r="F12" s="465"/>
      <c r="G12"/>
      <c r="H12" s="1411"/>
      <c r="I12" s="1412"/>
      <c r="J12" s="1412"/>
      <c r="K12" s="1412"/>
      <c r="L12" s="1412"/>
      <c r="M12" s="533"/>
      <c r="N12" s="1399"/>
      <c r="O12" s="1371"/>
      <c r="P12" s="1401"/>
      <c r="Q12" s="1301"/>
      <c r="R12" s="1371"/>
      <c r="S12" s="1408"/>
      <c r="T12" s="1304"/>
      <c r="U12" s="1281"/>
      <c r="V12" s="1284"/>
      <c r="W12" s="1396"/>
      <c r="X12" s="1304"/>
      <c r="Y12" s="1396"/>
      <c r="Z12" s="1298"/>
      <c r="AA12" s="1281"/>
      <c r="AB12" s="1401"/>
      <c r="AC12" s="1406"/>
      <c r="AD12" s="1406"/>
      <c r="AE12" s="1406"/>
      <c r="AF12" s="1406"/>
      <c r="AG12" s="1407"/>
      <c r="AH12"/>
      <c r="AI12"/>
      <c r="AJ12" s="13"/>
      <c r="AK12" s="4"/>
    </row>
    <row r="13" spans="1:38" s="11" customFormat="1" ht="60.75" customHeight="1" x14ac:dyDescent="0.2">
      <c r="A13" s="500"/>
      <c r="B13" s="958" t="s">
        <v>189</v>
      </c>
      <c r="C13" s="392"/>
      <c r="D13" s="4"/>
      <c r="E13" s="466" t="s">
        <v>265</v>
      </c>
      <c r="F13" s="465"/>
      <c r="G13"/>
      <c r="H13" s="1413" t="s">
        <v>462</v>
      </c>
      <c r="I13" s="1316"/>
      <c r="J13" s="1316"/>
      <c r="K13" s="1316"/>
      <c r="L13" s="1316"/>
      <c r="M13" s="533"/>
      <c r="N13" s="1399"/>
      <c r="O13" s="1371"/>
      <c r="P13" s="1401"/>
      <c r="Q13" s="1301"/>
      <c r="R13" s="1371"/>
      <c r="S13" s="1408"/>
      <c r="T13" s="1304"/>
      <c r="U13" s="1281"/>
      <c r="V13" s="1284"/>
      <c r="W13" s="1396"/>
      <c r="X13" s="1304"/>
      <c r="Y13" s="1396"/>
      <c r="Z13" s="1298"/>
      <c r="AA13" s="1281"/>
      <c r="AB13" s="1401"/>
      <c r="AC13" s="1406"/>
      <c r="AD13" s="1406"/>
      <c r="AE13" s="1406"/>
      <c r="AF13" s="1406"/>
      <c r="AG13" s="1407"/>
      <c r="AH13"/>
      <c r="AI13"/>
      <c r="AJ13" s="1393"/>
      <c r="AK13" s="4"/>
    </row>
    <row r="14" spans="1:38" s="11" customFormat="1" ht="60.75" customHeight="1" x14ac:dyDescent="0.2">
      <c r="A14" s="52"/>
      <c r="B14" s="959" t="s">
        <v>299</v>
      </c>
      <c r="C14" s="392"/>
      <c r="D14" s="4"/>
      <c r="E14" s="466" t="s">
        <v>266</v>
      </c>
      <c r="F14" s="465"/>
      <c r="G14"/>
      <c r="H14" s="1413" t="s">
        <v>463</v>
      </c>
      <c r="I14" s="1316"/>
      <c r="J14" s="1316"/>
      <c r="K14" s="1316"/>
      <c r="L14" s="1316"/>
      <c r="M14" s="533"/>
      <c r="N14" s="1399"/>
      <c r="O14" s="1385"/>
      <c r="P14" s="1402"/>
      <c r="Q14" s="1302"/>
      <c r="R14" s="1385"/>
      <c r="S14" s="1408"/>
      <c r="T14" s="1304"/>
      <c r="U14" s="1281"/>
      <c r="V14" s="1284"/>
      <c r="W14" s="1397"/>
      <c r="X14" s="1304"/>
      <c r="Y14" s="1397"/>
      <c r="Z14" s="1299"/>
      <c r="AA14" s="1281"/>
      <c r="AB14" s="1402"/>
      <c r="AC14" s="1414" t="s">
        <v>181</v>
      </c>
      <c r="AD14" s="1414"/>
      <c r="AE14" s="1414"/>
      <c r="AF14" s="1414"/>
      <c r="AG14" s="1415"/>
      <c r="AH14"/>
      <c r="AI14"/>
      <c r="AJ14" s="1403"/>
      <c r="AK14" s="4"/>
    </row>
    <row r="15" spans="1:38" s="11" customFormat="1" ht="34.5" thickBot="1" x14ac:dyDescent="0.25">
      <c r="A15" s="52"/>
      <c r="B15" s="960" t="s">
        <v>335</v>
      </c>
      <c r="C15" s="392"/>
      <c r="D15" s="4"/>
      <c r="E15" s="467" t="s">
        <v>249</v>
      </c>
      <c r="F15" s="465"/>
      <c r="G15"/>
      <c r="H15" s="1388" t="s">
        <v>206</v>
      </c>
      <c r="I15" s="1389"/>
      <c r="J15" s="1389"/>
      <c r="K15" s="1389"/>
      <c r="L15" s="1390"/>
      <c r="M15" s="533"/>
      <c r="N15" s="1388" t="s">
        <v>206</v>
      </c>
      <c r="O15" s="1389"/>
      <c r="P15" s="1389"/>
      <c r="Q15" s="1389"/>
      <c r="R15" s="1392"/>
      <c r="S15" s="1451" t="s">
        <v>206</v>
      </c>
      <c r="T15" s="1391"/>
      <c r="U15" s="1391"/>
      <c r="V15" s="1391"/>
      <c r="W15" s="1452"/>
      <c r="X15" s="1388" t="s">
        <v>206</v>
      </c>
      <c r="Y15" s="1389"/>
      <c r="Z15" s="1389"/>
      <c r="AA15" s="1389"/>
      <c r="AB15" s="1392"/>
      <c r="AC15" s="1435" t="s">
        <v>206</v>
      </c>
      <c r="AD15" s="1435"/>
      <c r="AE15" s="1435"/>
      <c r="AF15" s="1435"/>
      <c r="AG15" s="1436"/>
      <c r="AH15"/>
      <c r="AI15"/>
      <c r="AJ15" s="13"/>
      <c r="AK15" s="4"/>
    </row>
    <row r="16" spans="1:38" s="11" customFormat="1" ht="45" customHeight="1" x14ac:dyDescent="0.2">
      <c r="A16" s="52"/>
      <c r="B16" s="961" t="s">
        <v>420</v>
      </c>
      <c r="C16" s="393"/>
      <c r="D16" s="4"/>
      <c r="E16" s="529" t="s">
        <v>248</v>
      </c>
      <c r="F16" s="404"/>
      <c r="G16"/>
      <c r="H16" s="1466" t="s">
        <v>494</v>
      </c>
      <c r="I16" s="1303" t="s">
        <v>33</v>
      </c>
      <c r="K16" s="1300" t="s">
        <v>419</v>
      </c>
      <c r="L16" s="1356" t="s">
        <v>34</v>
      </c>
      <c r="M16" s="534"/>
      <c r="N16" s="1469" t="s">
        <v>420</v>
      </c>
      <c r="O16" s="1303" t="s">
        <v>33</v>
      </c>
      <c r="P16" s="1281" t="s">
        <v>34</v>
      </c>
      <c r="Q16" s="1368" t="s">
        <v>453</v>
      </c>
      <c r="R16" s="1370"/>
      <c r="S16" s="1460" t="s">
        <v>279</v>
      </c>
      <c r="T16" s="1461"/>
      <c r="U16" s="1461"/>
      <c r="V16" s="1461"/>
      <c r="W16" s="1462"/>
      <c r="X16" s="1303" t="s">
        <v>33</v>
      </c>
      <c r="Y16" s="1278"/>
      <c r="Z16" s="1278"/>
      <c r="AA16" s="1281" t="s">
        <v>34</v>
      </c>
      <c r="AB16" s="1283" t="s">
        <v>453</v>
      </c>
      <c r="AC16" s="1314" t="s">
        <v>181</v>
      </c>
      <c r="AD16" s="1314"/>
      <c r="AE16" s="1314"/>
      <c r="AF16" s="1314"/>
      <c r="AG16" s="1315"/>
      <c r="AH16"/>
      <c r="AI16"/>
      <c r="AJ16" s="13"/>
      <c r="AK16" s="4"/>
    </row>
    <row r="17" spans="1:37" s="11" customFormat="1" ht="45" x14ac:dyDescent="0.2">
      <c r="A17" s="52"/>
      <c r="B17" s="962" t="s">
        <v>445</v>
      </c>
      <c r="C17" s="339"/>
      <c r="D17" s="4"/>
      <c r="E17" s="529" t="s">
        <v>250</v>
      </c>
      <c r="F17" s="404"/>
      <c r="G17"/>
      <c r="H17" s="1467"/>
      <c r="I17" s="1304"/>
      <c r="K17" s="1301"/>
      <c r="L17" s="1356"/>
      <c r="M17" s="534"/>
      <c r="N17" s="1469"/>
      <c r="O17" s="1304"/>
      <c r="P17" s="1281"/>
      <c r="Q17" s="1369"/>
      <c r="R17" s="1371"/>
      <c r="S17" s="1460"/>
      <c r="T17" s="1461"/>
      <c r="U17" s="1461"/>
      <c r="V17" s="1461"/>
      <c r="W17" s="1462"/>
      <c r="X17" s="1304"/>
      <c r="Y17" s="1279"/>
      <c r="Z17" s="1279"/>
      <c r="AA17" s="1281"/>
      <c r="AB17" s="1284"/>
      <c r="AC17" s="1316"/>
      <c r="AD17" s="1316"/>
      <c r="AE17" s="1316"/>
      <c r="AF17" s="1316"/>
      <c r="AG17" s="1317"/>
      <c r="AH17"/>
      <c r="AI17"/>
      <c r="AJ17" s="13"/>
      <c r="AK17" s="4"/>
    </row>
    <row r="18" spans="1:37" s="11" customFormat="1" ht="45" x14ac:dyDescent="0.2">
      <c r="A18" s="52"/>
      <c r="B18" s="54"/>
      <c r="C18" s="53"/>
      <c r="D18" s="4"/>
      <c r="E18" s="529" t="s">
        <v>251</v>
      </c>
      <c r="F18" s="404"/>
      <c r="G18"/>
      <c r="H18" s="1467"/>
      <c r="I18" s="1304"/>
      <c r="K18" s="1301"/>
      <c r="L18" s="1356"/>
      <c r="M18" s="534"/>
      <c r="N18" s="1469"/>
      <c r="O18" s="1304"/>
      <c r="P18" s="1281"/>
      <c r="Q18" s="1369"/>
      <c r="R18" s="1371"/>
      <c r="S18" s="1463" t="s">
        <v>180</v>
      </c>
      <c r="T18" s="1464"/>
      <c r="U18" s="1464"/>
      <c r="V18" s="1464"/>
      <c r="W18" s="1465"/>
      <c r="X18" s="1304"/>
      <c r="Y18" s="1279"/>
      <c r="Z18" s="1279"/>
      <c r="AA18" s="1281"/>
      <c r="AB18" s="1284"/>
      <c r="AC18" s="1316"/>
      <c r="AD18" s="1316"/>
      <c r="AE18" s="1316"/>
      <c r="AF18" s="1316"/>
      <c r="AG18" s="1317"/>
      <c r="AH18"/>
      <c r="AI18"/>
      <c r="AJ18" s="13"/>
      <c r="AK18" s="4"/>
    </row>
    <row r="19" spans="1:37" s="11" customFormat="1" ht="45.75" thickBot="1" x14ac:dyDescent="0.25">
      <c r="A19" s="500"/>
      <c r="B19" s="957" t="s">
        <v>505</v>
      </c>
      <c r="C19" s="392"/>
      <c r="D19" s="4"/>
      <c r="E19" s="529" t="s">
        <v>252</v>
      </c>
      <c r="F19" s="404"/>
      <c r="G19"/>
      <c r="H19" s="1468"/>
      <c r="I19" s="1304"/>
      <c r="K19" s="1302"/>
      <c r="L19" s="1356"/>
      <c r="M19" s="534"/>
      <c r="N19" s="1469"/>
      <c r="O19" s="1304"/>
      <c r="P19" s="1281"/>
      <c r="Q19" s="1283"/>
      <c r="R19" s="1385"/>
      <c r="S19" s="1358" t="s">
        <v>147</v>
      </c>
      <c r="T19" s="1359"/>
      <c r="U19" s="1359"/>
      <c r="V19" s="1359"/>
      <c r="W19" s="1360"/>
      <c r="X19" s="1304"/>
      <c r="Y19" s="1305"/>
      <c r="Z19" s="1305"/>
      <c r="AA19" s="1281"/>
      <c r="AB19" s="1284"/>
      <c r="AC19" s="1318"/>
      <c r="AD19" s="1318"/>
      <c r="AE19" s="1318"/>
      <c r="AF19" s="1318"/>
      <c r="AG19" s="1319"/>
      <c r="AH19"/>
      <c r="AI19"/>
      <c r="AJ19" s="13"/>
      <c r="AK19" s="4"/>
    </row>
    <row r="20" spans="1:37" s="11" customFormat="1" ht="33.75" customHeight="1" x14ac:dyDescent="0.2">
      <c r="A20" s="52"/>
      <c r="B20" s="536" t="s">
        <v>506</v>
      </c>
      <c r="C20" s="53"/>
      <c r="D20" s="4"/>
      <c r="E20" s="468" t="s">
        <v>273</v>
      </c>
      <c r="F20" s="404"/>
      <c r="G20"/>
      <c r="H20" s="1361" t="s">
        <v>262</v>
      </c>
      <c r="I20" s="1362"/>
      <c r="J20" s="1362"/>
      <c r="K20" s="1362"/>
      <c r="L20" s="1363"/>
      <c r="M20" s="533"/>
      <c r="N20" s="1364" t="s">
        <v>262</v>
      </c>
      <c r="O20" s="1365"/>
      <c r="P20" s="1365"/>
      <c r="Q20" s="1365"/>
      <c r="R20" s="1366"/>
      <c r="S20" s="1364" t="s">
        <v>262</v>
      </c>
      <c r="T20" s="1365"/>
      <c r="U20" s="1365"/>
      <c r="V20" s="1365"/>
      <c r="W20" s="1366"/>
      <c r="X20" s="1364" t="s">
        <v>262</v>
      </c>
      <c r="Y20" s="1365"/>
      <c r="Z20" s="1365"/>
      <c r="AA20" s="1365"/>
      <c r="AB20" s="1366"/>
      <c r="AC20" s="1310" t="s">
        <v>119</v>
      </c>
      <c r="AD20" s="1310"/>
      <c r="AE20" s="1310"/>
      <c r="AF20" s="1310"/>
      <c r="AG20" s="1311"/>
      <c r="AH20"/>
      <c r="AI20"/>
      <c r="AJ20" s="13"/>
      <c r="AK20" s="4"/>
    </row>
    <row r="21" spans="1:37" s="11" customFormat="1" ht="34.5" customHeight="1" thickBot="1" x14ac:dyDescent="0.25">
      <c r="A21" s="500"/>
      <c r="B21" s="963" t="s">
        <v>295</v>
      </c>
      <c r="C21" s="392"/>
      <c r="D21" s="4"/>
      <c r="E21" s="468" t="s">
        <v>274</v>
      </c>
      <c r="F21" s="404"/>
      <c r="G21"/>
      <c r="H21" s="1361"/>
      <c r="I21" s="1362"/>
      <c r="J21" s="1362"/>
      <c r="K21" s="1362"/>
      <c r="L21" s="1363"/>
      <c r="M21" s="533"/>
      <c r="N21" s="1364"/>
      <c r="O21" s="1367"/>
      <c r="P21" s="1365"/>
      <c r="Q21" s="1365"/>
      <c r="R21" s="1366"/>
      <c r="S21" s="1364"/>
      <c r="T21" s="1365"/>
      <c r="U21" s="1365"/>
      <c r="V21" s="1365"/>
      <c r="W21" s="1366"/>
      <c r="X21" s="1364"/>
      <c r="Y21" s="1365"/>
      <c r="Z21" s="1365"/>
      <c r="AA21" s="1365"/>
      <c r="AB21" s="1366"/>
      <c r="AC21" s="1312"/>
      <c r="AD21" s="1312"/>
      <c r="AE21" s="1312"/>
      <c r="AF21" s="1312"/>
      <c r="AG21" s="1313"/>
      <c r="AH21"/>
      <c r="AI21"/>
      <c r="AJ21" s="13"/>
      <c r="AK21" s="4"/>
    </row>
    <row r="22" spans="1:37" s="11" customFormat="1" ht="45" customHeight="1" x14ac:dyDescent="0.25">
      <c r="A22" s="52"/>
      <c r="B22" s="1141" t="s">
        <v>334</v>
      </c>
      <c r="C22" s="392"/>
      <c r="D22" s="4"/>
      <c r="E22" s="1453" t="s">
        <v>253</v>
      </c>
      <c r="F22" s="403"/>
      <c r="G22"/>
      <c r="H22" s="1278"/>
      <c r="I22" s="1377" t="s">
        <v>498</v>
      </c>
      <c r="J22" s="1380" t="s">
        <v>418</v>
      </c>
      <c r="K22" s="1300" t="s">
        <v>419</v>
      </c>
      <c r="L22" s="1297" t="s">
        <v>447</v>
      </c>
      <c r="M22" s="534"/>
      <c r="N22" s="1374" t="s">
        <v>335</v>
      </c>
      <c r="O22" s="1377" t="s">
        <v>498</v>
      </c>
      <c r="P22" s="1281" t="s">
        <v>558</v>
      </c>
      <c r="Q22" s="1300" t="s">
        <v>419</v>
      </c>
      <c r="R22" s="1380" t="s">
        <v>418</v>
      </c>
      <c r="S22" s="1382" t="s">
        <v>335</v>
      </c>
      <c r="T22" s="1303" t="s">
        <v>33</v>
      </c>
      <c r="U22" s="1297" t="s">
        <v>447</v>
      </c>
      <c r="V22" s="1380" t="s">
        <v>418</v>
      </c>
      <c r="W22" s="1370"/>
      <c r="X22" s="1377" t="s">
        <v>498</v>
      </c>
      <c r="Y22" s="1278"/>
      <c r="Z22" s="1297" t="s">
        <v>447</v>
      </c>
      <c r="AA22" s="1306" t="s">
        <v>335</v>
      </c>
      <c r="AB22" s="1309" t="s">
        <v>418</v>
      </c>
      <c r="AC22" s="1386"/>
      <c r="AD22" s="1386"/>
      <c r="AE22" s="1386"/>
      <c r="AF22" s="1386"/>
      <c r="AG22" s="1387"/>
      <c r="AH22"/>
      <c r="AI22"/>
      <c r="AJ22" s="13"/>
      <c r="AK22" s="4"/>
    </row>
    <row r="23" spans="1:37" s="11" customFormat="1" ht="45" x14ac:dyDescent="0.25">
      <c r="A23" s="52"/>
      <c r="B23" s="965" t="s">
        <v>353</v>
      </c>
      <c r="C23" s="392"/>
      <c r="D23" s="4"/>
      <c r="E23" s="1454"/>
      <c r="F23" s="403"/>
      <c r="G23"/>
      <c r="H23" s="1279"/>
      <c r="I23" s="1378"/>
      <c r="J23" s="1380"/>
      <c r="K23" s="1301"/>
      <c r="L23" s="1298"/>
      <c r="M23" s="534"/>
      <c r="N23" s="1375"/>
      <c r="O23" s="1378"/>
      <c r="P23" s="1281"/>
      <c r="Q23" s="1301"/>
      <c r="R23" s="1380"/>
      <c r="S23" s="1383"/>
      <c r="T23" s="1304"/>
      <c r="U23" s="1298"/>
      <c r="V23" s="1380"/>
      <c r="W23" s="1371"/>
      <c r="X23" s="1378"/>
      <c r="Y23" s="1279"/>
      <c r="Z23" s="1298"/>
      <c r="AA23" s="1307"/>
      <c r="AB23" s="1309"/>
      <c r="AC23" s="1386"/>
      <c r="AD23" s="1386"/>
      <c r="AE23" s="1386"/>
      <c r="AF23" s="1386"/>
      <c r="AG23" s="1387"/>
      <c r="AH23"/>
      <c r="AI23"/>
      <c r="AJ23" s="13"/>
      <c r="AK23" s="4"/>
    </row>
    <row r="24" spans="1:37" s="11" customFormat="1" ht="45" x14ac:dyDescent="0.6">
      <c r="A24" s="52"/>
      <c r="B24" s="1137" t="s">
        <v>352</v>
      </c>
      <c r="C24" s="392"/>
      <c r="D24" s="4"/>
      <c r="E24" s="1454"/>
      <c r="F24" s="422"/>
      <c r="G24"/>
      <c r="H24" s="1279"/>
      <c r="I24" s="1378"/>
      <c r="J24" s="1380"/>
      <c r="K24" s="1301"/>
      <c r="L24" s="1298"/>
      <c r="M24" s="534"/>
      <c r="N24" s="1375"/>
      <c r="O24" s="1378"/>
      <c r="P24" s="1281"/>
      <c r="Q24" s="1301"/>
      <c r="R24" s="1380"/>
      <c r="S24" s="1383"/>
      <c r="T24" s="1304"/>
      <c r="U24" s="1298"/>
      <c r="V24" s="1380"/>
      <c r="W24" s="1371"/>
      <c r="X24" s="1378"/>
      <c r="Y24" s="1279"/>
      <c r="Z24" s="1298"/>
      <c r="AA24" s="1307"/>
      <c r="AB24" s="1309"/>
      <c r="AC24" s="1386"/>
      <c r="AD24" s="1386"/>
      <c r="AE24" s="1386"/>
      <c r="AF24" s="1386"/>
      <c r="AG24" s="1387"/>
      <c r="AH24"/>
      <c r="AI24"/>
      <c r="AJ24" s="13"/>
      <c r="AK24" s="4"/>
    </row>
    <row r="25" spans="1:37" s="11" customFormat="1" ht="45.75" thickBot="1" x14ac:dyDescent="0.25">
      <c r="A25" s="52"/>
      <c r="B25" s="1138" t="s">
        <v>422</v>
      </c>
      <c r="C25" s="392"/>
      <c r="D25" s="4"/>
      <c r="E25" s="1455"/>
      <c r="F25" s="423"/>
      <c r="G25"/>
      <c r="H25" s="1280"/>
      <c r="I25" s="1379"/>
      <c r="J25" s="1381"/>
      <c r="K25" s="1302"/>
      <c r="L25" s="1299"/>
      <c r="M25" s="534"/>
      <c r="N25" s="1376"/>
      <c r="O25" s="1379"/>
      <c r="P25" s="1281"/>
      <c r="Q25" s="1302"/>
      <c r="R25" s="1381"/>
      <c r="S25" s="1384"/>
      <c r="T25" s="1304"/>
      <c r="U25" s="1299"/>
      <c r="V25" s="1381"/>
      <c r="W25" s="1385"/>
      <c r="X25" s="1379"/>
      <c r="Y25" s="1305"/>
      <c r="Z25" s="1299"/>
      <c r="AA25" s="1308"/>
      <c r="AB25" s="1309"/>
      <c r="AC25" s="1386"/>
      <c r="AD25" s="1386"/>
      <c r="AE25" s="1386"/>
      <c r="AF25" s="1386"/>
      <c r="AG25" s="1387"/>
      <c r="AH25"/>
      <c r="AI25"/>
      <c r="AJ25" s="13"/>
      <c r="AK25" s="4"/>
    </row>
    <row r="26" spans="1:37" s="11" customFormat="1" ht="34.5" thickBot="1" x14ac:dyDescent="0.3">
      <c r="A26" s="52"/>
      <c r="B26" s="1143" t="s">
        <v>423</v>
      </c>
      <c r="C26" s="392"/>
      <c r="D26" s="4"/>
      <c r="E26" s="469" t="s">
        <v>254</v>
      </c>
      <c r="F26" s="424"/>
      <c r="G26"/>
      <c r="H26" s="1388" t="s">
        <v>206</v>
      </c>
      <c r="I26" s="1389"/>
      <c r="J26" s="1389"/>
      <c r="K26" s="1389"/>
      <c r="L26" s="1390"/>
      <c r="M26" s="533"/>
      <c r="N26" s="1388" t="s">
        <v>206</v>
      </c>
      <c r="O26" s="1391"/>
      <c r="P26" s="1389"/>
      <c r="Q26" s="1389"/>
      <c r="R26" s="1392"/>
      <c r="S26" s="1388" t="s">
        <v>206</v>
      </c>
      <c r="T26" s="1389"/>
      <c r="U26" s="1389"/>
      <c r="V26" s="1389"/>
      <c r="W26" s="1392"/>
      <c r="X26" s="1388" t="s">
        <v>206</v>
      </c>
      <c r="Y26" s="1389"/>
      <c r="Z26" s="1389"/>
      <c r="AA26" s="1389"/>
      <c r="AB26" s="1392"/>
      <c r="AC26" s="1386"/>
      <c r="AD26" s="1386"/>
      <c r="AE26" s="1386"/>
      <c r="AF26" s="1386"/>
      <c r="AG26" s="1387"/>
      <c r="AH26"/>
      <c r="AI26"/>
      <c r="AJ26" s="13"/>
      <c r="AK26" s="4"/>
    </row>
    <row r="27" spans="1:37" s="11" customFormat="1" ht="45" customHeight="1" x14ac:dyDescent="0.2">
      <c r="A27" s="52"/>
      <c r="B27" s="1142" t="s">
        <v>38</v>
      </c>
      <c r="C27" s="392"/>
      <c r="D27" s="4"/>
      <c r="E27" s="529" t="s">
        <v>228</v>
      </c>
      <c r="F27" s="1275" t="s">
        <v>155</v>
      </c>
      <c r="G27"/>
      <c r="H27" s="1278"/>
      <c r="I27" s="1303" t="s">
        <v>33</v>
      </c>
      <c r="J27" s="1278"/>
      <c r="K27" s="1283" t="s">
        <v>453</v>
      </c>
      <c r="L27" s="1356" t="s">
        <v>34</v>
      </c>
      <c r="M27" s="534"/>
      <c r="N27" s="1373" t="s">
        <v>428</v>
      </c>
      <c r="O27" s="1303" t="s">
        <v>551</v>
      </c>
      <c r="P27" s="1297" t="s">
        <v>447</v>
      </c>
      <c r="Q27" s="1300" t="s">
        <v>419</v>
      </c>
      <c r="R27" s="1370"/>
      <c r="S27" s="1373" t="s">
        <v>428</v>
      </c>
      <c r="T27" s="1303" t="s">
        <v>33</v>
      </c>
      <c r="U27" s="1281" t="s">
        <v>34</v>
      </c>
      <c r="V27" s="1283" t="s">
        <v>453</v>
      </c>
      <c r="W27" s="1370"/>
      <c r="X27" s="1303" t="s">
        <v>33</v>
      </c>
      <c r="Y27" s="1278"/>
      <c r="Z27" s="1278"/>
      <c r="AA27" s="1281" t="s">
        <v>34</v>
      </c>
      <c r="AB27" s="1283" t="s">
        <v>419</v>
      </c>
      <c r="AC27" s="1386"/>
      <c r="AD27" s="1386"/>
      <c r="AE27" s="1386"/>
      <c r="AF27" s="1386"/>
      <c r="AG27" s="1387"/>
      <c r="AH27"/>
      <c r="AI27"/>
      <c r="AJ27" s="13"/>
      <c r="AK27" s="4"/>
    </row>
    <row r="28" spans="1:37" s="11" customFormat="1" ht="45" customHeight="1" x14ac:dyDescent="0.2">
      <c r="A28" s="52"/>
      <c r="B28" s="970" t="s">
        <v>32</v>
      </c>
      <c r="C28" s="392"/>
      <c r="D28" s="4"/>
      <c r="E28" s="529" t="s">
        <v>229</v>
      </c>
      <c r="F28" s="1276"/>
      <c r="G28"/>
      <c r="H28" s="1279"/>
      <c r="I28" s="1304"/>
      <c r="J28" s="1279"/>
      <c r="K28" s="1284"/>
      <c r="L28" s="1356"/>
      <c r="M28" s="534"/>
      <c r="N28" s="1373"/>
      <c r="O28" s="1304"/>
      <c r="P28" s="1298"/>
      <c r="Q28" s="1301"/>
      <c r="R28" s="1371"/>
      <c r="S28" s="1373"/>
      <c r="T28" s="1304"/>
      <c r="U28" s="1281"/>
      <c r="V28" s="1284"/>
      <c r="W28" s="1371"/>
      <c r="X28" s="1304"/>
      <c r="Y28" s="1279"/>
      <c r="Z28" s="1279"/>
      <c r="AA28" s="1281"/>
      <c r="AB28" s="1284"/>
      <c r="AC28" s="1386"/>
      <c r="AD28" s="1386"/>
      <c r="AE28" s="1386"/>
      <c r="AF28" s="1386"/>
      <c r="AG28" s="1387"/>
      <c r="AH28"/>
      <c r="AI28"/>
      <c r="AJ28" s="13"/>
      <c r="AK28" s="4"/>
    </row>
    <row r="29" spans="1:37" s="11" customFormat="1" ht="45" customHeight="1" x14ac:dyDescent="0.2">
      <c r="A29" s="52"/>
      <c r="B29" s="54"/>
      <c r="C29" s="53"/>
      <c r="D29" s="4"/>
      <c r="E29" s="529" t="s">
        <v>269</v>
      </c>
      <c r="F29" s="1277"/>
      <c r="G29"/>
      <c r="H29" s="1279"/>
      <c r="I29" s="1304"/>
      <c r="J29" s="1279"/>
      <c r="K29" s="1284"/>
      <c r="L29" s="1356"/>
      <c r="M29" s="534"/>
      <c r="N29" s="1373"/>
      <c r="O29" s="1304"/>
      <c r="P29" s="1298"/>
      <c r="Q29" s="1301"/>
      <c r="R29" s="1371"/>
      <c r="S29" s="1373"/>
      <c r="T29" s="1304"/>
      <c r="U29" s="1281"/>
      <c r="V29" s="1284"/>
      <c r="W29" s="1371"/>
      <c r="X29" s="1304"/>
      <c r="Y29" s="1279"/>
      <c r="Z29" s="1279"/>
      <c r="AA29" s="1281"/>
      <c r="AB29" s="1284"/>
      <c r="AC29" s="1386"/>
      <c r="AD29" s="1386"/>
      <c r="AE29" s="1386"/>
      <c r="AF29" s="1386"/>
      <c r="AG29" s="1387"/>
      <c r="AH29"/>
      <c r="AI29"/>
      <c r="AJ29" s="13"/>
      <c r="AK29" s="4"/>
    </row>
    <row r="30" spans="1:37" s="11" customFormat="1" ht="45.75" customHeight="1" thickBot="1" x14ac:dyDescent="0.25">
      <c r="A30" s="52"/>
      <c r="B30" s="54"/>
      <c r="C30" s="53"/>
      <c r="D30" s="4"/>
      <c r="E30" s="529" t="s">
        <v>270</v>
      </c>
      <c r="F30" s="403"/>
      <c r="G30"/>
      <c r="H30" s="1280"/>
      <c r="I30" s="1304"/>
      <c r="J30" s="1280"/>
      <c r="K30" s="1284"/>
      <c r="L30" s="1356"/>
      <c r="M30" s="534"/>
      <c r="N30" s="1373"/>
      <c r="O30" s="1304"/>
      <c r="P30" s="1299"/>
      <c r="Q30" s="1302"/>
      <c r="R30" s="1385"/>
      <c r="S30" s="1373"/>
      <c r="T30" s="1304"/>
      <c r="U30" s="1282"/>
      <c r="V30" s="1284"/>
      <c r="W30" s="1372"/>
      <c r="X30" s="1304"/>
      <c r="Y30" s="1305"/>
      <c r="Z30" s="1305"/>
      <c r="AA30" s="1282"/>
      <c r="AB30" s="1285"/>
      <c r="AC30" s="1386"/>
      <c r="AD30" s="1386"/>
      <c r="AE30" s="1386"/>
      <c r="AF30" s="1386"/>
      <c r="AG30" s="1387"/>
      <c r="AH30"/>
      <c r="AI30"/>
      <c r="AJ30" s="13"/>
      <c r="AK30" s="4"/>
    </row>
    <row r="31" spans="1:37" s="11" customFormat="1" ht="34.5" thickBot="1" x14ac:dyDescent="0.25">
      <c r="A31" s="52"/>
      <c r="B31" s="54"/>
      <c r="C31" s="53"/>
      <c r="D31" s="4"/>
      <c r="E31" s="470" t="s">
        <v>255</v>
      </c>
      <c r="F31" s="471"/>
      <c r="G31"/>
      <c r="H31" s="1286" t="s">
        <v>345</v>
      </c>
      <c r="I31" s="1287"/>
      <c r="J31" s="1287"/>
      <c r="K31" s="1287"/>
      <c r="L31" s="1288"/>
      <c r="M31" s="68"/>
      <c r="N31" s="1286" t="s">
        <v>345</v>
      </c>
      <c r="O31" s="1287"/>
      <c r="P31" s="1287"/>
      <c r="Q31" s="1287"/>
      <c r="R31" s="1293"/>
      <c r="S31" s="1341" t="s">
        <v>206</v>
      </c>
      <c r="T31" s="1342"/>
      <c r="U31" s="1342"/>
      <c r="V31" s="1342"/>
      <c r="W31" s="1343"/>
      <c r="X31" s="1289" t="s">
        <v>345</v>
      </c>
      <c r="Y31" s="1290"/>
      <c r="Z31" s="1290"/>
      <c r="AA31" s="1290"/>
      <c r="AB31" s="1291"/>
      <c r="AC31" s="68"/>
      <c r="AD31" s="31"/>
      <c r="AE31" s="31"/>
      <c r="AF31" s="31"/>
      <c r="AG31" s="104"/>
      <c r="AH31"/>
      <c r="AI31"/>
      <c r="AJ31" s="13"/>
      <c r="AK31" s="4"/>
    </row>
    <row r="32" spans="1:37" s="11" customFormat="1" ht="30" customHeight="1" x14ac:dyDescent="0.2">
      <c r="A32" s="52"/>
      <c r="B32" s="54"/>
      <c r="C32" s="53"/>
      <c r="D32" s="4"/>
      <c r="E32" s="470" t="s">
        <v>256</v>
      </c>
      <c r="F32" s="1339" t="s">
        <v>204</v>
      </c>
      <c r="G32"/>
      <c r="H32" s="1286"/>
      <c r="I32" s="1287"/>
      <c r="J32" s="1287"/>
      <c r="K32" s="1287"/>
      <c r="L32" s="1288"/>
      <c r="M32" s="68"/>
      <c r="N32" s="1286"/>
      <c r="O32" s="1287"/>
      <c r="P32" s="1287"/>
      <c r="Q32" s="1287"/>
      <c r="R32" s="1293"/>
      <c r="S32" s="1344" t="s">
        <v>497</v>
      </c>
      <c r="T32" s="1345"/>
      <c r="U32" s="1345"/>
      <c r="V32" s="1345"/>
      <c r="W32" s="1346"/>
      <c r="X32" s="1292"/>
      <c r="Y32" s="1287"/>
      <c r="Z32" s="1287"/>
      <c r="AA32" s="1287"/>
      <c r="AB32" s="1293"/>
      <c r="AC32" s="68"/>
      <c r="AD32" s="31"/>
      <c r="AE32" s="31"/>
      <c r="AF32" s="31"/>
      <c r="AG32" s="104"/>
      <c r="AH32"/>
      <c r="AI32"/>
      <c r="AJ32" s="13"/>
      <c r="AK32" s="4"/>
    </row>
    <row r="33" spans="1:45" s="11" customFormat="1" ht="30.75" customHeight="1" thickBot="1" x14ac:dyDescent="0.25">
      <c r="A33" s="500"/>
      <c r="B33" s="957" t="s">
        <v>503</v>
      </c>
      <c r="C33" s="392"/>
      <c r="D33" s="4"/>
      <c r="E33" s="470" t="s">
        <v>257</v>
      </c>
      <c r="F33" s="1340"/>
      <c r="G33"/>
      <c r="H33" s="1286"/>
      <c r="I33" s="1287"/>
      <c r="J33" s="1287"/>
      <c r="K33" s="1287"/>
      <c r="L33" s="1288"/>
      <c r="M33" s="68"/>
      <c r="N33" s="1286"/>
      <c r="O33" s="1287"/>
      <c r="P33" s="1287"/>
      <c r="Q33" s="1287"/>
      <c r="R33" s="1293"/>
      <c r="S33" s="1347"/>
      <c r="T33" s="1348"/>
      <c r="U33" s="1348"/>
      <c r="V33" s="1348"/>
      <c r="W33" s="1349"/>
      <c r="X33" s="1294"/>
      <c r="Y33" s="1295"/>
      <c r="Z33" s="1295"/>
      <c r="AA33" s="1295"/>
      <c r="AB33" s="1296"/>
      <c r="AC33" s="68"/>
      <c r="AD33" s="31"/>
      <c r="AE33" s="31"/>
      <c r="AF33" s="31"/>
      <c r="AG33" s="104"/>
      <c r="AH33"/>
      <c r="AI33"/>
      <c r="AJ33" s="13"/>
      <c r="AK33" s="4"/>
    </row>
    <row r="34" spans="1:45" s="11" customFormat="1" ht="57.75" customHeight="1" x14ac:dyDescent="0.2">
      <c r="A34" s="52"/>
      <c r="B34" s="536" t="s">
        <v>504</v>
      </c>
      <c r="C34" s="53"/>
      <c r="D34" s="4"/>
      <c r="E34" s="529" t="s">
        <v>258</v>
      </c>
      <c r="F34" s="1340"/>
      <c r="G34"/>
      <c r="H34" s="1278"/>
      <c r="I34" s="1303" t="s">
        <v>551</v>
      </c>
      <c r="J34" s="1278"/>
      <c r="K34" s="1283" t="s">
        <v>453</v>
      </c>
      <c r="L34" s="1353"/>
      <c r="M34" s="1337"/>
      <c r="N34" s="1278"/>
      <c r="O34" s="1303" t="s">
        <v>33</v>
      </c>
      <c r="P34" s="1278"/>
      <c r="Q34" s="1368" t="s">
        <v>453</v>
      </c>
      <c r="R34" s="1370"/>
      <c r="S34" s="1347"/>
      <c r="T34" s="1348"/>
      <c r="U34" s="1348"/>
      <c r="V34" s="1348"/>
      <c r="W34" s="1349"/>
      <c r="X34" s="1329" t="s">
        <v>242</v>
      </c>
      <c r="Y34" s="1329"/>
      <c r="Z34" s="1329"/>
      <c r="AA34" s="1329"/>
      <c r="AB34" s="1329"/>
      <c r="AC34" s="68"/>
      <c r="AD34" s="31"/>
      <c r="AE34" s="31"/>
      <c r="AF34" s="31"/>
      <c r="AG34" s="104"/>
      <c r="AH34"/>
      <c r="AI34"/>
      <c r="AJ34" s="13"/>
      <c r="AK34" s="4"/>
    </row>
    <row r="35" spans="1:45" s="11" customFormat="1" ht="57.75" customHeight="1" x14ac:dyDescent="0.2">
      <c r="A35" s="52"/>
      <c r="B35" s="1135" t="s">
        <v>544</v>
      </c>
      <c r="C35" s="392"/>
      <c r="D35" s="4"/>
      <c r="E35" s="529" t="s">
        <v>259</v>
      </c>
      <c r="F35" s="404"/>
      <c r="G35"/>
      <c r="H35" s="1279"/>
      <c r="I35" s="1304"/>
      <c r="J35" s="1279"/>
      <c r="K35" s="1284"/>
      <c r="L35" s="1354"/>
      <c r="M35" s="1337"/>
      <c r="N35" s="1279"/>
      <c r="O35" s="1304"/>
      <c r="P35" s="1279"/>
      <c r="Q35" s="1369"/>
      <c r="R35" s="1371"/>
      <c r="S35" s="1347"/>
      <c r="T35" s="1348"/>
      <c r="U35" s="1348"/>
      <c r="V35" s="1348"/>
      <c r="W35" s="1349"/>
      <c r="X35" s="1330"/>
      <c r="Y35" s="1330"/>
      <c r="Z35" s="1330"/>
      <c r="AA35" s="1330"/>
      <c r="AB35" s="1330"/>
      <c r="AC35" s="68"/>
      <c r="AD35" s="31"/>
      <c r="AE35" s="31"/>
      <c r="AF35" s="31"/>
      <c r="AG35" s="104"/>
      <c r="AH35"/>
      <c r="AI35"/>
      <c r="AJ35" s="13"/>
      <c r="AK35" s="4"/>
    </row>
    <row r="36" spans="1:45" s="11" customFormat="1" ht="57.75" customHeight="1" x14ac:dyDescent="0.2">
      <c r="A36" s="52"/>
      <c r="B36" s="1136" t="s">
        <v>498</v>
      </c>
      <c r="C36" s="392"/>
      <c r="D36" s="4"/>
      <c r="E36" s="529" t="s">
        <v>260</v>
      </c>
      <c r="F36" s="404"/>
      <c r="G36"/>
      <c r="H36" s="1279"/>
      <c r="I36" s="1304"/>
      <c r="J36" s="1279"/>
      <c r="K36" s="1284"/>
      <c r="L36" s="1354"/>
      <c r="M36" s="1337"/>
      <c r="N36" s="1279"/>
      <c r="O36" s="1304"/>
      <c r="P36" s="1279"/>
      <c r="Q36" s="1369"/>
      <c r="R36" s="1371"/>
      <c r="S36" s="1347"/>
      <c r="T36" s="1348"/>
      <c r="U36" s="1348"/>
      <c r="V36" s="1348"/>
      <c r="W36" s="1349"/>
      <c r="X36" s="1331" t="s">
        <v>283</v>
      </c>
      <c r="Y36" s="1332"/>
      <c r="Z36" s="1332"/>
      <c r="AA36" s="1332"/>
      <c r="AB36" s="1333"/>
      <c r="AC36" s="68"/>
      <c r="AD36" s="31"/>
      <c r="AE36" s="31"/>
      <c r="AF36" s="31"/>
      <c r="AG36" s="104"/>
      <c r="AH36"/>
      <c r="AI36"/>
      <c r="AJ36" s="13"/>
      <c r="AK36" s="4"/>
    </row>
    <row r="37" spans="1:45" s="11" customFormat="1" ht="57.75" customHeight="1" thickBot="1" x14ac:dyDescent="0.25">
      <c r="A37" s="52"/>
      <c r="B37" s="54"/>
      <c r="C37" s="53"/>
      <c r="D37" s="4"/>
      <c r="E37" s="472" t="s">
        <v>261</v>
      </c>
      <c r="F37" s="473"/>
      <c r="G37" s="1337"/>
      <c r="H37" s="1280"/>
      <c r="I37" s="1304"/>
      <c r="J37" s="1280"/>
      <c r="K37" s="1284"/>
      <c r="L37" s="1355"/>
      <c r="M37" s="1338"/>
      <c r="N37" s="1305"/>
      <c r="O37" s="1304"/>
      <c r="P37" s="1305"/>
      <c r="Q37" s="1283"/>
      <c r="R37" s="1372"/>
      <c r="S37" s="1350"/>
      <c r="T37" s="1351"/>
      <c r="U37" s="1351"/>
      <c r="V37" s="1351"/>
      <c r="W37" s="1352"/>
      <c r="X37" s="1334"/>
      <c r="Y37" s="1335"/>
      <c r="Z37" s="1335"/>
      <c r="AA37" s="1335"/>
      <c r="AB37" s="1336"/>
      <c r="AC37" s="68"/>
      <c r="AD37" s="31"/>
      <c r="AE37" s="31"/>
      <c r="AF37" s="31"/>
      <c r="AG37" s="104"/>
      <c r="AH37"/>
      <c r="AI37"/>
      <c r="AJ37" s="13"/>
      <c r="AK37" s="4"/>
    </row>
    <row r="38" spans="1:45" s="11" customFormat="1" ht="45.75" thickBot="1" x14ac:dyDescent="0.65">
      <c r="A38" s="52"/>
      <c r="B38" s="54"/>
      <c r="C38" s="53"/>
      <c r="D38" s="4"/>
      <c r="E38" s="474" t="s">
        <v>276</v>
      </c>
      <c r="F38" s="425"/>
      <c r="G38" s="1337"/>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c r="AI38"/>
      <c r="AJ38" s="13"/>
      <c r="AK38" s="4"/>
    </row>
    <row r="39" spans="1:45" s="11" customFormat="1" ht="45.75" thickBot="1" x14ac:dyDescent="0.65">
      <c r="A39" s="52"/>
      <c r="B39" s="973" t="s">
        <v>358</v>
      </c>
      <c r="C39" s="394"/>
      <c r="D39" s="4"/>
      <c r="E39" s="477" t="s">
        <v>277</v>
      </c>
      <c r="F39" s="426"/>
      <c r="G39" s="1338"/>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c r="AI39"/>
      <c r="AJ39"/>
      <c r="AK39"/>
    </row>
    <row r="40" spans="1:45" s="15" customFormat="1" ht="30" x14ac:dyDescent="0.2">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c r="AI40"/>
      <c r="AJ40"/>
      <c r="AK40"/>
    </row>
    <row r="41" spans="1:45" s="15" customFormat="1" ht="35.25" x14ac:dyDescent="0.45">
      <c r="A41" s="52"/>
      <c r="B41" s="975" t="s">
        <v>285</v>
      </c>
      <c r="C41" s="394"/>
      <c r="D41" s="11"/>
      <c r="E41" s="113"/>
      <c r="F41" s="1357"/>
      <c r="G41" s="1357"/>
      <c r="H41" s="1357"/>
      <c r="I41" s="1357"/>
      <c r="J41" s="1357"/>
      <c r="K41" s="1357"/>
      <c r="L41" s="1357"/>
      <c r="M41" s="1357"/>
      <c r="N41" s="1357"/>
      <c r="O41" s="1357"/>
      <c r="P41" s="1357"/>
      <c r="Q41" s="1357"/>
      <c r="R41" s="1357"/>
      <c r="S41" s="1357"/>
      <c r="T41" s="1357"/>
      <c r="U41" s="1357"/>
      <c r="V41" s="1357"/>
      <c r="W41" s="1357"/>
      <c r="X41" s="1357"/>
      <c r="Y41" s="1357"/>
      <c r="Z41" s="1357"/>
      <c r="AA41" s="1357"/>
      <c r="AB41" s="1357"/>
      <c r="AC41" s="1357"/>
      <c r="AD41" s="1357"/>
      <c r="AE41" s="1357"/>
      <c r="AF41" s="72"/>
      <c r="AG41" s="114"/>
      <c r="AH41"/>
      <c r="AI41"/>
      <c r="AJ41"/>
      <c r="AK41"/>
    </row>
    <row r="42" spans="1:45" s="11" customFormat="1" ht="35.25" x14ac:dyDescent="0.45">
      <c r="A42" s="52"/>
      <c r="B42" s="976" t="s">
        <v>137</v>
      </c>
      <c r="C42" s="394"/>
      <c r="D42" s="233"/>
      <c r="E42" s="234"/>
      <c r="F42" s="1320" t="s">
        <v>107</v>
      </c>
      <c r="G42" s="1320"/>
      <c r="H42" s="1320"/>
      <c r="I42" s="1320"/>
      <c r="J42" s="1320"/>
      <c r="K42" s="1320"/>
      <c r="L42" s="1320"/>
      <c r="M42" s="1320"/>
      <c r="N42" s="1320"/>
      <c r="O42" s="1320"/>
      <c r="P42" s="1320"/>
      <c r="Q42" s="1320"/>
      <c r="R42" s="1320"/>
      <c r="S42" s="1320"/>
      <c r="T42" s="1320"/>
      <c r="U42" s="1320"/>
      <c r="V42" s="1320"/>
      <c r="W42" s="1320"/>
      <c r="X42" s="1320"/>
      <c r="Y42" s="1320"/>
      <c r="Z42" s="1320"/>
      <c r="AA42" s="1320"/>
      <c r="AB42" s="1320"/>
      <c r="AC42" s="1320"/>
      <c r="AD42" s="1320"/>
      <c r="AE42" s="1320"/>
      <c r="AF42" s="478"/>
      <c r="AG42" s="232"/>
      <c r="AH42"/>
      <c r="AI42"/>
      <c r="AJ42"/>
      <c r="AK42"/>
      <c r="AL42" s="79"/>
    </row>
    <row r="43" spans="1:45" s="9" customFormat="1" ht="30" x14ac:dyDescent="0.2">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c r="AI43"/>
      <c r="AJ43"/>
      <c r="AK43"/>
      <c r="AL43" s="8"/>
      <c r="AM43" s="8"/>
      <c r="AN43" s="8"/>
      <c r="AO43" s="8"/>
      <c r="AP43" s="8"/>
      <c r="AQ43" s="8"/>
      <c r="AR43" s="8"/>
      <c r="AS43" s="8"/>
    </row>
    <row r="44" spans="1:45" s="15" customFormat="1" ht="30" x14ac:dyDescent="0.2">
      <c r="A44" s="52"/>
      <c r="B44" s="978" t="s">
        <v>135</v>
      </c>
      <c r="C44" s="394"/>
      <c r="D44" s="11"/>
      <c r="E44"/>
      <c r="F44"/>
      <c r="G44"/>
      <c r="H44"/>
      <c r="I44"/>
      <c r="J44"/>
      <c r="K44"/>
      <c r="L44"/>
      <c r="M44"/>
      <c r="N44"/>
      <c r="O44"/>
      <c r="P44"/>
      <c r="Q44"/>
      <c r="R44"/>
      <c r="S44"/>
      <c r="T44"/>
      <c r="U44"/>
      <c r="V44"/>
      <c r="W44"/>
      <c r="X44"/>
      <c r="Y44"/>
      <c r="Z44"/>
      <c r="AA44"/>
      <c r="AB44"/>
      <c r="AC44"/>
      <c r="AD44"/>
      <c r="AE44"/>
      <c r="AF44"/>
      <c r="AG44"/>
      <c r="AH44"/>
      <c r="AI44"/>
      <c r="AJ44"/>
      <c r="AK44"/>
      <c r="AL44" s="95"/>
      <c r="AM44" s="95"/>
      <c r="AN44" s="95"/>
      <c r="AO44" s="95"/>
      <c r="AP44" s="95"/>
      <c r="AQ44" s="95"/>
      <c r="AR44" s="95"/>
      <c r="AS44" s="95"/>
    </row>
    <row r="45" spans="1:45" s="15" customFormat="1" ht="23.25" x14ac:dyDescent="0.2">
      <c r="A45" s="52"/>
      <c r="B45" s="979" t="s">
        <v>303</v>
      </c>
      <c r="C45" s="394"/>
      <c r="D45" s="47"/>
      <c r="E45"/>
      <c r="F45"/>
      <c r="G45"/>
      <c r="H45"/>
      <c r="I45"/>
      <c r="J45"/>
      <c r="K45"/>
      <c r="L45"/>
      <c r="M45"/>
      <c r="N45"/>
      <c r="O45"/>
      <c r="P45"/>
      <c r="Q45"/>
      <c r="R45"/>
      <c r="S45"/>
      <c r="T45"/>
      <c r="U45"/>
      <c r="V45"/>
      <c r="W45"/>
      <c r="X45"/>
      <c r="Y45"/>
      <c r="Z45"/>
      <c r="AA45"/>
      <c r="AB45"/>
      <c r="AC45"/>
      <c r="AD45"/>
      <c r="AE45"/>
      <c r="AF45"/>
      <c r="AG45"/>
      <c r="AH45"/>
      <c r="AI45"/>
      <c r="AJ45"/>
      <c r="AK45"/>
      <c r="AL45" s="95"/>
      <c r="AM45" s="95"/>
      <c r="AN45" s="95"/>
      <c r="AO45" s="95"/>
      <c r="AP45" s="95"/>
      <c r="AQ45" s="95"/>
      <c r="AR45" s="95"/>
      <c r="AS45" s="95"/>
    </row>
    <row r="46" spans="1:45" s="15" customFormat="1" ht="23.25" x14ac:dyDescent="0.2">
      <c r="A46" s="52"/>
      <c r="B46" s="979" t="s">
        <v>304</v>
      </c>
      <c r="C46" s="394"/>
      <c r="D46" s="33"/>
      <c r="E46"/>
      <c r="F46"/>
      <c r="G46"/>
      <c r="H46"/>
      <c r="I46"/>
      <c r="J46"/>
      <c r="K46"/>
      <c r="L46"/>
      <c r="M46"/>
      <c r="N46"/>
      <c r="O46"/>
      <c r="P46"/>
      <c r="Q46"/>
      <c r="R46"/>
      <c r="S46"/>
      <c r="T46"/>
      <c r="U46"/>
      <c r="V46"/>
      <c r="W46"/>
      <c r="X46"/>
      <c r="Y46"/>
      <c r="Z46"/>
      <c r="AA46"/>
      <c r="AB46"/>
      <c r="AC46"/>
      <c r="AD46"/>
      <c r="AE46"/>
      <c r="AF46"/>
      <c r="AG46"/>
      <c r="AH46"/>
      <c r="AI46"/>
      <c r="AJ46"/>
      <c r="AK46"/>
      <c r="AL46" s="95"/>
      <c r="AM46" s="95"/>
      <c r="AN46" s="95"/>
      <c r="AO46" s="95"/>
      <c r="AP46" s="95"/>
      <c r="AQ46" s="95"/>
      <c r="AR46" s="95"/>
      <c r="AS46" s="95"/>
    </row>
    <row r="47" spans="1:45" s="15" customFormat="1" ht="23.25" x14ac:dyDescent="0.2">
      <c r="A47" s="52"/>
      <c r="B47" s="979" t="s">
        <v>167</v>
      </c>
      <c r="C47" s="394"/>
      <c r="D47" s="33"/>
      <c r="E47"/>
      <c r="F47"/>
      <c r="G47"/>
      <c r="H47"/>
      <c r="I47"/>
      <c r="J47"/>
      <c r="K47"/>
      <c r="L47"/>
      <c r="M47"/>
      <c r="N47"/>
      <c r="O47"/>
      <c r="P47"/>
      <c r="Q47"/>
      <c r="R47"/>
      <c r="S47"/>
      <c r="T47"/>
      <c r="U47"/>
      <c r="V47"/>
      <c r="W47"/>
      <c r="X47"/>
      <c r="Y47"/>
      <c r="Z47"/>
      <c r="AA47"/>
      <c r="AB47"/>
      <c r="AC47"/>
      <c r="AD47"/>
      <c r="AE47"/>
      <c r="AF47"/>
      <c r="AG47"/>
      <c r="AH47"/>
      <c r="AI47"/>
      <c r="AJ47"/>
      <c r="AK47"/>
      <c r="AL47" s="95"/>
      <c r="AM47" s="95"/>
      <c r="AN47" s="95"/>
      <c r="AO47" s="95"/>
      <c r="AP47" s="95"/>
      <c r="AQ47" s="95"/>
      <c r="AR47" s="95"/>
      <c r="AS47" s="95"/>
    </row>
    <row r="48" spans="1:45" s="15" customFormat="1" ht="23.25" x14ac:dyDescent="0.2">
      <c r="A48" s="52"/>
      <c r="B48" s="979" t="s">
        <v>309</v>
      </c>
      <c r="C48" s="394"/>
      <c r="D48" s="33"/>
      <c r="E48"/>
      <c r="F48"/>
      <c r="G48"/>
      <c r="H48"/>
      <c r="I48"/>
      <c r="J48"/>
      <c r="K48"/>
      <c r="L48"/>
      <c r="M48"/>
      <c r="N48"/>
      <c r="O48"/>
      <c r="P48"/>
      <c r="Q48"/>
      <c r="R48"/>
      <c r="S48"/>
      <c r="T48"/>
      <c r="U48"/>
      <c r="V48"/>
      <c r="W48"/>
      <c r="X48"/>
      <c r="Y48"/>
      <c r="Z48"/>
      <c r="AA48"/>
      <c r="AB48"/>
      <c r="AC48"/>
      <c r="AD48"/>
      <c r="AE48"/>
      <c r="AF48"/>
      <c r="AG48"/>
      <c r="AH48"/>
      <c r="AI48"/>
      <c r="AJ48"/>
      <c r="AK48"/>
      <c r="AL48" s="95"/>
      <c r="AM48" s="95"/>
      <c r="AN48" s="95"/>
      <c r="AO48" s="95"/>
      <c r="AP48" s="95"/>
      <c r="AQ48" s="95"/>
      <c r="AR48" s="95"/>
      <c r="AS48" s="95"/>
    </row>
    <row r="49" spans="1:45" s="15" customFormat="1" ht="23.25" x14ac:dyDescent="0.2">
      <c r="A49" s="52"/>
      <c r="B49" s="979" t="s">
        <v>305</v>
      </c>
      <c r="C49" s="394"/>
      <c r="D49" s="33"/>
      <c r="E49"/>
      <c r="F49"/>
      <c r="G49"/>
      <c r="H49"/>
      <c r="I49"/>
      <c r="J49"/>
      <c r="K49"/>
      <c r="L49"/>
      <c r="M49"/>
      <c r="N49"/>
      <c r="O49"/>
      <c r="P49"/>
      <c r="Q49"/>
      <c r="R49"/>
      <c r="S49"/>
      <c r="T49"/>
      <c r="U49"/>
      <c r="V49"/>
      <c r="W49"/>
      <c r="X49"/>
      <c r="Y49"/>
      <c r="Z49"/>
      <c r="AA49"/>
      <c r="AB49"/>
      <c r="AC49"/>
      <c r="AD49"/>
      <c r="AE49"/>
      <c r="AF49"/>
      <c r="AG49"/>
      <c r="AH49"/>
      <c r="AI49"/>
      <c r="AJ49"/>
      <c r="AK49"/>
      <c r="AL49" s="95"/>
      <c r="AM49" s="95"/>
      <c r="AN49" s="95"/>
      <c r="AO49" s="95"/>
      <c r="AP49" s="95"/>
      <c r="AQ49" s="95"/>
      <c r="AR49" s="95"/>
      <c r="AS49" s="95"/>
    </row>
    <row r="50" spans="1:45" s="484" customFormat="1" ht="30" x14ac:dyDescent="0.4">
      <c r="A50" s="52"/>
      <c r="B50" s="979" t="s">
        <v>166</v>
      </c>
      <c r="C50" s="394"/>
      <c r="D50" s="483"/>
      <c r="E50" s="482"/>
      <c r="F50" s="482"/>
      <c r="G50"/>
      <c r="H50"/>
      <c r="I50"/>
      <c r="J50"/>
      <c r="K50"/>
      <c r="L50"/>
      <c r="M50"/>
      <c r="N50"/>
      <c r="O50"/>
      <c r="P50"/>
      <c r="Q50"/>
      <c r="R50"/>
      <c r="S50"/>
      <c r="T50"/>
      <c r="U50"/>
      <c r="V50"/>
      <c r="W50"/>
      <c r="X50"/>
      <c r="Y50"/>
      <c r="Z50"/>
      <c r="AA50"/>
      <c r="AB50"/>
      <c r="AC50" s="482"/>
      <c r="AD50" s="482"/>
      <c r="AE50" s="482"/>
      <c r="AF50" s="482"/>
      <c r="AG50" s="482"/>
      <c r="AH50" s="482"/>
      <c r="AI50" s="482"/>
      <c r="AQ50" s="485"/>
    </row>
    <row r="51" spans="1:45" s="484" customFormat="1" ht="30" x14ac:dyDescent="0.4">
      <c r="A51" s="52"/>
      <c r="B51" s="979" t="s">
        <v>306</v>
      </c>
      <c r="C51" s="394"/>
      <c r="D51" s="483"/>
      <c r="E51" s="482"/>
      <c r="F51" s="482"/>
      <c r="G51"/>
      <c r="H51"/>
      <c r="I51"/>
      <c r="J51"/>
      <c r="K51"/>
      <c r="L51"/>
      <c r="M51"/>
      <c r="N51"/>
      <c r="O51"/>
      <c r="P51"/>
      <c r="Q51"/>
      <c r="R51"/>
      <c r="S51"/>
      <c r="T51"/>
      <c r="U51"/>
      <c r="V51"/>
      <c r="W51"/>
      <c r="X51"/>
      <c r="Y51"/>
      <c r="Z51"/>
      <c r="AA51"/>
      <c r="AB51"/>
      <c r="AC51" s="482"/>
      <c r="AD51" s="482"/>
      <c r="AE51" s="482"/>
      <c r="AF51" s="482"/>
      <c r="AG51" s="482"/>
      <c r="AH51" s="482"/>
      <c r="AI51" s="482"/>
      <c r="AQ51" s="485"/>
    </row>
    <row r="52" spans="1:45" s="484" customFormat="1" ht="30" x14ac:dyDescent="0.4">
      <c r="A52" s="52"/>
      <c r="B52" s="980" t="s">
        <v>139</v>
      </c>
      <c r="C52" s="394"/>
      <c r="D52" s="483"/>
      <c r="E52" s="482"/>
      <c r="F52" s="482"/>
      <c r="G52"/>
      <c r="H52"/>
      <c r="I52"/>
      <c r="J52"/>
      <c r="K52"/>
      <c r="L52"/>
      <c r="M52"/>
      <c r="N52"/>
      <c r="O52"/>
      <c r="P52"/>
      <c r="Q52"/>
      <c r="R52"/>
      <c r="S52"/>
      <c r="T52"/>
      <c r="U52"/>
      <c r="V52"/>
      <c r="W52"/>
      <c r="X52"/>
      <c r="Y52"/>
      <c r="Z52"/>
      <c r="AA52"/>
      <c r="AB52"/>
      <c r="AC52" s="482"/>
      <c r="AD52" s="482"/>
      <c r="AE52" s="482"/>
      <c r="AF52" s="482"/>
      <c r="AG52" s="482"/>
      <c r="AH52" s="482"/>
      <c r="AI52" s="482"/>
      <c r="AQ52" s="485"/>
    </row>
    <row r="53" spans="1:45" s="484" customFormat="1" ht="30" x14ac:dyDescent="0.4">
      <c r="A53" s="52"/>
      <c r="B53" s="54"/>
      <c r="C53" s="53"/>
      <c r="D53" s="483"/>
      <c r="E53" s="482"/>
      <c r="F53" s="482"/>
      <c r="G53"/>
      <c r="H53"/>
      <c r="I53"/>
      <c r="J53"/>
      <c r="K53"/>
      <c r="L53"/>
      <c r="M53"/>
      <c r="N53"/>
      <c r="O53"/>
      <c r="P53"/>
      <c r="Q53"/>
      <c r="R53"/>
      <c r="S53"/>
      <c r="T53"/>
      <c r="U53"/>
      <c r="V53"/>
      <c r="W53"/>
      <c r="X53"/>
      <c r="Y53"/>
      <c r="Z53"/>
      <c r="AA53"/>
      <c r="AB53"/>
      <c r="AC53" s="482"/>
      <c r="AD53" s="482"/>
      <c r="AE53" s="482"/>
      <c r="AF53" s="482"/>
      <c r="AG53" s="482"/>
      <c r="AH53" s="482"/>
      <c r="AI53" s="482"/>
      <c r="AQ53" s="485"/>
    </row>
    <row r="54" spans="1:45" s="484" customFormat="1" ht="30.75" thickBot="1" x14ac:dyDescent="0.45">
      <c r="A54" s="501"/>
      <c r="B54" s="502" t="s">
        <v>673</v>
      </c>
      <c r="C54" s="503"/>
      <c r="D54" s="483"/>
      <c r="E54" s="482"/>
      <c r="F54" s="482"/>
      <c r="G54"/>
      <c r="H54"/>
      <c r="I54"/>
      <c r="J54"/>
      <c r="K54"/>
      <c r="L54"/>
      <c r="M54"/>
      <c r="N54"/>
      <c r="O54"/>
      <c r="P54"/>
      <c r="Q54"/>
      <c r="R54"/>
      <c r="S54"/>
      <c r="T54"/>
      <c r="U54"/>
      <c r="V54"/>
      <c r="W54"/>
      <c r="X54"/>
      <c r="Y54"/>
      <c r="Z54"/>
      <c r="AA54"/>
      <c r="AB54"/>
      <c r="AC54" s="482"/>
      <c r="AD54" s="482"/>
      <c r="AE54" s="482"/>
      <c r="AF54" s="482"/>
      <c r="AG54" s="482"/>
      <c r="AH54" s="482"/>
      <c r="AI54" s="482"/>
      <c r="AQ54" s="485"/>
    </row>
    <row r="55" spans="1:45" s="484" customFormat="1" ht="30" x14ac:dyDescent="0.4">
      <c r="A55" s="798"/>
      <c r="B55" s="798"/>
      <c r="C55" s="798"/>
      <c r="D55" s="483"/>
      <c r="E55" s="482"/>
      <c r="F55"/>
      <c r="G55"/>
      <c r="H55"/>
      <c r="I55"/>
      <c r="J55"/>
      <c r="K55"/>
      <c r="L55"/>
      <c r="M55"/>
      <c r="N55"/>
      <c r="O55"/>
      <c r="P55"/>
      <c r="Q55"/>
      <c r="R55"/>
      <c r="S55"/>
      <c r="T55"/>
      <c r="U55"/>
      <c r="V55"/>
      <c r="W55"/>
      <c r="X55"/>
      <c r="Y55"/>
      <c r="Z55"/>
      <c r="AA55"/>
      <c r="AB55"/>
      <c r="AC55" s="482"/>
      <c r="AD55" s="482"/>
      <c r="AE55" s="482"/>
      <c r="AF55" s="482"/>
      <c r="AG55" s="482"/>
      <c r="AH55" s="482"/>
      <c r="AI55" s="482"/>
      <c r="AQ55" s="485"/>
    </row>
    <row r="56" spans="1:45" s="484" customFormat="1" ht="30" x14ac:dyDescent="0.4">
      <c r="A56" s="798"/>
      <c r="B56" s="798"/>
      <c r="C56" s="798"/>
      <c r="D56" s="483"/>
      <c r="E56" s="482"/>
      <c r="F56"/>
      <c r="G56"/>
      <c r="H56"/>
      <c r="I56"/>
      <c r="J56"/>
      <c r="K56"/>
      <c r="L56"/>
      <c r="M56"/>
      <c r="N56"/>
      <c r="O56"/>
      <c r="P56"/>
      <c r="Q56"/>
      <c r="R56"/>
      <c r="S56"/>
      <c r="T56"/>
      <c r="U56"/>
      <c r="V56"/>
      <c r="W56"/>
      <c r="X56"/>
      <c r="Y56"/>
      <c r="Z56"/>
      <c r="AA56"/>
      <c r="AB56"/>
      <c r="AC56" s="482"/>
      <c r="AD56" s="482"/>
      <c r="AE56" s="482"/>
      <c r="AF56" s="482"/>
      <c r="AG56" s="482"/>
      <c r="AH56" s="482"/>
      <c r="AI56" s="482"/>
      <c r="AQ56" s="485"/>
    </row>
    <row r="57" spans="1:45" s="484" customFormat="1" ht="30" x14ac:dyDescent="0.4">
      <c r="A57" s="798"/>
      <c r="B57" s="798"/>
      <c r="C57" s="798"/>
      <c r="D57" s="483"/>
      <c r="E57" s="482"/>
      <c r="F57"/>
      <c r="G57"/>
      <c r="H57"/>
      <c r="I57"/>
      <c r="J57"/>
      <c r="K57"/>
      <c r="L57"/>
      <c r="M57"/>
      <c r="N57"/>
      <c r="O57"/>
      <c r="P57"/>
      <c r="Q57"/>
      <c r="R57"/>
      <c r="S57"/>
      <c r="T57"/>
      <c r="U57"/>
      <c r="V57"/>
      <c r="W57"/>
      <c r="X57"/>
      <c r="Y57"/>
      <c r="Z57"/>
      <c r="AA57"/>
      <c r="AB57"/>
      <c r="AC57" s="482"/>
      <c r="AD57" s="482"/>
      <c r="AE57" s="482"/>
      <c r="AF57" s="482"/>
      <c r="AG57" s="482"/>
      <c r="AH57" s="482"/>
      <c r="AI57" s="482"/>
      <c r="AQ57" s="485"/>
    </row>
    <row r="58" spans="1:45" ht="36" customHeight="1" x14ac:dyDescent="0.2">
      <c r="A58" s="798"/>
      <c r="B58" s="798"/>
      <c r="C58" s="798"/>
    </row>
    <row r="59" spans="1:45" ht="36" customHeight="1" x14ac:dyDescent="0.2">
      <c r="A59" s="798"/>
      <c r="B59" s="798"/>
      <c r="C59" s="798"/>
    </row>
    <row r="60" spans="1:45" ht="36" customHeight="1" x14ac:dyDescent="0.2">
      <c r="A60" s="798"/>
      <c r="B60" s="798"/>
      <c r="C60" s="798"/>
    </row>
    <row r="61" spans="1:45" ht="36" customHeight="1" x14ac:dyDescent="0.2">
      <c r="A61" s="798"/>
      <c r="B61" s="798"/>
      <c r="C61" s="798"/>
    </row>
  </sheetData>
  <mergeCells count="136">
    <mergeCell ref="E22:E25"/>
    <mergeCell ref="I22:I25"/>
    <mergeCell ref="J22:J25"/>
    <mergeCell ref="K22:K25"/>
    <mergeCell ref="L22:L25"/>
    <mergeCell ref="S8:W8"/>
    <mergeCell ref="X8:AB8"/>
    <mergeCell ref="R16:R19"/>
    <mergeCell ref="S16:W17"/>
    <mergeCell ref="X16:X19"/>
    <mergeCell ref="Y16:Y19"/>
    <mergeCell ref="Z16:Z19"/>
    <mergeCell ref="AA16:AA19"/>
    <mergeCell ref="AB16:AB19"/>
    <mergeCell ref="S18:W18"/>
    <mergeCell ref="H16:H19"/>
    <mergeCell ref="I16:I19"/>
    <mergeCell ref="K16:K19"/>
    <mergeCell ref="N16:N19"/>
    <mergeCell ref="O16:O19"/>
    <mergeCell ref="G8:L8"/>
    <mergeCell ref="M8:R8"/>
    <mergeCell ref="L16:L19"/>
    <mergeCell ref="P16:P19"/>
    <mergeCell ref="AC15:AG15"/>
    <mergeCell ref="Z11:Z14"/>
    <mergeCell ref="AA11:AA14"/>
    <mergeCell ref="AB11:AB14"/>
    <mergeCell ref="B4:B6"/>
    <mergeCell ref="F4:Z5"/>
    <mergeCell ref="E9:E10"/>
    <mergeCell ref="E2:E4"/>
    <mergeCell ref="F2:AG3"/>
    <mergeCell ref="AC9:AG10"/>
    <mergeCell ref="H15:L15"/>
    <mergeCell ref="N15:R15"/>
    <mergeCell ref="S15:W15"/>
    <mergeCell ref="X15:AB15"/>
    <mergeCell ref="Q11:Q14"/>
    <mergeCell ref="AJ5:AJ8"/>
    <mergeCell ref="F6:Z6"/>
    <mergeCell ref="U11:U14"/>
    <mergeCell ref="V11:V14"/>
    <mergeCell ref="W11:W14"/>
    <mergeCell ref="N11:N14"/>
    <mergeCell ref="O11:O14"/>
    <mergeCell ref="P11:P14"/>
    <mergeCell ref="AJ13:AJ14"/>
    <mergeCell ref="AC11:AG13"/>
    <mergeCell ref="R11:R14"/>
    <mergeCell ref="S11:S14"/>
    <mergeCell ref="T11:T14"/>
    <mergeCell ref="H11:L12"/>
    <mergeCell ref="H13:L13"/>
    <mergeCell ref="H14:L14"/>
    <mergeCell ref="AC14:AG14"/>
    <mergeCell ref="F9:F10"/>
    <mergeCell ref="N9:R10"/>
    <mergeCell ref="S9:W10"/>
    <mergeCell ref="X9:AB10"/>
    <mergeCell ref="X11:X14"/>
    <mergeCell ref="Y11:Y14"/>
    <mergeCell ref="AC8:AG8"/>
    <mergeCell ref="AC22:AG30"/>
    <mergeCell ref="H26:L26"/>
    <mergeCell ref="N26:R26"/>
    <mergeCell ref="S26:W26"/>
    <mergeCell ref="X26:AB26"/>
    <mergeCell ref="N27:N30"/>
    <mergeCell ref="R27:R30"/>
    <mergeCell ref="V27:V30"/>
    <mergeCell ref="W27:W30"/>
    <mergeCell ref="S19:W19"/>
    <mergeCell ref="H20:L21"/>
    <mergeCell ref="N20:R21"/>
    <mergeCell ref="S20:W21"/>
    <mergeCell ref="X20:AB21"/>
    <mergeCell ref="Q16:Q19"/>
    <mergeCell ref="Q34:Q37"/>
    <mergeCell ref="R34:R37"/>
    <mergeCell ref="S27:S30"/>
    <mergeCell ref="T27:T30"/>
    <mergeCell ref="U27:U30"/>
    <mergeCell ref="Y22:Y25"/>
    <mergeCell ref="N22:N25"/>
    <mergeCell ref="O22:O25"/>
    <mergeCell ref="P22:P25"/>
    <mergeCell ref="Q22:Q25"/>
    <mergeCell ref="R22:R25"/>
    <mergeCell ref="S22:S25"/>
    <mergeCell ref="O27:O30"/>
    <mergeCell ref="T22:T25"/>
    <mergeCell ref="U22:U25"/>
    <mergeCell ref="V22:V25"/>
    <mergeCell ref="W22:W25"/>
    <mergeCell ref="X22:X25"/>
    <mergeCell ref="AC20:AG21"/>
    <mergeCell ref="AC16:AG19"/>
    <mergeCell ref="F42:AE42"/>
    <mergeCell ref="H9:L10"/>
    <mergeCell ref="X34:AB35"/>
    <mergeCell ref="X36:AB37"/>
    <mergeCell ref="G37:G39"/>
    <mergeCell ref="F32:F34"/>
    <mergeCell ref="M34:M37"/>
    <mergeCell ref="Z27:Z30"/>
    <mergeCell ref="S31:W31"/>
    <mergeCell ref="S32:W37"/>
    <mergeCell ref="I27:I30"/>
    <mergeCell ref="H34:H37"/>
    <mergeCell ref="I34:I37"/>
    <mergeCell ref="J34:J37"/>
    <mergeCell ref="K34:K37"/>
    <mergeCell ref="L34:L37"/>
    <mergeCell ref="N34:N37"/>
    <mergeCell ref="K27:K30"/>
    <mergeCell ref="L27:L30"/>
    <mergeCell ref="F41:AE41"/>
    <mergeCell ref="O34:O37"/>
    <mergeCell ref="P34:P37"/>
    <mergeCell ref="F27:F29"/>
    <mergeCell ref="H27:H30"/>
    <mergeCell ref="H22:H25"/>
    <mergeCell ref="J27:J30"/>
    <mergeCell ref="AA27:AA30"/>
    <mergeCell ref="AB27:AB30"/>
    <mergeCell ref="H31:L33"/>
    <mergeCell ref="X31:AB33"/>
    <mergeCell ref="P27:P30"/>
    <mergeCell ref="Q27:Q30"/>
    <mergeCell ref="N31:R33"/>
    <mergeCell ref="X27:X30"/>
    <mergeCell ref="Y27:Y30"/>
    <mergeCell ref="Z22:Z25"/>
    <mergeCell ref="AA22:AA25"/>
    <mergeCell ref="AB22:AB25"/>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H16:H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X27:X30" location="'TGAI Agenda'!A1" tooltip="Fast Initial Link Setup" display="FILS"/>
    <hyperlink ref="X16:X19" location="'TGAI Agenda'!A1" tooltip="Fast Initial Link Setup" display="FILS"/>
    <hyperlink ref="X11:X14" location="'TGAI Agenda'!A1" tooltip="Fast Initial Link Setup" display="FILS"/>
    <hyperlink ref="X22:X25" location="'ISD SG'!A1" tooltip="Service Discovery SG" display="ISD SG"/>
    <hyperlink ref="AA11:AA14" location="TGAH!A1" tooltip="S1G Study Group" display="AH"/>
    <hyperlink ref="AA16:AA19" location="TGAH!A1" tooltip="S1G Study Group" display="AH"/>
    <hyperlink ref="AA22:AA25" location="JTC1!A1" tooltip="JTC1 Agenda" display="JTC1"/>
    <hyperlink ref="AB11:AB14" location="'C60G SG'!A1" tooltip="C60g Study Group " display="C60G"/>
    <hyperlink ref="AB16:AB19" location="'TGac Agenda'!A1" tooltip="Task Group AC Agenda" display="AC"/>
    <hyperlink ref="V11:V14" location="'TGac Agenda'!A1" tooltip="Task Group AC Agenda" display="AC"/>
    <hyperlink ref="V22:V25" location="'TGad Agenda'!A1" tooltip="Task Group AD Agenda" display="AD"/>
    <hyperlink ref="V27:V30" location="'TGac Agenda'!A1" tooltip="Task Group AC Agenda" display="AC"/>
    <hyperlink ref="U22:U25" location="'802.11 WLAN Graphic'!A1" tooltip="Task Group af Agenda - WG11 TVWS" display="AF"/>
    <hyperlink ref="S27:S30" location="'Smart Grid'!A1" tooltip="Smart Grid ad hoc" display="Smart Grid"/>
    <hyperlink ref="N27:N30" location="'Smart Grid'!A1" tooltip="Smart Grid ad hoc" display="Smart Grid"/>
    <hyperlink ref="P11:P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L22:L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J22:J25" location="'TGad Agenda'!A1" tooltip="Task Group AD Agenda" display="AD"/>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s>
  <pageMargins left="0.25" right="0.25" top="0.75" bottom="0.75" header="0.3" footer="0.3"/>
  <pageSetup scale="25" orientation="landscape"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1" transitionEvaluation="1">
    <tabColor indexed="8"/>
    <pageSetUpPr autoPageBreaks="0"/>
  </sheetPr>
  <dimension ref="A1:P1210"/>
  <sheetViews>
    <sheetView showGridLines="0" topLeftCell="F1" zoomScale="84" zoomScaleNormal="84" zoomScaleSheetLayoutView="84" workbookViewId="0">
      <selection activeCell="J158" sqref="J158"/>
    </sheetView>
  </sheetViews>
  <sheetFormatPr defaultColWidth="12.5703125" defaultRowHeight="15.75" customHeight="1" x14ac:dyDescent="0.2"/>
  <cols>
    <col min="1" max="1" width="1.42578125" customWidth="1"/>
    <col min="2" max="2" width="13.5703125" customWidth="1"/>
    <col min="3" max="3" width="1.42578125" customWidth="1"/>
    <col min="4" max="4" width="1.5703125" style="453" customWidth="1"/>
    <col min="5" max="5" width="5.85546875" style="776" customWidth="1"/>
    <col min="6" max="6" width="8.28515625" style="770" customWidth="1"/>
    <col min="7" max="7" width="6.5703125" style="776" customWidth="1"/>
    <col min="8" max="8" width="0.7109375" style="115" customWidth="1"/>
    <col min="9" max="9" width="6" style="116" customWidth="1"/>
    <col min="10" max="10" width="95.85546875" style="116" customWidth="1"/>
    <col min="11" max="11" width="3.5703125" style="116" customWidth="1"/>
    <col min="12" max="12" width="26.28515625" style="372" customWidth="1"/>
    <col min="13" max="13" width="5.28515625" style="790" customWidth="1"/>
    <col min="14" max="14" width="9.7109375" style="218" customWidth="1"/>
    <col min="15" max="15" width="3.5703125" style="80" customWidth="1"/>
  </cols>
  <sheetData>
    <row r="1" spans="1:15" ht="15.75" customHeight="1" x14ac:dyDescent="0.2">
      <c r="A1" s="1139"/>
      <c r="B1" s="537" t="s">
        <v>673</v>
      </c>
      <c r="C1" s="1140"/>
      <c r="D1" s="454"/>
      <c r="E1" s="771"/>
      <c r="F1" s="767"/>
      <c r="G1" s="771"/>
    </row>
    <row r="2" spans="1:15" ht="15.75" customHeight="1" thickBot="1" x14ac:dyDescent="0.25">
      <c r="A2" s="500"/>
      <c r="B2" s="954"/>
      <c r="C2" s="53"/>
      <c r="E2" s="772"/>
      <c r="F2" s="777"/>
      <c r="G2" s="780"/>
      <c r="H2" s="85"/>
      <c r="I2" s="85"/>
      <c r="J2" s="85"/>
      <c r="K2" s="85"/>
      <c r="L2" s="212"/>
      <c r="M2" s="791"/>
      <c r="N2" s="219"/>
      <c r="O2" s="762"/>
    </row>
    <row r="3" spans="1:15" ht="15.75" customHeight="1" thickBot="1" x14ac:dyDescent="0.25">
      <c r="A3" s="500"/>
      <c r="B3" s="235" t="s">
        <v>82</v>
      </c>
      <c r="C3" s="53"/>
      <c r="E3" s="1495" t="str">
        <f>'802.11 Cover'!$E$2</f>
        <v>133rd IEEE 802.11 WIRELESS LOCAL AREA NETWORKS SESSION</v>
      </c>
      <c r="F3" s="1496"/>
      <c r="G3" s="1496"/>
      <c r="H3" s="1497"/>
      <c r="I3" s="1497"/>
      <c r="J3" s="1497"/>
      <c r="K3" s="1497"/>
      <c r="L3" s="1497"/>
      <c r="M3" s="1497"/>
      <c r="N3" s="1498"/>
      <c r="O3" s="762"/>
    </row>
    <row r="4" spans="1:15" ht="18.75" customHeight="1" x14ac:dyDescent="0.2">
      <c r="A4" s="500"/>
      <c r="B4" s="1250" t="str">
        <f>Title!$B$4</f>
        <v>R6</v>
      </c>
      <c r="C4" s="53"/>
      <c r="E4" s="1507" t="str">
        <f>'802.11 Cover'!$E$5</f>
        <v>Hyatt Regency    Atlanta, Georgia, US</v>
      </c>
      <c r="F4" s="1508"/>
      <c r="G4" s="1508"/>
      <c r="H4" s="1508"/>
      <c r="I4" s="1508"/>
      <c r="J4" s="1508"/>
      <c r="K4" s="1508"/>
      <c r="L4" s="1508"/>
      <c r="M4" s="1508"/>
      <c r="N4" s="1509"/>
      <c r="O4" s="762"/>
    </row>
    <row r="5" spans="1:15" ht="15.75" customHeight="1" x14ac:dyDescent="0.2">
      <c r="A5" s="500"/>
      <c r="B5" s="1251"/>
      <c r="C5" s="53"/>
      <c r="E5" s="1548" t="str">
        <f>'802.11 Cover'!$E$7</f>
        <v>May 13-18, 2012</v>
      </c>
      <c r="F5" s="1549"/>
      <c r="G5" s="1549"/>
      <c r="H5" s="1549"/>
      <c r="I5" s="1549"/>
      <c r="J5" s="1549"/>
      <c r="K5" s="1549"/>
      <c r="L5" s="1549"/>
      <c r="M5" s="1549"/>
      <c r="N5" s="1550"/>
      <c r="O5" s="117"/>
    </row>
    <row r="6" spans="1:15" ht="15.75" customHeight="1" thickBot="1" x14ac:dyDescent="0.25">
      <c r="A6" s="500"/>
      <c r="B6" s="1252"/>
      <c r="C6" s="53"/>
      <c r="E6" s="773"/>
      <c r="F6" s="778"/>
      <c r="G6" s="781"/>
      <c r="H6" s="118"/>
      <c r="I6" s="119"/>
      <c r="J6" s="119"/>
      <c r="K6" s="119"/>
      <c r="L6" s="119"/>
      <c r="M6" s="792"/>
      <c r="N6" s="120"/>
      <c r="O6" s="117"/>
    </row>
    <row r="7" spans="1:15" ht="15.75" customHeight="1" thickBot="1" x14ac:dyDescent="0.25">
      <c r="A7" s="500"/>
      <c r="B7" s="54"/>
      <c r="C7" s="431"/>
      <c r="D7" s="455"/>
      <c r="E7" s="774"/>
      <c r="F7" s="779"/>
      <c r="G7" s="782"/>
      <c r="H7" s="20"/>
      <c r="I7" s="20"/>
      <c r="J7" s="20"/>
      <c r="K7" s="20"/>
      <c r="L7" s="373"/>
      <c r="M7" s="793"/>
      <c r="N7" s="220"/>
      <c r="O7" s="762"/>
    </row>
    <row r="8" spans="1:15" ht="15.75" customHeight="1" x14ac:dyDescent="0.2">
      <c r="A8" s="500"/>
      <c r="B8" s="955" t="s">
        <v>136</v>
      </c>
      <c r="C8" s="392"/>
      <c r="E8" s="1551" t="s">
        <v>689</v>
      </c>
      <c r="F8" s="1552"/>
      <c r="G8" s="1552"/>
      <c r="H8" s="1553"/>
      <c r="I8" s="1553"/>
      <c r="J8" s="1553"/>
      <c r="K8" s="1553"/>
      <c r="L8" s="1553"/>
      <c r="M8" s="1553"/>
      <c r="N8" s="1554"/>
      <c r="O8" s="81"/>
    </row>
    <row r="9" spans="1:15" ht="15.75" customHeight="1" x14ac:dyDescent="0.2">
      <c r="A9" s="500"/>
      <c r="B9" s="956" t="s">
        <v>163</v>
      </c>
      <c r="C9" s="392"/>
      <c r="E9" s="1537" t="s">
        <v>336</v>
      </c>
      <c r="F9" s="1538"/>
      <c r="G9" s="1538"/>
      <c r="H9" s="1538"/>
      <c r="I9" s="1538"/>
      <c r="J9" s="1538"/>
      <c r="K9" s="1538"/>
      <c r="L9" s="1538"/>
      <c r="M9" s="1538"/>
      <c r="N9" s="1539"/>
      <c r="O9" s="121"/>
    </row>
    <row r="10" spans="1:15" ht="15.75" customHeight="1" x14ac:dyDescent="0.2">
      <c r="A10" s="500"/>
      <c r="B10" s="535"/>
      <c r="C10" s="538"/>
      <c r="E10" s="1542" t="s">
        <v>108</v>
      </c>
      <c r="F10" s="1543"/>
      <c r="G10" s="1543"/>
      <c r="H10" s="1543"/>
      <c r="I10" s="1543"/>
      <c r="J10" s="1543"/>
      <c r="K10" s="1543"/>
      <c r="L10" s="1543"/>
      <c r="M10" s="1543"/>
      <c r="N10" s="1544"/>
      <c r="O10" s="121"/>
    </row>
    <row r="11" spans="1:15" ht="15.75" customHeight="1" x14ac:dyDescent="0.2">
      <c r="A11" s="500"/>
      <c r="B11" s="957" t="s">
        <v>501</v>
      </c>
      <c r="C11" s="392"/>
      <c r="E11" s="1545" t="s">
        <v>412</v>
      </c>
      <c r="F11" s="1546"/>
      <c r="G11" s="1546"/>
      <c r="H11" s="1546"/>
      <c r="I11" s="1546"/>
      <c r="J11" s="1546"/>
      <c r="K11" s="1546"/>
      <c r="L11" s="1546"/>
      <c r="M11" s="1546"/>
      <c r="N11" s="1547"/>
      <c r="O11" s="122"/>
    </row>
    <row r="12" spans="1:15" ht="15.75" customHeight="1" x14ac:dyDescent="0.2">
      <c r="A12" s="52"/>
      <c r="B12" s="536" t="s">
        <v>502</v>
      </c>
      <c r="C12" s="53"/>
      <c r="E12" s="775"/>
      <c r="F12" s="768"/>
      <c r="G12" s="775"/>
      <c r="H12" s="24"/>
      <c r="I12" s="25"/>
      <c r="J12" s="1540" t="str">
        <f>Title!$B$4</f>
        <v>R6</v>
      </c>
      <c r="K12" s="25"/>
      <c r="L12" s="374"/>
      <c r="M12" s="794"/>
      <c r="N12" s="1535" t="s">
        <v>280</v>
      </c>
      <c r="O12" s="122"/>
    </row>
    <row r="13" spans="1:15" ht="15.75" customHeight="1" x14ac:dyDescent="0.2">
      <c r="A13" s="500"/>
      <c r="B13" s="958" t="s">
        <v>189</v>
      </c>
      <c r="C13" s="392"/>
      <c r="E13" s="775"/>
      <c r="F13" s="768"/>
      <c r="G13" s="775"/>
      <c r="H13" s="24"/>
      <c r="I13" s="25"/>
      <c r="J13" s="1541"/>
      <c r="K13" s="25"/>
      <c r="L13" s="374"/>
      <c r="M13" s="795"/>
      <c r="N13" s="1536"/>
      <c r="O13" s="122"/>
    </row>
    <row r="14" spans="1:15" ht="15.75" customHeight="1" x14ac:dyDescent="0.2">
      <c r="A14" s="52"/>
      <c r="B14" s="959" t="s">
        <v>299</v>
      </c>
      <c r="C14" s="392"/>
      <c r="E14" s="1212">
        <v>1</v>
      </c>
      <c r="F14" s="1146"/>
      <c r="G14" s="1176"/>
      <c r="H14" s="981"/>
      <c r="I14" s="982"/>
      <c r="J14" s="165" t="s">
        <v>314</v>
      </c>
      <c r="K14" s="983" t="s">
        <v>208</v>
      </c>
      <c r="L14" s="983" t="s">
        <v>327</v>
      </c>
      <c r="M14" s="1094">
        <v>0</v>
      </c>
      <c r="N14" s="984">
        <f>TIME(9,0,0)</f>
        <v>0.375</v>
      </c>
      <c r="O14" s="122"/>
    </row>
    <row r="15" spans="1:15" ht="15.75" customHeight="1" x14ac:dyDescent="0.2">
      <c r="A15" s="52"/>
      <c r="B15" s="960" t="s">
        <v>335</v>
      </c>
      <c r="C15" s="392"/>
      <c r="E15" s="1213"/>
      <c r="F15" s="216">
        <v>1.1000000000000001</v>
      </c>
      <c r="G15" s="1177"/>
      <c r="H15" s="985"/>
      <c r="I15" s="185" t="s">
        <v>2</v>
      </c>
      <c r="J15" s="176" t="s">
        <v>315</v>
      </c>
      <c r="K15" s="177" t="s">
        <v>208</v>
      </c>
      <c r="L15" s="986" t="s">
        <v>327</v>
      </c>
      <c r="M15" s="783">
        <v>1</v>
      </c>
      <c r="N15" s="987">
        <f>N14+TIME(0,M14,0)</f>
        <v>0.375</v>
      </c>
      <c r="O15" s="122"/>
    </row>
    <row r="16" spans="1:15" ht="15.75" customHeight="1" x14ac:dyDescent="0.25">
      <c r="A16" s="52"/>
      <c r="B16" s="961" t="s">
        <v>420</v>
      </c>
      <c r="C16" s="393"/>
      <c r="E16" s="1213"/>
      <c r="F16" s="216">
        <v>1.2</v>
      </c>
      <c r="G16" s="1177"/>
      <c r="H16" s="985"/>
      <c r="I16" s="185" t="s">
        <v>2</v>
      </c>
      <c r="J16" s="340" t="s">
        <v>702</v>
      </c>
      <c r="K16" s="177" t="s">
        <v>208</v>
      </c>
      <c r="L16" s="986" t="s">
        <v>141</v>
      </c>
      <c r="M16" s="783">
        <v>1</v>
      </c>
      <c r="N16" s="987">
        <f>N15+TIME(0,M15,0)</f>
        <v>0.37569444444444444</v>
      </c>
      <c r="O16" s="129"/>
    </row>
    <row r="17" spans="1:15" ht="15.75" customHeight="1" x14ac:dyDescent="0.2">
      <c r="A17" s="52"/>
      <c r="B17" s="962" t="s">
        <v>445</v>
      </c>
      <c r="C17" s="339"/>
      <c r="E17" s="1213"/>
      <c r="F17" s="216"/>
      <c r="G17" s="1177"/>
      <c r="H17" s="985"/>
      <c r="I17" s="185"/>
      <c r="J17" s="988"/>
      <c r="K17" s="177"/>
      <c r="L17" s="986"/>
      <c r="M17" s="783"/>
      <c r="N17" s="987"/>
      <c r="O17" s="122"/>
    </row>
    <row r="18" spans="1:15" ht="15.75" customHeight="1" x14ac:dyDescent="0.2">
      <c r="A18" s="52"/>
      <c r="B18" s="54"/>
      <c r="C18" s="53"/>
      <c r="E18" s="1214"/>
      <c r="F18" s="216">
        <v>1.3</v>
      </c>
      <c r="G18" s="1178"/>
      <c r="H18" s="986"/>
      <c r="I18" s="989" t="s">
        <v>49</v>
      </c>
      <c r="J18" s="990" t="s">
        <v>312</v>
      </c>
      <c r="K18" s="177" t="s">
        <v>208</v>
      </c>
      <c r="L18" s="986" t="s">
        <v>327</v>
      </c>
      <c r="M18" s="783">
        <v>1</v>
      </c>
      <c r="N18" s="987">
        <f>N16+TIME(0,M16,0)</f>
        <v>0.37638888888888888</v>
      </c>
      <c r="O18" s="122"/>
    </row>
    <row r="19" spans="1:15" ht="21.75" customHeight="1" x14ac:dyDescent="0.2">
      <c r="A19" s="500"/>
      <c r="B19" s="957" t="s">
        <v>505</v>
      </c>
      <c r="C19" s="392"/>
      <c r="E19" s="1215"/>
      <c r="F19" s="1147">
        <v>1.4</v>
      </c>
      <c r="G19" s="1179"/>
      <c r="H19" s="991"/>
      <c r="I19" s="992" t="s">
        <v>49</v>
      </c>
      <c r="J19" s="993" t="s">
        <v>247</v>
      </c>
      <c r="K19" s="994" t="s">
        <v>208</v>
      </c>
      <c r="L19" s="994" t="s">
        <v>48</v>
      </c>
      <c r="M19" s="1095">
        <v>1</v>
      </c>
      <c r="N19" s="995">
        <f>N18+TIME(0,M18,0)</f>
        <v>0.37708333333333333</v>
      </c>
      <c r="O19" s="82"/>
    </row>
    <row r="20" spans="1:15" ht="15.75" customHeight="1" x14ac:dyDescent="0.2">
      <c r="A20" s="52"/>
      <c r="B20" s="536" t="s">
        <v>506</v>
      </c>
      <c r="C20" s="53"/>
      <c r="E20" s="1180"/>
      <c r="F20" s="1148"/>
      <c r="G20" s="1180"/>
      <c r="H20" s="996"/>
      <c r="I20" s="997"/>
      <c r="J20" s="997"/>
      <c r="K20" s="997"/>
      <c r="L20" s="997"/>
      <c r="M20" s="1096"/>
      <c r="N20" s="998"/>
      <c r="O20" s="82"/>
    </row>
    <row r="21" spans="1:15" ht="15.75" customHeight="1" x14ac:dyDescent="0.2">
      <c r="A21" s="500"/>
      <c r="B21" s="963" t="s">
        <v>295</v>
      </c>
      <c r="C21" s="392"/>
      <c r="E21" s="1216">
        <v>2</v>
      </c>
      <c r="F21" s="1149"/>
      <c r="G21" s="1181"/>
      <c r="H21" s="999"/>
      <c r="I21" s="1000" t="s">
        <v>154</v>
      </c>
      <c r="J21" s="1001" t="s">
        <v>146</v>
      </c>
      <c r="K21" s="1001" t="s">
        <v>208</v>
      </c>
      <c r="L21" s="1002" t="s">
        <v>716</v>
      </c>
      <c r="M21" s="1097">
        <v>1</v>
      </c>
      <c r="N21" s="1003">
        <f>N19+TIME(0,M19,0)</f>
        <v>0.37777777777777777</v>
      </c>
      <c r="O21" s="82"/>
    </row>
    <row r="22" spans="1:15" ht="15.75" customHeight="1" x14ac:dyDescent="0.25">
      <c r="A22" s="52"/>
      <c r="B22" s="1141" t="s">
        <v>334</v>
      </c>
      <c r="C22" s="392"/>
      <c r="E22" s="1182"/>
      <c r="F22" s="1150"/>
      <c r="G22" s="1182"/>
      <c r="H22" s="1004"/>
      <c r="I22" s="1005"/>
      <c r="J22" s="986"/>
      <c r="K22" s="986"/>
      <c r="L22" s="986"/>
      <c r="M22" s="1098"/>
      <c r="N22" s="1006"/>
      <c r="O22" s="122"/>
    </row>
    <row r="23" spans="1:15" ht="15.75" customHeight="1" x14ac:dyDescent="0.25">
      <c r="A23" s="52"/>
      <c r="B23" s="965" t="s">
        <v>353</v>
      </c>
      <c r="C23" s="392"/>
      <c r="E23" s="1217">
        <v>3</v>
      </c>
      <c r="F23" s="1151"/>
      <c r="G23" s="1183"/>
      <c r="H23" s="1007"/>
      <c r="I23" s="982"/>
      <c r="J23" s="1008" t="s">
        <v>216</v>
      </c>
      <c r="K23" s="983"/>
      <c r="L23" s="983"/>
      <c r="M23" s="1094">
        <v>3</v>
      </c>
      <c r="N23" s="984">
        <f>N21+TIME(0,M21,0)</f>
        <v>0.37847222222222221</v>
      </c>
      <c r="O23" s="122"/>
    </row>
    <row r="24" spans="1:15" ht="15.75" customHeight="1" x14ac:dyDescent="0.2">
      <c r="A24" s="52"/>
      <c r="B24" s="1137" t="s">
        <v>352</v>
      </c>
      <c r="C24" s="392"/>
      <c r="E24" s="1218"/>
      <c r="F24" s="1152">
        <v>3.1</v>
      </c>
      <c r="G24" s="1184"/>
      <c r="H24" s="1009"/>
      <c r="I24" s="1005" t="s">
        <v>49</v>
      </c>
      <c r="J24" s="443" t="s">
        <v>319</v>
      </c>
      <c r="K24" s="177" t="s">
        <v>208</v>
      </c>
      <c r="L24" s="986" t="s">
        <v>329</v>
      </c>
      <c r="M24" s="783"/>
      <c r="N24" s="178"/>
      <c r="O24" s="122"/>
    </row>
    <row r="25" spans="1:15" ht="15.75" customHeight="1" x14ac:dyDescent="0.2">
      <c r="A25" s="52"/>
      <c r="B25" s="1138" t="s">
        <v>422</v>
      </c>
      <c r="C25" s="392"/>
      <c r="E25" s="1218"/>
      <c r="F25" s="1152"/>
      <c r="G25" s="1185">
        <v>1</v>
      </c>
      <c r="H25" s="1009"/>
      <c r="I25" s="1005"/>
      <c r="J25" s="496" t="s">
        <v>451</v>
      </c>
      <c r="K25" s="177"/>
      <c r="L25" s="986"/>
      <c r="M25" s="783"/>
      <c r="N25" s="178"/>
      <c r="O25" s="122"/>
    </row>
    <row r="26" spans="1:15" ht="15.75" customHeight="1" x14ac:dyDescent="0.25">
      <c r="A26" s="52"/>
      <c r="B26" s="1143" t="s">
        <v>423</v>
      </c>
      <c r="C26" s="392"/>
      <c r="E26" s="1218"/>
      <c r="F26" s="1152"/>
      <c r="G26" s="1177">
        <f>G25+1</f>
        <v>2</v>
      </c>
      <c r="H26" s="1010"/>
      <c r="I26" s="1005"/>
      <c r="J26" s="496" t="s">
        <v>413</v>
      </c>
      <c r="K26" s="177" t="s">
        <v>208</v>
      </c>
      <c r="L26" s="986" t="s">
        <v>349</v>
      </c>
      <c r="M26" s="783"/>
      <c r="N26" s="178"/>
      <c r="O26" s="122"/>
    </row>
    <row r="27" spans="1:15" ht="15.75" customHeight="1" x14ac:dyDescent="0.2">
      <c r="A27" s="52"/>
      <c r="B27" s="1142" t="s">
        <v>38</v>
      </c>
      <c r="C27" s="392"/>
      <c r="E27" s="1213"/>
      <c r="F27" s="216"/>
      <c r="G27" s="1177">
        <f>G26+1</f>
        <v>3</v>
      </c>
      <c r="H27" s="985"/>
      <c r="I27" s="1005" t="s">
        <v>49</v>
      </c>
      <c r="J27" s="1011" t="s">
        <v>168</v>
      </c>
      <c r="K27" s="177" t="s">
        <v>208</v>
      </c>
      <c r="L27" s="986" t="s">
        <v>349</v>
      </c>
      <c r="M27" s="783"/>
      <c r="N27" s="178"/>
      <c r="O27" s="122"/>
    </row>
    <row r="28" spans="1:15" ht="15.75" customHeight="1" x14ac:dyDescent="0.2">
      <c r="A28" s="52"/>
      <c r="B28" s="970" t="s">
        <v>32</v>
      </c>
      <c r="C28" s="392"/>
      <c r="E28" s="1218"/>
      <c r="F28" s="1152"/>
      <c r="G28" s="1184"/>
      <c r="H28" s="985"/>
      <c r="I28" s="1005"/>
      <c r="J28" s="496" t="s">
        <v>438</v>
      </c>
      <c r="K28" s="177" t="s">
        <v>208</v>
      </c>
      <c r="L28" s="986" t="s">
        <v>349</v>
      </c>
      <c r="M28" s="783"/>
      <c r="N28" s="178"/>
      <c r="O28" s="122"/>
    </row>
    <row r="29" spans="1:15" ht="15.75" customHeight="1" x14ac:dyDescent="0.2">
      <c r="A29" s="52"/>
      <c r="B29" s="54"/>
      <c r="C29" s="53"/>
      <c r="E29" s="1213"/>
      <c r="F29" s="216"/>
      <c r="G29" s="1177"/>
      <c r="H29" s="985"/>
      <c r="I29" s="1005" t="s">
        <v>49</v>
      </c>
      <c r="J29" s="1011" t="s">
        <v>169</v>
      </c>
      <c r="K29" s="177" t="s">
        <v>208</v>
      </c>
      <c r="L29" s="986" t="s">
        <v>349</v>
      </c>
      <c r="M29" s="783"/>
      <c r="N29" s="178"/>
      <c r="O29" s="82"/>
    </row>
    <row r="30" spans="1:15" ht="15.75" customHeight="1" x14ac:dyDescent="0.2">
      <c r="A30" s="52"/>
      <c r="B30" s="54"/>
      <c r="C30" s="53"/>
      <c r="E30" s="1213"/>
      <c r="F30" s="216"/>
      <c r="G30" s="1177"/>
      <c r="H30" s="985"/>
      <c r="I30" s="1005" t="s">
        <v>49</v>
      </c>
      <c r="J30" s="1011" t="s">
        <v>439</v>
      </c>
      <c r="K30" s="177" t="s">
        <v>208</v>
      </c>
      <c r="L30" s="986" t="s">
        <v>349</v>
      </c>
      <c r="M30" s="783"/>
      <c r="N30" s="178"/>
      <c r="O30" s="82"/>
    </row>
    <row r="31" spans="1:15" ht="15.75" customHeight="1" x14ac:dyDescent="0.2">
      <c r="A31" s="52"/>
      <c r="B31" s="54"/>
      <c r="C31" s="53"/>
      <c r="E31" s="1213"/>
      <c r="F31" s="216"/>
      <c r="G31" s="1177"/>
      <c r="H31" s="985"/>
      <c r="I31" s="1005" t="s">
        <v>49</v>
      </c>
      <c r="J31" s="1011" t="s">
        <v>150</v>
      </c>
      <c r="K31" s="177" t="s">
        <v>208</v>
      </c>
      <c r="L31" s="986" t="s">
        <v>349</v>
      </c>
      <c r="M31" s="783"/>
      <c r="N31" s="178"/>
      <c r="O31" s="82"/>
    </row>
    <row r="32" spans="1:15" ht="15.75" customHeight="1" x14ac:dyDescent="0.2">
      <c r="A32" s="52"/>
      <c r="B32" s="54"/>
      <c r="C32" s="53"/>
      <c r="E32" s="1213"/>
      <c r="F32" s="216"/>
      <c r="G32" s="1177"/>
      <c r="H32" s="985"/>
      <c r="I32" s="1005" t="s">
        <v>49</v>
      </c>
      <c r="J32" s="1011" t="s">
        <v>151</v>
      </c>
      <c r="K32" s="177" t="s">
        <v>208</v>
      </c>
      <c r="L32" s="986" t="s">
        <v>349</v>
      </c>
      <c r="M32" s="783"/>
      <c r="N32" s="178"/>
      <c r="O32" s="129"/>
    </row>
    <row r="33" spans="1:16" ht="15.75" customHeight="1" x14ac:dyDescent="0.2">
      <c r="A33" s="500"/>
      <c r="B33" s="957" t="s">
        <v>503</v>
      </c>
      <c r="C33" s="392"/>
      <c r="E33" s="1213"/>
      <c r="F33" s="216"/>
      <c r="G33" s="1177"/>
      <c r="H33" s="985"/>
      <c r="I33" s="1005" t="s">
        <v>49</v>
      </c>
      <c r="J33" s="1011" t="s">
        <v>440</v>
      </c>
      <c r="K33" s="177" t="s">
        <v>208</v>
      </c>
      <c r="L33" s="986" t="s">
        <v>349</v>
      </c>
      <c r="M33" s="783"/>
      <c r="N33" s="178"/>
      <c r="O33" s="129"/>
    </row>
    <row r="34" spans="1:16" ht="15.75" customHeight="1" x14ac:dyDescent="0.2">
      <c r="A34" s="52"/>
      <c r="B34" s="536" t="s">
        <v>504</v>
      </c>
      <c r="C34" s="53"/>
      <c r="E34" s="1213"/>
      <c r="F34" s="216"/>
      <c r="G34" s="1177"/>
      <c r="H34" s="985"/>
      <c r="I34" s="1005" t="s">
        <v>49</v>
      </c>
      <c r="J34" s="1011" t="s">
        <v>170</v>
      </c>
      <c r="K34" s="177" t="s">
        <v>208</v>
      </c>
      <c r="L34" s="986" t="s">
        <v>349</v>
      </c>
      <c r="M34" s="783"/>
      <c r="N34" s="178"/>
      <c r="O34" s="129"/>
    </row>
    <row r="35" spans="1:16" ht="15.75" customHeight="1" x14ac:dyDescent="0.2">
      <c r="A35" s="52"/>
      <c r="B35" s="1135" t="s">
        <v>544</v>
      </c>
      <c r="C35" s="392"/>
      <c r="E35" s="1213"/>
      <c r="F35" s="216"/>
      <c r="G35" s="1177"/>
      <c r="H35" s="985"/>
      <c r="I35" s="1005" t="s">
        <v>49</v>
      </c>
      <c r="J35" s="1011" t="s">
        <v>441</v>
      </c>
      <c r="K35" s="177" t="s">
        <v>208</v>
      </c>
      <c r="L35" s="986" t="s">
        <v>349</v>
      </c>
      <c r="M35" s="783"/>
      <c r="N35" s="178"/>
      <c r="O35" s="129"/>
    </row>
    <row r="36" spans="1:16" ht="15.75" customHeight="1" x14ac:dyDescent="0.2">
      <c r="A36" s="52"/>
      <c r="B36" s="1136" t="s">
        <v>498</v>
      </c>
      <c r="C36" s="392"/>
      <c r="E36" s="1213"/>
      <c r="F36" s="216"/>
      <c r="G36" s="1177"/>
      <c r="H36" s="985"/>
      <c r="I36" s="1005" t="s">
        <v>49</v>
      </c>
      <c r="J36" s="1011" t="s">
        <v>171</v>
      </c>
      <c r="K36" s="177" t="s">
        <v>208</v>
      </c>
      <c r="L36" s="986" t="s">
        <v>349</v>
      </c>
      <c r="M36" s="783"/>
      <c r="N36" s="178"/>
      <c r="O36" s="129"/>
    </row>
    <row r="37" spans="1:16" ht="15.75" customHeight="1" x14ac:dyDescent="0.2">
      <c r="A37" s="52"/>
      <c r="B37" s="54"/>
      <c r="C37" s="53"/>
      <c r="E37" s="1213"/>
      <c r="F37" s="216">
        <v>3.2</v>
      </c>
      <c r="G37" s="1177"/>
      <c r="H37" s="985"/>
      <c r="I37" s="1005" t="s">
        <v>49</v>
      </c>
      <c r="J37" s="420" t="s">
        <v>320</v>
      </c>
      <c r="K37" s="177" t="s">
        <v>208</v>
      </c>
      <c r="L37" s="986" t="s">
        <v>271</v>
      </c>
      <c r="M37" s="783"/>
      <c r="N37" s="178"/>
      <c r="O37" s="129"/>
      <c r="P37" s="766"/>
    </row>
    <row r="38" spans="1:16" ht="15.75" customHeight="1" thickBot="1" x14ac:dyDescent="0.25">
      <c r="A38" s="52"/>
      <c r="B38" s="54"/>
      <c r="C38" s="53"/>
      <c r="E38" s="1213"/>
      <c r="F38" s="216"/>
      <c r="G38" s="1177"/>
      <c r="H38" s="985"/>
      <c r="I38" s="1005"/>
      <c r="J38" s="176" t="s">
        <v>414</v>
      </c>
      <c r="K38" s="177" t="s">
        <v>208</v>
      </c>
      <c r="L38" s="986" t="s">
        <v>349</v>
      </c>
      <c r="M38" s="783"/>
      <c r="N38" s="178"/>
      <c r="O38" s="129"/>
    </row>
    <row r="39" spans="1:16" ht="15.75" customHeight="1" x14ac:dyDescent="0.2">
      <c r="A39" s="52"/>
      <c r="B39" s="973" t="s">
        <v>358</v>
      </c>
      <c r="C39" s="394"/>
      <c r="E39" s="1213"/>
      <c r="F39" s="216"/>
      <c r="G39" s="1177">
        <v>1</v>
      </c>
      <c r="H39" s="985"/>
      <c r="I39" s="1005" t="s">
        <v>49</v>
      </c>
      <c r="J39" s="1012" t="s">
        <v>152</v>
      </c>
      <c r="K39" s="177"/>
      <c r="L39" s="986"/>
      <c r="M39" s="783"/>
      <c r="N39" s="178"/>
      <c r="O39" s="130"/>
    </row>
    <row r="40" spans="1:16" ht="15.75" customHeight="1" x14ac:dyDescent="0.2">
      <c r="A40" s="52"/>
      <c r="B40" s="974" t="s">
        <v>307</v>
      </c>
      <c r="C40" s="394"/>
      <c r="E40" s="1219"/>
      <c r="F40" s="239">
        <v>3.3</v>
      </c>
      <c r="G40" s="1186"/>
      <c r="H40" s="1013"/>
      <c r="I40" s="992" t="s">
        <v>344</v>
      </c>
      <c r="J40" s="421" t="s">
        <v>202</v>
      </c>
      <c r="K40" s="168" t="s">
        <v>208</v>
      </c>
      <c r="L40" s="994" t="s">
        <v>328</v>
      </c>
      <c r="M40" s="1095"/>
      <c r="N40" s="199"/>
      <c r="O40" s="130"/>
    </row>
    <row r="41" spans="1:16" ht="15.75" customHeight="1" x14ac:dyDescent="0.2">
      <c r="A41" s="52"/>
      <c r="B41" s="975" t="s">
        <v>285</v>
      </c>
      <c r="C41" s="394"/>
      <c r="E41" s="1180"/>
      <c r="F41" s="1148"/>
      <c r="G41" s="1180"/>
      <c r="H41" s="996"/>
      <c r="I41" s="997"/>
      <c r="J41" s="1014"/>
      <c r="K41" s="997"/>
      <c r="L41" s="997"/>
      <c r="M41" s="1096"/>
      <c r="N41" s="1015"/>
      <c r="O41" s="129"/>
    </row>
    <row r="42" spans="1:16" ht="15.75" customHeight="1" x14ac:dyDescent="0.2">
      <c r="A42" s="52"/>
      <c r="B42" s="976" t="s">
        <v>137</v>
      </c>
      <c r="C42" s="394"/>
      <c r="E42" s="1217">
        <v>4</v>
      </c>
      <c r="F42" s="1151"/>
      <c r="G42" s="1183"/>
      <c r="H42" s="1007"/>
      <c r="I42" s="982"/>
      <c r="J42" s="1008" t="s">
        <v>186</v>
      </c>
      <c r="K42" s="983"/>
      <c r="L42" s="983"/>
      <c r="M42" s="1094"/>
      <c r="N42" s="190"/>
      <c r="O42" s="527"/>
    </row>
    <row r="43" spans="1:16" ht="15.75" customHeight="1" x14ac:dyDescent="0.2">
      <c r="A43" s="52"/>
      <c r="B43" s="977" t="s">
        <v>138</v>
      </c>
      <c r="C43" s="394"/>
      <c r="E43" s="1220"/>
      <c r="F43" s="1150">
        <v>4.0999999999999996</v>
      </c>
      <c r="G43" s="1182"/>
      <c r="H43" s="1004"/>
      <c r="I43" s="1005" t="s">
        <v>49</v>
      </c>
      <c r="J43" s="1016" t="s">
        <v>308</v>
      </c>
      <c r="K43" s="986"/>
      <c r="L43" s="986"/>
      <c r="M43" s="1098"/>
      <c r="N43" s="190"/>
      <c r="O43" s="528"/>
    </row>
    <row r="44" spans="1:16" ht="15.75" customHeight="1" x14ac:dyDescent="0.2">
      <c r="A44" s="52"/>
      <c r="B44" s="978" t="s">
        <v>135</v>
      </c>
      <c r="C44" s="394"/>
      <c r="E44" s="1220"/>
      <c r="F44" s="1150"/>
      <c r="G44" s="1185">
        <v>1</v>
      </c>
      <c r="H44" s="1004"/>
      <c r="I44" s="1005" t="s">
        <v>49</v>
      </c>
      <c r="J44" s="986" t="s">
        <v>348</v>
      </c>
      <c r="K44" s="986" t="s">
        <v>208</v>
      </c>
      <c r="L44" s="986" t="s">
        <v>349</v>
      </c>
      <c r="M44" s="1099">
        <v>2</v>
      </c>
      <c r="N44" s="987">
        <f>N23+TIME(0,M23,0)</f>
        <v>0.38055555555555554</v>
      </c>
      <c r="O44" s="129"/>
    </row>
    <row r="45" spans="1:16" ht="15.75" customHeight="1" x14ac:dyDescent="0.2">
      <c r="A45" s="52"/>
      <c r="B45" s="979" t="s">
        <v>303</v>
      </c>
      <c r="C45" s="394"/>
      <c r="E45" s="1220"/>
      <c r="F45" s="1150"/>
      <c r="G45" s="1177">
        <f>G44+1</f>
        <v>2</v>
      </c>
      <c r="H45" s="1004"/>
      <c r="I45" s="1005" t="s">
        <v>49</v>
      </c>
      <c r="J45" s="1017" t="s">
        <v>698</v>
      </c>
      <c r="K45" s="986" t="s">
        <v>208</v>
      </c>
      <c r="L45" s="986" t="s">
        <v>271</v>
      </c>
      <c r="M45" s="1098">
        <v>2</v>
      </c>
      <c r="N45" s="987">
        <f t="shared" ref="N45:N50" si="0">N44+TIME(0,M44,0)</f>
        <v>0.38194444444444442</v>
      </c>
      <c r="O45" s="129"/>
    </row>
    <row r="46" spans="1:16" ht="15.75" customHeight="1" x14ac:dyDescent="0.2">
      <c r="A46" s="52"/>
      <c r="B46" s="979" t="s">
        <v>304</v>
      </c>
      <c r="C46" s="394"/>
      <c r="E46" s="1220"/>
      <c r="F46" s="1150"/>
      <c r="G46" s="1177">
        <f>G45+1</f>
        <v>3</v>
      </c>
      <c r="H46" s="1004"/>
      <c r="I46" s="1005" t="s">
        <v>49</v>
      </c>
      <c r="J46" s="1018" t="s">
        <v>425</v>
      </c>
      <c r="K46" s="986" t="s">
        <v>208</v>
      </c>
      <c r="L46" s="986" t="s">
        <v>271</v>
      </c>
      <c r="M46" s="1098">
        <v>1</v>
      </c>
      <c r="N46" s="987">
        <f t="shared" si="0"/>
        <v>0.3833333333333333</v>
      </c>
      <c r="O46" s="129"/>
    </row>
    <row r="47" spans="1:16" ht="15.75" customHeight="1" x14ac:dyDescent="0.2">
      <c r="A47" s="52"/>
      <c r="B47" s="979" t="s">
        <v>167</v>
      </c>
      <c r="C47" s="394"/>
      <c r="E47" s="1220"/>
      <c r="F47" s="1150"/>
      <c r="G47" s="1177">
        <f>G46+1</f>
        <v>4</v>
      </c>
      <c r="H47" s="1004"/>
      <c r="I47" s="1005" t="s">
        <v>49</v>
      </c>
      <c r="J47" s="1018" t="s">
        <v>16</v>
      </c>
      <c r="K47" s="986" t="s">
        <v>208</v>
      </c>
      <c r="L47" s="986" t="s">
        <v>271</v>
      </c>
      <c r="M47" s="1098">
        <v>2</v>
      </c>
      <c r="N47" s="987">
        <f t="shared" si="0"/>
        <v>0.38402777777777775</v>
      </c>
      <c r="O47" s="129"/>
    </row>
    <row r="48" spans="1:16" ht="15.75" customHeight="1" x14ac:dyDescent="0.2">
      <c r="A48" s="52"/>
      <c r="B48" s="979" t="s">
        <v>309</v>
      </c>
      <c r="C48" s="394"/>
      <c r="E48" s="1220"/>
      <c r="F48" s="1150"/>
      <c r="G48" s="1177">
        <f t="shared" ref="G48:G60" si="1">G47+1</f>
        <v>5</v>
      </c>
      <c r="H48" s="1004"/>
      <c r="I48" s="1005" t="s">
        <v>49</v>
      </c>
      <c r="J48" s="1019" t="s">
        <v>708</v>
      </c>
      <c r="K48" s="986" t="s">
        <v>208</v>
      </c>
      <c r="L48" s="986" t="s">
        <v>271</v>
      </c>
      <c r="M48" s="1098">
        <v>1</v>
      </c>
      <c r="N48" s="987">
        <f t="shared" si="0"/>
        <v>0.38541666666666663</v>
      </c>
      <c r="O48" s="129"/>
    </row>
    <row r="49" spans="1:15" ht="15.75" customHeight="1" x14ac:dyDescent="0.2">
      <c r="A49" s="52"/>
      <c r="B49" s="979" t="s">
        <v>305</v>
      </c>
      <c r="C49" s="394"/>
      <c r="E49" s="1218"/>
      <c r="F49" s="1150"/>
      <c r="G49" s="1177">
        <f t="shared" si="1"/>
        <v>6</v>
      </c>
      <c r="H49" s="1009"/>
      <c r="I49" s="1005" t="s">
        <v>49</v>
      </c>
      <c r="J49" s="1019" t="s">
        <v>29</v>
      </c>
      <c r="K49" s="177" t="s">
        <v>208</v>
      </c>
      <c r="L49" s="986" t="s">
        <v>271</v>
      </c>
      <c r="M49" s="783">
        <v>1</v>
      </c>
      <c r="N49" s="987">
        <f t="shared" si="0"/>
        <v>0.38611111111111107</v>
      </c>
      <c r="O49" s="122"/>
    </row>
    <row r="50" spans="1:15" ht="15.75" customHeight="1" x14ac:dyDescent="0.2">
      <c r="A50" s="52"/>
      <c r="B50" s="979" t="s">
        <v>166</v>
      </c>
      <c r="C50" s="394"/>
      <c r="E50" s="1218"/>
      <c r="F50" s="1150"/>
      <c r="G50" s="1177">
        <f t="shared" si="1"/>
        <v>7</v>
      </c>
      <c r="H50" s="1009"/>
      <c r="I50" s="1005" t="s">
        <v>49</v>
      </c>
      <c r="J50" s="1019" t="s">
        <v>30</v>
      </c>
      <c r="K50" s="177" t="s">
        <v>208</v>
      </c>
      <c r="L50" s="986" t="s">
        <v>271</v>
      </c>
      <c r="M50" s="783">
        <v>1</v>
      </c>
      <c r="N50" s="987">
        <f t="shared" si="0"/>
        <v>0.38680555555555551</v>
      </c>
      <c r="O50" s="122"/>
    </row>
    <row r="51" spans="1:15" ht="15.75" customHeight="1" x14ac:dyDescent="0.2">
      <c r="A51" s="52"/>
      <c r="B51" s="979" t="s">
        <v>306</v>
      </c>
      <c r="C51" s="394"/>
      <c r="E51" s="1218"/>
      <c r="F51" s="1150"/>
      <c r="G51" s="1177">
        <f t="shared" si="1"/>
        <v>8</v>
      </c>
      <c r="H51" s="1009"/>
      <c r="I51" s="1005" t="s">
        <v>49</v>
      </c>
      <c r="J51" s="1019" t="s">
        <v>674</v>
      </c>
      <c r="K51" s="177" t="s">
        <v>208</v>
      </c>
      <c r="L51" s="986" t="s">
        <v>271</v>
      </c>
      <c r="M51" s="783">
        <v>1</v>
      </c>
      <c r="N51" s="987">
        <f t="shared" ref="N51:N57" si="2">N50+TIME(0,M51,0)</f>
        <v>0.38749999999999996</v>
      </c>
      <c r="O51" s="122"/>
    </row>
    <row r="52" spans="1:15" ht="15.75" customHeight="1" x14ac:dyDescent="0.2">
      <c r="A52" s="52"/>
      <c r="B52" s="980" t="s">
        <v>139</v>
      </c>
      <c r="C52" s="394"/>
      <c r="E52" s="1218"/>
      <c r="F52" s="1150"/>
      <c r="G52" s="1177">
        <f t="shared" si="1"/>
        <v>9</v>
      </c>
      <c r="H52" s="1009"/>
      <c r="I52" s="1005" t="s">
        <v>49</v>
      </c>
      <c r="J52" s="1019" t="s">
        <v>490</v>
      </c>
      <c r="K52" s="177" t="s">
        <v>208</v>
      </c>
      <c r="L52" s="986" t="s">
        <v>271</v>
      </c>
      <c r="M52" s="783">
        <v>1</v>
      </c>
      <c r="N52" s="987">
        <f t="shared" si="2"/>
        <v>0.3881944444444444</v>
      </c>
      <c r="O52" s="122"/>
    </row>
    <row r="53" spans="1:15" ht="15.75" customHeight="1" x14ac:dyDescent="0.2">
      <c r="A53" s="52"/>
      <c r="B53" s="54"/>
      <c r="C53" s="53"/>
      <c r="E53" s="1218"/>
      <c r="F53" s="1150"/>
      <c r="G53" s="1177">
        <f t="shared" si="1"/>
        <v>10</v>
      </c>
      <c r="H53" s="1009"/>
      <c r="I53" s="1005" t="s">
        <v>49</v>
      </c>
      <c r="J53" s="1019" t="s">
        <v>491</v>
      </c>
      <c r="K53" s="177" t="s">
        <v>208</v>
      </c>
      <c r="L53" s="986" t="s">
        <v>271</v>
      </c>
      <c r="M53" s="783">
        <v>1</v>
      </c>
      <c r="N53" s="987">
        <f t="shared" si="2"/>
        <v>0.38888888888888884</v>
      </c>
      <c r="O53" s="122"/>
    </row>
    <row r="54" spans="1:15" ht="15.75" customHeight="1" thickBot="1" x14ac:dyDescent="0.25">
      <c r="A54" s="501"/>
      <c r="B54" s="502" t="s">
        <v>673</v>
      </c>
      <c r="C54" s="503"/>
      <c r="E54" s="1218"/>
      <c r="F54" s="1150"/>
      <c r="G54" s="1177">
        <f t="shared" si="1"/>
        <v>11</v>
      </c>
      <c r="H54" s="1009"/>
      <c r="I54" s="1005" t="s">
        <v>49</v>
      </c>
      <c r="J54" s="1017" t="s">
        <v>693</v>
      </c>
      <c r="K54" s="177" t="s">
        <v>208</v>
      </c>
      <c r="L54" s="986" t="s">
        <v>271</v>
      </c>
      <c r="M54" s="783">
        <v>3</v>
      </c>
      <c r="N54" s="987">
        <f t="shared" si="2"/>
        <v>0.39097222222222217</v>
      </c>
      <c r="O54" s="122"/>
    </row>
    <row r="55" spans="1:15" ht="15.75" customHeight="1" x14ac:dyDescent="0.2">
      <c r="A55" s="798"/>
      <c r="B55" s="798"/>
      <c r="C55" s="798"/>
      <c r="E55" s="1218"/>
      <c r="F55" s="1150"/>
      <c r="G55" s="1177">
        <f t="shared" si="1"/>
        <v>12</v>
      </c>
      <c r="H55" s="1009"/>
      <c r="I55" s="1005" t="s">
        <v>49</v>
      </c>
      <c r="J55" s="1017" t="s">
        <v>675</v>
      </c>
      <c r="K55" s="177" t="s">
        <v>208</v>
      </c>
      <c r="L55" s="986" t="s">
        <v>271</v>
      </c>
      <c r="M55" s="783">
        <v>3</v>
      </c>
      <c r="N55" s="987">
        <f t="shared" si="2"/>
        <v>0.39305555555555549</v>
      </c>
      <c r="O55" s="122"/>
    </row>
    <row r="56" spans="1:15" ht="15.75" customHeight="1" x14ac:dyDescent="0.25">
      <c r="A56" s="798"/>
      <c r="B56" s="798"/>
      <c r="C56" s="798"/>
      <c r="E56" s="1218"/>
      <c r="F56" s="1150"/>
      <c r="G56" s="1177">
        <f t="shared" si="1"/>
        <v>13</v>
      </c>
      <c r="H56" s="1009"/>
      <c r="I56" s="1005" t="s">
        <v>49</v>
      </c>
      <c r="J56" s="341" t="s">
        <v>694</v>
      </c>
      <c r="K56" s="418" t="s">
        <v>208</v>
      </c>
      <c r="L56" s="986" t="s">
        <v>271</v>
      </c>
      <c r="M56" s="783">
        <v>2</v>
      </c>
      <c r="N56" s="987">
        <f t="shared" si="2"/>
        <v>0.39444444444444438</v>
      </c>
      <c r="O56" s="122"/>
    </row>
    <row r="57" spans="1:15" ht="15.75" customHeight="1" x14ac:dyDescent="0.2">
      <c r="A57" s="798"/>
      <c r="B57" s="798"/>
      <c r="C57" s="798"/>
      <c r="E57" s="1218"/>
      <c r="F57" s="1152"/>
      <c r="G57" s="1177">
        <f t="shared" si="1"/>
        <v>14</v>
      </c>
      <c r="H57" s="1009"/>
      <c r="I57" s="1005" t="s">
        <v>49</v>
      </c>
      <c r="J57" s="461" t="s">
        <v>454</v>
      </c>
      <c r="K57" s="177" t="s">
        <v>208</v>
      </c>
      <c r="L57" s="986" t="s">
        <v>271</v>
      </c>
      <c r="M57" s="783">
        <v>2</v>
      </c>
      <c r="N57" s="987">
        <f t="shared" si="2"/>
        <v>0.39583333333333326</v>
      </c>
      <c r="O57" s="129"/>
    </row>
    <row r="58" spans="1:15" ht="15.75" customHeight="1" x14ac:dyDescent="0.2">
      <c r="A58" s="798"/>
      <c r="B58" s="798"/>
      <c r="C58" s="798"/>
      <c r="E58" s="1182"/>
      <c r="F58" s="1150"/>
      <c r="G58" s="1177">
        <f t="shared" si="1"/>
        <v>15</v>
      </c>
      <c r="H58" s="1009"/>
      <c r="I58" s="1005" t="s">
        <v>49</v>
      </c>
      <c r="J58" s="215" t="s">
        <v>457</v>
      </c>
      <c r="K58" s="177" t="s">
        <v>208</v>
      </c>
      <c r="L58" s="986" t="s">
        <v>271</v>
      </c>
      <c r="M58" s="783">
        <v>2</v>
      </c>
      <c r="N58" s="987">
        <f>N57+TIME(0,M57,0)</f>
        <v>0.39722222222222214</v>
      </c>
      <c r="O58" s="83"/>
    </row>
    <row r="59" spans="1:15" ht="15.75" customHeight="1" x14ac:dyDescent="0.2">
      <c r="A59" s="798"/>
      <c r="B59" s="798"/>
      <c r="C59" s="798"/>
      <c r="E59" s="1182"/>
      <c r="F59" s="1150"/>
      <c r="G59" s="1177">
        <f t="shared" si="1"/>
        <v>16</v>
      </c>
      <c r="H59" s="1009"/>
      <c r="I59" s="1005" t="s">
        <v>49</v>
      </c>
      <c r="J59" s="215" t="s">
        <v>676</v>
      </c>
      <c r="K59" s="177" t="s">
        <v>208</v>
      </c>
      <c r="L59" s="986" t="s">
        <v>271</v>
      </c>
      <c r="M59" s="783">
        <v>2</v>
      </c>
      <c r="N59" s="987">
        <f>N58+TIME(0,M58,0)</f>
        <v>0.39861111111111103</v>
      </c>
      <c r="O59" s="129"/>
    </row>
    <row r="60" spans="1:15" ht="16.5" customHeight="1" x14ac:dyDescent="0.2">
      <c r="A60" s="798"/>
      <c r="B60" s="798"/>
      <c r="C60" s="798"/>
      <c r="E60" s="1180"/>
      <c r="F60" s="1148"/>
      <c r="G60" s="1177">
        <f t="shared" si="1"/>
        <v>17</v>
      </c>
      <c r="H60" s="1009"/>
      <c r="I60" s="1005" t="s">
        <v>49</v>
      </c>
      <c r="J60" s="215" t="s">
        <v>703</v>
      </c>
      <c r="K60" s="177" t="s">
        <v>208</v>
      </c>
      <c r="L60" s="986" t="s">
        <v>271</v>
      </c>
      <c r="M60" s="783">
        <v>2</v>
      </c>
      <c r="N60" s="987">
        <f>N58+TIME(0,M58,0)</f>
        <v>0.39861111111111103</v>
      </c>
      <c r="O60" s="131"/>
    </row>
    <row r="61" spans="1:15" ht="15.75" customHeight="1" x14ac:dyDescent="0.2">
      <c r="E61" s="1221">
        <v>5</v>
      </c>
      <c r="F61" s="1154"/>
      <c r="G61" s="1187"/>
      <c r="H61" s="1020"/>
      <c r="I61" s="1513" t="s">
        <v>159</v>
      </c>
      <c r="J61" s="1513"/>
      <c r="K61" s="1513"/>
      <c r="L61" s="1513"/>
      <c r="M61" s="1513"/>
      <c r="N61" s="1514"/>
      <c r="O61" s="129"/>
    </row>
    <row r="62" spans="1:15" ht="15.75" customHeight="1" x14ac:dyDescent="0.2">
      <c r="E62" s="1218"/>
      <c r="F62" s="1152"/>
      <c r="G62" s="1184"/>
      <c r="H62" s="1009"/>
      <c r="I62" s="1005"/>
      <c r="J62" s="177"/>
      <c r="K62" s="177"/>
      <c r="L62" s="177"/>
      <c r="M62" s="783"/>
      <c r="N62" s="987"/>
      <c r="O62" s="762"/>
    </row>
    <row r="63" spans="1:15" ht="15.75" customHeight="1" x14ac:dyDescent="0.2">
      <c r="E63" s="1222"/>
      <c r="F63" s="1155">
        <v>5.0999999999999996</v>
      </c>
      <c r="G63" s="1188"/>
      <c r="H63" s="1004"/>
      <c r="I63" s="1005" t="s">
        <v>49</v>
      </c>
      <c r="J63" s="1016" t="s">
        <v>677</v>
      </c>
      <c r="K63" s="986"/>
      <c r="L63" s="986"/>
      <c r="M63" s="1098"/>
      <c r="N63" s="987"/>
      <c r="O63" s="83"/>
    </row>
    <row r="64" spans="1:15" ht="15.75" customHeight="1" x14ac:dyDescent="0.25">
      <c r="E64" s="1223"/>
      <c r="F64" s="1153"/>
      <c r="G64" s="1185">
        <v>1</v>
      </c>
      <c r="H64" s="985"/>
      <c r="I64" s="1005" t="s">
        <v>49</v>
      </c>
      <c r="J64" s="162" t="s">
        <v>704</v>
      </c>
      <c r="K64" s="177" t="s">
        <v>208</v>
      </c>
      <c r="L64" s="986" t="s">
        <v>165</v>
      </c>
      <c r="M64" s="783">
        <v>1</v>
      </c>
      <c r="N64" s="182">
        <f>N58+TIME(0,M58,0)</f>
        <v>0.39861111111111103</v>
      </c>
      <c r="O64" s="83"/>
    </row>
    <row r="65" spans="5:15" ht="15.75" customHeight="1" x14ac:dyDescent="0.25">
      <c r="E65" s="1213"/>
      <c r="F65" s="216"/>
      <c r="G65" s="1177">
        <f>G64+1</f>
        <v>2</v>
      </c>
      <c r="H65" s="985"/>
      <c r="I65" s="1005" t="s">
        <v>49</v>
      </c>
      <c r="J65" s="162" t="s">
        <v>705</v>
      </c>
      <c r="K65" s="177" t="s">
        <v>208</v>
      </c>
      <c r="L65" s="986" t="s">
        <v>165</v>
      </c>
      <c r="M65" s="783">
        <v>1</v>
      </c>
      <c r="N65" s="182">
        <f>N64+TIME(0,M64,0)</f>
        <v>0.39930555555555547</v>
      </c>
      <c r="O65" s="83"/>
    </row>
    <row r="66" spans="5:15" ht="15.75" customHeight="1" x14ac:dyDescent="0.25">
      <c r="E66" s="1213"/>
      <c r="F66" s="216"/>
      <c r="G66" s="1177">
        <f t="shared" ref="G66:G76" si="3">G65+1</f>
        <v>3</v>
      </c>
      <c r="H66" s="985"/>
      <c r="I66" s="1005" t="s">
        <v>49</v>
      </c>
      <c r="J66" s="1242" t="s">
        <v>706</v>
      </c>
      <c r="K66" s="171" t="s">
        <v>6</v>
      </c>
      <c r="L66" s="986" t="s">
        <v>165</v>
      </c>
      <c r="M66" s="783">
        <v>2</v>
      </c>
      <c r="N66" s="182">
        <f t="shared" ref="N66:N73" si="4">N65+TIME(0,M65,0)</f>
        <v>0.39999999999999991</v>
      </c>
      <c r="O66" s="83"/>
    </row>
    <row r="67" spans="5:15" ht="15.75" customHeight="1" x14ac:dyDescent="0.25">
      <c r="E67" s="1224"/>
      <c r="F67" s="1168"/>
      <c r="G67" s="1177">
        <f t="shared" si="3"/>
        <v>4</v>
      </c>
      <c r="H67" s="985"/>
      <c r="I67" s="171" t="s">
        <v>49</v>
      </c>
      <c r="J67" s="162" t="s">
        <v>707</v>
      </c>
      <c r="K67" s="171" t="s">
        <v>6</v>
      </c>
      <c r="L67" s="986" t="s">
        <v>165</v>
      </c>
      <c r="M67" s="783">
        <v>1</v>
      </c>
      <c r="N67" s="182">
        <f t="shared" si="4"/>
        <v>0.4013888888888888</v>
      </c>
      <c r="O67" s="129"/>
    </row>
    <row r="68" spans="5:15" ht="15.75" customHeight="1" x14ac:dyDescent="0.2">
      <c r="E68" s="1224"/>
      <c r="F68" s="1168"/>
      <c r="G68" s="1177">
        <f t="shared" si="3"/>
        <v>5</v>
      </c>
      <c r="H68" s="985"/>
      <c r="I68" s="171" t="s">
        <v>49</v>
      </c>
      <c r="J68" s="989" t="s">
        <v>311</v>
      </c>
      <c r="K68" s="177" t="s">
        <v>208</v>
      </c>
      <c r="L68" s="986" t="s">
        <v>165</v>
      </c>
      <c r="M68" s="783">
        <v>1</v>
      </c>
      <c r="N68" s="182">
        <f t="shared" si="4"/>
        <v>0.40208333333333324</v>
      </c>
      <c r="O68" s="129"/>
    </row>
    <row r="69" spans="5:15" ht="15.75" customHeight="1" x14ac:dyDescent="0.25">
      <c r="E69" s="1224"/>
      <c r="F69" s="1168"/>
      <c r="G69" s="1177">
        <f t="shared" si="3"/>
        <v>6</v>
      </c>
      <c r="H69" s="985"/>
      <c r="I69" s="171" t="s">
        <v>49</v>
      </c>
      <c r="J69" s="162" t="s">
        <v>416</v>
      </c>
      <c r="K69" s="177" t="s">
        <v>208</v>
      </c>
      <c r="L69" s="986" t="s">
        <v>165</v>
      </c>
      <c r="M69" s="783">
        <v>1</v>
      </c>
      <c r="N69" s="182">
        <f t="shared" si="4"/>
        <v>0.40277777777777768</v>
      </c>
      <c r="O69" s="129"/>
    </row>
    <row r="70" spans="5:15" ht="15.75" customHeight="1" x14ac:dyDescent="0.2">
      <c r="E70" s="1213"/>
      <c r="F70" s="216"/>
      <c r="G70" s="1177">
        <f t="shared" si="3"/>
        <v>7</v>
      </c>
      <c r="H70" s="985"/>
      <c r="I70" s="1005" t="s">
        <v>49</v>
      </c>
      <c r="M70" s="1100"/>
      <c r="N70" s="182">
        <f t="shared" si="4"/>
        <v>0.40347222222222212</v>
      </c>
      <c r="O70" s="83"/>
    </row>
    <row r="71" spans="5:15" ht="15.75" customHeight="1" x14ac:dyDescent="0.2">
      <c r="E71" s="1213"/>
      <c r="F71" s="216"/>
      <c r="G71" s="1177">
        <f t="shared" si="3"/>
        <v>8</v>
      </c>
      <c r="H71" s="985"/>
      <c r="I71" s="1005" t="s">
        <v>49</v>
      </c>
      <c r="J71" s="1021"/>
      <c r="K71" s="986"/>
      <c r="L71" s="1005"/>
      <c r="M71" s="783"/>
      <c r="N71" s="182">
        <f t="shared" si="4"/>
        <v>0.40347222222222212</v>
      </c>
      <c r="O71" s="83"/>
    </row>
    <row r="72" spans="5:15" ht="15.75" customHeight="1" x14ac:dyDescent="0.2">
      <c r="E72" s="1223"/>
      <c r="F72" s="1153"/>
      <c r="G72" s="1177">
        <f t="shared" si="3"/>
        <v>9</v>
      </c>
      <c r="H72" s="985"/>
      <c r="I72" s="1005" t="s">
        <v>49</v>
      </c>
      <c r="J72" s="986" t="s">
        <v>77</v>
      </c>
      <c r="K72" s="986" t="s">
        <v>208</v>
      </c>
      <c r="L72" s="169" t="s">
        <v>141</v>
      </c>
      <c r="M72" s="783">
        <v>1</v>
      </c>
      <c r="N72" s="182">
        <f t="shared" si="4"/>
        <v>0.40347222222222212</v>
      </c>
      <c r="O72" s="84"/>
    </row>
    <row r="73" spans="5:15" ht="16.5" customHeight="1" x14ac:dyDescent="0.2">
      <c r="E73" s="1223"/>
      <c r="F73" s="1153"/>
      <c r="G73" s="1177">
        <f t="shared" si="3"/>
        <v>10</v>
      </c>
      <c r="H73" s="985"/>
      <c r="I73" s="1005" t="s">
        <v>49</v>
      </c>
      <c r="J73" s="1022" t="s">
        <v>460</v>
      </c>
      <c r="K73" s="986" t="s">
        <v>208</v>
      </c>
      <c r="L73" s="169" t="s">
        <v>141</v>
      </c>
      <c r="M73" s="783">
        <v>1</v>
      </c>
      <c r="N73" s="182">
        <f t="shared" si="4"/>
        <v>0.40416666666666656</v>
      </c>
      <c r="O73" s="131"/>
    </row>
    <row r="74" spans="5:15" ht="16.5" customHeight="1" x14ac:dyDescent="0.2">
      <c r="E74" s="1223"/>
      <c r="F74" s="1153"/>
      <c r="G74" s="1177"/>
      <c r="H74" s="985"/>
      <c r="I74" s="1005"/>
      <c r="J74" s="1016" t="s">
        <v>78</v>
      </c>
      <c r="K74" s="986"/>
      <c r="L74" s="169"/>
      <c r="M74" s="783"/>
      <c r="N74" s="182"/>
      <c r="O74" s="132"/>
    </row>
    <row r="75" spans="5:15" ht="16.5" customHeight="1" x14ac:dyDescent="0.25">
      <c r="E75" s="1223"/>
      <c r="F75" s="1153"/>
      <c r="G75" s="1177">
        <f>G73+1</f>
        <v>11</v>
      </c>
      <c r="H75" s="985"/>
      <c r="I75" s="1005" t="s">
        <v>49</v>
      </c>
      <c r="J75" s="989" t="s">
        <v>272</v>
      </c>
      <c r="K75" s="986" t="s">
        <v>208</v>
      </c>
      <c r="L75" s="327" t="s">
        <v>678</v>
      </c>
      <c r="M75" s="783">
        <v>1</v>
      </c>
      <c r="N75" s="182">
        <f>N73+TIME(0,M73,0)</f>
        <v>0.40486111111111101</v>
      </c>
      <c r="O75" s="131"/>
    </row>
    <row r="76" spans="5:15" ht="15.75" customHeight="1" x14ac:dyDescent="0.2">
      <c r="E76" s="1222"/>
      <c r="F76" s="1155"/>
      <c r="G76" s="1177">
        <f t="shared" si="3"/>
        <v>12</v>
      </c>
      <c r="H76" s="1023"/>
      <c r="I76" s="1005" t="s">
        <v>49</v>
      </c>
      <c r="J76" s="1024" t="s">
        <v>153</v>
      </c>
      <c r="K76" s="986"/>
      <c r="L76" s="1005"/>
      <c r="M76" s="783">
        <v>1</v>
      </c>
      <c r="N76" s="182">
        <f>N75+TIME(0,M75,0)</f>
        <v>0.40555555555555545</v>
      </c>
      <c r="O76" s="83"/>
    </row>
    <row r="77" spans="5:15" ht="15.75" customHeight="1" x14ac:dyDescent="0.2">
      <c r="E77" s="1213"/>
      <c r="F77" s="216"/>
      <c r="G77" s="1177"/>
      <c r="H77" s="1004"/>
      <c r="I77" s="177"/>
      <c r="J77" s="200"/>
      <c r="K77" s="177"/>
      <c r="L77" s="177"/>
      <c r="M77" s="783"/>
      <c r="N77" s="182"/>
      <c r="O77" s="129"/>
    </row>
    <row r="78" spans="5:15" ht="15.75" customHeight="1" x14ac:dyDescent="0.2">
      <c r="E78" s="1222"/>
      <c r="F78" s="1155">
        <v>5.2</v>
      </c>
      <c r="G78" s="1188"/>
      <c r="H78" s="1004"/>
      <c r="I78" s="1005" t="s">
        <v>49</v>
      </c>
      <c r="J78" s="1016" t="s">
        <v>442</v>
      </c>
      <c r="K78" s="986"/>
      <c r="L78" s="986"/>
      <c r="M78" s="783"/>
      <c r="N78" s="182">
        <f>N76+TIME(0,M76,0)</f>
        <v>0.40624999999999989</v>
      </c>
      <c r="O78" s="129"/>
    </row>
    <row r="79" spans="5:15" ht="15.75" customHeight="1" x14ac:dyDescent="0.2">
      <c r="E79" s="1224"/>
      <c r="F79" s="1153"/>
      <c r="G79" s="1185">
        <v>1</v>
      </c>
      <c r="H79" s="1004"/>
      <c r="I79" s="169" t="s">
        <v>49</v>
      </c>
      <c r="J79" s="986" t="s">
        <v>288</v>
      </c>
      <c r="K79" s="986" t="s">
        <v>208</v>
      </c>
      <c r="L79" s="1005" t="s">
        <v>264</v>
      </c>
      <c r="M79" s="783">
        <v>1</v>
      </c>
      <c r="N79" s="182">
        <f>N78+TIME(0,M78,0)</f>
        <v>0.40624999999999989</v>
      </c>
      <c r="O79" s="129"/>
    </row>
    <row r="80" spans="5:15" ht="15.75" customHeight="1" x14ac:dyDescent="0.25">
      <c r="E80" s="1224"/>
      <c r="F80" s="216"/>
      <c r="G80" s="1177">
        <f>G79+1</f>
        <v>2</v>
      </c>
      <c r="H80" s="1004"/>
      <c r="I80" s="169" t="s">
        <v>49</v>
      </c>
      <c r="J80" s="986" t="s">
        <v>281</v>
      </c>
      <c r="K80" s="161" t="s">
        <v>208</v>
      </c>
      <c r="L80" s="177" t="s">
        <v>102</v>
      </c>
      <c r="M80" s="1101">
        <v>1</v>
      </c>
      <c r="N80" s="182">
        <f>N79+TIME(0,M79,0)</f>
        <v>0.40694444444444433</v>
      </c>
      <c r="O80" s="129"/>
    </row>
    <row r="81" spans="1:15" ht="15.75" customHeight="1" x14ac:dyDescent="0.2">
      <c r="E81" s="1224"/>
      <c r="F81" s="216"/>
      <c r="G81" s="1177">
        <f>G80+1</f>
        <v>3</v>
      </c>
      <c r="H81" s="1004"/>
      <c r="I81" s="169" t="s">
        <v>49</v>
      </c>
      <c r="J81" s="986" t="s">
        <v>335</v>
      </c>
      <c r="K81" s="986" t="s">
        <v>208</v>
      </c>
      <c r="L81" s="177" t="s">
        <v>179</v>
      </c>
      <c r="M81" s="1099">
        <v>1</v>
      </c>
      <c r="N81" s="182"/>
      <c r="O81" s="129"/>
    </row>
    <row r="82" spans="1:15" ht="15.75" customHeight="1" x14ac:dyDescent="0.2">
      <c r="E82" s="1224"/>
      <c r="F82" s="216"/>
      <c r="G82" s="1177">
        <f>G81+1</f>
        <v>4</v>
      </c>
      <c r="H82" s="1004"/>
      <c r="I82" s="169" t="s">
        <v>49</v>
      </c>
      <c r="J82" s="986" t="s">
        <v>103</v>
      </c>
      <c r="K82" s="986" t="s">
        <v>208</v>
      </c>
      <c r="L82" s="177" t="s">
        <v>148</v>
      </c>
      <c r="M82" s="1099">
        <v>1</v>
      </c>
      <c r="N82" s="182"/>
      <c r="O82" s="129"/>
    </row>
    <row r="83" spans="1:15" ht="15.75" customHeight="1" x14ac:dyDescent="0.2">
      <c r="E83" s="1224"/>
      <c r="F83" s="216"/>
      <c r="G83" s="1177">
        <f>G82+1</f>
        <v>5</v>
      </c>
      <c r="H83" s="1004"/>
      <c r="I83" s="169" t="s">
        <v>49</v>
      </c>
      <c r="J83" s="986" t="s">
        <v>428</v>
      </c>
      <c r="K83" s="986" t="s">
        <v>208</v>
      </c>
      <c r="L83" s="177" t="s">
        <v>271</v>
      </c>
      <c r="M83" s="1099">
        <v>1</v>
      </c>
      <c r="N83" s="182"/>
      <c r="O83" s="129"/>
    </row>
    <row r="84" spans="1:15" ht="15.75" customHeight="1" x14ac:dyDescent="0.2">
      <c r="E84" s="1224"/>
      <c r="F84" s="216"/>
      <c r="G84" s="1177"/>
      <c r="H84" s="1004"/>
      <c r="I84" s="169"/>
      <c r="J84" s="1025"/>
      <c r="K84" s="1025"/>
      <c r="L84" s="1026"/>
      <c r="M84" s="1101"/>
      <c r="N84" s="182"/>
      <c r="O84" s="762"/>
    </row>
    <row r="85" spans="1:15" ht="15.75" customHeight="1" x14ac:dyDescent="0.2">
      <c r="E85" s="1224"/>
      <c r="F85" s="216"/>
      <c r="G85" s="1177"/>
      <c r="H85" s="1004"/>
      <c r="I85" s="169"/>
      <c r="J85" s="1025"/>
      <c r="K85" s="1025"/>
      <c r="L85" s="1026"/>
      <c r="M85" s="1101"/>
      <c r="N85" s="182"/>
      <c r="O85" s="762"/>
    </row>
    <row r="86" spans="1:15" ht="15.75" customHeight="1" x14ac:dyDescent="0.2">
      <c r="E86" s="1224"/>
      <c r="F86" s="216"/>
      <c r="G86" s="1177"/>
      <c r="H86" s="1004"/>
      <c r="I86" s="169"/>
      <c r="J86" s="1021"/>
      <c r="K86" s="986"/>
      <c r="L86" s="1005"/>
      <c r="M86" s="783"/>
      <c r="N86" s="182"/>
      <c r="O86" s="762"/>
    </row>
    <row r="87" spans="1:15" s="489" customFormat="1" ht="15.75" customHeight="1" x14ac:dyDescent="0.2">
      <c r="A87"/>
      <c r="B87"/>
      <c r="C87"/>
      <c r="D87" s="487"/>
      <c r="E87" s="1222"/>
      <c r="F87" s="1155">
        <v>5.3</v>
      </c>
      <c r="G87" s="1188"/>
      <c r="H87" s="1004"/>
      <c r="I87" s="1005"/>
      <c r="J87" s="1016" t="s">
        <v>236</v>
      </c>
      <c r="K87" s="986"/>
      <c r="L87" s="986"/>
      <c r="M87" s="783"/>
      <c r="N87" s="182">
        <f>N80+TIME(0,M80,0)</f>
        <v>0.40763888888888877</v>
      </c>
      <c r="O87" s="488"/>
    </row>
    <row r="88" spans="1:15" ht="15.75" customHeight="1" x14ac:dyDescent="0.25">
      <c r="E88" s="1222"/>
      <c r="F88" s="216"/>
      <c r="G88" s="1177">
        <f>1</f>
        <v>1</v>
      </c>
      <c r="H88" s="1023"/>
      <c r="I88" s="1005" t="s">
        <v>49</v>
      </c>
      <c r="J88" s="1027" t="s">
        <v>51</v>
      </c>
      <c r="K88" s="986" t="s">
        <v>208</v>
      </c>
      <c r="L88" s="327" t="s">
        <v>177</v>
      </c>
      <c r="M88" s="783">
        <v>1</v>
      </c>
      <c r="N88" s="182">
        <f t="shared" ref="N88:N97" si="5">N87+TIME(0,M87,0)</f>
        <v>0.40763888888888877</v>
      </c>
      <c r="O88" s="762"/>
    </row>
    <row r="89" spans="1:15" ht="15.75" customHeight="1" x14ac:dyDescent="0.2">
      <c r="E89" s="1222"/>
      <c r="F89" s="1155"/>
      <c r="G89" s="1177">
        <f t="shared" ref="G89:G96" si="6">G88+1</f>
        <v>2</v>
      </c>
      <c r="H89" s="1023"/>
      <c r="I89" s="1005"/>
      <c r="J89" s="1021" t="s">
        <v>313</v>
      </c>
      <c r="K89" s="986"/>
      <c r="L89" s="1005"/>
      <c r="M89" s="783">
        <v>1</v>
      </c>
      <c r="N89" s="182">
        <f t="shared" si="5"/>
        <v>0.40833333333333321</v>
      </c>
      <c r="O89" s="762"/>
    </row>
    <row r="90" spans="1:15" ht="15.75" customHeight="1" x14ac:dyDescent="0.2">
      <c r="E90" s="1223"/>
      <c r="F90" s="1153"/>
      <c r="G90" s="1177">
        <f t="shared" si="6"/>
        <v>3</v>
      </c>
      <c r="H90" s="1023"/>
      <c r="I90" s="1005" t="s">
        <v>49</v>
      </c>
      <c r="J90" s="1028"/>
      <c r="K90" s="1029" t="s">
        <v>208</v>
      </c>
      <c r="L90" s="1030"/>
      <c r="M90" s="1102"/>
      <c r="N90" s="182">
        <f t="shared" si="5"/>
        <v>0.40902777777777766</v>
      </c>
      <c r="O90" s="762"/>
    </row>
    <row r="91" spans="1:15" ht="15.75" customHeight="1" x14ac:dyDescent="0.2">
      <c r="E91" s="1213"/>
      <c r="F91" s="216"/>
      <c r="G91" s="1177">
        <f t="shared" si="6"/>
        <v>4</v>
      </c>
      <c r="H91" s="1004"/>
      <c r="I91" s="169" t="s">
        <v>49</v>
      </c>
      <c r="J91" s="1027" t="s">
        <v>330</v>
      </c>
      <c r="K91" s="986" t="s">
        <v>208</v>
      </c>
      <c r="L91" s="177" t="s">
        <v>464</v>
      </c>
      <c r="M91" s="1099">
        <v>1</v>
      </c>
      <c r="N91" s="182">
        <f t="shared" si="5"/>
        <v>0.40902777777777766</v>
      </c>
      <c r="O91" s="762"/>
    </row>
    <row r="92" spans="1:15" ht="15.75" customHeight="1" x14ac:dyDescent="0.2">
      <c r="E92" s="1213"/>
      <c r="F92" s="216"/>
      <c r="G92" s="1177">
        <f t="shared" si="6"/>
        <v>5</v>
      </c>
      <c r="H92" s="1004"/>
      <c r="I92" s="169" t="s">
        <v>49</v>
      </c>
      <c r="J92" s="1027" t="s">
        <v>407</v>
      </c>
      <c r="K92" s="986" t="s">
        <v>208</v>
      </c>
      <c r="L92" s="177" t="s">
        <v>411</v>
      </c>
      <c r="M92" s="1099">
        <v>1</v>
      </c>
      <c r="N92" s="182">
        <f t="shared" si="5"/>
        <v>0.4097222222222221</v>
      </c>
      <c r="O92" s="762"/>
    </row>
    <row r="93" spans="1:15" ht="15.75" customHeight="1" x14ac:dyDescent="0.2">
      <c r="E93" s="1213"/>
      <c r="F93" s="216"/>
      <c r="G93" s="1177">
        <f t="shared" si="6"/>
        <v>6</v>
      </c>
      <c r="H93" s="1004"/>
      <c r="I93" s="169" t="s">
        <v>49</v>
      </c>
      <c r="J93" s="1027" t="s">
        <v>417</v>
      </c>
      <c r="K93" s="986" t="s">
        <v>208</v>
      </c>
      <c r="L93" s="177" t="s">
        <v>182</v>
      </c>
      <c r="M93" s="1099">
        <v>1</v>
      </c>
      <c r="N93" s="182">
        <f t="shared" si="5"/>
        <v>0.41041666666666654</v>
      </c>
      <c r="O93" s="762"/>
    </row>
    <row r="94" spans="1:15" ht="15.75" customHeight="1" x14ac:dyDescent="0.2">
      <c r="E94" s="1213"/>
      <c r="F94" s="216"/>
      <c r="G94" s="1177">
        <f t="shared" si="6"/>
        <v>7</v>
      </c>
      <c r="H94" s="1004"/>
      <c r="I94" s="169" t="s">
        <v>49</v>
      </c>
      <c r="J94" s="1027" t="s">
        <v>426</v>
      </c>
      <c r="K94" s="986" t="s">
        <v>208</v>
      </c>
      <c r="L94" s="177" t="s">
        <v>102</v>
      </c>
      <c r="M94" s="1099">
        <v>1</v>
      </c>
      <c r="N94" s="182">
        <f t="shared" si="5"/>
        <v>0.41111111111111098</v>
      </c>
      <c r="O94" s="762"/>
    </row>
    <row r="95" spans="1:15" ht="15.75" customHeight="1" x14ac:dyDescent="0.2">
      <c r="E95" s="1213"/>
      <c r="F95" s="216"/>
      <c r="G95" s="1177">
        <f t="shared" si="6"/>
        <v>8</v>
      </c>
      <c r="H95" s="1004"/>
      <c r="I95" s="169" t="s">
        <v>49</v>
      </c>
      <c r="J95" s="1027" t="s">
        <v>427</v>
      </c>
      <c r="K95" s="986" t="s">
        <v>208</v>
      </c>
      <c r="L95" s="177" t="s">
        <v>148</v>
      </c>
      <c r="M95" s="1099">
        <v>1</v>
      </c>
      <c r="N95" s="182">
        <f t="shared" si="5"/>
        <v>0.41180555555555542</v>
      </c>
      <c r="O95" s="762"/>
    </row>
    <row r="96" spans="1:15" ht="15.75" customHeight="1" x14ac:dyDescent="0.2">
      <c r="E96" s="1213"/>
      <c r="F96" s="216"/>
      <c r="G96" s="1177">
        <f t="shared" si="6"/>
        <v>9</v>
      </c>
      <c r="H96" s="1004"/>
      <c r="I96" s="169" t="s">
        <v>49</v>
      </c>
      <c r="J96" s="1027" t="s">
        <v>459</v>
      </c>
      <c r="K96" s="986" t="s">
        <v>208</v>
      </c>
      <c r="L96" s="177" t="s">
        <v>60</v>
      </c>
      <c r="M96" s="1099">
        <v>1</v>
      </c>
      <c r="N96" s="182">
        <f t="shared" si="5"/>
        <v>0.41249999999999987</v>
      </c>
      <c r="O96" s="762"/>
    </row>
    <row r="97" spans="5:15" ht="15.75" customHeight="1" x14ac:dyDescent="0.2">
      <c r="E97" s="1213"/>
      <c r="F97" s="216"/>
      <c r="G97" s="1177">
        <f>G96+1</f>
        <v>10</v>
      </c>
      <c r="H97" s="1004"/>
      <c r="I97" s="169" t="s">
        <v>49</v>
      </c>
      <c r="J97" s="1027" t="s">
        <v>31</v>
      </c>
      <c r="K97" s="986" t="s">
        <v>208</v>
      </c>
      <c r="L97" s="177" t="s">
        <v>452</v>
      </c>
      <c r="M97" s="1099">
        <v>1</v>
      </c>
      <c r="N97" s="182">
        <f t="shared" si="5"/>
        <v>0.41319444444444431</v>
      </c>
      <c r="O97" s="82"/>
    </row>
    <row r="98" spans="5:15" ht="15.75" customHeight="1" x14ac:dyDescent="0.2">
      <c r="E98" s="1213"/>
      <c r="F98" s="216"/>
      <c r="G98" s="1177"/>
      <c r="H98" s="1004"/>
      <c r="I98" s="169"/>
      <c r="J98" s="1021"/>
      <c r="K98" s="986"/>
      <c r="L98" s="177"/>
      <c r="M98" s="1099"/>
      <c r="N98" s="182"/>
      <c r="O98" s="762"/>
    </row>
    <row r="99" spans="5:15" ht="15.75" customHeight="1" x14ac:dyDescent="0.2">
      <c r="E99" s="1222"/>
      <c r="F99" s="1155">
        <v>5.4</v>
      </c>
      <c r="G99" s="1188"/>
      <c r="H99" s="1004"/>
      <c r="I99" s="1005" t="s">
        <v>49</v>
      </c>
      <c r="J99" s="1016" t="s">
        <v>160</v>
      </c>
      <c r="K99" s="986"/>
      <c r="L99" s="986"/>
      <c r="M99" s="1098"/>
      <c r="N99" s="182">
        <f>N96+TIME(0,M96,0)</f>
        <v>0.41319444444444431</v>
      </c>
      <c r="O99" s="762"/>
    </row>
    <row r="100" spans="5:15" ht="15.75" customHeight="1" x14ac:dyDescent="0.2">
      <c r="E100" s="1224"/>
      <c r="F100" s="1153"/>
      <c r="G100" s="1185">
        <v>1</v>
      </c>
      <c r="H100" s="1004"/>
      <c r="I100" s="169" t="s">
        <v>49</v>
      </c>
      <c r="J100" s="986" t="s">
        <v>546</v>
      </c>
      <c r="K100" s="986" t="s">
        <v>208</v>
      </c>
      <c r="L100" s="177" t="s">
        <v>547</v>
      </c>
      <c r="M100" s="1099">
        <v>1</v>
      </c>
      <c r="N100" s="182">
        <f t="shared" ref="N100:N105" si="7">N99+TIME(0,M99,0)</f>
        <v>0.41319444444444431</v>
      </c>
      <c r="O100" s="762"/>
    </row>
    <row r="101" spans="5:15" ht="15.75" customHeight="1" x14ac:dyDescent="0.2">
      <c r="E101" s="1224"/>
      <c r="F101" s="1168"/>
      <c r="G101" s="1185">
        <f>G100+1</f>
        <v>2</v>
      </c>
      <c r="H101" s="1004"/>
      <c r="I101" s="169" t="s">
        <v>49</v>
      </c>
      <c r="J101" s="986" t="s">
        <v>543</v>
      </c>
      <c r="K101" s="986" t="s">
        <v>208</v>
      </c>
      <c r="L101" s="177" t="s">
        <v>141</v>
      </c>
      <c r="M101" s="1099">
        <v>1</v>
      </c>
      <c r="N101" s="182">
        <f t="shared" si="7"/>
        <v>0.41388888888888875</v>
      </c>
      <c r="O101" s="762"/>
    </row>
    <row r="102" spans="5:15" ht="15.75" customHeight="1" x14ac:dyDescent="0.2">
      <c r="E102" s="1213"/>
      <c r="F102" s="216"/>
      <c r="G102" s="1177"/>
      <c r="H102" s="1004"/>
      <c r="I102" s="177"/>
      <c r="J102" s="200"/>
      <c r="K102" s="177"/>
      <c r="L102" s="177"/>
      <c r="M102" s="1099"/>
      <c r="N102" s="182">
        <f t="shared" si="7"/>
        <v>0.41458333333333319</v>
      </c>
      <c r="O102" s="762"/>
    </row>
    <row r="103" spans="5:15" ht="15.75" customHeight="1" x14ac:dyDescent="0.2">
      <c r="E103" s="1222"/>
      <c r="F103" s="216"/>
      <c r="G103" s="1177"/>
      <c r="H103" s="1004"/>
      <c r="I103" s="169"/>
      <c r="J103" s="1021"/>
      <c r="K103" s="986"/>
      <c r="L103" s="177"/>
      <c r="M103" s="1099"/>
      <c r="N103" s="182">
        <f t="shared" si="7"/>
        <v>0.41458333333333319</v>
      </c>
      <c r="O103" s="762"/>
    </row>
    <row r="104" spans="5:15" ht="15.75" customHeight="1" x14ac:dyDescent="0.2">
      <c r="E104" s="1222"/>
      <c r="F104" s="1155">
        <v>6</v>
      </c>
      <c r="G104" s="1188"/>
      <c r="H104" s="1004"/>
      <c r="I104" s="1005" t="s">
        <v>49</v>
      </c>
      <c r="J104" s="1016" t="s">
        <v>455</v>
      </c>
      <c r="K104" s="986"/>
      <c r="L104" s="177"/>
      <c r="M104" s="1099"/>
      <c r="N104" s="182">
        <f t="shared" si="7"/>
        <v>0.41458333333333319</v>
      </c>
      <c r="O104" s="117"/>
    </row>
    <row r="105" spans="5:15" ht="15.75" customHeight="1" x14ac:dyDescent="0.2">
      <c r="E105" s="1225"/>
      <c r="F105" s="1156"/>
      <c r="G105" s="1189">
        <v>1</v>
      </c>
      <c r="H105" s="991"/>
      <c r="I105" s="179" t="s">
        <v>49</v>
      </c>
      <c r="J105" s="1032"/>
      <c r="K105" s="994"/>
      <c r="L105" s="168"/>
      <c r="M105" s="1103"/>
      <c r="N105" s="187">
        <f t="shared" si="7"/>
        <v>0.41458333333333319</v>
      </c>
      <c r="O105" s="117"/>
    </row>
    <row r="106" spans="5:15" ht="15.75" customHeight="1" x14ac:dyDescent="0.2">
      <c r="E106" s="1201"/>
      <c r="F106" s="1153"/>
      <c r="G106" s="1185"/>
      <c r="H106" s="1004"/>
      <c r="I106" s="169"/>
      <c r="J106" s="1021" t="s">
        <v>456</v>
      </c>
      <c r="K106" s="986"/>
      <c r="L106" s="177"/>
      <c r="M106" s="1099"/>
      <c r="N106" s="180">
        <f>N105+M106</f>
        <v>0.41458333333333319</v>
      </c>
      <c r="O106" s="762"/>
    </row>
    <row r="107" spans="5:15" ht="15.75" customHeight="1" x14ac:dyDescent="0.2">
      <c r="E107" s="775"/>
      <c r="F107" s="768"/>
      <c r="G107" s="775"/>
      <c r="H107" s="1033"/>
      <c r="I107" s="1014"/>
      <c r="J107" s="201" t="s">
        <v>429</v>
      </c>
      <c r="K107" s="202"/>
      <c r="L107" s="202"/>
      <c r="M107" s="1096"/>
      <c r="N107" s="203">
        <f>N108-N106</f>
        <v>2.0833333333334925E-3</v>
      </c>
      <c r="O107" s="81"/>
    </row>
    <row r="108" spans="5:15" ht="15.75" customHeight="1" x14ac:dyDescent="0.2">
      <c r="E108" s="1226">
        <v>6</v>
      </c>
      <c r="F108" s="1157"/>
      <c r="G108" s="1190"/>
      <c r="H108" s="1034"/>
      <c r="I108" s="204" t="s">
        <v>2</v>
      </c>
      <c r="J108" s="205" t="s">
        <v>52</v>
      </c>
      <c r="K108" s="1035"/>
      <c r="L108" s="1036"/>
      <c r="M108" s="1104"/>
      <c r="N108" s="367">
        <f>TIME(10,0,0)</f>
        <v>0.41666666666666669</v>
      </c>
      <c r="O108" s="81"/>
    </row>
    <row r="109" spans="5:15" ht="15.75" customHeight="1" x14ac:dyDescent="0.2">
      <c r="E109" s="1227"/>
      <c r="F109" s="1158"/>
      <c r="G109" s="1191"/>
      <c r="H109" s="1037"/>
      <c r="I109" s="811"/>
      <c r="J109" s="100"/>
      <c r="K109" s="811"/>
      <c r="L109" s="368"/>
      <c r="M109" s="1105"/>
      <c r="N109" s="223"/>
      <c r="O109" s="81"/>
    </row>
    <row r="110" spans="5:15" ht="15.75" customHeight="1" x14ac:dyDescent="0.2">
      <c r="E110" s="1228"/>
      <c r="F110" s="1159"/>
      <c r="G110" s="1192"/>
      <c r="H110" s="1038"/>
      <c r="I110" s="811"/>
      <c r="J110" s="322" t="s">
        <v>214</v>
      </c>
      <c r="K110" s="133"/>
      <c r="L110" s="369"/>
      <c r="M110" s="1106">
        <v>30</v>
      </c>
      <c r="N110" s="1039">
        <f>TIME(10,0,0)</f>
        <v>0.41666666666666669</v>
      </c>
      <c r="O110" s="122"/>
    </row>
    <row r="111" spans="5:15" ht="15.75" customHeight="1" x14ac:dyDescent="0.2">
      <c r="E111" s="1228"/>
      <c r="F111" s="1159"/>
      <c r="G111" s="1192"/>
      <c r="H111" s="1038"/>
      <c r="I111" s="811"/>
      <c r="J111" s="2"/>
      <c r="K111" s="100"/>
      <c r="L111" s="370"/>
      <c r="M111" s="1107"/>
      <c r="N111" s="1040"/>
      <c r="O111" s="82"/>
    </row>
    <row r="112" spans="5:15" ht="15.75" customHeight="1" x14ac:dyDescent="0.2">
      <c r="E112" s="1229"/>
      <c r="F112" s="1160"/>
      <c r="G112" s="1193"/>
      <c r="H112" s="1041"/>
      <c r="I112" s="23"/>
      <c r="J112" s="323" t="s">
        <v>244</v>
      </c>
      <c r="K112" s="134"/>
      <c r="L112" s="371"/>
      <c r="M112" s="1108"/>
      <c r="N112" s="1042">
        <f>N110+TIME(0,M110,0)</f>
        <v>0.4375</v>
      </c>
      <c r="O112" s="121"/>
    </row>
    <row r="113" spans="5:15" ht="15.75" customHeight="1" x14ac:dyDescent="0.2">
      <c r="E113" s="1230"/>
      <c r="F113" s="1161"/>
      <c r="G113" s="1194"/>
      <c r="H113" s="1043"/>
      <c r="I113" s="86"/>
      <c r="J113" s="87"/>
      <c r="K113" s="135"/>
      <c r="L113" s="375"/>
      <c r="M113" s="1109"/>
      <c r="N113" s="1044"/>
      <c r="O113" s="121"/>
    </row>
    <row r="114" spans="5:15" ht="15.75" customHeight="1" x14ac:dyDescent="0.2">
      <c r="E114" s="1231"/>
      <c r="F114" s="1162"/>
      <c r="G114" s="1195"/>
      <c r="H114" s="1045"/>
      <c r="I114" s="30"/>
      <c r="J114" s="43"/>
      <c r="K114" s="136"/>
      <c r="L114" s="376"/>
      <c r="M114" s="1110"/>
      <c r="N114" s="1046"/>
      <c r="O114" s="81"/>
    </row>
    <row r="115" spans="5:15" ht="15.75" customHeight="1" x14ac:dyDescent="0.2">
      <c r="E115" s="1232"/>
      <c r="F115" s="1163"/>
      <c r="G115" s="1196"/>
      <c r="H115" s="1047"/>
      <c r="I115" s="88"/>
      <c r="J115" s="89"/>
      <c r="K115" s="137"/>
      <c r="L115" s="377"/>
      <c r="M115" s="1111"/>
      <c r="N115" s="1048"/>
      <c r="O115" s="81"/>
    </row>
    <row r="116" spans="5:15" ht="15.75" customHeight="1" x14ac:dyDescent="0.2">
      <c r="E116" s="1197"/>
      <c r="F116" s="1164"/>
      <c r="G116" s="1197"/>
      <c r="H116" s="1049"/>
      <c r="I116" s="99"/>
      <c r="J116" s="99"/>
      <c r="K116" s="99"/>
      <c r="L116" s="378"/>
      <c r="M116" s="1112"/>
      <c r="N116" s="224"/>
      <c r="O116" s="83"/>
    </row>
    <row r="117" spans="5:15" ht="15.75" customHeight="1" x14ac:dyDescent="0.2">
      <c r="E117" s="1518" t="s">
        <v>7</v>
      </c>
      <c r="F117" s="1519"/>
      <c r="G117" s="1519"/>
      <c r="H117" s="1519"/>
      <c r="I117" s="1519"/>
      <c r="J117" s="1519"/>
      <c r="K117" s="1519"/>
      <c r="L117" s="1519"/>
      <c r="M117" s="1519"/>
      <c r="N117" s="1520"/>
      <c r="O117" s="83"/>
    </row>
    <row r="118" spans="5:15" ht="15.75" customHeight="1" x14ac:dyDescent="0.2">
      <c r="E118" s="1521" t="str">
        <f>E3</f>
        <v>133rd IEEE 802.11 WIRELESS LOCAL AREA NETWORKS SESSION</v>
      </c>
      <c r="F118" s="1497"/>
      <c r="G118" s="1497"/>
      <c r="H118" s="1497"/>
      <c r="I118" s="1497"/>
      <c r="J118" s="1497"/>
      <c r="K118" s="1497"/>
      <c r="L118" s="1497"/>
      <c r="M118" s="1497"/>
      <c r="N118" s="1498"/>
      <c r="O118" s="762"/>
    </row>
    <row r="119" spans="5:15" ht="15.75" customHeight="1" x14ac:dyDescent="0.2">
      <c r="E119" s="1522" t="str">
        <f>E4</f>
        <v>Hyatt Regency    Atlanta, Georgia, US</v>
      </c>
      <c r="F119" s="1523"/>
      <c r="G119" s="1523"/>
      <c r="H119" s="1523"/>
      <c r="I119" s="1523"/>
      <c r="J119" s="1523"/>
      <c r="K119" s="1523"/>
      <c r="L119" s="1523"/>
      <c r="M119" s="1523"/>
      <c r="N119" s="1524"/>
      <c r="O119" s="762"/>
    </row>
    <row r="120" spans="5:15" ht="15.75" customHeight="1" x14ac:dyDescent="0.2">
      <c r="E120" s="1525" t="str">
        <f>E5</f>
        <v>May 13-18, 2012</v>
      </c>
      <c r="F120" s="1526"/>
      <c r="G120" s="1526"/>
      <c r="H120" s="1511"/>
      <c r="I120" s="1511"/>
      <c r="J120" s="1511"/>
      <c r="K120" s="1511"/>
      <c r="L120" s="1511"/>
      <c r="M120" s="1511"/>
      <c r="N120" s="1512"/>
      <c r="O120" s="762"/>
    </row>
    <row r="121" spans="5:15" ht="15.75" customHeight="1" x14ac:dyDescent="0.2">
      <c r="E121" s="1233"/>
      <c r="F121" s="1165"/>
      <c r="G121" s="1198"/>
      <c r="H121" s="1050"/>
      <c r="I121" s="1051"/>
      <c r="J121" s="1051"/>
      <c r="K121" s="1051"/>
      <c r="L121" s="1051"/>
      <c r="M121" s="1113"/>
      <c r="N121" s="1052"/>
      <c r="O121" s="83"/>
    </row>
    <row r="122" spans="5:15" ht="15.75" customHeight="1" x14ac:dyDescent="0.2">
      <c r="E122" s="1234"/>
      <c r="F122" s="1166"/>
      <c r="G122" s="1199"/>
      <c r="H122" s="19"/>
      <c r="I122" s="20"/>
      <c r="J122" s="20"/>
      <c r="K122" s="20"/>
      <c r="L122" s="373"/>
      <c r="M122" s="1114"/>
      <c r="N122" s="220"/>
      <c r="O122" s="83"/>
    </row>
    <row r="123" spans="5:15" ht="15.75" customHeight="1" x14ac:dyDescent="0.2">
      <c r="E123" s="1503" t="s">
        <v>690</v>
      </c>
      <c r="F123" s="1504"/>
      <c r="G123" s="1504"/>
      <c r="H123" s="1505"/>
      <c r="I123" s="1505"/>
      <c r="J123" s="1505"/>
      <c r="K123" s="1505"/>
      <c r="L123" s="1505"/>
      <c r="M123" s="1505"/>
      <c r="N123" s="1506"/>
      <c r="O123" s="81"/>
    </row>
    <row r="124" spans="5:15" ht="15.75" customHeight="1" x14ac:dyDescent="0.2">
      <c r="E124" s="1492" t="str">
        <f>E9</f>
        <v>WG CHAIR - Bruce Kraemer (Marvell)</v>
      </c>
      <c r="F124" s="1493"/>
      <c r="G124" s="1493"/>
      <c r="H124" s="1493"/>
      <c r="I124" s="1493"/>
      <c r="J124" s="1493"/>
      <c r="K124" s="1493"/>
      <c r="L124" s="1493"/>
      <c r="M124" s="1493"/>
      <c r="N124" s="1494"/>
      <c r="O124" s="81"/>
    </row>
    <row r="125" spans="5:15" ht="15.75" customHeight="1" x14ac:dyDescent="0.2">
      <c r="E125" s="1527" t="str">
        <f>E10</f>
        <v>WG  VICE-CHAIR - Jon Rosdahl (CSR) -- WG  VICE-CHAIR - Adrian Stephens (Intel)</v>
      </c>
      <c r="F125" s="1528"/>
      <c r="G125" s="1528"/>
      <c r="H125" s="1528"/>
      <c r="I125" s="1528"/>
      <c r="J125" s="1528"/>
      <c r="K125" s="1528"/>
      <c r="L125" s="1528"/>
      <c r="M125" s="1528"/>
      <c r="N125" s="1529"/>
      <c r="O125" s="81"/>
    </row>
    <row r="126" spans="5:15" ht="27" customHeight="1" x14ac:dyDescent="0.2">
      <c r="E126" s="1530" t="str">
        <f>E11</f>
        <v>WG SECRETARY - STEPHEN MCCANN (RIM)</v>
      </c>
      <c r="F126" s="1531"/>
      <c r="G126" s="1531"/>
      <c r="H126" s="1531"/>
      <c r="I126" s="1531"/>
      <c r="J126" s="1531"/>
      <c r="K126" s="1531"/>
      <c r="L126" s="1531"/>
      <c r="M126" s="1531"/>
      <c r="N126" s="1532"/>
      <c r="O126" s="81"/>
    </row>
    <row r="127" spans="5:15" ht="15.75" customHeight="1" thickBot="1" x14ac:dyDescent="0.25">
      <c r="E127" s="1200"/>
      <c r="F127" s="1167"/>
      <c r="G127" s="1200"/>
      <c r="H127" s="32"/>
      <c r="I127" s="32"/>
      <c r="J127" s="1533" t="str">
        <f>Title!$B$4</f>
        <v>R6</v>
      </c>
      <c r="K127" s="32"/>
      <c r="L127" s="213"/>
      <c r="M127" s="1115"/>
      <c r="N127" s="225"/>
      <c r="O127" s="91"/>
    </row>
    <row r="128" spans="5:15" ht="15.75" customHeight="1" thickBot="1" x14ac:dyDescent="0.25">
      <c r="E128" s="1177"/>
      <c r="F128" s="216"/>
      <c r="G128" s="1177"/>
      <c r="H128" s="985"/>
      <c r="I128" s="164"/>
      <c r="J128" s="1534"/>
      <c r="K128" s="164"/>
      <c r="L128" s="164"/>
      <c r="M128" s="1100"/>
      <c r="N128" s="326" t="s">
        <v>415</v>
      </c>
      <c r="O128" s="81"/>
    </row>
    <row r="129" spans="4:15" ht="15.75" customHeight="1" x14ac:dyDescent="0.2">
      <c r="E129" s="1212">
        <v>1</v>
      </c>
      <c r="F129" s="1146"/>
      <c r="G129" s="1176"/>
      <c r="H129" s="981"/>
      <c r="I129" s="1053"/>
      <c r="J129" s="165" t="s">
        <v>158</v>
      </c>
      <c r="K129" s="983" t="s">
        <v>208</v>
      </c>
      <c r="L129" s="983" t="s">
        <v>327</v>
      </c>
      <c r="M129" s="1094">
        <v>1</v>
      </c>
      <c r="N129" s="987">
        <f>TIME(10,30,0)</f>
        <v>0.4375</v>
      </c>
      <c r="O129" s="442"/>
    </row>
    <row r="130" spans="4:15" ht="15.75" customHeight="1" x14ac:dyDescent="0.2">
      <c r="E130" s="1219"/>
      <c r="F130" s="239">
        <v>1.1000000000000001</v>
      </c>
      <c r="G130" s="1186"/>
      <c r="H130" s="1013"/>
      <c r="I130" s="166" t="s">
        <v>2</v>
      </c>
      <c r="J130" s="167" t="s">
        <v>185</v>
      </c>
      <c r="K130" s="168" t="s">
        <v>208</v>
      </c>
      <c r="L130" s="994" t="s">
        <v>327</v>
      </c>
      <c r="M130" s="1095">
        <v>1</v>
      </c>
      <c r="N130" s="995">
        <f>N129+TIME(0,M129,0)</f>
        <v>0.43819444444444444</v>
      </c>
      <c r="O130" s="442"/>
    </row>
    <row r="131" spans="4:15" ht="15.75" customHeight="1" x14ac:dyDescent="0.2">
      <c r="E131" s="1201"/>
      <c r="F131" s="1168"/>
      <c r="G131" s="1201"/>
      <c r="H131" s="1054"/>
      <c r="I131" s="169"/>
      <c r="J131" s="170"/>
      <c r="K131" s="171"/>
      <c r="L131" s="171"/>
      <c r="M131" s="1116"/>
      <c r="N131" s="1055"/>
      <c r="O131" s="442"/>
    </row>
    <row r="132" spans="4:15" ht="15.75" customHeight="1" x14ac:dyDescent="0.2">
      <c r="E132" s="1235">
        <v>2</v>
      </c>
      <c r="F132" s="1169"/>
      <c r="G132" s="1202"/>
      <c r="H132" s="1056"/>
      <c r="I132" s="172"/>
      <c r="J132" s="173" t="s">
        <v>216</v>
      </c>
      <c r="K132" s="174" t="s">
        <v>208</v>
      </c>
      <c r="L132" s="174" t="s">
        <v>48</v>
      </c>
      <c r="M132" s="1117"/>
      <c r="N132" s="182">
        <f>N130+TIME(0,M130,0)</f>
        <v>0.43888888888888888</v>
      </c>
      <c r="O132" s="442"/>
    </row>
    <row r="133" spans="4:15" ht="15.75" customHeight="1" x14ac:dyDescent="0.2">
      <c r="E133" s="1213"/>
      <c r="F133" s="216">
        <f>E132+0.1</f>
        <v>2.1</v>
      </c>
      <c r="G133" s="1177"/>
      <c r="H133" s="985"/>
      <c r="I133" s="169" t="s">
        <v>49</v>
      </c>
      <c r="J133" s="176" t="s">
        <v>321</v>
      </c>
      <c r="K133" s="177" t="s">
        <v>208</v>
      </c>
      <c r="L133" s="177" t="s">
        <v>327</v>
      </c>
      <c r="M133" s="1117">
        <v>1</v>
      </c>
      <c r="N133" s="182">
        <f>N132+TIME(0,M132,0)</f>
        <v>0.43888888888888888</v>
      </c>
      <c r="O133" s="442"/>
    </row>
    <row r="134" spans="4:15" ht="15.75" customHeight="1" x14ac:dyDescent="0.2">
      <c r="E134" s="1213"/>
      <c r="F134" s="216">
        <f t="shared" ref="F134:F139" si="8">F133+0.1</f>
        <v>2.2000000000000002</v>
      </c>
      <c r="G134" s="1177"/>
      <c r="H134" s="985"/>
      <c r="I134" s="169" t="s">
        <v>49</v>
      </c>
      <c r="J134" s="1057" t="s">
        <v>161</v>
      </c>
      <c r="K134" s="1058" t="s">
        <v>208</v>
      </c>
      <c r="L134" s="1058" t="s">
        <v>164</v>
      </c>
      <c r="M134" s="1117">
        <v>1</v>
      </c>
      <c r="N134" s="182">
        <f t="shared" ref="N134:N153" si="9">N133+TIME(0,M133,0)</f>
        <v>0.43958333333333333</v>
      </c>
      <c r="O134" s="442"/>
    </row>
    <row r="135" spans="4:15" ht="15.75" customHeight="1" x14ac:dyDescent="0.2">
      <c r="E135" s="1213"/>
      <c r="F135" s="216">
        <f t="shared" si="8"/>
        <v>2.3000000000000003</v>
      </c>
      <c r="G135" s="1177"/>
      <c r="H135" s="985"/>
      <c r="I135" s="169" t="s">
        <v>49</v>
      </c>
      <c r="J135" s="1059"/>
      <c r="K135" s="986" t="s">
        <v>208</v>
      </c>
      <c r="L135" s="986"/>
      <c r="M135" s="1098"/>
      <c r="N135" s="182">
        <f t="shared" si="9"/>
        <v>0.44027777777777777</v>
      </c>
      <c r="O135" s="442"/>
    </row>
    <row r="136" spans="4:15" ht="15.75" customHeight="1" x14ac:dyDescent="0.2">
      <c r="E136" s="1213"/>
      <c r="F136" s="216">
        <f t="shared" si="8"/>
        <v>2.4000000000000004</v>
      </c>
      <c r="G136" s="1177"/>
      <c r="H136" s="985"/>
      <c r="I136" s="169" t="s">
        <v>49</v>
      </c>
      <c r="J136" s="1059"/>
      <c r="K136" s="986" t="s">
        <v>208</v>
      </c>
      <c r="L136" s="986"/>
      <c r="M136" s="1098"/>
      <c r="N136" s="182">
        <f t="shared" si="9"/>
        <v>0.44027777777777777</v>
      </c>
      <c r="O136" s="442"/>
    </row>
    <row r="137" spans="4:15" ht="15.75" customHeight="1" x14ac:dyDescent="0.2">
      <c r="E137" s="1213"/>
      <c r="F137" s="216">
        <f t="shared" si="8"/>
        <v>2.5000000000000004</v>
      </c>
      <c r="G137" s="1177"/>
      <c r="H137" s="985"/>
      <c r="I137" s="169" t="s">
        <v>49</v>
      </c>
      <c r="J137" s="1060"/>
      <c r="K137" s="986" t="s">
        <v>208</v>
      </c>
      <c r="L137" s="986" t="s">
        <v>271</v>
      </c>
      <c r="M137" s="1098"/>
      <c r="N137" s="182">
        <f t="shared" si="9"/>
        <v>0.44027777777777777</v>
      </c>
      <c r="O137" s="442"/>
    </row>
    <row r="138" spans="4:15" ht="15.75" customHeight="1" x14ac:dyDescent="0.2">
      <c r="E138" s="1213"/>
      <c r="F138" s="216">
        <f t="shared" si="8"/>
        <v>2.6000000000000005</v>
      </c>
      <c r="G138" s="1177"/>
      <c r="H138" s="985"/>
      <c r="I138" s="169" t="s">
        <v>49</v>
      </c>
      <c r="J138" s="1059"/>
      <c r="K138" s="986" t="s">
        <v>208</v>
      </c>
      <c r="L138" s="986" t="s">
        <v>271</v>
      </c>
      <c r="M138" s="1098"/>
      <c r="N138" s="182">
        <f t="shared" si="9"/>
        <v>0.44027777777777777</v>
      </c>
      <c r="O138" s="442"/>
    </row>
    <row r="139" spans="4:15" ht="15.75" customHeight="1" x14ac:dyDescent="0.2">
      <c r="E139" s="1225"/>
      <c r="F139" s="239">
        <f t="shared" si="8"/>
        <v>2.7000000000000006</v>
      </c>
      <c r="G139" s="1203"/>
      <c r="H139" s="1061"/>
      <c r="I139" s="179" t="s">
        <v>49</v>
      </c>
      <c r="J139" s="504" t="s">
        <v>14</v>
      </c>
      <c r="K139" s="168" t="s">
        <v>208</v>
      </c>
      <c r="L139" s="168" t="s">
        <v>328</v>
      </c>
      <c r="M139" s="1118">
        <v>4</v>
      </c>
      <c r="N139" s="182">
        <f t="shared" si="9"/>
        <v>0.44027777777777777</v>
      </c>
      <c r="O139" s="442"/>
    </row>
    <row r="140" spans="4:15" ht="15.75" customHeight="1" x14ac:dyDescent="0.2">
      <c r="E140" s="1201"/>
      <c r="F140" s="1168"/>
      <c r="G140" s="1201"/>
      <c r="H140" s="1023"/>
      <c r="I140" s="169"/>
      <c r="J140" s="177"/>
      <c r="K140" s="171"/>
      <c r="L140" s="171"/>
      <c r="M140" s="1116"/>
      <c r="N140" s="198"/>
      <c r="O140" s="442"/>
    </row>
    <row r="141" spans="4:15" ht="15.75" customHeight="1" x14ac:dyDescent="0.2">
      <c r="E141" s="1236">
        <v>3</v>
      </c>
      <c r="F141" s="1170"/>
      <c r="G141" s="1204"/>
      <c r="H141" s="1062"/>
      <c r="I141" s="172" t="s">
        <v>49</v>
      </c>
      <c r="J141" s="165" t="s">
        <v>203</v>
      </c>
      <c r="K141" s="181"/>
      <c r="L141" s="181"/>
      <c r="M141" s="1117"/>
      <c r="N141" s="182"/>
      <c r="O141" s="442"/>
    </row>
    <row r="142" spans="4:15" ht="15.75" customHeight="1" x14ac:dyDescent="0.2">
      <c r="E142" s="1213"/>
      <c r="F142" s="216"/>
      <c r="G142" s="1177"/>
      <c r="H142" s="1054"/>
      <c r="I142" s="169"/>
      <c r="J142" s="177"/>
      <c r="K142" s="177"/>
      <c r="L142" s="177"/>
      <c r="M142" s="1117"/>
      <c r="N142" s="182"/>
      <c r="O142" s="442"/>
    </row>
    <row r="143" spans="4:15" ht="15.75" customHeight="1" x14ac:dyDescent="0.2">
      <c r="E143" s="1213"/>
      <c r="F143" s="216">
        <f>E141+0.1</f>
        <v>3.1</v>
      </c>
      <c r="G143" s="1177"/>
      <c r="H143" s="1054"/>
      <c r="I143" s="169"/>
      <c r="J143" s="420" t="s">
        <v>324</v>
      </c>
      <c r="K143" s="177"/>
      <c r="L143" s="177"/>
      <c r="M143" s="1117"/>
      <c r="N143" s="182"/>
      <c r="O143" s="442"/>
    </row>
    <row r="144" spans="4:15" ht="15.75" customHeight="1" x14ac:dyDescent="0.2">
      <c r="D144" s="456"/>
      <c r="E144" s="1213"/>
      <c r="F144" s="216"/>
      <c r="G144" s="1177">
        <v>1</v>
      </c>
      <c r="H144" s="1023"/>
      <c r="I144" s="1005" t="s">
        <v>49</v>
      </c>
      <c r="J144" s="1063" t="s">
        <v>15</v>
      </c>
      <c r="K144" s="462" t="s">
        <v>6</v>
      </c>
      <c r="L144" s="906" t="s">
        <v>148</v>
      </c>
      <c r="M144" s="783">
        <v>2</v>
      </c>
      <c r="N144" s="182">
        <f>N139+TIME(0,M139,0)</f>
        <v>0.44305555555555554</v>
      </c>
      <c r="O144" s="442"/>
    </row>
    <row r="145" spans="5:15" ht="15.75" customHeight="1" x14ac:dyDescent="0.2">
      <c r="E145" s="1213"/>
      <c r="F145" s="216"/>
      <c r="G145" s="1177">
        <f>G144+1</f>
        <v>2</v>
      </c>
      <c r="H145" s="1023"/>
      <c r="I145" s="1005" t="s">
        <v>49</v>
      </c>
      <c r="J145" s="1005" t="s">
        <v>679</v>
      </c>
      <c r="K145" s="183" t="s">
        <v>6</v>
      </c>
      <c r="L145" s="906" t="s">
        <v>182</v>
      </c>
      <c r="M145" s="783">
        <v>5</v>
      </c>
      <c r="N145" s="182">
        <f t="shared" si="9"/>
        <v>0.44444444444444442</v>
      </c>
      <c r="O145" s="442"/>
    </row>
    <row r="146" spans="5:15" ht="15.75" customHeight="1" x14ac:dyDescent="0.2">
      <c r="E146" s="1213"/>
      <c r="F146" s="216"/>
      <c r="G146" s="1177">
        <f>G145+1</f>
        <v>3</v>
      </c>
      <c r="H146" s="1023"/>
      <c r="I146" s="1005" t="s">
        <v>49</v>
      </c>
      <c r="J146" s="1064"/>
      <c r="K146" s="183"/>
      <c r="L146" s="906"/>
      <c r="M146" s="783"/>
      <c r="N146" s="182">
        <f t="shared" si="9"/>
        <v>0.44791666666666663</v>
      </c>
      <c r="O146" s="442"/>
    </row>
    <row r="147" spans="5:15" ht="15.75" customHeight="1" x14ac:dyDescent="0.2">
      <c r="E147" s="1213"/>
      <c r="F147" s="216"/>
      <c r="G147" s="1177"/>
      <c r="H147" s="1023"/>
      <c r="I147" s="1005"/>
      <c r="J147" s="1065"/>
      <c r="K147" s="183"/>
      <c r="L147" s="906"/>
      <c r="M147" s="783"/>
      <c r="N147" s="182">
        <f t="shared" si="9"/>
        <v>0.44791666666666663</v>
      </c>
      <c r="O147" s="442"/>
    </row>
    <row r="148" spans="5:15" ht="15.75" customHeight="1" x14ac:dyDescent="0.2">
      <c r="E148" s="1213"/>
      <c r="F148" s="216">
        <v>3.2</v>
      </c>
      <c r="G148" s="1177"/>
      <c r="H148" s="1054"/>
      <c r="I148" s="1005"/>
      <c r="J148" s="420" t="s">
        <v>323</v>
      </c>
      <c r="K148" s="177"/>
      <c r="L148" s="177"/>
      <c r="M148" s="783"/>
      <c r="N148" s="182">
        <f t="shared" si="9"/>
        <v>0.44791666666666663</v>
      </c>
      <c r="O148" s="442"/>
    </row>
    <row r="149" spans="5:15" ht="15.75" customHeight="1" x14ac:dyDescent="0.2">
      <c r="E149" s="1213"/>
      <c r="F149" s="216"/>
      <c r="G149" s="1177">
        <v>1</v>
      </c>
      <c r="H149" s="1023"/>
      <c r="I149" s="1005" t="s">
        <v>49</v>
      </c>
      <c r="J149" s="1063" t="s">
        <v>54</v>
      </c>
      <c r="K149" s="417" t="s">
        <v>6</v>
      </c>
      <c r="L149" s="1063" t="s">
        <v>493</v>
      </c>
      <c r="M149" s="783">
        <v>5</v>
      </c>
      <c r="N149" s="182">
        <f t="shared" si="9"/>
        <v>0.44791666666666663</v>
      </c>
      <c r="O149" s="442"/>
    </row>
    <row r="150" spans="5:15" ht="15.75" customHeight="1" x14ac:dyDescent="0.2">
      <c r="E150" s="1213"/>
      <c r="F150" s="216"/>
      <c r="G150" s="1177">
        <f>G149+1</f>
        <v>2</v>
      </c>
      <c r="H150" s="1023"/>
      <c r="I150" s="1005" t="s">
        <v>49</v>
      </c>
      <c r="J150" s="1005" t="s">
        <v>326</v>
      </c>
      <c r="K150" s="183" t="s">
        <v>6</v>
      </c>
      <c r="L150" s="906" t="s">
        <v>492</v>
      </c>
      <c r="M150" s="783">
        <v>5</v>
      </c>
      <c r="N150" s="182">
        <f t="shared" si="9"/>
        <v>0.45138888888888884</v>
      </c>
      <c r="O150" s="442"/>
    </row>
    <row r="151" spans="5:15" ht="15.75" customHeight="1" x14ac:dyDescent="0.2">
      <c r="E151" s="1213"/>
      <c r="F151" s="216"/>
      <c r="G151" s="1177">
        <f>G150+1</f>
        <v>3</v>
      </c>
      <c r="H151" s="1023"/>
      <c r="I151" s="1005" t="s">
        <v>49</v>
      </c>
      <c r="J151" s="1063" t="s">
        <v>325</v>
      </c>
      <c r="K151" s="417" t="s">
        <v>6</v>
      </c>
      <c r="L151" s="1063" t="s">
        <v>177</v>
      </c>
      <c r="M151" s="1119">
        <v>5</v>
      </c>
      <c r="N151" s="182">
        <f t="shared" si="9"/>
        <v>0.45486111111111105</v>
      </c>
      <c r="O151" s="442"/>
    </row>
    <row r="152" spans="5:15" ht="15.75" customHeight="1" x14ac:dyDescent="0.2">
      <c r="E152" s="1213"/>
      <c r="F152" s="216"/>
      <c r="G152" s="1177">
        <f>G151+1</f>
        <v>4</v>
      </c>
      <c r="H152" s="1023"/>
      <c r="I152" s="1005" t="s">
        <v>49</v>
      </c>
      <c r="J152" s="1063" t="s">
        <v>192</v>
      </c>
      <c r="K152" s="417" t="s">
        <v>6</v>
      </c>
      <c r="L152" s="1063" t="s">
        <v>193</v>
      </c>
      <c r="M152" s="1119">
        <v>5</v>
      </c>
      <c r="N152" s="182">
        <f t="shared" si="9"/>
        <v>0.45833333333333326</v>
      </c>
      <c r="O152" s="442"/>
    </row>
    <row r="153" spans="5:15" ht="15.75" customHeight="1" x14ac:dyDescent="0.2">
      <c r="E153" s="1219"/>
      <c r="F153" s="239"/>
      <c r="G153" s="1186">
        <f>G152+1</f>
        <v>5</v>
      </c>
      <c r="H153" s="1061"/>
      <c r="I153" s="992" t="s">
        <v>49</v>
      </c>
      <c r="J153" s="1066" t="s">
        <v>720</v>
      </c>
      <c r="K153" s="1246" t="s">
        <v>6</v>
      </c>
      <c r="L153" s="168" t="s">
        <v>721</v>
      </c>
      <c r="M153" s="1095">
        <v>15</v>
      </c>
      <c r="N153" s="187">
        <f t="shared" si="9"/>
        <v>0.46180555555555547</v>
      </c>
      <c r="O153" s="442"/>
    </row>
    <row r="154" spans="5:15" ht="15.75" customHeight="1" x14ac:dyDescent="0.2">
      <c r="E154" s="1177"/>
      <c r="F154" s="216"/>
      <c r="G154" s="1177"/>
      <c r="H154" s="1054"/>
      <c r="I154" s="1005"/>
      <c r="J154" s="1067"/>
      <c r="K154" s="183"/>
      <c r="L154" s="1068"/>
      <c r="M154" s="783"/>
      <c r="N154" s="1006"/>
      <c r="O154" s="442"/>
    </row>
    <row r="155" spans="5:15" ht="15.75" customHeight="1" x14ac:dyDescent="0.2">
      <c r="E155" s="1236">
        <v>4</v>
      </c>
      <c r="F155" s="1170"/>
      <c r="G155" s="1204"/>
      <c r="H155" s="1020"/>
      <c r="I155" s="174"/>
      <c r="J155" s="186" t="s">
        <v>156</v>
      </c>
      <c r="K155" s="181"/>
      <c r="L155" s="181"/>
      <c r="M155" s="1120"/>
      <c r="N155" s="175"/>
      <c r="O155" s="442"/>
    </row>
    <row r="156" spans="5:15" ht="15.75" customHeight="1" x14ac:dyDescent="0.25">
      <c r="E156" s="1213"/>
      <c r="F156" s="216">
        <f>E155+0.1</f>
        <v>4.0999999999999996</v>
      </c>
      <c r="G156" s="1177"/>
      <c r="H156" s="1009"/>
      <c r="I156" s="1005" t="s">
        <v>2</v>
      </c>
      <c r="J156" s="449" t="s">
        <v>692</v>
      </c>
      <c r="K156" s="183" t="s">
        <v>6</v>
      </c>
      <c r="L156" s="327" t="s">
        <v>421</v>
      </c>
      <c r="M156" s="1117">
        <v>15</v>
      </c>
      <c r="N156" s="182">
        <f>N153+TIME(0,M153,0)</f>
        <v>0.47222222222222215</v>
      </c>
      <c r="O156" s="442"/>
    </row>
    <row r="157" spans="5:15" ht="15.75" customHeight="1" x14ac:dyDescent="0.2">
      <c r="E157" s="1213"/>
      <c r="F157" s="216">
        <f>F156+0.1</f>
        <v>4.1999999999999993</v>
      </c>
      <c r="G157" s="1177"/>
      <c r="H157" s="1009"/>
      <c r="I157" s="1005" t="s">
        <v>49</v>
      </c>
      <c r="J157" s="449" t="s">
        <v>711</v>
      </c>
      <c r="K157" s="183" t="s">
        <v>6</v>
      </c>
      <c r="L157" s="906" t="s">
        <v>165</v>
      </c>
      <c r="M157" s="783">
        <v>5</v>
      </c>
      <c r="N157" s="182">
        <f>N156+TIME(0,M156,0)</f>
        <v>0.48263888888888884</v>
      </c>
      <c r="O157" s="442"/>
    </row>
    <row r="158" spans="5:15" ht="15.75" customHeight="1" x14ac:dyDescent="0.25">
      <c r="E158" s="1213"/>
      <c r="F158" s="216">
        <f>F157+0.1</f>
        <v>4.2999999999999989</v>
      </c>
      <c r="G158" s="1177"/>
      <c r="H158" s="1009"/>
      <c r="I158" s="1005" t="s">
        <v>2</v>
      </c>
      <c r="J158" s="449"/>
      <c r="K158" s="183"/>
      <c r="L158" s="327"/>
      <c r="M158" s="1100"/>
      <c r="N158" s="182">
        <f>N157+TIME(0,M157,0)</f>
        <v>0.48611111111111105</v>
      </c>
      <c r="O158" s="442"/>
    </row>
    <row r="159" spans="5:15" ht="15.75" customHeight="1" x14ac:dyDescent="0.25">
      <c r="E159" s="1213"/>
      <c r="F159" s="216">
        <f>F158+0.1</f>
        <v>4.3999999999999986</v>
      </c>
      <c r="G159" s="1177"/>
      <c r="H159" s="1009"/>
      <c r="I159" s="1005" t="s">
        <v>2</v>
      </c>
      <c r="J159" s="449"/>
      <c r="K159" s="183"/>
      <c r="L159" s="327"/>
      <c r="M159" s="1100"/>
      <c r="N159" s="182">
        <f>N158+TIME(0,M158,0)</f>
        <v>0.48611111111111105</v>
      </c>
      <c r="O159" s="442"/>
    </row>
    <row r="160" spans="5:15" ht="15.75" customHeight="1" x14ac:dyDescent="0.2">
      <c r="E160" s="1219"/>
      <c r="F160" s="239">
        <f>F159+0.1</f>
        <v>4.4999999999999982</v>
      </c>
      <c r="G160" s="1186"/>
      <c r="H160" s="1031"/>
      <c r="I160" s="992" t="s">
        <v>62</v>
      </c>
      <c r="J160" s="398"/>
      <c r="K160" s="1069"/>
      <c r="L160" s="1070"/>
      <c r="M160" s="1118"/>
      <c r="N160" s="187">
        <f>N159+TIME(0,M159,0)</f>
        <v>0.48611111111111105</v>
      </c>
      <c r="O160" s="442"/>
    </row>
    <row r="161" spans="5:15" ht="15.75" customHeight="1" x14ac:dyDescent="0.2">
      <c r="E161" s="1177"/>
      <c r="F161" s="216"/>
      <c r="G161" s="1177"/>
      <c r="H161" s="1010"/>
      <c r="I161" s="1005"/>
      <c r="J161" s="189"/>
      <c r="K161" s="986"/>
      <c r="L161" s="1005"/>
      <c r="M161" s="783"/>
      <c r="N161" s="190"/>
      <c r="O161" s="442"/>
    </row>
    <row r="162" spans="5:15" ht="15.75" customHeight="1" x14ac:dyDescent="0.2">
      <c r="E162" s="1237">
        <v>5</v>
      </c>
      <c r="F162" s="1171"/>
      <c r="G162" s="1205"/>
      <c r="H162" s="1056"/>
      <c r="I162" s="174"/>
      <c r="J162" s="1008" t="s">
        <v>215</v>
      </c>
      <c r="K162" s="983"/>
      <c r="L162" s="1071"/>
      <c r="M162" s="1094"/>
      <c r="N162" s="175">
        <f>N160+TIME(0,M160,0)</f>
        <v>0.48611111111111105</v>
      </c>
      <c r="O162" s="442"/>
    </row>
    <row r="163" spans="5:15" ht="15.75" customHeight="1" x14ac:dyDescent="0.2">
      <c r="E163" s="1222"/>
      <c r="F163" s="216">
        <f>E162+0.1</f>
        <v>5.0999999999999996</v>
      </c>
      <c r="G163" s="1188"/>
      <c r="H163" s="1023"/>
      <c r="I163" s="171" t="s">
        <v>2</v>
      </c>
      <c r="J163" s="1072"/>
      <c r="K163" s="183"/>
      <c r="L163" s="906"/>
      <c r="M163" s="1117"/>
      <c r="N163" s="182">
        <f>N162+TIME(0,M162,0)</f>
        <v>0.48611111111111105</v>
      </c>
      <c r="O163" s="442"/>
    </row>
    <row r="164" spans="5:15" ht="15.75" customHeight="1" x14ac:dyDescent="0.25">
      <c r="E164" s="1222"/>
      <c r="F164" s="216">
        <f>F163+0.1</f>
        <v>5.1999999999999993</v>
      </c>
      <c r="G164" s="1188"/>
      <c r="H164" s="1023"/>
      <c r="I164" s="171" t="s">
        <v>2</v>
      </c>
      <c r="J164" s="986" t="s">
        <v>149</v>
      </c>
      <c r="K164" s="183" t="s">
        <v>6</v>
      </c>
      <c r="L164" s="327" t="s">
        <v>421</v>
      </c>
      <c r="M164" s="1117">
        <v>7</v>
      </c>
      <c r="N164" s="182">
        <f>N163+TIME(0,M163,0)</f>
        <v>0.48611111111111105</v>
      </c>
      <c r="O164" s="442"/>
    </row>
    <row r="165" spans="5:15" ht="15.75" customHeight="1" x14ac:dyDescent="0.2">
      <c r="E165" s="1222"/>
      <c r="F165" s="216">
        <f>F164+0.1</f>
        <v>5.2999999999999989</v>
      </c>
      <c r="G165" s="1188"/>
      <c r="H165" s="1023"/>
      <c r="I165" s="171" t="s">
        <v>62</v>
      </c>
      <c r="J165" s="1064" t="s">
        <v>714</v>
      </c>
      <c r="K165" s="986" t="s">
        <v>208</v>
      </c>
      <c r="L165" s="1243" t="s">
        <v>177</v>
      </c>
      <c r="M165" s="1244">
        <v>5</v>
      </c>
      <c r="N165" s="182">
        <f t="shared" ref="N165:N175" si="10">N164+TIME(0,M164,0)</f>
        <v>0.49097222222222214</v>
      </c>
      <c r="O165" s="442"/>
    </row>
    <row r="166" spans="5:15" ht="15.75" customHeight="1" x14ac:dyDescent="0.2">
      <c r="E166" s="1222"/>
      <c r="F166" s="216">
        <f t="shared" ref="F166:F171" si="11">F165+0.1</f>
        <v>5.3999999999999986</v>
      </c>
      <c r="G166" s="1188"/>
      <c r="H166" s="1023"/>
      <c r="I166" s="171" t="s">
        <v>62</v>
      </c>
      <c r="J166" s="1064" t="s">
        <v>715</v>
      </c>
      <c r="K166" s="986" t="s">
        <v>208</v>
      </c>
      <c r="L166" s="1243" t="s">
        <v>547</v>
      </c>
      <c r="M166" s="1244">
        <v>15</v>
      </c>
      <c r="N166" s="182">
        <f t="shared" si="10"/>
        <v>0.49444444444444435</v>
      </c>
      <c r="O166" s="442"/>
    </row>
    <row r="167" spans="5:15" ht="15.75" customHeight="1" x14ac:dyDescent="0.2">
      <c r="E167" s="1222"/>
      <c r="F167" s="216">
        <f t="shared" si="11"/>
        <v>5.4999999999999982</v>
      </c>
      <c r="G167" s="1188"/>
      <c r="H167" s="1023"/>
      <c r="I167" s="171" t="s">
        <v>2</v>
      </c>
      <c r="J167" s="1076" t="s">
        <v>712</v>
      </c>
      <c r="K167" s="417" t="s">
        <v>6</v>
      </c>
      <c r="L167" s="1245" t="s">
        <v>713</v>
      </c>
      <c r="M167" s="1244">
        <v>15</v>
      </c>
      <c r="N167" s="182">
        <f t="shared" si="10"/>
        <v>0.50486111111111098</v>
      </c>
      <c r="O167" s="442"/>
    </row>
    <row r="168" spans="5:15" ht="15.75" customHeight="1" x14ac:dyDescent="0.2">
      <c r="E168" s="1222"/>
      <c r="F168" s="216">
        <f t="shared" si="11"/>
        <v>5.5999999999999979</v>
      </c>
      <c r="G168" s="1188"/>
      <c r="H168" s="1023"/>
      <c r="I168" s="171" t="s">
        <v>62</v>
      </c>
      <c r="J168" s="1076" t="s">
        <v>717</v>
      </c>
      <c r="K168" s="417" t="s">
        <v>6</v>
      </c>
      <c r="L168" s="1245" t="s">
        <v>718</v>
      </c>
      <c r="M168" s="1244">
        <v>5</v>
      </c>
      <c r="N168" s="182">
        <f t="shared" si="10"/>
        <v>0.51527777777777761</v>
      </c>
      <c r="O168" s="442"/>
    </row>
    <row r="169" spans="5:15" ht="15.75" customHeight="1" x14ac:dyDescent="0.2">
      <c r="E169" s="1222"/>
      <c r="F169" s="216">
        <f t="shared" si="11"/>
        <v>5.6999999999999975</v>
      </c>
      <c r="G169" s="1188"/>
      <c r="H169" s="1023"/>
      <c r="I169" s="171" t="s">
        <v>62</v>
      </c>
      <c r="N169" s="182">
        <f t="shared" si="10"/>
        <v>0.51874999999999982</v>
      </c>
      <c r="O169" s="442"/>
    </row>
    <row r="170" spans="5:15" ht="15.75" customHeight="1" x14ac:dyDescent="0.2">
      <c r="E170" s="1222"/>
      <c r="F170" s="216">
        <f t="shared" si="11"/>
        <v>5.7999999999999972</v>
      </c>
      <c r="G170" s="1188"/>
      <c r="H170" s="1023"/>
      <c r="I170" s="171" t="s">
        <v>62</v>
      </c>
      <c r="J170" s="1076"/>
      <c r="K170" s="417"/>
      <c r="L170" s="1245"/>
      <c r="M170" s="1244"/>
      <c r="N170" s="182">
        <f t="shared" si="10"/>
        <v>0.51874999999999982</v>
      </c>
      <c r="O170" s="442"/>
    </row>
    <row r="171" spans="5:15" ht="15.75" customHeight="1" x14ac:dyDescent="0.2">
      <c r="E171" s="1222"/>
      <c r="F171" s="216">
        <f t="shared" si="11"/>
        <v>5.8999999999999968</v>
      </c>
      <c r="G171" s="1188"/>
      <c r="H171" s="1023"/>
      <c r="I171" s="171" t="s">
        <v>62</v>
      </c>
      <c r="J171" s="1075"/>
      <c r="K171" s="1073"/>
      <c r="L171" s="1074"/>
      <c r="M171" s="1121"/>
      <c r="N171" s="182">
        <f t="shared" si="10"/>
        <v>0.51874999999999982</v>
      </c>
      <c r="O171" s="442"/>
    </row>
    <row r="172" spans="5:15" ht="15.75" customHeight="1" x14ac:dyDescent="0.25">
      <c r="E172" s="1222"/>
      <c r="F172" s="216">
        <v>5.0999999999999996</v>
      </c>
      <c r="G172" s="1188"/>
      <c r="H172" s="1023"/>
      <c r="I172" s="171" t="s">
        <v>62</v>
      </c>
      <c r="J172" s="986"/>
      <c r="K172" s="183"/>
      <c r="L172" s="327"/>
      <c r="M172" s="1117"/>
      <c r="N172" s="182">
        <f t="shared" si="10"/>
        <v>0.51874999999999982</v>
      </c>
      <c r="O172" s="442"/>
    </row>
    <row r="173" spans="5:15" ht="15.75" customHeight="1" x14ac:dyDescent="0.2">
      <c r="E173" s="1222"/>
      <c r="F173" s="216">
        <f>F172+0.01</f>
        <v>5.1099999999999994</v>
      </c>
      <c r="G173" s="1188"/>
      <c r="H173" s="1023"/>
      <c r="I173" s="171" t="s">
        <v>62</v>
      </c>
      <c r="N173" s="182">
        <f t="shared" si="10"/>
        <v>0.51874999999999982</v>
      </c>
      <c r="O173" s="442"/>
    </row>
    <row r="174" spans="5:15" ht="15.75" customHeight="1" x14ac:dyDescent="0.25">
      <c r="E174" s="1222"/>
      <c r="F174" s="216">
        <f t="shared" ref="F174:F175" si="12">F173+0.01</f>
        <v>5.1199999999999992</v>
      </c>
      <c r="G174" s="1188"/>
      <c r="H174" s="1023"/>
      <c r="I174" s="171" t="s">
        <v>62</v>
      </c>
      <c r="J174" s="1077"/>
      <c r="K174" s="183"/>
      <c r="L174" s="327"/>
      <c r="M174" s="1117"/>
      <c r="N174" s="182">
        <f t="shared" si="10"/>
        <v>0.51874999999999982</v>
      </c>
      <c r="O174" s="442"/>
    </row>
    <row r="175" spans="5:15" ht="15.75" customHeight="1" x14ac:dyDescent="0.2">
      <c r="E175" s="1219"/>
      <c r="F175" s="239">
        <f t="shared" si="12"/>
        <v>5.129999999999999</v>
      </c>
      <c r="G175" s="1186"/>
      <c r="H175" s="1031"/>
      <c r="I175" s="353" t="s">
        <v>62</v>
      </c>
      <c r="J175" s="1078"/>
      <c r="K175" s="184"/>
      <c r="L175" s="994"/>
      <c r="M175" s="1118"/>
      <c r="N175" s="187">
        <f t="shared" si="10"/>
        <v>0.51874999999999982</v>
      </c>
      <c r="O175" s="442"/>
    </row>
    <row r="176" spans="5:15" ht="15.75" customHeight="1" x14ac:dyDescent="0.2">
      <c r="E176" s="1177"/>
      <c r="F176" s="216"/>
      <c r="G176" s="1177"/>
      <c r="H176" s="1010"/>
      <c r="I176" s="169"/>
      <c r="J176" s="189"/>
      <c r="K176" s="171"/>
      <c r="L176" s="171"/>
      <c r="M176" s="1117"/>
      <c r="N176" s="180"/>
      <c r="O176" s="442"/>
    </row>
    <row r="177" spans="5:15" ht="15.75" customHeight="1" x14ac:dyDescent="0.2">
      <c r="E177" s="1236">
        <v>6</v>
      </c>
      <c r="F177" s="1170"/>
      <c r="G177" s="1204"/>
      <c r="H177" s="1020"/>
      <c r="I177" s="174"/>
      <c r="J177" s="186" t="s">
        <v>680</v>
      </c>
      <c r="K177" s="181"/>
      <c r="L177" s="181"/>
      <c r="M177" s="1094">
        <v>0</v>
      </c>
      <c r="N177" s="175">
        <f>N175+TIME(0,M175,0)</f>
        <v>0.51874999999999982</v>
      </c>
      <c r="O177" s="442"/>
    </row>
    <row r="178" spans="5:15" ht="15.75" customHeight="1" x14ac:dyDescent="0.25">
      <c r="E178" s="1219"/>
      <c r="F178" s="239"/>
      <c r="G178" s="1186"/>
      <c r="H178" s="1031"/>
      <c r="I178" s="992" t="s">
        <v>62</v>
      </c>
      <c r="J178" s="1078"/>
      <c r="K178" s="184" t="s">
        <v>6</v>
      </c>
      <c r="L178" s="365" t="s">
        <v>421</v>
      </c>
      <c r="M178" s="1122">
        <v>0</v>
      </c>
      <c r="N178" s="187">
        <f>N177+TIME(0,M177,0)</f>
        <v>0.51874999999999982</v>
      </c>
      <c r="O178" s="442"/>
    </row>
    <row r="179" spans="5:15" ht="15.75" customHeight="1" x14ac:dyDescent="0.2">
      <c r="E179" s="1177"/>
      <c r="F179" s="216"/>
      <c r="G179" s="1177"/>
      <c r="H179" s="1010"/>
      <c r="I179" s="1005"/>
      <c r="J179" s="201" t="s">
        <v>429</v>
      </c>
      <c r="K179" s="986"/>
      <c r="L179" s="1005"/>
      <c r="M179" s="783"/>
      <c r="N179" s="203">
        <f>N182-N178</f>
        <v>2.083333333333548E-3</v>
      </c>
      <c r="O179" s="442"/>
    </row>
    <row r="180" spans="5:15" ht="15.75" customHeight="1" x14ac:dyDescent="0.2">
      <c r="E180" s="1237">
        <v>7</v>
      </c>
      <c r="F180" s="1171"/>
      <c r="G180" s="1205"/>
      <c r="H180" s="1056"/>
      <c r="I180" s="1053" t="s">
        <v>2</v>
      </c>
      <c r="J180" s="191" t="s">
        <v>53</v>
      </c>
      <c r="K180" s="983"/>
      <c r="L180" s="1071"/>
      <c r="M180" s="1094"/>
      <c r="N180" s="1079">
        <f>N177+TIME(0,M177,0)</f>
        <v>0.51874999999999982</v>
      </c>
      <c r="O180" s="442"/>
    </row>
    <row r="181" spans="5:15" ht="15.75" customHeight="1" x14ac:dyDescent="0.2">
      <c r="E181" s="1213"/>
      <c r="F181" s="216"/>
      <c r="G181" s="1177"/>
      <c r="H181" s="1009"/>
      <c r="I181" s="177"/>
      <c r="J181" s="188"/>
      <c r="K181" s="177"/>
      <c r="L181" s="177"/>
      <c r="M181" s="783"/>
      <c r="N181" s="178"/>
      <c r="O181" s="442"/>
    </row>
    <row r="182" spans="5:15" ht="15.75" customHeight="1" x14ac:dyDescent="0.2">
      <c r="E182" s="1213"/>
      <c r="F182" s="216"/>
      <c r="G182" s="1177"/>
      <c r="H182" s="1010"/>
      <c r="I182" s="177"/>
      <c r="J182" s="192" t="s">
        <v>214</v>
      </c>
      <c r="K182" s="193"/>
      <c r="L182" s="193"/>
      <c r="M182" s="1123">
        <v>60</v>
      </c>
      <c r="N182" s="1003">
        <f>TIME(12,30,0)</f>
        <v>0.52083333333333337</v>
      </c>
      <c r="O182" s="442"/>
    </row>
    <row r="183" spans="5:15" ht="15.75" customHeight="1" x14ac:dyDescent="0.2">
      <c r="E183" s="1213"/>
      <c r="F183" s="216"/>
      <c r="G183" s="1177"/>
      <c r="H183" s="1010"/>
      <c r="I183" s="177"/>
      <c r="J183" s="185"/>
      <c r="K183" s="188"/>
      <c r="L183" s="188"/>
      <c r="M183" s="784"/>
      <c r="N183" s="987"/>
      <c r="O183" s="442"/>
    </row>
    <row r="184" spans="5:15" ht="15.75" customHeight="1" x14ac:dyDescent="0.2">
      <c r="E184" s="1219"/>
      <c r="F184" s="239"/>
      <c r="G184" s="1186"/>
      <c r="H184" s="1031"/>
      <c r="I184" s="168"/>
      <c r="J184" s="194" t="s">
        <v>188</v>
      </c>
      <c r="K184" s="195"/>
      <c r="L184" s="195"/>
      <c r="M184" s="1124"/>
      <c r="N184" s="1079">
        <f>N462+TIME(0,M462,0)</f>
        <v>0</v>
      </c>
      <c r="O184" s="442"/>
    </row>
    <row r="185" spans="5:15" ht="15.75" customHeight="1" x14ac:dyDescent="0.2">
      <c r="E185" s="1177"/>
      <c r="F185" s="216"/>
      <c r="G185" s="1177"/>
      <c r="H185" s="1080"/>
      <c r="I185" s="158"/>
      <c r="J185" s="157"/>
      <c r="K185" s="163"/>
      <c r="L185" s="188"/>
      <c r="M185" s="1125"/>
      <c r="N185" s="1006"/>
      <c r="O185" s="442"/>
    </row>
    <row r="186" spans="5:15" ht="15.75" customHeight="1" x14ac:dyDescent="0.2">
      <c r="E186" s="1177"/>
      <c r="F186" s="216"/>
      <c r="G186" s="1177"/>
      <c r="H186" s="1080"/>
      <c r="I186" s="158"/>
      <c r="J186" s="157"/>
      <c r="K186" s="163"/>
      <c r="L186" s="188"/>
      <c r="M186" s="1125"/>
      <c r="N186" s="1006"/>
      <c r="O186" s="442"/>
    </row>
    <row r="187" spans="5:15" ht="15.75" customHeight="1" x14ac:dyDescent="0.2">
      <c r="E187" s="1177"/>
      <c r="F187" s="216"/>
      <c r="G187" s="1177"/>
      <c r="H187" s="1080"/>
      <c r="I187" s="158"/>
      <c r="J187" s="157"/>
      <c r="K187" s="163"/>
      <c r="L187" s="188"/>
      <c r="M187" s="1125"/>
      <c r="N187" s="1006"/>
      <c r="O187" s="442"/>
    </row>
    <row r="188" spans="5:15" ht="15.75" customHeight="1" x14ac:dyDescent="0.2">
      <c r="E188" s="1177"/>
      <c r="F188" s="216"/>
      <c r="G188" s="1177"/>
      <c r="H188" s="1080"/>
      <c r="I188" s="158"/>
      <c r="J188" s="157"/>
      <c r="K188" s="163"/>
      <c r="L188" s="188"/>
      <c r="M188" s="1125"/>
      <c r="N188" s="1006"/>
      <c r="O188" s="442"/>
    </row>
    <row r="189" spans="5:15" ht="15.75" customHeight="1" x14ac:dyDescent="0.25">
      <c r="E189" s="1206"/>
      <c r="F189" s="214"/>
      <c r="G189" s="1206"/>
      <c r="H189" s="798"/>
      <c r="I189" s="798"/>
      <c r="J189" s="798"/>
      <c r="K189" s="798"/>
      <c r="L189" s="226"/>
      <c r="M189" s="1126"/>
      <c r="N189" s="226"/>
      <c r="O189" s="442"/>
    </row>
    <row r="190" spans="5:15" ht="15.75" customHeight="1" x14ac:dyDescent="0.25">
      <c r="E190" s="1206"/>
      <c r="F190" s="214"/>
      <c r="G190" s="1206"/>
      <c r="H190" s="798"/>
      <c r="I190" s="798"/>
      <c r="J190" s="798"/>
      <c r="K190" s="798"/>
      <c r="L190" s="226"/>
      <c r="M190" s="1126"/>
      <c r="N190" s="226"/>
      <c r="O190" s="442"/>
    </row>
    <row r="191" spans="5:15" ht="15.75" customHeight="1" x14ac:dyDescent="0.25">
      <c r="E191" s="1206"/>
      <c r="F191" s="214"/>
      <c r="G191" s="1206"/>
      <c r="H191" s="798"/>
      <c r="I191" s="798"/>
      <c r="J191" s="798"/>
      <c r="K191" s="798"/>
      <c r="L191" s="226"/>
      <c r="M191" s="1126"/>
      <c r="N191" s="226"/>
      <c r="O191" s="442"/>
    </row>
    <row r="192" spans="5:15" ht="15.75" customHeight="1" x14ac:dyDescent="0.25">
      <c r="E192" s="1206"/>
      <c r="F192" s="214"/>
      <c r="G192" s="1206"/>
      <c r="H192" s="798"/>
      <c r="I192" s="798"/>
      <c r="J192" s="798"/>
      <c r="K192" s="798"/>
      <c r="L192" s="226"/>
      <c r="M192" s="1126"/>
      <c r="N192" s="226"/>
      <c r="O192" s="442"/>
    </row>
    <row r="193" spans="4:15" ht="15.75" customHeight="1" x14ac:dyDescent="0.25">
      <c r="D193" s="457"/>
      <c r="E193" s="1206"/>
      <c r="F193" s="214"/>
      <c r="G193" s="1206"/>
      <c r="H193" s="798"/>
      <c r="I193" s="798"/>
      <c r="J193" s="798"/>
      <c r="K193" s="798"/>
      <c r="L193" s="226"/>
      <c r="M193" s="1126"/>
      <c r="N193" s="226"/>
      <c r="O193" s="442"/>
    </row>
    <row r="194" spans="4:15" ht="15.75" customHeight="1" x14ac:dyDescent="0.25">
      <c r="E194" s="1206"/>
      <c r="F194" s="214"/>
      <c r="G194" s="1206"/>
      <c r="H194" s="798"/>
      <c r="I194" s="798"/>
      <c r="J194" s="798"/>
      <c r="K194" s="798"/>
      <c r="L194" s="226"/>
      <c r="M194" s="1126"/>
      <c r="N194" s="226"/>
      <c r="O194" s="442"/>
    </row>
    <row r="195" spans="4:15" ht="15.75" customHeight="1" x14ac:dyDescent="0.25">
      <c r="E195" s="1206"/>
      <c r="F195" s="214"/>
      <c r="G195" s="1206"/>
      <c r="H195" s="798"/>
      <c r="I195" s="798"/>
      <c r="J195" s="798"/>
      <c r="K195" s="798"/>
      <c r="L195" s="226"/>
      <c r="M195" s="1126"/>
      <c r="N195" s="226"/>
      <c r="O195" s="442"/>
    </row>
    <row r="196" spans="4:15" ht="15.75" customHeight="1" x14ac:dyDescent="0.2">
      <c r="D196" s="456"/>
      <c r="E196" s="1197"/>
      <c r="F196" s="1164"/>
      <c r="G196" s="1197"/>
      <c r="H196" s="1081"/>
      <c r="I196" s="814"/>
      <c r="J196" s="815"/>
      <c r="K196" s="99"/>
      <c r="L196" s="378"/>
      <c r="M196" s="1112"/>
      <c r="N196" s="1082"/>
      <c r="O196" s="442"/>
    </row>
    <row r="197" spans="4:15" ht="15.75" customHeight="1" x14ac:dyDescent="0.2">
      <c r="D197" s="456"/>
      <c r="E197" s="1518"/>
      <c r="F197" s="1519"/>
      <c r="G197" s="1519"/>
      <c r="H197" s="1519"/>
      <c r="I197" s="1519"/>
      <c r="J197" s="1519"/>
      <c r="K197" s="1519"/>
      <c r="L197" s="1519"/>
      <c r="M197" s="1519"/>
      <c r="N197" s="1520"/>
      <c r="O197" s="442"/>
    </row>
    <row r="198" spans="4:15" ht="15.75" customHeight="1" x14ac:dyDescent="0.2">
      <c r="E198" s="1495" t="str">
        <f>'802.11 Cover'!$E$2</f>
        <v>133rd IEEE 802.11 WIRELESS LOCAL AREA NETWORKS SESSION</v>
      </c>
      <c r="F198" s="1496"/>
      <c r="G198" s="1496"/>
      <c r="H198" s="1497"/>
      <c r="I198" s="1497"/>
      <c r="J198" s="1497"/>
      <c r="K198" s="1497"/>
      <c r="L198" s="1497"/>
      <c r="M198" s="1497"/>
      <c r="N198" s="1498"/>
      <c r="O198" s="442"/>
    </row>
    <row r="199" spans="4:15" ht="15.75" customHeight="1" x14ac:dyDescent="0.2">
      <c r="E199" s="1507" t="str">
        <f>'802.11 Cover'!$E$5</f>
        <v>Hyatt Regency    Atlanta, Georgia, US</v>
      </c>
      <c r="F199" s="1508"/>
      <c r="G199" s="1508"/>
      <c r="H199" s="1508"/>
      <c r="I199" s="1508"/>
      <c r="J199" s="1508"/>
      <c r="K199" s="1508"/>
      <c r="L199" s="1508"/>
      <c r="M199" s="1508"/>
      <c r="N199" s="1509"/>
      <c r="O199" s="442"/>
    </row>
    <row r="200" spans="4:15" ht="15.75" customHeight="1" x14ac:dyDescent="0.2">
      <c r="E200" s="1510" t="str">
        <f>'802.11 Cover'!$E$7</f>
        <v>May 13-18, 2012</v>
      </c>
      <c r="F200" s="1511"/>
      <c r="G200" s="1511"/>
      <c r="H200" s="1511"/>
      <c r="I200" s="1511"/>
      <c r="J200" s="1511"/>
      <c r="K200" s="1511"/>
      <c r="L200" s="1511"/>
      <c r="M200" s="1511"/>
      <c r="N200" s="1512"/>
      <c r="O200" s="442"/>
    </row>
    <row r="201" spans="4:15" ht="15.75" customHeight="1" x14ac:dyDescent="0.2">
      <c r="E201" s="1238"/>
      <c r="F201" s="1172"/>
      <c r="G201" s="1207"/>
      <c r="H201" s="34"/>
      <c r="I201" s="34"/>
      <c r="J201" s="34"/>
      <c r="K201" s="34"/>
      <c r="L201" s="379"/>
      <c r="M201" s="1127"/>
      <c r="N201" s="227"/>
      <c r="O201" s="442"/>
    </row>
    <row r="202" spans="4:15" ht="15.75" customHeight="1" x14ac:dyDescent="0.2">
      <c r="E202" s="1503" t="s">
        <v>691</v>
      </c>
      <c r="F202" s="1504"/>
      <c r="G202" s="1504"/>
      <c r="H202" s="1505"/>
      <c r="I202" s="1505"/>
      <c r="J202" s="1505"/>
      <c r="K202" s="1505"/>
      <c r="L202" s="1505"/>
      <c r="M202" s="1505"/>
      <c r="N202" s="1506"/>
      <c r="O202" s="442"/>
    </row>
    <row r="203" spans="4:15" ht="15.75" customHeight="1" x14ac:dyDescent="0.2">
      <c r="E203" s="1492" t="str">
        <f>E9</f>
        <v>WG CHAIR - Bruce Kraemer (Marvell)</v>
      </c>
      <c r="F203" s="1493"/>
      <c r="G203" s="1493"/>
      <c r="H203" s="1493"/>
      <c r="I203" s="1493"/>
      <c r="J203" s="1493"/>
      <c r="K203" s="1493"/>
      <c r="L203" s="1493"/>
      <c r="M203" s="1493"/>
      <c r="N203" s="1494"/>
      <c r="O203" s="442"/>
    </row>
    <row r="204" spans="4:15" ht="15.75" customHeight="1" x14ac:dyDescent="0.2">
      <c r="E204" s="1492" t="str">
        <f>E10</f>
        <v>WG  VICE-CHAIR - Jon Rosdahl (CSR) -- WG  VICE-CHAIR - Adrian Stephens (Intel)</v>
      </c>
      <c r="F204" s="1493"/>
      <c r="G204" s="1493"/>
      <c r="H204" s="1493"/>
      <c r="I204" s="1493"/>
      <c r="J204" s="1493"/>
      <c r="K204" s="1493"/>
      <c r="L204" s="1493"/>
      <c r="M204" s="1493"/>
      <c r="N204" s="1494"/>
      <c r="O204" s="442"/>
    </row>
    <row r="205" spans="4:15" ht="15.75" customHeight="1" x14ac:dyDescent="0.2">
      <c r="E205" s="1492" t="str">
        <f>E11</f>
        <v>WG SECRETARY - STEPHEN MCCANN (RIM)</v>
      </c>
      <c r="F205" s="1493"/>
      <c r="G205" s="1493"/>
      <c r="H205" s="1493"/>
      <c r="I205" s="1493"/>
      <c r="J205" s="1493"/>
      <c r="K205" s="1493"/>
      <c r="L205" s="1493"/>
      <c r="M205" s="1493"/>
      <c r="N205" s="1494"/>
      <c r="O205" s="442"/>
    </row>
    <row r="206" spans="4:15" ht="15.75" customHeight="1" x14ac:dyDescent="0.2">
      <c r="E206" s="1200"/>
      <c r="F206" s="1167"/>
      <c r="G206" s="1200"/>
      <c r="H206" s="32"/>
      <c r="I206" s="32"/>
      <c r="J206" s="1499" t="str">
        <f>Title!$B$4</f>
        <v>R6</v>
      </c>
      <c r="K206" s="32"/>
      <c r="L206" s="213"/>
      <c r="M206" s="1115"/>
      <c r="N206" s="225"/>
      <c r="O206" s="442"/>
    </row>
    <row r="207" spans="4:15" ht="15.75" customHeight="1" x14ac:dyDescent="0.2">
      <c r="E207" s="1200"/>
      <c r="F207" s="1167"/>
      <c r="G207" s="1200"/>
      <c r="H207" s="32"/>
      <c r="I207" s="32"/>
      <c r="J207" s="1500"/>
      <c r="K207" s="32"/>
      <c r="L207" s="213"/>
      <c r="M207" s="1501" t="s">
        <v>162</v>
      </c>
      <c r="N207" s="1501"/>
      <c r="O207" s="442"/>
    </row>
    <row r="208" spans="4:15" ht="15.75" customHeight="1" x14ac:dyDescent="0.25">
      <c r="E208" s="1206"/>
      <c r="F208" s="214"/>
      <c r="G208" s="1206"/>
      <c r="H208" s="1033"/>
      <c r="I208" s="25"/>
      <c r="J208" s="159"/>
      <c r="K208" s="159"/>
      <c r="L208" s="25"/>
      <c r="M208" s="1502"/>
      <c r="N208" s="1502"/>
      <c r="O208" s="442"/>
    </row>
    <row r="209" spans="4:15" ht="15.75" customHeight="1" x14ac:dyDescent="0.25">
      <c r="E209" s="1206">
        <v>1</v>
      </c>
      <c r="F209" s="214"/>
      <c r="G209" s="1206"/>
      <c r="H209" s="160"/>
      <c r="I209" s="160"/>
      <c r="J209" s="419" t="s">
        <v>158</v>
      </c>
      <c r="K209" s="161" t="s">
        <v>208</v>
      </c>
      <c r="L209" s="1093" t="s">
        <v>271</v>
      </c>
      <c r="M209" s="785">
        <v>1</v>
      </c>
      <c r="N209" s="228">
        <f>TIME(8,0,0)</f>
        <v>0.33333333333333331</v>
      </c>
      <c r="O209" s="442"/>
    </row>
    <row r="210" spans="4:15" ht="35.25" customHeight="1" x14ac:dyDescent="0.25">
      <c r="E210" s="1206"/>
      <c r="F210" s="214">
        <v>1.1000000000000001</v>
      </c>
      <c r="G210" s="1206"/>
      <c r="H210" s="160"/>
      <c r="I210" s="160" t="s">
        <v>2</v>
      </c>
      <c r="J210" s="162" t="s">
        <v>185</v>
      </c>
      <c r="K210" s="161" t="s">
        <v>208</v>
      </c>
      <c r="L210" s="327" t="s">
        <v>271</v>
      </c>
      <c r="M210" s="785">
        <v>3</v>
      </c>
      <c r="N210" s="228">
        <f>N209+TIME(0,M209,0)</f>
        <v>0.33402777777777776</v>
      </c>
      <c r="O210" s="442"/>
    </row>
    <row r="211" spans="4:15" ht="15.75" customHeight="1" x14ac:dyDescent="0.25">
      <c r="E211" s="1206"/>
      <c r="F211" s="214"/>
      <c r="G211" s="1206"/>
      <c r="H211" s="160"/>
      <c r="I211" s="160"/>
      <c r="J211" s="162"/>
      <c r="K211" s="161"/>
      <c r="L211" s="327"/>
      <c r="M211" s="785"/>
      <c r="N211" s="228"/>
      <c r="O211" s="442"/>
    </row>
    <row r="212" spans="4:15" ht="15.75" customHeight="1" x14ac:dyDescent="0.25">
      <c r="E212" s="1206">
        <v>2</v>
      </c>
      <c r="F212" s="214"/>
      <c r="G212" s="1206"/>
      <c r="H212" s="160"/>
      <c r="I212" s="160" t="s">
        <v>0</v>
      </c>
      <c r="J212" s="419" t="s">
        <v>216</v>
      </c>
      <c r="K212" s="161" t="s">
        <v>208</v>
      </c>
      <c r="L212" s="327" t="s">
        <v>271</v>
      </c>
      <c r="M212" s="785">
        <v>3</v>
      </c>
      <c r="N212" s="228">
        <f>N210+TIME(0,M210,0)</f>
        <v>0.33611111111111108</v>
      </c>
      <c r="O212" s="442"/>
    </row>
    <row r="213" spans="4:15" ht="15.75" customHeight="1" x14ac:dyDescent="0.25">
      <c r="E213" s="1206"/>
      <c r="F213" s="214">
        <f>E212+0.01</f>
        <v>2.0099999999999998</v>
      </c>
      <c r="G213" s="1206"/>
      <c r="H213" s="160"/>
      <c r="I213" s="160" t="s">
        <v>0</v>
      </c>
      <c r="J213" s="340" t="s">
        <v>321</v>
      </c>
      <c r="K213" s="161" t="s">
        <v>208</v>
      </c>
      <c r="L213" s="327" t="s">
        <v>271</v>
      </c>
      <c r="M213" s="785"/>
      <c r="N213" s="228"/>
      <c r="O213" s="442"/>
    </row>
    <row r="214" spans="4:15" ht="15.75" customHeight="1" x14ac:dyDescent="0.25">
      <c r="E214" s="1206"/>
      <c r="F214" s="214">
        <f>F213+0.01</f>
        <v>2.0199999999999996</v>
      </c>
      <c r="G214" s="1206"/>
      <c r="H214" s="160"/>
      <c r="I214" s="160" t="s">
        <v>0</v>
      </c>
      <c r="J214" s="327" t="s">
        <v>145</v>
      </c>
      <c r="K214" s="161" t="s">
        <v>208</v>
      </c>
      <c r="L214" s="327" t="s">
        <v>284</v>
      </c>
      <c r="M214" s="1474" t="s">
        <v>172</v>
      </c>
      <c r="N214" s="1475"/>
      <c r="O214" s="442"/>
    </row>
    <row r="215" spans="4:15" ht="15.75" customHeight="1" x14ac:dyDescent="0.25">
      <c r="E215" s="1206"/>
      <c r="F215" s="214">
        <f t="shared" ref="F215:F225" si="13">F214+0.01</f>
        <v>2.0299999999999994</v>
      </c>
      <c r="G215" s="1206"/>
      <c r="H215" s="160"/>
      <c r="I215" s="160" t="s">
        <v>0</v>
      </c>
      <c r="J215" s="327" t="s">
        <v>199</v>
      </c>
      <c r="K215" s="161" t="s">
        <v>208</v>
      </c>
      <c r="L215" s="327" t="s">
        <v>210</v>
      </c>
      <c r="M215" s="1474"/>
      <c r="N215" s="1475"/>
      <c r="O215" s="442"/>
    </row>
    <row r="216" spans="4:15" ht="15.75" customHeight="1" x14ac:dyDescent="0.25">
      <c r="E216" s="1206"/>
      <c r="F216" s="214">
        <f t="shared" si="13"/>
        <v>2.0399999999999991</v>
      </c>
      <c r="G216" s="1206"/>
      <c r="H216" s="160"/>
      <c r="I216" s="160" t="s">
        <v>0</v>
      </c>
      <c r="J216" s="327" t="s">
        <v>198</v>
      </c>
      <c r="K216" s="161" t="s">
        <v>208</v>
      </c>
      <c r="L216" s="327" t="s">
        <v>210</v>
      </c>
      <c r="M216" s="1474"/>
      <c r="N216" s="1475"/>
      <c r="O216" s="442"/>
    </row>
    <row r="217" spans="4:15" ht="15.75" customHeight="1" x14ac:dyDescent="0.25">
      <c r="E217" s="1206"/>
      <c r="F217" s="214">
        <f t="shared" si="13"/>
        <v>2.0499999999999989</v>
      </c>
      <c r="G217" s="1206"/>
      <c r="H217" s="160"/>
      <c r="I217" s="160" t="s">
        <v>0</v>
      </c>
      <c r="J217" s="327" t="s">
        <v>191</v>
      </c>
      <c r="K217" s="161" t="s">
        <v>208</v>
      </c>
      <c r="L217" s="327" t="s">
        <v>197</v>
      </c>
      <c r="M217" s="1474"/>
      <c r="N217" s="1475"/>
      <c r="O217" s="442"/>
    </row>
    <row r="218" spans="4:15" ht="15.75" customHeight="1" x14ac:dyDescent="0.25">
      <c r="E218" s="1206"/>
      <c r="F218" s="214">
        <f t="shared" si="13"/>
        <v>2.0599999999999987</v>
      </c>
      <c r="G218" s="1206"/>
      <c r="H218" s="160"/>
      <c r="I218" s="160" t="s">
        <v>0</v>
      </c>
      <c r="J218" s="327" t="s">
        <v>196</v>
      </c>
      <c r="K218" s="161" t="s">
        <v>208</v>
      </c>
      <c r="L218" s="327" t="s">
        <v>210</v>
      </c>
      <c r="M218" s="1474"/>
      <c r="N218" s="1476"/>
      <c r="O218" s="442"/>
    </row>
    <row r="219" spans="4:15" ht="15.75" customHeight="1" x14ac:dyDescent="0.25">
      <c r="E219" s="1206"/>
      <c r="F219" s="214">
        <f t="shared" si="13"/>
        <v>2.0699999999999985</v>
      </c>
      <c r="G219" s="1206"/>
      <c r="H219" s="160"/>
      <c r="I219" s="160" t="s">
        <v>0</v>
      </c>
      <c r="J219" s="327" t="s">
        <v>458</v>
      </c>
      <c r="K219" s="161" t="s">
        <v>208</v>
      </c>
      <c r="L219" s="327" t="s">
        <v>421</v>
      </c>
      <c r="M219" s="785"/>
      <c r="N219" s="228"/>
      <c r="O219" s="442"/>
    </row>
    <row r="220" spans="4:15" ht="15.75" customHeight="1" x14ac:dyDescent="0.25">
      <c r="E220" s="1206"/>
      <c r="F220" s="214">
        <f t="shared" si="13"/>
        <v>2.0799999999999983</v>
      </c>
      <c r="G220" s="1206"/>
      <c r="H220" s="160"/>
      <c r="I220" s="160" t="s">
        <v>0</v>
      </c>
      <c r="J220" s="340" t="s">
        <v>695</v>
      </c>
      <c r="K220" s="161" t="s">
        <v>208</v>
      </c>
      <c r="L220" s="327" t="s">
        <v>271</v>
      </c>
      <c r="M220" s="785">
        <v>2</v>
      </c>
      <c r="N220" s="228">
        <f>N212+TIME(0,M212,0)</f>
        <v>0.33819444444444441</v>
      </c>
      <c r="O220" s="442"/>
    </row>
    <row r="221" spans="4:15" ht="15.75" customHeight="1" x14ac:dyDescent="0.25">
      <c r="D221" s="457"/>
      <c r="E221" s="1206"/>
      <c r="F221" s="214">
        <f t="shared" si="13"/>
        <v>2.0899999999999981</v>
      </c>
      <c r="G221" s="1206"/>
      <c r="H221" s="160"/>
      <c r="I221" s="160" t="s">
        <v>0</v>
      </c>
      <c r="J221" s="340" t="s">
        <v>696</v>
      </c>
      <c r="K221" s="161" t="s">
        <v>208</v>
      </c>
      <c r="L221" s="327" t="s">
        <v>271</v>
      </c>
      <c r="M221" s="785">
        <v>5</v>
      </c>
      <c r="N221" s="228">
        <f>N220+TIME(0,M220,0)</f>
        <v>0.33958333333333329</v>
      </c>
      <c r="O221" s="442"/>
    </row>
    <row r="222" spans="4:15" ht="15.75" customHeight="1" x14ac:dyDescent="0.25">
      <c r="D222" s="457"/>
      <c r="E222" s="1206"/>
      <c r="F222" s="214">
        <f t="shared" si="13"/>
        <v>2.0999999999999979</v>
      </c>
      <c r="G222" s="1206"/>
      <c r="H222" s="160"/>
      <c r="I222" s="160" t="s">
        <v>0</v>
      </c>
      <c r="J222" s="461" t="s">
        <v>697</v>
      </c>
      <c r="K222" s="161" t="s">
        <v>208</v>
      </c>
      <c r="L222" s="327" t="s">
        <v>271</v>
      </c>
      <c r="M222" s="785">
        <v>3</v>
      </c>
      <c r="N222" s="228">
        <f>N221+TIME(0,M221,0)</f>
        <v>0.3430555555555555</v>
      </c>
      <c r="O222" s="129"/>
    </row>
    <row r="223" spans="4:15" ht="15.75" customHeight="1" x14ac:dyDescent="0.25">
      <c r="E223" s="1206"/>
      <c r="F223" s="214">
        <f t="shared" si="13"/>
        <v>2.1099999999999977</v>
      </c>
      <c r="G223" s="1206"/>
      <c r="H223" s="160"/>
      <c r="I223" s="160" t="s">
        <v>0</v>
      </c>
      <c r="J223" s="340" t="s">
        <v>681</v>
      </c>
      <c r="K223" s="418" t="s">
        <v>208</v>
      </c>
      <c r="L223" s="327" t="s">
        <v>271</v>
      </c>
      <c r="M223" s="785">
        <v>3</v>
      </c>
      <c r="N223" s="228">
        <f>N222+TIME(0,M222,0)</f>
        <v>0.34513888888888883</v>
      </c>
      <c r="O223" s="129"/>
    </row>
    <row r="224" spans="4:15" ht="15.75" customHeight="1" x14ac:dyDescent="0.25">
      <c r="E224" s="1206"/>
      <c r="F224" s="214">
        <f t="shared" si="13"/>
        <v>2.1199999999999974</v>
      </c>
      <c r="G224" s="1206"/>
      <c r="H224" s="160"/>
      <c r="I224" s="160" t="s">
        <v>0</v>
      </c>
      <c r="J224" s="1083" t="s">
        <v>682</v>
      </c>
      <c r="K224" s="1084" t="s">
        <v>208</v>
      </c>
      <c r="L224" s="1085" t="s">
        <v>271</v>
      </c>
      <c r="M224" s="1128">
        <v>3</v>
      </c>
      <c r="N224" s="228">
        <f>N223+TIME(0,M223,0)</f>
        <v>0.34722222222222215</v>
      </c>
      <c r="O224" s="83"/>
    </row>
    <row r="225" spans="5:15" ht="15.75" customHeight="1" x14ac:dyDescent="0.25">
      <c r="E225" s="1206"/>
      <c r="F225" s="214">
        <f t="shared" si="13"/>
        <v>2.1299999999999972</v>
      </c>
      <c r="G225" s="1206"/>
      <c r="H225" s="160"/>
      <c r="I225" s="160" t="s">
        <v>0</v>
      </c>
      <c r="J225" s="206"/>
      <c r="K225" s="161"/>
      <c r="L225" s="327"/>
      <c r="M225" s="785"/>
      <c r="N225" s="228">
        <f>N224+TIME(0,M224,0)</f>
        <v>0.34930555555555548</v>
      </c>
      <c r="O225" s="83"/>
    </row>
    <row r="226" spans="5:15" ht="15.75" customHeight="1" x14ac:dyDescent="0.25">
      <c r="E226" s="1206">
        <v>3</v>
      </c>
      <c r="F226" s="214"/>
      <c r="G226" s="1206"/>
      <c r="H226" s="160"/>
      <c r="I226" s="160"/>
      <c r="J226" s="419" t="s">
        <v>200</v>
      </c>
      <c r="K226" s="161"/>
      <c r="L226" s="327"/>
      <c r="M226" s="785"/>
      <c r="N226" s="228"/>
      <c r="O226" s="129"/>
    </row>
    <row r="227" spans="5:15" ht="15.75" customHeight="1" x14ac:dyDescent="0.25">
      <c r="E227" s="1206"/>
      <c r="F227" s="214"/>
      <c r="G227" s="1206"/>
      <c r="H227" s="160"/>
      <c r="I227" s="160"/>
      <c r="J227" s="162"/>
      <c r="K227" s="161"/>
      <c r="L227" s="327"/>
      <c r="M227" s="785"/>
      <c r="N227" s="228"/>
      <c r="O227" s="129"/>
    </row>
    <row r="228" spans="5:15" ht="15.75" customHeight="1" x14ac:dyDescent="0.25">
      <c r="E228" s="1206"/>
      <c r="F228" s="214">
        <v>3.1</v>
      </c>
      <c r="G228" s="1206"/>
      <c r="H228" s="160"/>
      <c r="I228" s="160"/>
      <c r="J228" s="207" t="s">
        <v>237</v>
      </c>
      <c r="K228" s="161"/>
      <c r="L228" s="327"/>
      <c r="M228" s="785"/>
      <c r="N228" s="228"/>
      <c r="O228" s="83"/>
    </row>
    <row r="229" spans="5:15" ht="15.75" customHeight="1" x14ac:dyDescent="0.25">
      <c r="E229" s="1206"/>
      <c r="F229" s="214">
        <v>3.1</v>
      </c>
      <c r="G229" s="1206">
        <v>1</v>
      </c>
      <c r="H229" s="160"/>
      <c r="I229" s="160" t="s">
        <v>49</v>
      </c>
      <c r="J229" s="162" t="s">
        <v>174</v>
      </c>
      <c r="K229" s="161" t="s">
        <v>208</v>
      </c>
      <c r="L229" s="327" t="s">
        <v>271</v>
      </c>
      <c r="M229" s="785">
        <v>1</v>
      </c>
      <c r="N229" s="228">
        <f>N225+TIME(0,M225,0)</f>
        <v>0.34930555555555548</v>
      </c>
      <c r="O229" s="129"/>
    </row>
    <row r="230" spans="5:15" ht="15.75" customHeight="1" x14ac:dyDescent="0.25">
      <c r="E230" s="1206"/>
      <c r="F230" s="214">
        <v>3.1</v>
      </c>
      <c r="G230" s="1206">
        <f>G229+1</f>
        <v>2</v>
      </c>
      <c r="H230" s="160"/>
      <c r="I230" s="160" t="s">
        <v>49</v>
      </c>
      <c r="J230" s="162" t="s">
        <v>318</v>
      </c>
      <c r="K230" s="161" t="s">
        <v>6</v>
      </c>
      <c r="L230" s="327" t="s">
        <v>165</v>
      </c>
      <c r="M230" s="785">
        <v>3</v>
      </c>
      <c r="N230" s="228">
        <f>N229+TIME(0,M229,0)</f>
        <v>0.34999999999999992</v>
      </c>
      <c r="O230" s="762"/>
    </row>
    <row r="231" spans="5:15" ht="15.75" customHeight="1" x14ac:dyDescent="0.25">
      <c r="E231" s="1206"/>
      <c r="F231" s="214">
        <v>3.1</v>
      </c>
      <c r="G231" s="1206">
        <f>G230+1</f>
        <v>3</v>
      </c>
      <c r="H231" s="160"/>
      <c r="I231" s="160" t="s">
        <v>49</v>
      </c>
      <c r="J231" s="162" t="s">
        <v>317</v>
      </c>
      <c r="K231" s="161" t="s">
        <v>208</v>
      </c>
      <c r="L231" s="327" t="s">
        <v>141</v>
      </c>
      <c r="M231" s="785">
        <v>3</v>
      </c>
      <c r="N231" s="228">
        <f>N230+TIME(0,M230,0)</f>
        <v>0.35208333333333325</v>
      </c>
      <c r="O231" s="129"/>
    </row>
    <row r="232" spans="5:15" ht="15.75" customHeight="1" x14ac:dyDescent="0.25">
      <c r="E232" s="1206"/>
      <c r="F232" s="214">
        <v>3.1</v>
      </c>
      <c r="G232" s="1206">
        <f>G230+1</f>
        <v>3</v>
      </c>
      <c r="H232" s="160"/>
      <c r="I232" s="160" t="s">
        <v>49</v>
      </c>
      <c r="J232" s="450" t="s">
        <v>173</v>
      </c>
      <c r="K232" s="451" t="s">
        <v>208</v>
      </c>
      <c r="L232" s="452" t="s">
        <v>141</v>
      </c>
      <c r="M232" s="785">
        <v>3</v>
      </c>
      <c r="N232" s="228">
        <f t="shared" ref="N232:N240" si="14">N231+TIME(0,M231,0)</f>
        <v>0.35416666666666657</v>
      </c>
      <c r="O232" s="129"/>
    </row>
    <row r="233" spans="5:15" ht="15.75" customHeight="1" x14ac:dyDescent="0.25">
      <c r="E233" s="1206"/>
      <c r="F233" s="214">
        <v>3.1</v>
      </c>
      <c r="G233" s="1206">
        <f t="shared" ref="G233:G241" si="15">G232+1</f>
        <v>4</v>
      </c>
      <c r="H233" s="160"/>
      <c r="I233" s="160" t="s">
        <v>49</v>
      </c>
      <c r="J233" s="1086"/>
      <c r="K233" s="1084"/>
      <c r="L233" s="1085"/>
      <c r="M233" s="1128">
        <v>7</v>
      </c>
      <c r="N233" s="228">
        <f t="shared" si="14"/>
        <v>0.3562499999999999</v>
      </c>
      <c r="O233" s="129"/>
    </row>
    <row r="234" spans="5:15" ht="15.75" customHeight="1" x14ac:dyDescent="0.25">
      <c r="E234" s="1206"/>
      <c r="F234" s="214">
        <v>3.1</v>
      </c>
      <c r="G234" s="1206">
        <f t="shared" si="15"/>
        <v>5</v>
      </c>
      <c r="H234" s="160"/>
      <c r="I234" s="160" t="s">
        <v>49</v>
      </c>
      <c r="J234" s="1086"/>
      <c r="K234" s="1084"/>
      <c r="L234" s="1085"/>
      <c r="M234" s="1128">
        <v>15</v>
      </c>
      <c r="N234" s="228">
        <f t="shared" si="14"/>
        <v>0.36111111111111099</v>
      </c>
      <c r="O234" s="129"/>
    </row>
    <row r="235" spans="5:15" ht="15.75" customHeight="1" x14ac:dyDescent="0.25">
      <c r="E235" s="1206"/>
      <c r="F235" s="214">
        <v>3.1</v>
      </c>
      <c r="G235" s="1206">
        <f t="shared" si="15"/>
        <v>6</v>
      </c>
      <c r="H235" s="160"/>
      <c r="I235" s="160" t="s">
        <v>49</v>
      </c>
      <c r="M235" s="1100"/>
      <c r="N235" s="228">
        <f t="shared" si="14"/>
        <v>0.37152777777777768</v>
      </c>
      <c r="O235" s="129"/>
    </row>
    <row r="236" spans="5:15" ht="15.75" customHeight="1" x14ac:dyDescent="0.25">
      <c r="E236" s="1206"/>
      <c r="F236" s="214">
        <v>3.1</v>
      </c>
      <c r="G236" s="1206">
        <f t="shared" si="15"/>
        <v>7</v>
      </c>
      <c r="H236" s="160"/>
      <c r="I236" s="160" t="s">
        <v>49</v>
      </c>
      <c r="J236" s="162" t="s">
        <v>316</v>
      </c>
      <c r="K236" s="161" t="s">
        <v>208</v>
      </c>
      <c r="L236" s="327" t="s">
        <v>450</v>
      </c>
      <c r="M236" s="785">
        <v>3</v>
      </c>
      <c r="N236" s="228">
        <f t="shared" si="14"/>
        <v>0.37152777777777768</v>
      </c>
      <c r="O236" s="129"/>
    </row>
    <row r="237" spans="5:15" ht="15.75" customHeight="1" x14ac:dyDescent="0.25">
      <c r="E237" s="1206"/>
      <c r="F237" s="214">
        <v>3.1</v>
      </c>
      <c r="G237" s="1206">
        <f t="shared" si="15"/>
        <v>8</v>
      </c>
      <c r="H237" s="160"/>
      <c r="I237" s="160" t="s">
        <v>49</v>
      </c>
      <c r="M237" s="1100"/>
      <c r="N237" s="228">
        <f t="shared" si="14"/>
        <v>0.37361111111111101</v>
      </c>
      <c r="O237" s="129"/>
    </row>
    <row r="238" spans="5:15" ht="15.75" customHeight="1" x14ac:dyDescent="0.25">
      <c r="E238" s="1206"/>
      <c r="F238" s="214">
        <v>3.1</v>
      </c>
      <c r="G238" s="1206">
        <f t="shared" si="15"/>
        <v>9</v>
      </c>
      <c r="H238" s="160"/>
      <c r="I238" s="160" t="s">
        <v>49</v>
      </c>
      <c r="M238" s="785"/>
      <c r="N238" s="228">
        <f t="shared" si="14"/>
        <v>0.37361111111111101</v>
      </c>
      <c r="O238" s="129"/>
    </row>
    <row r="239" spans="5:15" ht="15.75" customHeight="1" x14ac:dyDescent="0.25">
      <c r="E239" s="1206"/>
      <c r="F239" s="214">
        <v>3.1</v>
      </c>
      <c r="G239" s="1206">
        <f t="shared" si="15"/>
        <v>10</v>
      </c>
      <c r="H239" s="160"/>
      <c r="I239" s="160"/>
      <c r="J239" s="206"/>
      <c r="K239" s="161" t="s">
        <v>208</v>
      </c>
      <c r="L239" s="327"/>
      <c r="M239" s="785"/>
      <c r="N239" s="228">
        <f t="shared" si="14"/>
        <v>0.37361111111111101</v>
      </c>
      <c r="O239" s="129"/>
    </row>
    <row r="240" spans="5:15" ht="15.75" customHeight="1" x14ac:dyDescent="0.25">
      <c r="E240" s="1206"/>
      <c r="F240" s="214">
        <v>3.1</v>
      </c>
      <c r="G240" s="1206">
        <f t="shared" si="15"/>
        <v>11</v>
      </c>
      <c r="H240" s="160"/>
      <c r="I240" s="160"/>
      <c r="J240" s="206"/>
      <c r="K240" s="161" t="s">
        <v>208</v>
      </c>
      <c r="L240" s="327"/>
      <c r="M240" s="785"/>
      <c r="N240" s="228">
        <f t="shared" si="14"/>
        <v>0.37361111111111101</v>
      </c>
      <c r="O240" s="129"/>
    </row>
    <row r="241" spans="5:15" ht="15.75" customHeight="1" x14ac:dyDescent="0.25">
      <c r="E241" s="1206"/>
      <c r="F241" s="214">
        <v>3.1</v>
      </c>
      <c r="G241" s="1206">
        <f t="shared" si="15"/>
        <v>12</v>
      </c>
      <c r="H241" s="160"/>
      <c r="I241" s="160"/>
      <c r="J241" s="206"/>
      <c r="K241" s="161" t="s">
        <v>208</v>
      </c>
      <c r="L241" s="327"/>
      <c r="M241" s="785"/>
      <c r="N241" s="228">
        <f>N240+TIME(0,M240,0)</f>
        <v>0.37361111111111101</v>
      </c>
      <c r="O241" s="129"/>
    </row>
    <row r="242" spans="5:15" ht="15.75" customHeight="1" x14ac:dyDescent="0.25">
      <c r="E242" s="1206"/>
      <c r="F242" s="214"/>
      <c r="G242" s="1206"/>
      <c r="H242" s="160"/>
      <c r="I242" s="160"/>
      <c r="J242" s="206"/>
      <c r="K242" s="161"/>
      <c r="L242" s="327"/>
      <c r="M242" s="785"/>
      <c r="N242" s="228"/>
      <c r="O242" s="129"/>
    </row>
    <row r="243" spans="5:15" ht="15.75" customHeight="1" x14ac:dyDescent="0.25">
      <c r="E243" s="1206"/>
      <c r="F243" s="214">
        <v>3.2</v>
      </c>
      <c r="G243" s="1206"/>
      <c r="H243" s="160"/>
      <c r="I243" s="160"/>
      <c r="J243" s="207" t="s">
        <v>442</v>
      </c>
      <c r="K243" s="161"/>
      <c r="L243" s="327"/>
      <c r="M243" s="785"/>
      <c r="N243" s="228">
        <f>N241+TIME(0,M241,0)</f>
        <v>0.37361111111111101</v>
      </c>
      <c r="O243" s="797"/>
    </row>
    <row r="244" spans="5:15" ht="15.75" customHeight="1" x14ac:dyDescent="0.25">
      <c r="E244" s="1206"/>
      <c r="F244" s="214">
        <v>3.2</v>
      </c>
      <c r="G244" s="1206">
        <v>1</v>
      </c>
      <c r="H244" s="160"/>
      <c r="I244" s="160" t="s">
        <v>49</v>
      </c>
      <c r="J244" s="162" t="s">
        <v>302</v>
      </c>
      <c r="K244" s="161" t="s">
        <v>208</v>
      </c>
      <c r="L244" s="327" t="s">
        <v>264</v>
      </c>
      <c r="M244" s="785">
        <v>3</v>
      </c>
      <c r="N244" s="228">
        <f>N243+TIME(0,M243,0)</f>
        <v>0.37361111111111101</v>
      </c>
      <c r="O244" s="797"/>
    </row>
    <row r="245" spans="5:15" ht="15.75" customHeight="1" x14ac:dyDescent="0.25">
      <c r="E245" s="1206"/>
      <c r="F245" s="214">
        <v>3.2</v>
      </c>
      <c r="G245" s="1206">
        <f>G244+1</f>
        <v>2</v>
      </c>
      <c r="H245" s="160"/>
      <c r="I245" s="160" t="s">
        <v>49</v>
      </c>
      <c r="J245" s="162" t="s">
        <v>282</v>
      </c>
      <c r="K245" s="161" t="s">
        <v>208</v>
      </c>
      <c r="L245" s="177" t="s">
        <v>102</v>
      </c>
      <c r="M245" s="785">
        <v>3</v>
      </c>
      <c r="N245" s="228">
        <f>N244+TIME(0,M244,0)</f>
        <v>0.37569444444444433</v>
      </c>
      <c r="O245" s="797"/>
    </row>
    <row r="246" spans="5:15" ht="15.75" customHeight="1" x14ac:dyDescent="0.25">
      <c r="E246" s="1206"/>
      <c r="F246" s="214">
        <v>3.2</v>
      </c>
      <c r="G246" s="1206">
        <f>G245+1</f>
        <v>3</v>
      </c>
      <c r="H246" s="160"/>
      <c r="I246" s="160" t="s">
        <v>49</v>
      </c>
      <c r="J246" s="986" t="s">
        <v>335</v>
      </c>
      <c r="K246" s="986" t="s">
        <v>208</v>
      </c>
      <c r="L246" s="177" t="s">
        <v>179</v>
      </c>
      <c r="M246" s="785">
        <v>3</v>
      </c>
      <c r="N246" s="228">
        <f t="shared" ref="N246:N267" si="16">N245+TIME(0,M245,0)</f>
        <v>0.37777777777777766</v>
      </c>
      <c r="O246" s="797"/>
    </row>
    <row r="247" spans="5:15" ht="15.75" customHeight="1" x14ac:dyDescent="0.25">
      <c r="E247" s="1206"/>
      <c r="F247" s="214">
        <v>3.2</v>
      </c>
      <c r="G247" s="1206">
        <f>G246+1</f>
        <v>4</v>
      </c>
      <c r="H247" s="160"/>
      <c r="I247" s="160" t="s">
        <v>49</v>
      </c>
      <c r="J247" s="986" t="s">
        <v>103</v>
      </c>
      <c r="K247" s="986" t="s">
        <v>208</v>
      </c>
      <c r="L247" s="177" t="s">
        <v>148</v>
      </c>
      <c r="M247" s="785">
        <v>3</v>
      </c>
      <c r="N247" s="228">
        <f t="shared" si="16"/>
        <v>0.37986111111111098</v>
      </c>
      <c r="O247" s="797"/>
    </row>
    <row r="248" spans="5:15" ht="15.75" customHeight="1" x14ac:dyDescent="0.25">
      <c r="E248" s="1206"/>
      <c r="F248" s="214">
        <v>3.2</v>
      </c>
      <c r="G248" s="1206">
        <f>G247+1</f>
        <v>5</v>
      </c>
      <c r="H248" s="160"/>
      <c r="I248" s="160" t="s">
        <v>49</v>
      </c>
      <c r="J248" s="986" t="s">
        <v>428</v>
      </c>
      <c r="K248" s="986" t="s">
        <v>208</v>
      </c>
      <c r="L248" s="177" t="s">
        <v>271</v>
      </c>
      <c r="M248" s="785">
        <v>3</v>
      </c>
      <c r="N248" s="228">
        <f t="shared" si="16"/>
        <v>0.38194444444444431</v>
      </c>
      <c r="O248" s="797"/>
    </row>
    <row r="249" spans="5:15" ht="15.75" customHeight="1" x14ac:dyDescent="0.25">
      <c r="E249" s="1206"/>
      <c r="F249" s="214">
        <v>3.2</v>
      </c>
      <c r="G249" s="1206">
        <f>G248+1</f>
        <v>6</v>
      </c>
      <c r="H249" s="160"/>
      <c r="I249" s="160" t="s">
        <v>49</v>
      </c>
      <c r="J249" s="458"/>
      <c r="K249" s="459"/>
      <c r="L249" s="460"/>
      <c r="M249" s="1129"/>
      <c r="N249" s="228">
        <f t="shared" si="16"/>
        <v>0.38402777777777763</v>
      </c>
      <c r="O249" s="797"/>
    </row>
    <row r="250" spans="5:15" ht="15.75" customHeight="1" x14ac:dyDescent="0.25">
      <c r="E250" s="1206"/>
      <c r="F250" s="214"/>
      <c r="G250" s="1206"/>
      <c r="H250" s="160"/>
      <c r="I250" s="160"/>
      <c r="J250" s="458"/>
      <c r="K250" s="459"/>
      <c r="L250" s="460"/>
      <c r="M250" s="1129"/>
      <c r="N250" s="228">
        <f t="shared" si="16"/>
        <v>0.38402777777777763</v>
      </c>
      <c r="O250" s="797"/>
    </row>
    <row r="251" spans="5:15" ht="15.75" customHeight="1" x14ac:dyDescent="0.25">
      <c r="E251" s="1206"/>
      <c r="F251" s="214"/>
      <c r="G251" s="1206"/>
      <c r="H251" s="160"/>
      <c r="I251" s="160"/>
      <c r="J251" s="162"/>
      <c r="K251" s="161"/>
      <c r="L251" s="327"/>
      <c r="M251" s="785"/>
      <c r="N251" s="228">
        <f t="shared" si="16"/>
        <v>0.38402777777777763</v>
      </c>
      <c r="O251" s="797"/>
    </row>
    <row r="252" spans="5:15" ht="15.75" customHeight="1" x14ac:dyDescent="0.25">
      <c r="E252" s="1206"/>
      <c r="F252" s="214">
        <v>3.3</v>
      </c>
      <c r="G252" s="1206"/>
      <c r="H252" s="160"/>
      <c r="I252" s="160"/>
      <c r="J252" s="1016" t="s">
        <v>236</v>
      </c>
      <c r="K252" s="986"/>
      <c r="L252" s="986"/>
      <c r="M252" s="785"/>
      <c r="N252" s="228">
        <f t="shared" si="16"/>
        <v>0.38402777777777763</v>
      </c>
      <c r="O252" s="797"/>
    </row>
    <row r="253" spans="5:15" ht="15.75" customHeight="1" x14ac:dyDescent="0.25">
      <c r="E253" s="1206"/>
      <c r="F253" s="214">
        <v>3.2</v>
      </c>
      <c r="G253" s="1206">
        <v>1</v>
      </c>
      <c r="H253" s="160"/>
      <c r="I253" s="160" t="s">
        <v>49</v>
      </c>
      <c r="J253" s="986" t="s">
        <v>330</v>
      </c>
      <c r="K253" s="986" t="s">
        <v>208</v>
      </c>
      <c r="L253" s="177" t="s">
        <v>464</v>
      </c>
      <c r="M253" s="785">
        <v>3</v>
      </c>
      <c r="N253" s="228">
        <f t="shared" si="16"/>
        <v>0.38402777777777763</v>
      </c>
      <c r="O253" s="797"/>
    </row>
    <row r="254" spans="5:15" ht="15.75" customHeight="1" x14ac:dyDescent="0.25">
      <c r="E254" s="1206"/>
      <c r="F254" s="214">
        <v>3.2</v>
      </c>
      <c r="G254" s="1206">
        <f t="shared" ref="G254:G256" si="17">G253+1</f>
        <v>2</v>
      </c>
      <c r="H254" s="160"/>
      <c r="I254" s="160" t="s">
        <v>49</v>
      </c>
      <c r="J254" s="986" t="s">
        <v>407</v>
      </c>
      <c r="K254" s="986" t="s">
        <v>208</v>
      </c>
      <c r="L254" s="177" t="s">
        <v>411</v>
      </c>
      <c r="M254" s="785">
        <v>3</v>
      </c>
      <c r="N254" s="228">
        <f t="shared" si="16"/>
        <v>0.38611111111111096</v>
      </c>
      <c r="O254" s="797"/>
    </row>
    <row r="255" spans="5:15" ht="15.75" customHeight="1" x14ac:dyDescent="0.25">
      <c r="E255" s="1206"/>
      <c r="F255" s="214">
        <v>3.2</v>
      </c>
      <c r="G255" s="1206">
        <f t="shared" si="17"/>
        <v>3</v>
      </c>
      <c r="H255" s="160"/>
      <c r="I255" s="160" t="s">
        <v>49</v>
      </c>
      <c r="J255" s="986" t="s">
        <v>417</v>
      </c>
      <c r="K255" s="986" t="s">
        <v>208</v>
      </c>
      <c r="L255" s="177" t="s">
        <v>182</v>
      </c>
      <c r="M255" s="785">
        <v>3</v>
      </c>
      <c r="N255" s="228">
        <f t="shared" si="16"/>
        <v>0.38819444444444429</v>
      </c>
      <c r="O255" s="797"/>
    </row>
    <row r="256" spans="5:15" ht="15.75" customHeight="1" x14ac:dyDescent="0.25">
      <c r="E256" s="1206"/>
      <c r="F256" s="214">
        <v>3.2</v>
      </c>
      <c r="G256" s="1206">
        <f t="shared" si="17"/>
        <v>4</v>
      </c>
      <c r="H256" s="160"/>
      <c r="I256" s="160" t="s">
        <v>49</v>
      </c>
      <c r="J256" s="986" t="s">
        <v>426</v>
      </c>
      <c r="K256" s="986" t="s">
        <v>208</v>
      </c>
      <c r="L256" s="177" t="s">
        <v>102</v>
      </c>
      <c r="M256" s="785">
        <v>3</v>
      </c>
      <c r="N256" s="228">
        <f t="shared" si="16"/>
        <v>0.39027777777777761</v>
      </c>
      <c r="O256" s="797"/>
    </row>
    <row r="257" spans="5:15" ht="15.75" customHeight="1" x14ac:dyDescent="0.25">
      <c r="E257" s="1206"/>
      <c r="F257" s="214">
        <v>3.2</v>
      </c>
      <c r="G257" s="1206">
        <f>G256+1</f>
        <v>5</v>
      </c>
      <c r="H257" s="160"/>
      <c r="I257" s="160" t="s">
        <v>49</v>
      </c>
      <c r="J257" s="986" t="s">
        <v>427</v>
      </c>
      <c r="K257" s="986" t="s">
        <v>208</v>
      </c>
      <c r="L257" s="177" t="s">
        <v>148</v>
      </c>
      <c r="M257" s="785">
        <v>3</v>
      </c>
      <c r="N257" s="228">
        <f t="shared" si="16"/>
        <v>0.39236111111111094</v>
      </c>
      <c r="O257" s="797"/>
    </row>
    <row r="258" spans="5:15" ht="15.75" customHeight="1" x14ac:dyDescent="0.25">
      <c r="E258" s="1206"/>
      <c r="F258" s="214">
        <v>3.2</v>
      </c>
      <c r="G258" s="1206">
        <f>G257+1</f>
        <v>6</v>
      </c>
      <c r="H258" s="160"/>
      <c r="I258" s="160" t="s">
        <v>49</v>
      </c>
      <c r="J258" s="986" t="s">
        <v>459</v>
      </c>
      <c r="K258" s="986" t="s">
        <v>208</v>
      </c>
      <c r="L258" s="177" t="s">
        <v>60</v>
      </c>
      <c r="M258" s="785">
        <v>3</v>
      </c>
      <c r="N258" s="228">
        <f>N257+TIME(0,M257,0)</f>
        <v>0.39444444444444426</v>
      </c>
      <c r="O258" s="797"/>
    </row>
    <row r="259" spans="5:15" ht="15.75" customHeight="1" x14ac:dyDescent="0.25">
      <c r="E259" s="1206"/>
      <c r="F259" s="214">
        <v>3.2</v>
      </c>
      <c r="G259" s="1206">
        <f>G258+1</f>
        <v>7</v>
      </c>
      <c r="H259" s="160"/>
      <c r="I259" s="160" t="s">
        <v>49</v>
      </c>
      <c r="J259" s="986" t="s">
        <v>31</v>
      </c>
      <c r="K259" s="986" t="s">
        <v>208</v>
      </c>
      <c r="L259" s="177" t="s">
        <v>452</v>
      </c>
      <c r="M259" s="785">
        <v>3</v>
      </c>
      <c r="N259" s="228">
        <f>N258+TIME(0,M258,0)</f>
        <v>0.39652777777777759</v>
      </c>
      <c r="O259" s="797"/>
    </row>
    <row r="260" spans="5:15" ht="15.75" customHeight="1" x14ac:dyDescent="0.25">
      <c r="E260" s="1206"/>
      <c r="F260" s="214"/>
      <c r="G260" s="1206"/>
      <c r="H260" s="160"/>
      <c r="I260" s="160"/>
      <c r="J260" s="1021"/>
      <c r="K260" s="986"/>
      <c r="L260" s="177"/>
      <c r="M260" s="1099"/>
      <c r="N260" s="228">
        <f>N259+TIME(0,M259,0)</f>
        <v>0.39861111111111092</v>
      </c>
      <c r="O260" s="797"/>
    </row>
    <row r="261" spans="5:15" ht="15.75" customHeight="1" x14ac:dyDescent="0.25">
      <c r="E261" s="1206"/>
      <c r="F261" s="214"/>
      <c r="G261" s="1188"/>
      <c r="H261" s="1004"/>
      <c r="I261" s="1005"/>
      <c r="J261" s="1021"/>
      <c r="K261" s="986"/>
      <c r="L261" s="177"/>
      <c r="M261" s="785"/>
      <c r="N261" s="228">
        <f>N260+TIME(0,M260,0)</f>
        <v>0.39861111111111092</v>
      </c>
      <c r="O261" s="797"/>
    </row>
    <row r="262" spans="5:15" ht="15.75" customHeight="1" x14ac:dyDescent="0.25">
      <c r="E262" s="1206"/>
      <c r="F262" s="214">
        <v>3.4</v>
      </c>
      <c r="G262" s="783"/>
      <c r="H262" s="1004"/>
      <c r="I262" s="169"/>
      <c r="J262" s="1016" t="s">
        <v>160</v>
      </c>
      <c r="K262" s="986"/>
      <c r="L262" s="986"/>
      <c r="M262" s="785"/>
      <c r="N262" s="228">
        <f>N261+TIME(0,M261,0)</f>
        <v>0.39861111111111092</v>
      </c>
      <c r="O262" s="797"/>
    </row>
    <row r="263" spans="5:15" ht="15.75" customHeight="1" x14ac:dyDescent="0.25">
      <c r="E263" s="1206"/>
      <c r="F263" s="214">
        <v>3.4</v>
      </c>
      <c r="G263" s="783">
        <f>G262+1</f>
        <v>1</v>
      </c>
      <c r="H263" s="1004"/>
      <c r="I263" s="169" t="s">
        <v>49</v>
      </c>
      <c r="J263" s="986" t="s">
        <v>546</v>
      </c>
      <c r="K263" s="986" t="s">
        <v>208</v>
      </c>
      <c r="L263" s="177" t="s">
        <v>547</v>
      </c>
      <c r="M263" s="796">
        <v>3</v>
      </c>
      <c r="N263" s="228">
        <f t="shared" si="16"/>
        <v>0.39861111111111092</v>
      </c>
      <c r="O263" s="797"/>
    </row>
    <row r="264" spans="5:15" ht="15.75" customHeight="1" x14ac:dyDescent="0.25">
      <c r="E264" s="1206"/>
      <c r="F264" s="214">
        <v>3.4</v>
      </c>
      <c r="G264" s="783">
        <f>G263+1</f>
        <v>2</v>
      </c>
      <c r="H264" s="1004"/>
      <c r="I264" s="169" t="s">
        <v>49</v>
      </c>
      <c r="J264" s="986" t="s">
        <v>543</v>
      </c>
      <c r="K264" s="986" t="s">
        <v>208</v>
      </c>
      <c r="L264" s="177" t="s">
        <v>141</v>
      </c>
      <c r="M264" s="796">
        <v>3</v>
      </c>
      <c r="N264" s="228">
        <f t="shared" si="16"/>
        <v>0.40069444444444424</v>
      </c>
      <c r="O264" s="797"/>
    </row>
    <row r="265" spans="5:15" ht="15.75" customHeight="1" x14ac:dyDescent="0.25">
      <c r="E265" s="1206"/>
      <c r="F265" s="214">
        <v>3.5</v>
      </c>
      <c r="G265" s="783"/>
      <c r="H265" s="1004"/>
      <c r="I265" s="169" t="s">
        <v>49</v>
      </c>
      <c r="J265" s="1016" t="s">
        <v>301</v>
      </c>
      <c r="K265" s="986"/>
      <c r="L265" s="986"/>
      <c r="M265" s="1100"/>
      <c r="N265" s="228">
        <f t="shared" si="16"/>
        <v>0.40277777777777757</v>
      </c>
      <c r="O265" s="797"/>
    </row>
    <row r="266" spans="5:15" ht="15.75" customHeight="1" x14ac:dyDescent="0.25">
      <c r="E266" s="1206"/>
      <c r="F266" s="214">
        <v>3.5</v>
      </c>
      <c r="G266" s="784">
        <f>G265+1</f>
        <v>1</v>
      </c>
      <c r="H266" s="1004"/>
      <c r="I266" s="169" t="s">
        <v>49</v>
      </c>
      <c r="M266" s="1100"/>
      <c r="N266" s="228">
        <f t="shared" si="16"/>
        <v>0.40277777777777757</v>
      </c>
      <c r="O266" s="797"/>
    </row>
    <row r="267" spans="5:15" ht="15.75" customHeight="1" x14ac:dyDescent="0.25">
      <c r="E267" s="1206"/>
      <c r="F267" s="214"/>
      <c r="G267" s="784"/>
      <c r="H267" s="160"/>
      <c r="I267" s="169"/>
      <c r="J267" s="1032"/>
      <c r="K267" s="994"/>
      <c r="L267" s="168"/>
      <c r="M267" s="785"/>
      <c r="N267" s="228">
        <f t="shared" si="16"/>
        <v>0.40277777777777757</v>
      </c>
      <c r="O267" s="797"/>
    </row>
    <row r="268" spans="5:15" ht="15.75" customHeight="1" x14ac:dyDescent="0.25">
      <c r="E268" s="1206"/>
      <c r="F268" s="214"/>
      <c r="G268" s="784"/>
      <c r="H268" s="160"/>
      <c r="I268" s="160"/>
      <c r="J268" s="1021"/>
      <c r="K268" s="986"/>
      <c r="L268" s="177"/>
      <c r="M268" s="785"/>
      <c r="N268" s="228"/>
      <c r="O268" s="797"/>
    </row>
    <row r="269" spans="5:15" ht="15.75" customHeight="1" x14ac:dyDescent="0.25">
      <c r="E269" s="1206"/>
      <c r="F269" s="214">
        <v>3.6</v>
      </c>
      <c r="G269" s="783"/>
      <c r="H269" s="1004"/>
      <c r="I269" s="169"/>
      <c r="J269" s="1016" t="s">
        <v>434</v>
      </c>
      <c r="K269" s="986"/>
      <c r="L269" s="177"/>
      <c r="M269" s="785"/>
      <c r="N269" s="228"/>
      <c r="O269" s="797"/>
    </row>
    <row r="270" spans="5:15" ht="15.75" customHeight="1" x14ac:dyDescent="0.25">
      <c r="E270" s="1206"/>
      <c r="F270" s="214"/>
      <c r="G270" s="785">
        <v>1</v>
      </c>
      <c r="H270" s="160"/>
      <c r="I270" s="169" t="s">
        <v>49</v>
      </c>
      <c r="J270" s="340" t="s">
        <v>106</v>
      </c>
      <c r="K270" s="161" t="s">
        <v>208</v>
      </c>
      <c r="L270" s="327" t="s">
        <v>264</v>
      </c>
      <c r="M270" s="785">
        <v>7</v>
      </c>
      <c r="N270" s="228">
        <f>N267+TIME(0,M267,0)</f>
        <v>0.40277777777777757</v>
      </c>
      <c r="O270" s="797"/>
    </row>
    <row r="271" spans="5:15" ht="15.75" customHeight="1" x14ac:dyDescent="0.25">
      <c r="E271" s="1206"/>
      <c r="F271" s="214"/>
      <c r="G271" s="785">
        <v>3</v>
      </c>
      <c r="H271" s="160"/>
      <c r="I271" s="169" t="s">
        <v>49</v>
      </c>
      <c r="J271" s="340" t="s">
        <v>683</v>
      </c>
      <c r="K271" s="161" t="s">
        <v>208</v>
      </c>
      <c r="L271" s="327" t="s">
        <v>264</v>
      </c>
      <c r="M271" s="785">
        <v>7</v>
      </c>
      <c r="N271" s="228">
        <f>N270+TIME(0,M270,0)</f>
        <v>0.40763888888888866</v>
      </c>
      <c r="O271" s="797"/>
    </row>
    <row r="272" spans="5:15" ht="15.75" customHeight="1" x14ac:dyDescent="0.25">
      <c r="E272" s="1206"/>
      <c r="F272" s="214"/>
      <c r="G272" s="785">
        <v>4</v>
      </c>
      <c r="H272" s="160"/>
      <c r="I272" s="169" t="s">
        <v>49</v>
      </c>
      <c r="J272" s="1086" t="s">
        <v>684</v>
      </c>
      <c r="K272" s="1084" t="s">
        <v>208</v>
      </c>
      <c r="L272" s="1085" t="s">
        <v>148</v>
      </c>
      <c r="M272" s="1128">
        <v>7</v>
      </c>
      <c r="N272" s="228">
        <f t="shared" ref="N272:N275" si="18">N271+TIME(0,M271,0)</f>
        <v>0.41249999999999976</v>
      </c>
      <c r="O272" s="797"/>
    </row>
    <row r="273" spans="5:15" ht="15.75" customHeight="1" x14ac:dyDescent="0.25">
      <c r="E273" s="1206"/>
      <c r="F273" s="214"/>
      <c r="G273" s="785">
        <v>5</v>
      </c>
      <c r="H273" s="160"/>
      <c r="I273" s="169" t="s">
        <v>49</v>
      </c>
      <c r="J273" s="447"/>
      <c r="K273" s="448"/>
      <c r="L273" s="1087"/>
      <c r="M273" s="785"/>
      <c r="N273" s="228">
        <f t="shared" si="18"/>
        <v>0.41736111111111085</v>
      </c>
      <c r="O273" s="797"/>
    </row>
    <row r="274" spans="5:15" ht="15.75" customHeight="1" x14ac:dyDescent="0.25">
      <c r="E274" s="1206"/>
      <c r="F274" s="214"/>
      <c r="G274" s="785">
        <v>6</v>
      </c>
      <c r="H274" s="160"/>
      <c r="I274" s="160"/>
      <c r="J274" s="340"/>
      <c r="K274" s="161"/>
      <c r="L274" s="327"/>
      <c r="M274" s="785"/>
      <c r="N274" s="228">
        <f t="shared" si="18"/>
        <v>0.41736111111111085</v>
      </c>
      <c r="O274" s="797"/>
    </row>
    <row r="275" spans="5:15" ht="15.75" customHeight="1" x14ac:dyDescent="0.25">
      <c r="E275" s="1206"/>
      <c r="F275" s="214"/>
      <c r="G275" s="1206"/>
      <c r="H275" s="160"/>
      <c r="I275" s="160"/>
      <c r="J275" s="162" t="s">
        <v>214</v>
      </c>
      <c r="K275" s="161"/>
      <c r="L275" s="327"/>
      <c r="M275" s="785">
        <v>15</v>
      </c>
      <c r="N275" s="228">
        <f t="shared" si="18"/>
        <v>0.41736111111111085</v>
      </c>
      <c r="O275" s="797"/>
    </row>
    <row r="276" spans="5:15" ht="15.75" customHeight="1" x14ac:dyDescent="0.25">
      <c r="E276" s="1206"/>
      <c r="F276" s="214"/>
      <c r="G276" s="1206"/>
      <c r="H276" s="160"/>
      <c r="I276" s="160"/>
      <c r="J276" s="162"/>
      <c r="K276" s="161"/>
      <c r="L276" s="327"/>
      <c r="M276" s="785"/>
      <c r="N276" s="228"/>
      <c r="O276" s="797"/>
    </row>
    <row r="277" spans="5:15" ht="15.75" customHeight="1" x14ac:dyDescent="0.25">
      <c r="E277" s="1206"/>
      <c r="F277" s="214"/>
      <c r="G277" s="1206"/>
      <c r="H277" s="160"/>
      <c r="I277" s="160"/>
      <c r="J277" s="162" t="s">
        <v>176</v>
      </c>
      <c r="K277" s="161"/>
      <c r="L277" s="327"/>
      <c r="M277" s="785"/>
      <c r="N277" s="228"/>
      <c r="O277" s="797">
        <v>1</v>
      </c>
    </row>
    <row r="278" spans="5:15" ht="15.75" customHeight="1" x14ac:dyDescent="0.25">
      <c r="E278" s="1206">
        <v>4</v>
      </c>
      <c r="F278" s="214"/>
      <c r="G278" s="1206"/>
      <c r="H278" s="160">
        <v>4</v>
      </c>
      <c r="I278" s="160"/>
      <c r="J278" s="419" t="s">
        <v>351</v>
      </c>
      <c r="K278" s="161"/>
      <c r="L278" s="327"/>
      <c r="M278" s="785"/>
      <c r="N278" s="228">
        <f>N275+TIME(0,M275,0)</f>
        <v>0.42777777777777753</v>
      </c>
      <c r="O278" s="797"/>
    </row>
    <row r="279" spans="5:15" ht="15.75" customHeight="1" x14ac:dyDescent="0.25">
      <c r="E279" s="1206"/>
      <c r="F279" s="214"/>
      <c r="G279" s="1206"/>
      <c r="H279" s="160"/>
      <c r="I279" s="328"/>
      <c r="J279" s="324"/>
      <c r="K279" s="338"/>
      <c r="L279" s="380"/>
      <c r="M279" s="785"/>
      <c r="N279" s="228"/>
      <c r="O279" s="797"/>
    </row>
    <row r="280" spans="5:15" ht="15.75" customHeight="1" x14ac:dyDescent="0.25">
      <c r="E280" s="1206"/>
      <c r="F280" s="214"/>
      <c r="G280" s="1206"/>
      <c r="H280" s="160"/>
      <c r="I280" s="160"/>
      <c r="J280" s="162"/>
      <c r="K280" s="161"/>
      <c r="L280" s="327"/>
      <c r="M280" s="785"/>
      <c r="N280" s="228"/>
      <c r="O280" s="797">
        <v>1</v>
      </c>
    </row>
    <row r="281" spans="5:15" ht="15.75" customHeight="1" x14ac:dyDescent="0.25">
      <c r="E281" s="1206"/>
      <c r="F281" s="214">
        <v>4.0999999999999996</v>
      </c>
      <c r="G281" s="1206"/>
      <c r="H281" s="160"/>
      <c r="I281" s="160"/>
      <c r="J281" s="207" t="s">
        <v>238</v>
      </c>
      <c r="K281" s="161"/>
      <c r="L281" s="327"/>
      <c r="M281" s="785"/>
      <c r="N281" s="228">
        <f>N278+TIME(0,M278,0)</f>
        <v>0.42777777777777753</v>
      </c>
      <c r="O281" s="797">
        <v>0</v>
      </c>
    </row>
    <row r="282" spans="5:15" ht="15.75" customHeight="1" x14ac:dyDescent="0.25">
      <c r="E282" s="1206"/>
      <c r="F282" s="214">
        <v>4.0999999999999996</v>
      </c>
      <c r="G282" s="1206">
        <v>1</v>
      </c>
      <c r="H282" s="160"/>
      <c r="I282" s="160" t="s">
        <v>2</v>
      </c>
      <c r="J282" s="162" t="s">
        <v>105</v>
      </c>
      <c r="K282" s="161" t="s">
        <v>208</v>
      </c>
      <c r="L282" s="327" t="s">
        <v>165</v>
      </c>
      <c r="M282" s="785">
        <v>8</v>
      </c>
      <c r="N282" s="228">
        <f t="shared" ref="N282:N287" si="19">N281+TIME(0,M281,0)</f>
        <v>0.42777777777777753</v>
      </c>
      <c r="O282" s="797"/>
    </row>
    <row r="283" spans="5:15" ht="15.75" customHeight="1" x14ac:dyDescent="0.25">
      <c r="E283" s="1206"/>
      <c r="F283" s="214">
        <v>4.0999999999999996</v>
      </c>
      <c r="G283" s="1206">
        <f>G282+1</f>
        <v>2</v>
      </c>
      <c r="H283" s="160"/>
      <c r="I283" s="160" t="s">
        <v>2</v>
      </c>
      <c r="J283" s="162" t="s">
        <v>194</v>
      </c>
      <c r="K283" s="161" t="s">
        <v>208</v>
      </c>
      <c r="L283" s="327" t="s">
        <v>165</v>
      </c>
      <c r="M283" s="1128"/>
      <c r="N283" s="228">
        <f t="shared" si="19"/>
        <v>0.43333333333333307</v>
      </c>
      <c r="O283" s="797"/>
    </row>
    <row r="284" spans="5:15" ht="15.75" customHeight="1" x14ac:dyDescent="0.25">
      <c r="E284" s="1206"/>
      <c r="F284" s="214">
        <v>4.0999999999999996</v>
      </c>
      <c r="G284" s="1206">
        <f>G283+1</f>
        <v>3</v>
      </c>
      <c r="H284" s="160"/>
      <c r="I284" s="160" t="s">
        <v>2</v>
      </c>
      <c r="J284" s="162" t="s">
        <v>350</v>
      </c>
      <c r="K284" s="161" t="s">
        <v>208</v>
      </c>
      <c r="L284" s="327" t="s">
        <v>61</v>
      </c>
      <c r="M284" s="785"/>
      <c r="N284" s="228">
        <f t="shared" si="19"/>
        <v>0.43333333333333307</v>
      </c>
      <c r="O284" s="797"/>
    </row>
    <row r="285" spans="5:15" ht="15.75" customHeight="1" x14ac:dyDescent="0.25">
      <c r="E285" s="1206"/>
      <c r="F285" s="214">
        <v>4.0999999999999996</v>
      </c>
      <c r="G285" s="1206">
        <f>G284+1</f>
        <v>4</v>
      </c>
      <c r="H285" s="160"/>
      <c r="I285" s="160" t="s">
        <v>2</v>
      </c>
      <c r="J285" s="162" t="s">
        <v>322</v>
      </c>
      <c r="K285" s="161" t="s">
        <v>208</v>
      </c>
      <c r="L285" s="327" t="s">
        <v>61</v>
      </c>
      <c r="M285" s="785"/>
      <c r="N285" s="228">
        <f t="shared" si="19"/>
        <v>0.43333333333333307</v>
      </c>
      <c r="O285" s="797"/>
    </row>
    <row r="286" spans="5:15" ht="15.75" customHeight="1" x14ac:dyDescent="0.25">
      <c r="E286" s="1206"/>
      <c r="F286" s="214">
        <v>4.0999999999999996</v>
      </c>
      <c r="G286" s="1206">
        <f>G285+1</f>
        <v>5</v>
      </c>
      <c r="H286" s="160"/>
      <c r="I286" s="160" t="s">
        <v>2</v>
      </c>
      <c r="J286" s="427"/>
      <c r="K286" s="1084"/>
      <c r="L286" s="1085"/>
      <c r="M286" s="1128"/>
      <c r="N286" s="228">
        <f t="shared" si="19"/>
        <v>0.43333333333333307</v>
      </c>
      <c r="O286" s="797"/>
    </row>
    <row r="287" spans="5:15" ht="15.75" customHeight="1" x14ac:dyDescent="0.25">
      <c r="E287" s="1206"/>
      <c r="F287" s="214">
        <v>4.0999999999999996</v>
      </c>
      <c r="G287" s="1206">
        <f>G286+1</f>
        <v>6</v>
      </c>
      <c r="H287" s="160"/>
      <c r="I287" s="160" t="s">
        <v>2</v>
      </c>
      <c r="J287" s="162"/>
      <c r="K287" s="161" t="s">
        <v>208</v>
      </c>
      <c r="L287" s="327"/>
      <c r="M287" s="785"/>
      <c r="N287" s="228">
        <f t="shared" si="19"/>
        <v>0.43333333333333307</v>
      </c>
      <c r="O287" s="797"/>
    </row>
    <row r="288" spans="5:15" ht="15.75" customHeight="1" x14ac:dyDescent="0.25">
      <c r="E288" s="1206"/>
      <c r="F288" s="214"/>
      <c r="G288" s="1206"/>
      <c r="H288" s="160"/>
      <c r="I288" s="160"/>
      <c r="J288" s="162"/>
      <c r="K288" s="161"/>
      <c r="L288" s="327"/>
      <c r="M288" s="785"/>
      <c r="N288" s="228"/>
      <c r="O288" s="797"/>
    </row>
    <row r="289" spans="5:15" ht="15.75" customHeight="1" x14ac:dyDescent="0.25">
      <c r="E289" s="1206"/>
      <c r="F289" s="214">
        <v>4.2</v>
      </c>
      <c r="G289" s="1206"/>
      <c r="H289" s="160"/>
      <c r="I289" s="160"/>
      <c r="J289" s="207" t="s">
        <v>443</v>
      </c>
      <c r="K289" s="161"/>
      <c r="L289" s="327"/>
      <c r="M289" s="785"/>
      <c r="N289" s="228">
        <f>N285+TIME(0,M285,0)</f>
        <v>0.43333333333333307</v>
      </c>
      <c r="O289" s="797"/>
    </row>
    <row r="290" spans="5:15" ht="15.75" customHeight="1" x14ac:dyDescent="0.25">
      <c r="E290" s="1206"/>
      <c r="F290" s="214">
        <v>4.2</v>
      </c>
      <c r="G290" s="1206">
        <v>1</v>
      </c>
      <c r="H290" s="160"/>
      <c r="I290" s="160" t="s">
        <v>2</v>
      </c>
      <c r="J290" s="162" t="s">
        <v>241</v>
      </c>
      <c r="K290" s="161" t="s">
        <v>208</v>
      </c>
      <c r="L290" s="327" t="s">
        <v>264</v>
      </c>
      <c r="M290" s="785"/>
      <c r="N290" s="228">
        <f t="shared" ref="N290:N341" si="20">N289+TIME(0,M289,0)</f>
        <v>0.43333333333333307</v>
      </c>
      <c r="O290" s="797"/>
    </row>
    <row r="291" spans="5:15" ht="15.75" customHeight="1" x14ac:dyDescent="0.25">
      <c r="E291" s="1206"/>
      <c r="F291" s="214"/>
      <c r="G291" s="1206">
        <f>G290+1</f>
        <v>2</v>
      </c>
      <c r="H291" s="160"/>
      <c r="I291" s="160" t="s">
        <v>2</v>
      </c>
      <c r="J291" s="162" t="s">
        <v>104</v>
      </c>
      <c r="K291" s="161" t="s">
        <v>208</v>
      </c>
      <c r="L291" s="177" t="s">
        <v>102</v>
      </c>
      <c r="M291" s="785"/>
      <c r="N291" s="228">
        <f t="shared" si="20"/>
        <v>0.43333333333333307</v>
      </c>
      <c r="O291" s="797">
        <v>0</v>
      </c>
    </row>
    <row r="292" spans="5:15" ht="15.75" customHeight="1" x14ac:dyDescent="0.25">
      <c r="E292" s="1206"/>
      <c r="F292" s="214"/>
      <c r="G292" s="1206">
        <f>G291+1</f>
        <v>3</v>
      </c>
      <c r="H292" s="160"/>
      <c r="I292" s="160" t="s">
        <v>2</v>
      </c>
      <c r="J292" s="986" t="s">
        <v>335</v>
      </c>
      <c r="K292" s="986" t="s">
        <v>208</v>
      </c>
      <c r="L292" s="177" t="s">
        <v>179</v>
      </c>
      <c r="M292" s="785"/>
      <c r="N292" s="228">
        <f t="shared" si="20"/>
        <v>0.43333333333333307</v>
      </c>
      <c r="O292" s="797"/>
    </row>
    <row r="293" spans="5:15" ht="15.75" customHeight="1" x14ac:dyDescent="0.25">
      <c r="E293" s="1206"/>
      <c r="F293" s="214"/>
      <c r="G293" s="1206">
        <f>G292+1</f>
        <v>4</v>
      </c>
      <c r="H293" s="160"/>
      <c r="I293" s="160" t="s">
        <v>2</v>
      </c>
      <c r="J293" s="986" t="s">
        <v>103</v>
      </c>
      <c r="K293" s="986" t="s">
        <v>208</v>
      </c>
      <c r="L293" s="177" t="s">
        <v>148</v>
      </c>
      <c r="M293" s="785"/>
      <c r="N293" s="228">
        <f t="shared" si="20"/>
        <v>0.43333333333333307</v>
      </c>
      <c r="O293" s="797">
        <v>1</v>
      </c>
    </row>
    <row r="294" spans="5:15" ht="15.75" customHeight="1" x14ac:dyDescent="0.25">
      <c r="E294" s="1206"/>
      <c r="F294" s="214"/>
      <c r="G294" s="1206">
        <f>G293+1</f>
        <v>5</v>
      </c>
      <c r="H294" s="160"/>
      <c r="I294" s="160" t="s">
        <v>2</v>
      </c>
      <c r="J294" s="986" t="s">
        <v>428</v>
      </c>
      <c r="K294" s="986" t="s">
        <v>208</v>
      </c>
      <c r="L294" s="177" t="s">
        <v>271</v>
      </c>
      <c r="M294" s="785"/>
      <c r="N294" s="228">
        <f t="shared" si="20"/>
        <v>0.43333333333333307</v>
      </c>
      <c r="O294" s="797"/>
    </row>
    <row r="295" spans="5:15" ht="15.75" customHeight="1" x14ac:dyDescent="0.25">
      <c r="E295" s="1206"/>
      <c r="F295" s="214"/>
      <c r="G295" s="1206"/>
      <c r="H295" s="160"/>
      <c r="I295" s="160"/>
      <c r="J295" s="458"/>
      <c r="K295" s="459"/>
      <c r="L295" s="460"/>
      <c r="M295" s="785"/>
      <c r="N295" s="228">
        <f t="shared" si="20"/>
        <v>0.43333333333333307</v>
      </c>
      <c r="O295" s="797">
        <v>1</v>
      </c>
    </row>
    <row r="296" spans="5:15" ht="15.75" customHeight="1" x14ac:dyDescent="0.25">
      <c r="E296" s="1206"/>
      <c r="F296" s="214">
        <v>4.3</v>
      </c>
      <c r="G296" s="1206"/>
      <c r="H296" s="160"/>
      <c r="I296" s="160"/>
      <c r="J296" s="207" t="s">
        <v>243</v>
      </c>
      <c r="K296" s="161"/>
      <c r="L296" s="327"/>
      <c r="M296" s="785"/>
      <c r="N296" s="228">
        <f t="shared" si="20"/>
        <v>0.43333333333333307</v>
      </c>
      <c r="O296" s="797">
        <v>0</v>
      </c>
    </row>
    <row r="297" spans="5:15" ht="15.75" customHeight="1" x14ac:dyDescent="0.25">
      <c r="E297" s="1206"/>
      <c r="F297" s="214">
        <v>4.3</v>
      </c>
      <c r="G297" s="1206">
        <v>1</v>
      </c>
      <c r="H297" s="160"/>
      <c r="I297" s="160" t="s">
        <v>2</v>
      </c>
      <c r="J297" s="162" t="s">
        <v>195</v>
      </c>
      <c r="K297" s="161" t="s">
        <v>208</v>
      </c>
      <c r="L297" s="177" t="s">
        <v>464</v>
      </c>
      <c r="M297" s="785"/>
      <c r="N297" s="228">
        <f t="shared" si="20"/>
        <v>0.43333333333333307</v>
      </c>
      <c r="O297" s="797">
        <v>0</v>
      </c>
    </row>
    <row r="298" spans="5:15" ht="15.75" customHeight="1" x14ac:dyDescent="0.25">
      <c r="E298" s="1206"/>
      <c r="F298" s="214">
        <v>4.3</v>
      </c>
      <c r="G298" s="1206">
        <f t="shared" ref="G298:G303" si="21">G297+1</f>
        <v>2</v>
      </c>
      <c r="H298" s="160"/>
      <c r="I298" s="160" t="s">
        <v>2</v>
      </c>
      <c r="J298" s="162" t="s">
        <v>409</v>
      </c>
      <c r="K298" s="161" t="s">
        <v>208</v>
      </c>
      <c r="L298" s="327" t="s">
        <v>408</v>
      </c>
      <c r="M298" s="1128"/>
      <c r="N298" s="228">
        <f t="shared" si="20"/>
        <v>0.43333333333333307</v>
      </c>
      <c r="O298" s="797"/>
    </row>
    <row r="299" spans="5:15" ht="15.75" customHeight="1" x14ac:dyDescent="0.25">
      <c r="E299" s="1206"/>
      <c r="F299" s="214">
        <v>4.3</v>
      </c>
      <c r="G299" s="1206">
        <f t="shared" si="21"/>
        <v>3</v>
      </c>
      <c r="H299" s="160"/>
      <c r="I299" s="160" t="s">
        <v>2</v>
      </c>
      <c r="J299" s="162" t="s">
        <v>410</v>
      </c>
      <c r="K299" s="161" t="s">
        <v>208</v>
      </c>
      <c r="L299" s="327" t="s">
        <v>182</v>
      </c>
      <c r="M299" s="785"/>
      <c r="N299" s="228">
        <f t="shared" si="20"/>
        <v>0.43333333333333307</v>
      </c>
      <c r="O299" s="797"/>
    </row>
    <row r="300" spans="5:15" ht="15.75" customHeight="1" x14ac:dyDescent="0.25">
      <c r="E300" s="1206"/>
      <c r="F300" s="214">
        <v>4.3</v>
      </c>
      <c r="G300" s="1206">
        <f t="shared" si="21"/>
        <v>4</v>
      </c>
      <c r="H300" s="160"/>
      <c r="I300" s="160" t="s">
        <v>2</v>
      </c>
      <c r="J300" s="162" t="s">
        <v>430</v>
      </c>
      <c r="K300" s="986" t="s">
        <v>208</v>
      </c>
      <c r="L300" s="177" t="s">
        <v>102</v>
      </c>
      <c r="M300" s="785"/>
      <c r="N300" s="228">
        <f>N299+TIME(0,M298,0)</f>
        <v>0.43333333333333307</v>
      </c>
      <c r="O300" s="797"/>
    </row>
    <row r="301" spans="5:15" ht="15.75" customHeight="1" x14ac:dyDescent="0.25">
      <c r="E301" s="1206"/>
      <c r="F301" s="214">
        <v>4.3</v>
      </c>
      <c r="G301" s="1206">
        <f t="shared" si="21"/>
        <v>5</v>
      </c>
      <c r="H301" s="160"/>
      <c r="I301" s="160" t="s">
        <v>2</v>
      </c>
      <c r="J301" s="162" t="s">
        <v>431</v>
      </c>
      <c r="K301" s="986" t="s">
        <v>208</v>
      </c>
      <c r="L301" s="177" t="s">
        <v>148</v>
      </c>
      <c r="M301" s="785"/>
      <c r="N301" s="228">
        <f>N300+TIME(0,M299,0)</f>
        <v>0.43333333333333307</v>
      </c>
      <c r="O301" s="797"/>
    </row>
    <row r="302" spans="5:15" ht="15.75" customHeight="1" x14ac:dyDescent="0.25">
      <c r="E302" s="1206"/>
      <c r="F302" s="214">
        <v>4.3</v>
      </c>
      <c r="G302" s="1206">
        <f t="shared" si="21"/>
        <v>6</v>
      </c>
      <c r="H302" s="160"/>
      <c r="I302" s="160" t="s">
        <v>2</v>
      </c>
      <c r="J302" s="986" t="s">
        <v>39</v>
      </c>
      <c r="K302" s="986" t="s">
        <v>208</v>
      </c>
      <c r="L302" s="177" t="s">
        <v>60</v>
      </c>
      <c r="M302" s="1099"/>
      <c r="N302" s="228">
        <f>N301+TIME(0,M300,0)</f>
        <v>0.43333333333333307</v>
      </c>
      <c r="O302" s="797">
        <v>0</v>
      </c>
    </row>
    <row r="303" spans="5:15" ht="15.75" customHeight="1" x14ac:dyDescent="0.25">
      <c r="E303" s="1206"/>
      <c r="F303" s="214">
        <v>4.3</v>
      </c>
      <c r="G303" s="1206">
        <f t="shared" si="21"/>
        <v>7</v>
      </c>
      <c r="H303" s="160"/>
      <c r="I303" s="160" t="s">
        <v>2</v>
      </c>
      <c r="J303" s="986" t="s">
        <v>31</v>
      </c>
      <c r="K303" s="986" t="s">
        <v>208</v>
      </c>
      <c r="L303" s="177" t="s">
        <v>452</v>
      </c>
      <c r="M303" s="785"/>
      <c r="N303" s="228">
        <f>N302+TIME(0,M301,0)</f>
        <v>0.43333333333333307</v>
      </c>
      <c r="O303" s="797">
        <v>1</v>
      </c>
    </row>
    <row r="304" spans="5:15" ht="15.75" customHeight="1" x14ac:dyDescent="0.25">
      <c r="E304" s="1206"/>
      <c r="F304" s="214"/>
      <c r="G304" s="1206"/>
      <c r="H304" s="160"/>
      <c r="I304" s="160"/>
      <c r="J304" s="162"/>
      <c r="K304" s="161"/>
      <c r="L304" s="327"/>
      <c r="M304" s="785"/>
      <c r="N304" s="228"/>
      <c r="O304" s="797"/>
    </row>
    <row r="305" spans="5:15" ht="15.75" customHeight="1" x14ac:dyDescent="0.25">
      <c r="E305" s="1206"/>
      <c r="F305" s="214">
        <v>4.4000000000000004</v>
      </c>
      <c r="G305" s="1188"/>
      <c r="H305" s="1004"/>
      <c r="I305" s="160"/>
      <c r="J305" s="1016" t="s">
        <v>432</v>
      </c>
      <c r="K305" s="986"/>
      <c r="L305" s="986"/>
      <c r="M305" s="785"/>
      <c r="N305" s="228">
        <f>N303+TIME(0,M299,0)</f>
        <v>0.43333333333333307</v>
      </c>
      <c r="O305" s="797"/>
    </row>
    <row r="306" spans="5:15" ht="15.75" customHeight="1" x14ac:dyDescent="0.25">
      <c r="E306" s="1206"/>
      <c r="F306" s="214"/>
      <c r="G306" s="783">
        <v>1</v>
      </c>
      <c r="H306" s="1004"/>
      <c r="I306" s="160" t="s">
        <v>2</v>
      </c>
      <c r="J306" s="986" t="s">
        <v>546</v>
      </c>
      <c r="K306" s="986" t="s">
        <v>208</v>
      </c>
      <c r="L306" s="177" t="s">
        <v>685</v>
      </c>
      <c r="M306" s="1089"/>
      <c r="N306" s="228">
        <f t="shared" si="20"/>
        <v>0.43333333333333307</v>
      </c>
      <c r="O306" s="797">
        <v>0</v>
      </c>
    </row>
    <row r="307" spans="5:15" ht="15.75" customHeight="1" x14ac:dyDescent="0.25">
      <c r="E307" s="1206"/>
      <c r="F307" s="214"/>
      <c r="G307" s="783">
        <f>G306+1</f>
        <v>2</v>
      </c>
      <c r="H307" s="1004"/>
      <c r="I307" s="160" t="s">
        <v>2</v>
      </c>
      <c r="J307" s="986" t="s">
        <v>543</v>
      </c>
      <c r="K307" s="986" t="s">
        <v>208</v>
      </c>
      <c r="L307" s="177" t="s">
        <v>141</v>
      </c>
      <c r="M307" s="1089"/>
      <c r="N307" s="228">
        <f t="shared" si="20"/>
        <v>0.43333333333333307</v>
      </c>
      <c r="O307" s="797">
        <v>0</v>
      </c>
    </row>
    <row r="308" spans="5:15" ht="15.75" customHeight="1" x14ac:dyDescent="0.25">
      <c r="E308" s="1206"/>
      <c r="F308" s="214">
        <v>4.5</v>
      </c>
      <c r="G308" s="1208"/>
      <c r="H308" s="1004"/>
      <c r="I308" s="1005"/>
      <c r="J308" s="1016" t="s">
        <v>433</v>
      </c>
      <c r="K308" s="986"/>
      <c r="L308" s="986"/>
      <c r="M308" s="785"/>
      <c r="N308" s="228">
        <f t="shared" si="20"/>
        <v>0.43333333333333307</v>
      </c>
      <c r="O308" s="797">
        <v>0</v>
      </c>
    </row>
    <row r="309" spans="5:15" ht="15.75" customHeight="1" x14ac:dyDescent="0.25">
      <c r="E309" s="1206"/>
      <c r="F309" s="214"/>
      <c r="G309" s="783">
        <v>1</v>
      </c>
      <c r="H309" s="1004"/>
      <c r="I309" s="160" t="s">
        <v>2</v>
      </c>
      <c r="M309" s="1100"/>
      <c r="N309" s="228">
        <f t="shared" si="20"/>
        <v>0.43333333333333307</v>
      </c>
      <c r="O309" s="797">
        <v>0</v>
      </c>
    </row>
    <row r="310" spans="5:15" ht="15.75" customHeight="1" x14ac:dyDescent="0.25">
      <c r="E310" s="1206"/>
      <c r="F310" s="214"/>
      <c r="G310" s="784">
        <f>G309+1</f>
        <v>2</v>
      </c>
      <c r="H310" s="1004"/>
      <c r="I310" s="160" t="s">
        <v>2</v>
      </c>
      <c r="M310" s="1100"/>
      <c r="N310" s="228">
        <f>N309+TIME(0,M292,0)</f>
        <v>0.43333333333333307</v>
      </c>
      <c r="O310" s="797">
        <v>0</v>
      </c>
    </row>
    <row r="311" spans="5:15" ht="15.75" customHeight="1" x14ac:dyDescent="0.25">
      <c r="E311" s="1206"/>
      <c r="F311" s="214"/>
      <c r="G311" s="784">
        <f>G310+1</f>
        <v>3</v>
      </c>
      <c r="H311" s="1004"/>
      <c r="I311" s="160" t="s">
        <v>2</v>
      </c>
      <c r="M311" s="1100"/>
      <c r="N311" s="228">
        <f>N310+TIME(0,M293,0)</f>
        <v>0.43333333333333307</v>
      </c>
      <c r="O311" s="797">
        <v>0</v>
      </c>
    </row>
    <row r="312" spans="5:15" ht="15.75" customHeight="1" x14ac:dyDescent="0.25">
      <c r="E312" s="1206"/>
      <c r="F312" s="214"/>
      <c r="G312" s="1206"/>
      <c r="H312" s="160"/>
      <c r="I312" s="160"/>
      <c r="J312" s="162"/>
      <c r="K312" s="161"/>
      <c r="L312" s="327"/>
      <c r="M312" s="785"/>
      <c r="N312" s="228">
        <f>N311+TIME(0,M294,0)</f>
        <v>0.43333333333333307</v>
      </c>
      <c r="O312" s="797">
        <v>0</v>
      </c>
    </row>
    <row r="313" spans="5:15" ht="15.75" customHeight="1" x14ac:dyDescent="0.25">
      <c r="E313" s="1206"/>
      <c r="F313" s="214">
        <v>4.5999999999999996</v>
      </c>
      <c r="G313" s="1206"/>
      <c r="H313" s="160"/>
      <c r="I313" s="160"/>
      <c r="J313" s="207" t="s">
        <v>175</v>
      </c>
      <c r="K313" s="161"/>
      <c r="L313" s="327"/>
      <c r="M313" s="785"/>
      <c r="N313" s="228">
        <f t="shared" si="20"/>
        <v>0.43333333333333307</v>
      </c>
      <c r="O313" s="797">
        <v>0</v>
      </c>
    </row>
    <row r="314" spans="5:15" ht="15.75" customHeight="1" x14ac:dyDescent="0.25">
      <c r="E314" s="1206"/>
      <c r="F314" s="214">
        <v>4.5999999999999996</v>
      </c>
      <c r="G314" s="1206">
        <v>1</v>
      </c>
      <c r="H314" s="160"/>
      <c r="I314" s="160" t="s">
        <v>2</v>
      </c>
      <c r="J314" s="427"/>
      <c r="K314" s="1064"/>
      <c r="L314" s="428"/>
      <c r="M314" s="1130"/>
      <c r="N314" s="228">
        <f t="shared" si="20"/>
        <v>0.43333333333333307</v>
      </c>
      <c r="O314" s="797">
        <v>0</v>
      </c>
    </row>
    <row r="315" spans="5:15" ht="15.75" customHeight="1" x14ac:dyDescent="0.25">
      <c r="E315" s="1206"/>
      <c r="F315" s="214"/>
      <c r="G315" s="1206">
        <f>G314+1</f>
        <v>2</v>
      </c>
      <c r="H315" s="160"/>
      <c r="I315" s="160" t="s">
        <v>62</v>
      </c>
      <c r="M315" s="1100"/>
      <c r="N315" s="228">
        <f t="shared" si="20"/>
        <v>0.43333333333333307</v>
      </c>
      <c r="O315" s="797">
        <v>0</v>
      </c>
    </row>
    <row r="316" spans="5:15" ht="15.75" customHeight="1" x14ac:dyDescent="0.25">
      <c r="E316" s="1206"/>
      <c r="F316" s="214"/>
      <c r="G316" s="1206"/>
      <c r="H316" s="160"/>
      <c r="I316" s="160"/>
      <c r="J316" s="162"/>
      <c r="K316" s="161"/>
      <c r="L316" s="327"/>
      <c r="M316" s="785"/>
      <c r="N316" s="228">
        <f t="shared" si="20"/>
        <v>0.43333333333333307</v>
      </c>
      <c r="O316" s="797">
        <v>0</v>
      </c>
    </row>
    <row r="317" spans="5:15" ht="15.75" customHeight="1" x14ac:dyDescent="0.25">
      <c r="E317" s="1206">
        <v>5</v>
      </c>
      <c r="F317" s="214"/>
      <c r="G317" s="1206"/>
      <c r="H317" s="160">
        <v>5</v>
      </c>
      <c r="I317" s="160"/>
      <c r="J317" s="419" t="s">
        <v>215</v>
      </c>
      <c r="K317" s="161"/>
      <c r="L317" s="327"/>
      <c r="M317" s="785"/>
      <c r="N317" s="228">
        <f t="shared" si="20"/>
        <v>0.43333333333333307</v>
      </c>
      <c r="O317" s="797">
        <v>0</v>
      </c>
    </row>
    <row r="318" spans="5:15" ht="15.75" customHeight="1" x14ac:dyDescent="0.25">
      <c r="E318" s="1206"/>
      <c r="F318" s="214"/>
      <c r="G318" s="1206"/>
      <c r="H318" s="160"/>
      <c r="I318" s="160"/>
      <c r="J318" s="162"/>
      <c r="K318" s="161"/>
      <c r="L318" s="327"/>
      <c r="M318" s="785"/>
      <c r="N318" s="228">
        <f t="shared" si="20"/>
        <v>0.43333333333333307</v>
      </c>
      <c r="O318" s="797">
        <v>0</v>
      </c>
    </row>
    <row r="319" spans="5:15" ht="15.75" customHeight="1" x14ac:dyDescent="0.25">
      <c r="E319" s="1206"/>
      <c r="F319" s="214">
        <v>5.0999999999999996</v>
      </c>
      <c r="G319" s="1206"/>
      <c r="H319" s="160"/>
      <c r="I319" s="160"/>
      <c r="J319" s="207" t="s">
        <v>238</v>
      </c>
      <c r="K319" s="161"/>
      <c r="L319" s="327"/>
      <c r="M319" s="785"/>
      <c r="N319" s="228">
        <f t="shared" si="20"/>
        <v>0.43333333333333307</v>
      </c>
      <c r="O319" s="797">
        <v>0</v>
      </c>
    </row>
    <row r="320" spans="5:15" ht="15.75" customHeight="1" x14ac:dyDescent="0.25">
      <c r="E320" s="1206"/>
      <c r="F320" s="214"/>
      <c r="G320" s="1206">
        <v>1</v>
      </c>
      <c r="H320" s="160"/>
      <c r="I320" s="160" t="s">
        <v>2</v>
      </c>
      <c r="J320" s="162" t="s">
        <v>239</v>
      </c>
      <c r="K320" s="161" t="s">
        <v>208</v>
      </c>
      <c r="L320" s="327" t="s">
        <v>165</v>
      </c>
      <c r="M320" s="785"/>
      <c r="N320" s="228">
        <f t="shared" si="20"/>
        <v>0.43333333333333307</v>
      </c>
      <c r="O320" s="797">
        <v>0</v>
      </c>
    </row>
    <row r="321" spans="5:15" ht="15.75" customHeight="1" x14ac:dyDescent="0.25">
      <c r="E321" s="1206"/>
      <c r="F321" s="214"/>
      <c r="G321" s="1206">
        <f>G320+1</f>
        <v>2</v>
      </c>
      <c r="H321" s="160"/>
      <c r="I321" s="160" t="s">
        <v>2</v>
      </c>
      <c r="J321" s="162" t="s">
        <v>183</v>
      </c>
      <c r="K321" s="161" t="s">
        <v>208</v>
      </c>
      <c r="L321" s="327" t="s">
        <v>141</v>
      </c>
      <c r="M321" s="785"/>
      <c r="N321" s="228">
        <f t="shared" si="20"/>
        <v>0.43333333333333307</v>
      </c>
      <c r="O321" s="797">
        <v>0</v>
      </c>
    </row>
    <row r="322" spans="5:15" ht="15.75" customHeight="1" x14ac:dyDescent="0.25">
      <c r="E322" s="1206"/>
      <c r="F322" s="214"/>
      <c r="G322" s="1206">
        <f>G321+1</f>
        <v>3</v>
      </c>
      <c r="H322" s="160"/>
      <c r="I322" s="160" t="s">
        <v>2</v>
      </c>
      <c r="J322" s="162" t="s">
        <v>240</v>
      </c>
      <c r="K322" s="161" t="s">
        <v>208</v>
      </c>
      <c r="L322" s="327" t="s">
        <v>61</v>
      </c>
      <c r="M322" s="785"/>
      <c r="N322" s="228">
        <f t="shared" si="20"/>
        <v>0.43333333333333307</v>
      </c>
      <c r="O322" s="797">
        <v>0</v>
      </c>
    </row>
    <row r="323" spans="5:15" ht="15.75" customHeight="1" x14ac:dyDescent="0.25">
      <c r="E323" s="1206"/>
      <c r="F323" s="214"/>
      <c r="G323" s="1206">
        <f>G322+1</f>
        <v>4</v>
      </c>
      <c r="H323" s="160"/>
      <c r="I323" s="160" t="s">
        <v>2</v>
      </c>
      <c r="J323" s="162" t="s">
        <v>322</v>
      </c>
      <c r="K323" s="161" t="s">
        <v>208</v>
      </c>
      <c r="L323" s="327" t="s">
        <v>61</v>
      </c>
      <c r="M323" s="785"/>
      <c r="N323" s="228">
        <f t="shared" si="20"/>
        <v>0.43333333333333307</v>
      </c>
      <c r="O323" s="797">
        <v>0</v>
      </c>
    </row>
    <row r="324" spans="5:15" ht="15.75" customHeight="1" x14ac:dyDescent="0.25">
      <c r="E324" s="1206"/>
      <c r="F324" s="214"/>
      <c r="G324" s="1206"/>
      <c r="H324" s="160"/>
      <c r="I324" s="160"/>
      <c r="J324" s="162"/>
      <c r="K324" s="161"/>
      <c r="L324" s="327"/>
      <c r="M324" s="785"/>
      <c r="N324" s="228">
        <f t="shared" si="20"/>
        <v>0.43333333333333307</v>
      </c>
      <c r="O324" s="797">
        <v>0</v>
      </c>
    </row>
    <row r="325" spans="5:15" ht="15.75" customHeight="1" x14ac:dyDescent="0.25">
      <c r="E325" s="1206"/>
      <c r="F325" s="214">
        <v>5.2</v>
      </c>
      <c r="G325" s="1206"/>
      <c r="H325" s="160"/>
      <c r="I325" s="160"/>
      <c r="J325" s="207" t="s">
        <v>443</v>
      </c>
      <c r="K325" s="161"/>
      <c r="L325" s="327"/>
      <c r="M325" s="785"/>
      <c r="N325" s="228">
        <f t="shared" si="20"/>
        <v>0.43333333333333307</v>
      </c>
      <c r="O325" s="797">
        <v>0</v>
      </c>
    </row>
    <row r="326" spans="5:15" ht="15.75" customHeight="1" x14ac:dyDescent="0.25">
      <c r="E326" s="1206"/>
      <c r="F326" s="214"/>
      <c r="G326" s="1206">
        <v>1</v>
      </c>
      <c r="H326" s="160"/>
      <c r="I326" s="160" t="s">
        <v>2</v>
      </c>
      <c r="J326" s="162" t="s">
        <v>241</v>
      </c>
      <c r="K326" s="161" t="s">
        <v>208</v>
      </c>
      <c r="L326" s="327" t="s">
        <v>264</v>
      </c>
      <c r="M326" s="785"/>
      <c r="N326" s="228">
        <f t="shared" si="20"/>
        <v>0.43333333333333307</v>
      </c>
      <c r="O326" s="797">
        <v>0</v>
      </c>
    </row>
    <row r="327" spans="5:15" ht="15.75" customHeight="1" x14ac:dyDescent="0.25">
      <c r="E327" s="1206"/>
      <c r="F327" s="214"/>
      <c r="G327" s="1206">
        <f>G326+1</f>
        <v>2</v>
      </c>
      <c r="H327" s="160"/>
      <c r="I327" s="160" t="s">
        <v>2</v>
      </c>
      <c r="J327" s="162" t="s">
        <v>104</v>
      </c>
      <c r="K327" s="161" t="s">
        <v>208</v>
      </c>
      <c r="L327" s="177" t="s">
        <v>102</v>
      </c>
      <c r="M327" s="1131"/>
      <c r="N327" s="441">
        <f t="shared" si="20"/>
        <v>0.43333333333333307</v>
      </c>
      <c r="O327" s="797">
        <v>0</v>
      </c>
    </row>
    <row r="328" spans="5:15" ht="15.75" customHeight="1" x14ac:dyDescent="0.25">
      <c r="E328" s="1206"/>
      <c r="F328" s="214"/>
      <c r="G328" s="1206">
        <f>G327+1</f>
        <v>3</v>
      </c>
      <c r="H328" s="160"/>
      <c r="I328" s="160" t="s">
        <v>2</v>
      </c>
      <c r="J328" s="986" t="s">
        <v>335</v>
      </c>
      <c r="K328" s="986" t="s">
        <v>208</v>
      </c>
      <c r="L328" s="177" t="s">
        <v>179</v>
      </c>
      <c r="M328" s="785"/>
      <c r="N328" s="441">
        <f t="shared" si="20"/>
        <v>0.43333333333333307</v>
      </c>
      <c r="O328" s="797">
        <v>0</v>
      </c>
    </row>
    <row r="329" spans="5:15" ht="15.75" customHeight="1" x14ac:dyDescent="0.25">
      <c r="E329" s="1206"/>
      <c r="F329" s="214"/>
      <c r="G329" s="1206">
        <f>G328+1</f>
        <v>4</v>
      </c>
      <c r="H329" s="160"/>
      <c r="I329" s="160" t="s">
        <v>2</v>
      </c>
      <c r="J329" s="986" t="s">
        <v>103</v>
      </c>
      <c r="K329" s="986" t="s">
        <v>208</v>
      </c>
      <c r="L329" s="177" t="s">
        <v>148</v>
      </c>
      <c r="M329" s="785"/>
      <c r="N329" s="441">
        <f t="shared" si="20"/>
        <v>0.43333333333333307</v>
      </c>
      <c r="O329" s="797">
        <v>0</v>
      </c>
    </row>
    <row r="330" spans="5:15" ht="15.75" customHeight="1" x14ac:dyDescent="0.25">
      <c r="E330" s="1206"/>
      <c r="F330" s="214"/>
      <c r="G330" s="1206">
        <f>G329+1</f>
        <v>5</v>
      </c>
      <c r="H330" s="160"/>
      <c r="I330" s="160" t="s">
        <v>2</v>
      </c>
      <c r="J330" s="986" t="s">
        <v>428</v>
      </c>
      <c r="K330" s="986" t="s">
        <v>208</v>
      </c>
      <c r="L330" s="177" t="s">
        <v>271</v>
      </c>
      <c r="M330" s="785"/>
      <c r="N330" s="441">
        <f t="shared" si="20"/>
        <v>0.43333333333333307</v>
      </c>
      <c r="O330" s="797">
        <v>0</v>
      </c>
    </row>
    <row r="331" spans="5:15" ht="15.75" customHeight="1" x14ac:dyDescent="0.25">
      <c r="E331" s="1206"/>
      <c r="F331" s="214"/>
      <c r="G331" s="1206"/>
      <c r="H331" s="160"/>
      <c r="I331" s="160"/>
      <c r="J331" s="458"/>
      <c r="K331" s="459"/>
      <c r="L331" s="460"/>
      <c r="M331" s="1131"/>
      <c r="N331" s="441">
        <f t="shared" si="20"/>
        <v>0.43333333333333307</v>
      </c>
      <c r="O331" s="797">
        <v>0</v>
      </c>
    </row>
    <row r="332" spans="5:15" ht="15.75" customHeight="1" x14ac:dyDescent="0.25">
      <c r="E332" s="1206"/>
      <c r="F332" s="214"/>
      <c r="G332" s="1206"/>
      <c r="H332" s="160"/>
      <c r="I332" s="160"/>
      <c r="J332" s="458"/>
      <c r="K332" s="459"/>
      <c r="L332" s="460"/>
      <c r="M332" s="1131"/>
      <c r="N332" s="441">
        <f t="shared" si="20"/>
        <v>0.43333333333333307</v>
      </c>
      <c r="O332" s="797">
        <v>0</v>
      </c>
    </row>
    <row r="333" spans="5:15" ht="15.75" customHeight="1" x14ac:dyDescent="0.25">
      <c r="E333" s="1206"/>
      <c r="F333" s="214"/>
      <c r="G333" s="1206"/>
      <c r="H333" s="160"/>
      <c r="I333" s="160"/>
      <c r="J333" s="162"/>
      <c r="K333" s="161"/>
      <c r="L333" s="327"/>
      <c r="M333" s="785"/>
      <c r="N333" s="441">
        <f t="shared" si="20"/>
        <v>0.43333333333333307</v>
      </c>
      <c r="O333" s="797">
        <v>0</v>
      </c>
    </row>
    <row r="334" spans="5:15" ht="15.75" customHeight="1" x14ac:dyDescent="0.25">
      <c r="E334" s="1206"/>
      <c r="F334" s="214">
        <v>5.3</v>
      </c>
      <c r="G334" s="1206"/>
      <c r="H334" s="160"/>
      <c r="I334" s="160"/>
      <c r="J334" s="207" t="s">
        <v>243</v>
      </c>
      <c r="K334" s="161"/>
      <c r="L334" s="327"/>
      <c r="M334" s="785"/>
      <c r="N334" s="441">
        <f t="shared" si="20"/>
        <v>0.43333333333333307</v>
      </c>
      <c r="O334" s="797">
        <v>0</v>
      </c>
    </row>
    <row r="335" spans="5:15" ht="15.75" customHeight="1" x14ac:dyDescent="0.25">
      <c r="E335" s="1206"/>
      <c r="F335" s="214"/>
      <c r="G335" s="1206">
        <v>1</v>
      </c>
      <c r="H335" s="160"/>
      <c r="I335" s="160" t="s">
        <v>2</v>
      </c>
      <c r="J335" s="162" t="s">
        <v>195</v>
      </c>
      <c r="K335" s="161" t="s">
        <v>208</v>
      </c>
      <c r="L335" s="177" t="s">
        <v>464</v>
      </c>
      <c r="M335" s="785"/>
      <c r="N335" s="441">
        <f t="shared" si="20"/>
        <v>0.43333333333333307</v>
      </c>
      <c r="O335" s="797">
        <v>0</v>
      </c>
    </row>
    <row r="336" spans="5:15" ht="15.75" customHeight="1" x14ac:dyDescent="0.25">
      <c r="E336" s="1206"/>
      <c r="F336" s="214"/>
      <c r="G336" s="1206">
        <f t="shared" ref="G336:G341" si="22">G335+1</f>
        <v>2</v>
      </c>
      <c r="H336" s="160"/>
      <c r="I336" s="160" t="s">
        <v>2</v>
      </c>
      <c r="J336" s="162" t="s">
        <v>409</v>
      </c>
      <c r="K336" s="161" t="s">
        <v>208</v>
      </c>
      <c r="L336" s="327" t="s">
        <v>408</v>
      </c>
      <c r="M336" s="785"/>
      <c r="N336" s="441">
        <f t="shared" si="20"/>
        <v>0.43333333333333307</v>
      </c>
      <c r="O336" s="797">
        <v>0</v>
      </c>
    </row>
    <row r="337" spans="5:15" ht="15.75" customHeight="1" x14ac:dyDescent="0.25">
      <c r="E337" s="1206"/>
      <c r="F337" s="214"/>
      <c r="G337" s="1206">
        <f t="shared" si="22"/>
        <v>3</v>
      </c>
      <c r="H337" s="160"/>
      <c r="I337" s="160" t="s">
        <v>2</v>
      </c>
      <c r="J337" s="162" t="s">
        <v>410</v>
      </c>
      <c r="K337" s="161" t="s">
        <v>208</v>
      </c>
      <c r="L337" s="327" t="s">
        <v>182</v>
      </c>
      <c r="M337" s="785"/>
      <c r="N337" s="441">
        <f t="shared" si="20"/>
        <v>0.43333333333333307</v>
      </c>
      <c r="O337" s="797">
        <v>0</v>
      </c>
    </row>
    <row r="338" spans="5:15" ht="15.75" customHeight="1" x14ac:dyDescent="0.25">
      <c r="E338" s="1206"/>
      <c r="F338" s="214"/>
      <c r="G338" s="1206">
        <f t="shared" si="22"/>
        <v>4</v>
      </c>
      <c r="H338" s="160"/>
      <c r="I338" s="160" t="s">
        <v>2</v>
      </c>
      <c r="J338" s="162" t="s">
        <v>430</v>
      </c>
      <c r="K338" s="986" t="s">
        <v>208</v>
      </c>
      <c r="L338" s="177" t="s">
        <v>102</v>
      </c>
      <c r="M338" s="785"/>
      <c r="N338" s="228">
        <f t="shared" si="20"/>
        <v>0.43333333333333307</v>
      </c>
      <c r="O338" s="797">
        <v>0</v>
      </c>
    </row>
    <row r="339" spans="5:15" ht="15.75" customHeight="1" x14ac:dyDescent="0.25">
      <c r="E339" s="1206"/>
      <c r="F339" s="214"/>
      <c r="G339" s="1206">
        <f t="shared" si="22"/>
        <v>5</v>
      </c>
      <c r="H339" s="162">
        <f>H338+1</f>
        <v>1</v>
      </c>
      <c r="I339" s="160" t="s">
        <v>2</v>
      </c>
      <c r="J339" s="162" t="s">
        <v>431</v>
      </c>
      <c r="K339" s="986" t="s">
        <v>208</v>
      </c>
      <c r="L339" s="177" t="s">
        <v>148</v>
      </c>
      <c r="M339" s="1128"/>
      <c r="N339" s="228">
        <f t="shared" si="20"/>
        <v>0.43333333333333307</v>
      </c>
      <c r="O339" s="797">
        <v>0</v>
      </c>
    </row>
    <row r="340" spans="5:15" ht="15.75" customHeight="1" x14ac:dyDescent="0.25">
      <c r="E340" s="1206"/>
      <c r="F340" s="214"/>
      <c r="G340" s="1206">
        <f t="shared" si="22"/>
        <v>6</v>
      </c>
      <c r="H340" s="162">
        <f>H339+1</f>
        <v>2</v>
      </c>
      <c r="I340" s="160" t="s">
        <v>2</v>
      </c>
      <c r="J340" s="986" t="s">
        <v>40</v>
      </c>
      <c r="K340" s="986" t="s">
        <v>208</v>
      </c>
      <c r="L340" s="177" t="s">
        <v>60</v>
      </c>
      <c r="M340" s="1099"/>
      <c r="N340" s="228">
        <f t="shared" si="20"/>
        <v>0.43333333333333307</v>
      </c>
      <c r="O340" s="797"/>
    </row>
    <row r="341" spans="5:15" ht="15.75" customHeight="1" x14ac:dyDescent="0.25">
      <c r="E341" s="1206"/>
      <c r="F341" s="214"/>
      <c r="G341" s="1206">
        <f t="shared" si="22"/>
        <v>7</v>
      </c>
      <c r="H341" s="162">
        <f>H340+1</f>
        <v>3</v>
      </c>
      <c r="I341" s="160" t="s">
        <v>2</v>
      </c>
      <c r="J341" s="986" t="s">
        <v>31</v>
      </c>
      <c r="K341" s="986" t="s">
        <v>208</v>
      </c>
      <c r="L341" s="177" t="s">
        <v>452</v>
      </c>
      <c r="M341" s="785"/>
      <c r="N341" s="228">
        <f t="shared" si="20"/>
        <v>0.43333333333333307</v>
      </c>
      <c r="O341" s="797">
        <v>0</v>
      </c>
    </row>
    <row r="342" spans="5:15" ht="15.75" customHeight="1" x14ac:dyDescent="0.25">
      <c r="E342" s="1206"/>
      <c r="F342" s="214"/>
      <c r="G342" s="1206"/>
      <c r="H342" s="162"/>
      <c r="I342" s="160"/>
      <c r="J342" s="162"/>
      <c r="K342" s="161"/>
      <c r="L342" s="327"/>
      <c r="M342" s="785"/>
      <c r="N342" s="228"/>
      <c r="O342" s="797">
        <v>0</v>
      </c>
    </row>
    <row r="343" spans="5:15" ht="15.75" customHeight="1" x14ac:dyDescent="0.25">
      <c r="E343" s="1206"/>
      <c r="F343" s="214">
        <v>5.4</v>
      </c>
      <c r="G343" s="1188"/>
      <c r="H343" s="1004"/>
      <c r="I343" s="160"/>
      <c r="J343" s="1016" t="s">
        <v>432</v>
      </c>
      <c r="K343" s="986"/>
      <c r="L343" s="986"/>
      <c r="M343" s="785"/>
      <c r="N343" s="228">
        <f>N341+TIME(0,M341,0)</f>
        <v>0.43333333333333307</v>
      </c>
      <c r="O343" s="797">
        <v>0</v>
      </c>
    </row>
    <row r="344" spans="5:15" ht="15.75" customHeight="1" x14ac:dyDescent="0.25">
      <c r="E344" s="1206"/>
      <c r="F344" s="214"/>
      <c r="G344" s="1185">
        <v>1</v>
      </c>
      <c r="H344" s="1004"/>
      <c r="I344" s="160" t="s">
        <v>2</v>
      </c>
      <c r="J344" s="986" t="s">
        <v>546</v>
      </c>
      <c r="K344" s="986" t="s">
        <v>208</v>
      </c>
      <c r="L344" s="177" t="s">
        <v>547</v>
      </c>
      <c r="M344" s="796"/>
      <c r="N344" s="228">
        <f t="shared" ref="N344:N363" si="23">N343+TIME(0,M343,0)</f>
        <v>0.43333333333333307</v>
      </c>
      <c r="O344" s="797"/>
    </row>
    <row r="345" spans="5:15" ht="15.75" customHeight="1" x14ac:dyDescent="0.25">
      <c r="E345" s="1206"/>
      <c r="F345" s="214"/>
      <c r="G345" s="1185">
        <f>G344+1</f>
        <v>2</v>
      </c>
      <c r="H345" s="1004"/>
      <c r="I345" s="160" t="s">
        <v>2</v>
      </c>
      <c r="J345" s="986" t="s">
        <v>543</v>
      </c>
      <c r="K345" s="986" t="s">
        <v>208</v>
      </c>
      <c r="L345" s="177" t="s">
        <v>141</v>
      </c>
      <c r="M345" s="796"/>
      <c r="N345" s="228">
        <f t="shared" si="23"/>
        <v>0.43333333333333307</v>
      </c>
      <c r="O345" s="797"/>
    </row>
    <row r="346" spans="5:15" ht="15.75" customHeight="1" x14ac:dyDescent="0.25">
      <c r="E346" s="1206"/>
      <c r="F346" s="214">
        <v>5.5</v>
      </c>
      <c r="G346" s="1188"/>
      <c r="H346" s="1004"/>
      <c r="I346" s="160"/>
      <c r="J346" s="1016" t="s">
        <v>433</v>
      </c>
      <c r="K346" s="986"/>
      <c r="L346" s="986"/>
      <c r="M346" s="785"/>
      <c r="N346" s="228">
        <f t="shared" si="23"/>
        <v>0.43333333333333307</v>
      </c>
      <c r="O346" s="797">
        <v>0</v>
      </c>
    </row>
    <row r="347" spans="5:15" ht="15.75" customHeight="1" x14ac:dyDescent="0.25">
      <c r="E347" s="1206"/>
      <c r="F347" s="214"/>
      <c r="G347" s="783">
        <v>1</v>
      </c>
      <c r="H347" s="1004"/>
      <c r="I347" s="160" t="s">
        <v>2</v>
      </c>
      <c r="J347" s="1021"/>
      <c r="K347" s="986"/>
      <c r="L347" s="177"/>
      <c r="M347" s="785"/>
      <c r="N347" s="228">
        <f t="shared" si="23"/>
        <v>0.43333333333333307</v>
      </c>
      <c r="O347" s="797">
        <v>0</v>
      </c>
    </row>
    <row r="348" spans="5:15" ht="15.75" customHeight="1" x14ac:dyDescent="0.25">
      <c r="E348" s="1206"/>
      <c r="F348" s="214"/>
      <c r="G348" s="784">
        <f>G347+1</f>
        <v>2</v>
      </c>
      <c r="H348" s="1004"/>
      <c r="I348" s="160" t="s">
        <v>2</v>
      </c>
      <c r="J348" s="1021"/>
      <c r="K348" s="986"/>
      <c r="L348" s="177"/>
      <c r="M348" s="785"/>
      <c r="N348" s="228">
        <f t="shared" si="23"/>
        <v>0.43333333333333307</v>
      </c>
      <c r="O348" s="797"/>
    </row>
    <row r="349" spans="5:15" ht="15.75" customHeight="1" x14ac:dyDescent="0.25">
      <c r="E349" s="1206"/>
      <c r="F349" s="214"/>
      <c r="G349" s="785">
        <f>G348+1</f>
        <v>3</v>
      </c>
      <c r="H349" s="160"/>
      <c r="I349" s="160" t="s">
        <v>2</v>
      </c>
      <c r="J349" s="1021"/>
      <c r="K349" s="986"/>
      <c r="L349" s="177"/>
      <c r="M349" s="785"/>
      <c r="N349" s="228">
        <f t="shared" si="23"/>
        <v>0.43333333333333307</v>
      </c>
      <c r="O349" s="797">
        <v>0</v>
      </c>
    </row>
    <row r="350" spans="5:15" ht="15.75" customHeight="1" x14ac:dyDescent="0.25">
      <c r="E350" s="1206"/>
      <c r="F350" s="214">
        <v>5.6</v>
      </c>
      <c r="G350" s="1188"/>
      <c r="H350" s="1004"/>
      <c r="I350" s="160"/>
      <c r="J350" s="1016" t="s">
        <v>449</v>
      </c>
      <c r="K350" s="986"/>
      <c r="L350" s="986"/>
      <c r="M350" s="785"/>
      <c r="N350" s="228">
        <f t="shared" si="23"/>
        <v>0.43333333333333307</v>
      </c>
      <c r="O350" s="797"/>
    </row>
    <row r="351" spans="5:15" ht="15.75" customHeight="1" x14ac:dyDescent="0.25">
      <c r="E351" s="1206"/>
      <c r="F351" s="214"/>
      <c r="G351" s="783">
        <v>1</v>
      </c>
      <c r="H351" s="1004"/>
      <c r="I351" s="160" t="s">
        <v>2</v>
      </c>
      <c r="J351" s="1090"/>
      <c r="K351" s="1064"/>
      <c r="L351" s="428"/>
      <c r="M351" s="1130"/>
      <c r="N351" s="325">
        <f t="shared" si="23"/>
        <v>0.43333333333333307</v>
      </c>
      <c r="O351" s="797"/>
    </row>
    <row r="352" spans="5:15" ht="15.75" customHeight="1" x14ac:dyDescent="0.25">
      <c r="E352" s="1206"/>
      <c r="G352" s="783">
        <f>G351+1</f>
        <v>2</v>
      </c>
      <c r="H352" s="1004"/>
      <c r="I352" s="160" t="s">
        <v>2</v>
      </c>
      <c r="J352" s="1021"/>
      <c r="K352" s="986"/>
      <c r="L352" s="177"/>
      <c r="M352" s="785"/>
      <c r="N352" s="325">
        <f t="shared" si="23"/>
        <v>0.43333333333333307</v>
      </c>
      <c r="O352" s="797"/>
    </row>
    <row r="353" spans="5:15" ht="15.75" customHeight="1" x14ac:dyDescent="0.25">
      <c r="E353" s="1206"/>
      <c r="F353" s="214"/>
      <c r="G353" s="1206"/>
      <c r="H353" s="160"/>
      <c r="I353" s="160"/>
      <c r="J353" s="1021"/>
      <c r="K353" s="986"/>
      <c r="L353" s="177"/>
      <c r="M353" s="785"/>
      <c r="N353" s="325">
        <f t="shared" si="23"/>
        <v>0.43333333333333307</v>
      </c>
      <c r="O353" s="797"/>
    </row>
    <row r="354" spans="5:15" ht="15.75" customHeight="1" x14ac:dyDescent="0.25">
      <c r="E354" s="1206"/>
      <c r="F354" s="214"/>
      <c r="G354" s="1206"/>
      <c r="H354" s="160"/>
      <c r="I354" s="160"/>
      <c r="J354" s="162"/>
      <c r="K354" s="161"/>
      <c r="L354" s="327"/>
      <c r="M354" s="785"/>
      <c r="N354" s="325">
        <f t="shared" si="23"/>
        <v>0.43333333333333307</v>
      </c>
      <c r="O354" s="797"/>
    </row>
    <row r="355" spans="5:15" ht="15.75" customHeight="1" x14ac:dyDescent="0.25">
      <c r="E355" s="1206">
        <v>6</v>
      </c>
      <c r="F355" s="214"/>
      <c r="G355" s="1206"/>
      <c r="H355" s="160"/>
      <c r="I355" s="160"/>
      <c r="J355" s="419" t="s">
        <v>235</v>
      </c>
      <c r="K355" s="161" t="s">
        <v>208</v>
      </c>
      <c r="L355" s="327" t="s">
        <v>328</v>
      </c>
      <c r="M355" s="785"/>
      <c r="N355" s="325">
        <f t="shared" si="23"/>
        <v>0.43333333333333307</v>
      </c>
      <c r="O355" s="797"/>
    </row>
    <row r="356" spans="5:15" ht="15.75" customHeight="1" x14ac:dyDescent="0.25">
      <c r="E356" s="1206"/>
      <c r="F356" s="214">
        <v>6.1</v>
      </c>
      <c r="G356" s="1206"/>
      <c r="H356" s="160"/>
      <c r="I356" s="160" t="s">
        <v>2</v>
      </c>
      <c r="J356" s="427"/>
      <c r="K356" s="1084"/>
      <c r="L356" s="1085"/>
      <c r="M356" s="1128"/>
      <c r="N356" s="325">
        <f t="shared" si="23"/>
        <v>0.43333333333333307</v>
      </c>
      <c r="O356" s="797"/>
    </row>
    <row r="357" spans="5:15" ht="15.75" customHeight="1" x14ac:dyDescent="0.25">
      <c r="E357" s="1206"/>
      <c r="F357" s="214">
        <f>F356+0.1</f>
        <v>6.1999999999999993</v>
      </c>
      <c r="G357" s="1206"/>
      <c r="H357" s="160"/>
      <c r="I357" s="160" t="s">
        <v>62</v>
      </c>
      <c r="J357" s="1064" t="s">
        <v>709</v>
      </c>
      <c r="K357" s="417" t="s">
        <v>6</v>
      </c>
      <c r="L357" s="1245" t="s">
        <v>271</v>
      </c>
      <c r="M357" s="1244">
        <v>10</v>
      </c>
      <c r="N357" s="325">
        <f t="shared" si="23"/>
        <v>0.43333333333333307</v>
      </c>
      <c r="O357" s="797"/>
    </row>
    <row r="358" spans="5:15" ht="15.75" customHeight="1" x14ac:dyDescent="0.25">
      <c r="E358" s="1206"/>
      <c r="F358" s="214">
        <f>F357+0.1</f>
        <v>6.2999999999999989</v>
      </c>
      <c r="G358" s="1206"/>
      <c r="H358" s="160"/>
      <c r="I358" s="160" t="s">
        <v>62</v>
      </c>
      <c r="J358" s="427" t="s">
        <v>686</v>
      </c>
      <c r="K358" s="1088" t="s">
        <v>208</v>
      </c>
      <c r="L358" s="1085" t="s">
        <v>328</v>
      </c>
      <c r="M358" s="1128">
        <v>15</v>
      </c>
      <c r="N358" s="325">
        <f t="shared" si="23"/>
        <v>0.44027777777777749</v>
      </c>
      <c r="O358" s="797"/>
    </row>
    <row r="359" spans="5:15" ht="15.75" customHeight="1" x14ac:dyDescent="0.25">
      <c r="E359" s="1206"/>
      <c r="F359" s="214">
        <f>F358+0.1</f>
        <v>6.3999999999999986</v>
      </c>
      <c r="G359" s="1206"/>
      <c r="H359" s="160"/>
      <c r="I359" s="160" t="s">
        <v>62</v>
      </c>
      <c r="J359" s="1072"/>
      <c r="K359" s="183"/>
      <c r="L359" s="327"/>
      <c r="M359" s="1130"/>
      <c r="N359" s="325">
        <f t="shared" si="23"/>
        <v>0.45069444444444418</v>
      </c>
      <c r="O359" s="797"/>
    </row>
    <row r="360" spans="5:15" ht="15.75" customHeight="1" x14ac:dyDescent="0.25">
      <c r="E360" s="1206"/>
      <c r="F360" s="214"/>
      <c r="G360" s="1206"/>
      <c r="H360" s="160"/>
      <c r="I360" s="160" t="s">
        <v>62</v>
      </c>
      <c r="J360" s="1072"/>
      <c r="K360" s="183"/>
      <c r="L360" s="327"/>
      <c r="M360" s="1130"/>
      <c r="N360" s="325">
        <f t="shared" si="23"/>
        <v>0.45069444444444418</v>
      </c>
      <c r="O360" s="797"/>
    </row>
    <row r="361" spans="5:15" ht="15.75" customHeight="1" x14ac:dyDescent="0.25">
      <c r="E361" s="1206">
        <v>7</v>
      </c>
      <c r="F361" s="214"/>
      <c r="G361" s="1206"/>
      <c r="H361" s="160"/>
      <c r="I361" s="160" t="s">
        <v>49</v>
      </c>
      <c r="J361" s="419" t="s">
        <v>699</v>
      </c>
      <c r="K361" s="161" t="s">
        <v>208</v>
      </c>
      <c r="L361" s="327" t="s">
        <v>271</v>
      </c>
      <c r="M361" s="785">
        <v>1</v>
      </c>
      <c r="N361" s="325">
        <f t="shared" si="23"/>
        <v>0.45069444444444418</v>
      </c>
      <c r="O361" s="797"/>
    </row>
    <row r="362" spans="5:15" ht="15.75" customHeight="1" x14ac:dyDescent="0.25">
      <c r="E362" s="1206"/>
      <c r="F362" s="214"/>
      <c r="G362" s="1206"/>
      <c r="H362" s="160"/>
      <c r="I362" s="160"/>
      <c r="J362" s="162"/>
      <c r="K362" s="161"/>
      <c r="L362" s="327"/>
      <c r="M362" s="785"/>
      <c r="N362" s="228">
        <f t="shared" si="23"/>
        <v>0.45138888888888862</v>
      </c>
      <c r="O362" s="797"/>
    </row>
    <row r="363" spans="5:15" ht="15.75" customHeight="1" x14ac:dyDescent="0.25">
      <c r="E363" s="1206">
        <v>8</v>
      </c>
      <c r="F363" s="214"/>
      <c r="G363" s="1206"/>
      <c r="H363" s="160"/>
      <c r="I363" s="160" t="s">
        <v>2</v>
      </c>
      <c r="J363" s="419" t="s">
        <v>144</v>
      </c>
      <c r="K363" s="161" t="s">
        <v>208</v>
      </c>
      <c r="L363" s="327" t="s">
        <v>271</v>
      </c>
      <c r="M363" s="785">
        <v>1</v>
      </c>
      <c r="N363" s="228">
        <f t="shared" si="23"/>
        <v>0.45138888888888862</v>
      </c>
      <c r="O363" s="797"/>
    </row>
    <row r="364" spans="5:15" ht="15.75" customHeight="1" x14ac:dyDescent="0.25">
      <c r="E364" s="1206"/>
      <c r="F364" s="214"/>
      <c r="G364" s="1206"/>
      <c r="H364" s="160"/>
      <c r="I364" s="160"/>
      <c r="J364" s="201" t="s">
        <v>429</v>
      </c>
      <c r="K364" s="986"/>
      <c r="L364" s="1005"/>
      <c r="M364" s="783"/>
      <c r="N364" s="366">
        <f>N365-N363</f>
        <v>4.8611111111111382E-2</v>
      </c>
      <c r="O364" s="797"/>
    </row>
    <row r="365" spans="5:15" ht="15.75" customHeight="1" x14ac:dyDescent="0.25">
      <c r="E365" s="1206"/>
      <c r="F365" s="214"/>
      <c r="G365" s="1206"/>
      <c r="H365" s="160"/>
      <c r="I365" s="160"/>
      <c r="J365" s="162"/>
      <c r="K365" s="161"/>
      <c r="L365" s="327" t="s">
        <v>218</v>
      </c>
      <c r="M365" s="785"/>
      <c r="N365" s="229">
        <f>TIME(12,0,0)</f>
        <v>0.5</v>
      </c>
      <c r="O365" s="797"/>
    </row>
    <row r="366" spans="5:15" ht="15.75" customHeight="1" x14ac:dyDescent="0.2">
      <c r="E366" s="1477" t="s">
        <v>245</v>
      </c>
      <c r="F366" s="1478"/>
      <c r="G366" s="1478"/>
      <c r="H366" s="1478"/>
      <c r="I366" s="1478"/>
      <c r="J366" s="1478"/>
      <c r="K366" s="1478"/>
      <c r="L366" s="1478"/>
      <c r="M366" s="1478"/>
      <c r="N366" s="1479"/>
      <c r="O366" s="797"/>
    </row>
    <row r="367" spans="5:15" ht="15.75" customHeight="1" x14ac:dyDescent="0.2">
      <c r="E367" s="1480"/>
      <c r="F367" s="1481"/>
      <c r="G367" s="1481"/>
      <c r="H367" s="1481"/>
      <c r="I367" s="1481"/>
      <c r="J367" s="1481"/>
      <c r="K367" s="1481"/>
      <c r="L367" s="1481"/>
      <c r="M367" s="1481"/>
      <c r="N367" s="1482"/>
      <c r="O367" s="797"/>
    </row>
    <row r="368" spans="5:15" ht="15.75" customHeight="1" x14ac:dyDescent="0.2">
      <c r="E368" s="1515" t="s">
        <v>157</v>
      </c>
      <c r="F368" s="1516"/>
      <c r="G368" s="1516"/>
      <c r="H368" s="1516"/>
      <c r="I368" s="1516"/>
      <c r="J368" s="1516"/>
      <c r="K368" s="1516"/>
      <c r="L368" s="1516"/>
      <c r="M368" s="1516"/>
      <c r="N368" s="1517"/>
      <c r="O368" s="797"/>
    </row>
    <row r="369" spans="4:15" ht="15.75" customHeight="1" x14ac:dyDescent="0.2">
      <c r="E369" s="1239"/>
      <c r="F369" s="1173"/>
      <c r="G369" s="1209"/>
      <c r="H369" s="1091"/>
      <c r="I369" s="231"/>
      <c r="J369" s="211"/>
      <c r="K369" s="231"/>
      <c r="L369" s="211"/>
      <c r="M369" s="1132"/>
      <c r="N369" s="230"/>
      <c r="O369" s="797"/>
    </row>
    <row r="370" spans="4:15" ht="15.75" customHeight="1" x14ac:dyDescent="0.2">
      <c r="E370" s="1489" t="s">
        <v>190</v>
      </c>
      <c r="F370" s="1490"/>
      <c r="G370" s="1490"/>
      <c r="H370" s="1490"/>
      <c r="I370" s="1490"/>
      <c r="J370" s="1490"/>
      <c r="K370" s="1490"/>
      <c r="L370" s="1490"/>
      <c r="M370" s="1490"/>
      <c r="N370" s="1491"/>
      <c r="O370" s="797"/>
    </row>
    <row r="371" spans="4:15" ht="15.75" customHeight="1" x14ac:dyDescent="0.2">
      <c r="E371" s="1240"/>
      <c r="F371" s="1174"/>
      <c r="G371" s="1210"/>
      <c r="H371" s="3"/>
      <c r="I371" s="3"/>
      <c r="J371" s="3"/>
      <c r="K371" s="3"/>
      <c r="L371" s="3"/>
      <c r="M371" s="1133"/>
      <c r="N371" s="66"/>
      <c r="O371" s="797"/>
    </row>
    <row r="372" spans="4:15" ht="15.75" customHeight="1" x14ac:dyDescent="0.2">
      <c r="E372" s="1486" t="s">
        <v>310</v>
      </c>
      <c r="F372" s="1487"/>
      <c r="G372" s="1487"/>
      <c r="H372" s="1487"/>
      <c r="I372" s="1487"/>
      <c r="J372" s="1487"/>
      <c r="K372" s="1487"/>
      <c r="L372" s="1487"/>
      <c r="M372" s="1487"/>
      <c r="N372" s="1488"/>
      <c r="O372" s="797"/>
    </row>
    <row r="373" spans="4:15" ht="15.75" customHeight="1" x14ac:dyDescent="0.2">
      <c r="E373" s="1241"/>
      <c r="F373" s="1175"/>
      <c r="G373" s="1211"/>
      <c r="H373" s="6"/>
      <c r="I373" s="6"/>
      <c r="J373" s="6"/>
      <c r="K373" s="6"/>
      <c r="L373" s="6"/>
      <c r="M373" s="1134"/>
      <c r="N373" s="67"/>
      <c r="O373" s="797"/>
    </row>
    <row r="374" spans="4:15" ht="15.75" customHeight="1" x14ac:dyDescent="0.2">
      <c r="D374"/>
      <c r="E374" s="1483" t="s">
        <v>134</v>
      </c>
      <c r="F374" s="1484"/>
      <c r="G374" s="1484"/>
      <c r="H374" s="1484"/>
      <c r="I374" s="1484"/>
      <c r="J374" s="1484"/>
      <c r="K374" s="1484"/>
      <c r="L374" s="1484"/>
      <c r="M374" s="1484"/>
      <c r="N374" s="1485"/>
      <c r="O374" s="442"/>
    </row>
    <row r="375" spans="4:15" ht="15.75" customHeight="1" x14ac:dyDescent="0.2">
      <c r="D375"/>
      <c r="E375" s="1241"/>
      <c r="F375" s="1175"/>
      <c r="G375" s="1211"/>
      <c r="H375" s="6"/>
      <c r="I375" s="6"/>
      <c r="J375" s="6"/>
      <c r="K375" s="6"/>
      <c r="L375" s="6"/>
      <c r="M375" s="1134"/>
      <c r="N375" s="67"/>
      <c r="O375" s="442">
        <f>SUM(O193:O363)</f>
        <v>5</v>
      </c>
    </row>
    <row r="376" spans="4:15" ht="15.75" customHeight="1" x14ac:dyDescent="0.2">
      <c r="D376"/>
      <c r="E376" s="442"/>
      <c r="F376" s="769"/>
      <c r="G376" s="442"/>
      <c r="H376" s="798"/>
      <c r="I376" s="798"/>
      <c r="J376" s="798"/>
      <c r="K376" s="798"/>
      <c r="L376" s="226"/>
      <c r="M376" s="442"/>
      <c r="N376" s="798"/>
      <c r="O376" s="442"/>
    </row>
    <row r="377" spans="4:15" ht="15.75" customHeight="1" x14ac:dyDescent="0.2">
      <c r="D377"/>
      <c r="E377" s="442"/>
      <c r="F377" s="769"/>
      <c r="G377" s="442"/>
      <c r="H377" s="798"/>
      <c r="I377" s="798"/>
      <c r="J377" s="798"/>
      <c r="K377" s="798"/>
      <c r="L377" s="798"/>
      <c r="M377" s="442"/>
      <c r="N377" s="798"/>
      <c r="O377" s="442"/>
    </row>
    <row r="378" spans="4:15" ht="15.75" customHeight="1" x14ac:dyDescent="0.2">
      <c r="D378"/>
      <c r="E378" s="442"/>
      <c r="F378" s="769"/>
      <c r="G378" s="442"/>
      <c r="H378" s="798"/>
      <c r="I378" s="798"/>
      <c r="J378" s="798"/>
      <c r="K378" s="798"/>
      <c r="L378" s="798"/>
      <c r="M378" s="442"/>
      <c r="N378" s="798"/>
    </row>
    <row r="379" spans="4:15" ht="15.75" customHeight="1" x14ac:dyDescent="0.2">
      <c r="D379"/>
      <c r="E379" s="442"/>
      <c r="F379" s="769"/>
      <c r="G379" s="442"/>
      <c r="H379" s="798"/>
      <c r="I379" s="798"/>
      <c r="J379" s="798"/>
      <c r="K379" s="798"/>
      <c r="L379" s="798"/>
      <c r="M379" s="442"/>
      <c r="N379" s="798"/>
    </row>
    <row r="380" spans="4:15" ht="15.75" customHeight="1" x14ac:dyDescent="0.2">
      <c r="D380"/>
      <c r="E380" s="442"/>
      <c r="F380" s="769"/>
      <c r="H380" s="1092"/>
      <c r="M380" s="1100"/>
    </row>
    <row r="381" spans="4:15" ht="15.75" customHeight="1" x14ac:dyDescent="0.2">
      <c r="D381"/>
      <c r="E381" s="442"/>
      <c r="F381" s="769"/>
      <c r="H381" s="1092"/>
      <c r="M381" s="1100"/>
    </row>
    <row r="382" spans="4:15" ht="15.75" customHeight="1" x14ac:dyDescent="0.2">
      <c r="D382"/>
      <c r="E382" s="442"/>
      <c r="F382" s="769"/>
      <c r="H382" s="1092"/>
      <c r="M382" s="1100"/>
    </row>
    <row r="383" spans="4:15" ht="15.75" customHeight="1" x14ac:dyDescent="0.2">
      <c r="D383"/>
      <c r="E383" s="442"/>
      <c r="F383" s="769"/>
      <c r="H383" s="1092"/>
      <c r="M383" s="1100"/>
    </row>
    <row r="384" spans="4:15" ht="15.75" customHeight="1" x14ac:dyDescent="0.2">
      <c r="D384"/>
      <c r="E384" s="442"/>
      <c r="F384" s="769"/>
      <c r="H384" s="1092"/>
      <c r="M384" s="1100"/>
    </row>
    <row r="385" spans="4:13" ht="15.75" customHeight="1" x14ac:dyDescent="0.2">
      <c r="D385"/>
      <c r="E385" s="442"/>
      <c r="F385" s="769"/>
      <c r="H385" s="1092"/>
      <c r="M385" s="1100"/>
    </row>
    <row r="386" spans="4:13" ht="15.75" customHeight="1" x14ac:dyDescent="0.2">
      <c r="D386"/>
      <c r="E386" s="442"/>
      <c r="F386" s="769"/>
      <c r="H386" s="1092"/>
      <c r="M386" s="1100"/>
    </row>
    <row r="387" spans="4:13" ht="15.75" customHeight="1" x14ac:dyDescent="0.2">
      <c r="D387"/>
      <c r="E387" s="442"/>
      <c r="F387" s="769"/>
      <c r="H387" s="1092"/>
      <c r="M387" s="1100"/>
    </row>
    <row r="388" spans="4:13" ht="15.75" customHeight="1" x14ac:dyDescent="0.2">
      <c r="D388"/>
      <c r="E388" s="442"/>
      <c r="F388" s="769"/>
      <c r="H388" s="1092"/>
      <c r="M388" s="1100"/>
    </row>
    <row r="389" spans="4:13" ht="15.75" customHeight="1" x14ac:dyDescent="0.2">
      <c r="D389"/>
      <c r="E389" s="442"/>
      <c r="F389" s="769"/>
      <c r="H389" s="1092"/>
      <c r="M389" s="1100"/>
    </row>
    <row r="390" spans="4:13" ht="15.75" customHeight="1" x14ac:dyDescent="0.2">
      <c r="D390"/>
      <c r="E390" s="442"/>
      <c r="F390" s="769"/>
      <c r="H390" s="1092"/>
      <c r="M390" s="1100"/>
    </row>
    <row r="391" spans="4:13" ht="15.75" customHeight="1" x14ac:dyDescent="0.2">
      <c r="D391"/>
      <c r="E391" s="442"/>
      <c r="F391" s="769"/>
      <c r="H391" s="1092"/>
      <c r="M391" s="1100"/>
    </row>
    <row r="392" spans="4:13" ht="15.75" customHeight="1" x14ac:dyDescent="0.2">
      <c r="D392"/>
      <c r="E392" s="442"/>
      <c r="F392" s="769"/>
      <c r="H392" s="1092"/>
      <c r="M392" s="1100"/>
    </row>
    <row r="393" spans="4:13" ht="15.75" customHeight="1" x14ac:dyDescent="0.2">
      <c r="D393"/>
      <c r="E393" s="442"/>
      <c r="F393" s="769"/>
      <c r="H393" s="1092"/>
      <c r="M393" s="1100"/>
    </row>
    <row r="394" spans="4:13" ht="15.75" customHeight="1" x14ac:dyDescent="0.2">
      <c r="D394"/>
      <c r="E394" s="442"/>
      <c r="F394" s="769"/>
      <c r="H394" s="1092"/>
      <c r="M394" s="1100"/>
    </row>
    <row r="395" spans="4:13" ht="15.75" customHeight="1" x14ac:dyDescent="0.2">
      <c r="D395"/>
      <c r="E395" s="442"/>
      <c r="F395" s="769"/>
      <c r="H395" s="1092"/>
      <c r="M395" s="1100"/>
    </row>
    <row r="396" spans="4:13" ht="15.75" customHeight="1" x14ac:dyDescent="0.2">
      <c r="D396"/>
      <c r="E396" s="442"/>
      <c r="F396" s="769"/>
    </row>
    <row r="397" spans="4:13" ht="15.75" customHeight="1" x14ac:dyDescent="0.2">
      <c r="D397"/>
      <c r="E397" s="442"/>
      <c r="F397" s="769"/>
    </row>
    <row r="398" spans="4:13" ht="15.75" customHeight="1" x14ac:dyDescent="0.2">
      <c r="D398"/>
      <c r="E398" s="442"/>
      <c r="F398" s="769"/>
    </row>
    <row r="399" spans="4:13" ht="15.75" customHeight="1" x14ac:dyDescent="0.2">
      <c r="D399"/>
      <c r="E399" s="442"/>
      <c r="F399" s="769"/>
    </row>
    <row r="400" spans="4:13" ht="15.75" customHeight="1" x14ac:dyDescent="0.2">
      <c r="D400"/>
      <c r="E400" s="442"/>
      <c r="F400" s="769"/>
    </row>
    <row r="401" spans="4:6" ht="15.75" customHeight="1" x14ac:dyDescent="0.2">
      <c r="D401"/>
      <c r="E401" s="442"/>
      <c r="F401" s="769"/>
    </row>
    <row r="402" spans="4:6" ht="15.75" customHeight="1" x14ac:dyDescent="0.2">
      <c r="D402"/>
      <c r="E402" s="442"/>
      <c r="F402" s="769"/>
    </row>
    <row r="403" spans="4:6" ht="15.75" customHeight="1" x14ac:dyDescent="0.2">
      <c r="D403"/>
      <c r="E403" s="442"/>
      <c r="F403" s="769"/>
    </row>
    <row r="404" spans="4:6" ht="15.75" customHeight="1" x14ac:dyDescent="0.2">
      <c r="D404"/>
      <c r="E404" s="442"/>
      <c r="F404" s="769"/>
    </row>
    <row r="405" spans="4:6" ht="15.75" customHeight="1" x14ac:dyDescent="0.2">
      <c r="D405"/>
      <c r="E405" s="442"/>
      <c r="F405" s="769"/>
    </row>
    <row r="406" spans="4:6" ht="15.75" customHeight="1" x14ac:dyDescent="0.2">
      <c r="D406"/>
      <c r="E406" s="442"/>
      <c r="F406" s="769"/>
    </row>
    <row r="407" spans="4:6" ht="15.75" customHeight="1" x14ac:dyDescent="0.2">
      <c r="D407"/>
      <c r="E407" s="442"/>
      <c r="F407" s="769"/>
    </row>
    <row r="408" spans="4:6" ht="15.75" customHeight="1" x14ac:dyDescent="0.2">
      <c r="D408"/>
      <c r="E408" s="442"/>
      <c r="F408" s="769"/>
    </row>
    <row r="409" spans="4:6" ht="15.75" customHeight="1" x14ac:dyDescent="0.2">
      <c r="D409"/>
      <c r="E409" s="442"/>
      <c r="F409" s="769"/>
    </row>
    <row r="410" spans="4:6" ht="15.75" customHeight="1" x14ac:dyDescent="0.2">
      <c r="D410"/>
      <c r="E410" s="442"/>
      <c r="F410" s="769"/>
    </row>
    <row r="411" spans="4:6" ht="15.75" customHeight="1" x14ac:dyDescent="0.2">
      <c r="D411"/>
      <c r="E411" s="442"/>
      <c r="F411" s="769"/>
    </row>
    <row r="412" spans="4:6" ht="15.75" customHeight="1" x14ac:dyDescent="0.2">
      <c r="D412"/>
      <c r="E412" s="442"/>
      <c r="F412" s="769"/>
    </row>
    <row r="413" spans="4:6" ht="15.75" customHeight="1" x14ac:dyDescent="0.2">
      <c r="D413"/>
      <c r="E413" s="442"/>
      <c r="F413" s="769"/>
    </row>
    <row r="414" spans="4:6" ht="15.75" customHeight="1" x14ac:dyDescent="0.2">
      <c r="D414"/>
      <c r="E414" s="442"/>
      <c r="F414" s="769"/>
    </row>
    <row r="415" spans="4:6" ht="15.75" customHeight="1" x14ac:dyDescent="0.2">
      <c r="D415"/>
      <c r="E415" s="442"/>
      <c r="F415" s="769"/>
    </row>
    <row r="416" spans="4:6" ht="15.75" customHeight="1" x14ac:dyDescent="0.2">
      <c r="D416"/>
      <c r="E416" s="442"/>
      <c r="F416" s="769"/>
    </row>
    <row r="417" spans="4:6" ht="15.75" customHeight="1" x14ac:dyDescent="0.2">
      <c r="D417"/>
      <c r="E417" s="442"/>
      <c r="F417" s="769"/>
    </row>
    <row r="418" spans="4:6" ht="15.75" customHeight="1" x14ac:dyDescent="0.2">
      <c r="D418"/>
      <c r="E418" s="442"/>
      <c r="F418" s="769"/>
    </row>
    <row r="419" spans="4:6" ht="15.75" customHeight="1" x14ac:dyDescent="0.2">
      <c r="D419"/>
      <c r="E419" s="442"/>
      <c r="F419" s="769"/>
    </row>
    <row r="420" spans="4:6" ht="15.75" customHeight="1" x14ac:dyDescent="0.2">
      <c r="D420"/>
      <c r="E420" s="442"/>
      <c r="F420" s="769"/>
    </row>
    <row r="421" spans="4:6" ht="15.75" customHeight="1" x14ac:dyDescent="0.2">
      <c r="D421"/>
      <c r="E421" s="442"/>
      <c r="F421" s="769"/>
    </row>
    <row r="422" spans="4:6" ht="15.75" customHeight="1" x14ac:dyDescent="0.2">
      <c r="D422"/>
      <c r="E422" s="442"/>
      <c r="F422" s="769"/>
    </row>
    <row r="423" spans="4:6" ht="15.75" customHeight="1" x14ac:dyDescent="0.2">
      <c r="D423"/>
      <c r="E423" s="442"/>
      <c r="F423" s="769"/>
    </row>
    <row r="424" spans="4:6" ht="15.75" customHeight="1" x14ac:dyDescent="0.2">
      <c r="D424"/>
      <c r="E424" s="442"/>
      <c r="F424" s="769"/>
    </row>
    <row r="425" spans="4:6" ht="15.75" customHeight="1" x14ac:dyDescent="0.2">
      <c r="D425"/>
      <c r="E425" s="442"/>
      <c r="F425" s="769"/>
    </row>
    <row r="426" spans="4:6" ht="15.75" customHeight="1" x14ac:dyDescent="0.2">
      <c r="D426"/>
      <c r="E426" s="442"/>
      <c r="F426" s="769"/>
    </row>
    <row r="427" spans="4:6" ht="15.75" customHeight="1" x14ac:dyDescent="0.2">
      <c r="D427"/>
      <c r="E427" s="442"/>
      <c r="F427" s="769"/>
    </row>
    <row r="428" spans="4:6" ht="15.75" customHeight="1" x14ac:dyDescent="0.2">
      <c r="D428"/>
      <c r="E428" s="442"/>
      <c r="F428" s="769"/>
    </row>
    <row r="429" spans="4:6" ht="15.75" customHeight="1" x14ac:dyDescent="0.2">
      <c r="D429"/>
      <c r="E429" s="442"/>
      <c r="F429" s="769"/>
    </row>
    <row r="430" spans="4:6" ht="15.75" customHeight="1" x14ac:dyDescent="0.2">
      <c r="D430"/>
      <c r="E430" s="442"/>
      <c r="F430" s="769"/>
    </row>
    <row r="431" spans="4:6" ht="15.75" customHeight="1" x14ac:dyDescent="0.2">
      <c r="D431"/>
      <c r="E431" s="442"/>
      <c r="F431" s="769"/>
    </row>
    <row r="432" spans="4:6" ht="15.75" customHeight="1" x14ac:dyDescent="0.2">
      <c r="D432"/>
      <c r="E432" s="442"/>
      <c r="F432" s="769"/>
    </row>
    <row r="433" spans="4:6" ht="15.75" customHeight="1" x14ac:dyDescent="0.2">
      <c r="D433"/>
      <c r="E433" s="442"/>
      <c r="F433" s="769"/>
    </row>
    <row r="434" spans="4:6" ht="15.75" customHeight="1" x14ac:dyDescent="0.2">
      <c r="D434"/>
      <c r="E434" s="442"/>
      <c r="F434" s="769"/>
    </row>
    <row r="435" spans="4:6" ht="15.75" customHeight="1" x14ac:dyDescent="0.2">
      <c r="D435"/>
      <c r="E435" s="442"/>
      <c r="F435" s="769"/>
    </row>
    <row r="436" spans="4:6" ht="15.75" customHeight="1" x14ac:dyDescent="0.2">
      <c r="D436"/>
      <c r="E436" s="442"/>
      <c r="F436" s="769"/>
    </row>
    <row r="437" spans="4:6" ht="15.75" customHeight="1" x14ac:dyDescent="0.2">
      <c r="D437"/>
      <c r="E437" s="442"/>
      <c r="F437" s="769"/>
    </row>
    <row r="438" spans="4:6" ht="15.75" customHeight="1" x14ac:dyDescent="0.2">
      <c r="D438"/>
      <c r="E438" s="442"/>
      <c r="F438" s="769"/>
    </row>
    <row r="439" spans="4:6" ht="15.75" customHeight="1" x14ac:dyDescent="0.2">
      <c r="D439"/>
      <c r="E439" s="442"/>
      <c r="F439" s="769"/>
    </row>
    <row r="440" spans="4:6" ht="15.75" customHeight="1" x14ac:dyDescent="0.2">
      <c r="D440"/>
      <c r="E440" s="442"/>
      <c r="F440" s="769"/>
    </row>
    <row r="441" spans="4:6" ht="15.75" customHeight="1" x14ac:dyDescent="0.2">
      <c r="D441"/>
      <c r="E441" s="442"/>
      <c r="F441" s="769"/>
    </row>
    <row r="442" spans="4:6" ht="15.75" customHeight="1" x14ac:dyDescent="0.2">
      <c r="D442"/>
      <c r="E442" s="442"/>
      <c r="F442" s="769"/>
    </row>
    <row r="443" spans="4:6" ht="15.75" customHeight="1" x14ac:dyDescent="0.2">
      <c r="D443"/>
      <c r="E443" s="442"/>
      <c r="F443" s="769"/>
    </row>
    <row r="444" spans="4:6" ht="15.75" customHeight="1" x14ac:dyDescent="0.2">
      <c r="D444"/>
      <c r="E444" s="442"/>
      <c r="F444" s="769"/>
    </row>
    <row r="445" spans="4:6" ht="15.75" customHeight="1" x14ac:dyDescent="0.2">
      <c r="D445"/>
      <c r="E445" s="442"/>
      <c r="F445" s="769"/>
    </row>
    <row r="446" spans="4:6" ht="15.75" customHeight="1" x14ac:dyDescent="0.2">
      <c r="D446"/>
      <c r="E446" s="442"/>
      <c r="F446" s="769"/>
    </row>
    <row r="447" spans="4:6" ht="15.75" customHeight="1" x14ac:dyDescent="0.2">
      <c r="D447"/>
      <c r="E447" s="442"/>
      <c r="F447" s="769"/>
    </row>
    <row r="448" spans="4:6" ht="15.75" customHeight="1" x14ac:dyDescent="0.2">
      <c r="D448"/>
      <c r="E448" s="442"/>
      <c r="F448" s="769"/>
    </row>
    <row r="449" spans="4:6" ht="15.75" customHeight="1" x14ac:dyDescent="0.2">
      <c r="D449"/>
      <c r="E449" s="442"/>
      <c r="F449" s="769"/>
    </row>
    <row r="450" spans="4:6" ht="15.75" customHeight="1" x14ac:dyDescent="0.2">
      <c r="D450"/>
      <c r="E450" s="442"/>
      <c r="F450" s="769"/>
    </row>
    <row r="451" spans="4:6" ht="15.75" customHeight="1" x14ac:dyDescent="0.2">
      <c r="D451"/>
      <c r="E451" s="442"/>
      <c r="F451" s="769"/>
    </row>
    <row r="452" spans="4:6" ht="15.75" customHeight="1" x14ac:dyDescent="0.2">
      <c r="D452"/>
      <c r="E452" s="442"/>
      <c r="F452" s="769"/>
    </row>
    <row r="453" spans="4:6" ht="15.75" customHeight="1" x14ac:dyDescent="0.2">
      <c r="D453"/>
      <c r="E453" s="442"/>
      <c r="F453" s="769"/>
    </row>
    <row r="454" spans="4:6" ht="15.75" customHeight="1" x14ac:dyDescent="0.2">
      <c r="D454"/>
      <c r="E454" s="442"/>
      <c r="F454" s="769"/>
    </row>
    <row r="455" spans="4:6" ht="15.75" customHeight="1" x14ac:dyDescent="0.2">
      <c r="D455"/>
      <c r="E455" s="442"/>
      <c r="F455" s="769"/>
    </row>
    <row r="456" spans="4:6" ht="15.75" customHeight="1" x14ac:dyDescent="0.2">
      <c r="D456"/>
      <c r="E456" s="442"/>
      <c r="F456" s="769"/>
    </row>
    <row r="457" spans="4:6" ht="15.75" customHeight="1" x14ac:dyDescent="0.2">
      <c r="D457"/>
      <c r="E457" s="442"/>
      <c r="F457" s="769"/>
    </row>
    <row r="458" spans="4:6" ht="15.75" customHeight="1" x14ac:dyDescent="0.2">
      <c r="D458"/>
      <c r="E458" s="442"/>
      <c r="F458" s="769"/>
    </row>
    <row r="459" spans="4:6" ht="15.75" customHeight="1" x14ac:dyDescent="0.2">
      <c r="D459"/>
      <c r="E459" s="442"/>
      <c r="F459" s="769"/>
    </row>
    <row r="460" spans="4:6" ht="15.75" customHeight="1" x14ac:dyDescent="0.2">
      <c r="D460"/>
      <c r="E460" s="442"/>
      <c r="F460" s="769"/>
    </row>
    <row r="461" spans="4:6" ht="15.75" customHeight="1" x14ac:dyDescent="0.2">
      <c r="D461"/>
      <c r="E461" s="442"/>
      <c r="F461" s="769"/>
    </row>
    <row r="462" spans="4:6" ht="15.75" customHeight="1" x14ac:dyDescent="0.2">
      <c r="D462"/>
      <c r="E462" s="442"/>
      <c r="F462" s="769"/>
    </row>
    <row r="463" spans="4:6" ht="15.75" customHeight="1" x14ac:dyDescent="0.2">
      <c r="D463"/>
      <c r="E463" s="442"/>
      <c r="F463" s="769"/>
    </row>
    <row r="464" spans="4:6" ht="15.75" customHeight="1" x14ac:dyDescent="0.2">
      <c r="D464"/>
      <c r="E464" s="442"/>
      <c r="F464" s="769"/>
    </row>
    <row r="465" spans="4:6" ht="15.75" customHeight="1" x14ac:dyDescent="0.2">
      <c r="D465"/>
      <c r="E465" s="442"/>
      <c r="F465" s="769"/>
    </row>
    <row r="466" spans="4:6" ht="15.75" customHeight="1" x14ac:dyDescent="0.2">
      <c r="D466"/>
      <c r="E466" s="442"/>
      <c r="F466" s="769"/>
    </row>
    <row r="467" spans="4:6" ht="15.75" customHeight="1" x14ac:dyDescent="0.2">
      <c r="D467"/>
      <c r="E467" s="442"/>
      <c r="F467" s="769"/>
    </row>
    <row r="468" spans="4:6" ht="15.75" customHeight="1" x14ac:dyDescent="0.2">
      <c r="D468"/>
      <c r="E468" s="442"/>
      <c r="F468" s="769"/>
    </row>
    <row r="469" spans="4:6" ht="15.75" customHeight="1" x14ac:dyDescent="0.2">
      <c r="D469"/>
      <c r="E469" s="442"/>
      <c r="F469" s="769"/>
    </row>
    <row r="470" spans="4:6" ht="15.75" customHeight="1" x14ac:dyDescent="0.2">
      <c r="D470"/>
      <c r="E470" s="442"/>
      <c r="F470" s="769"/>
    </row>
    <row r="471" spans="4:6" ht="15.75" customHeight="1" x14ac:dyDescent="0.2">
      <c r="D471"/>
      <c r="E471" s="442"/>
      <c r="F471" s="769"/>
    </row>
    <row r="472" spans="4:6" ht="15.75" customHeight="1" x14ac:dyDescent="0.2">
      <c r="D472"/>
      <c r="E472" s="442"/>
      <c r="F472" s="769"/>
    </row>
    <row r="473" spans="4:6" ht="15.75" customHeight="1" x14ac:dyDescent="0.2">
      <c r="D473"/>
      <c r="E473" s="442"/>
      <c r="F473" s="769"/>
    </row>
    <row r="474" spans="4:6" ht="15.75" customHeight="1" x14ac:dyDescent="0.2">
      <c r="D474"/>
      <c r="E474" s="442"/>
      <c r="F474" s="769"/>
    </row>
    <row r="475" spans="4:6" ht="15.75" customHeight="1" x14ac:dyDescent="0.2">
      <c r="D475"/>
      <c r="E475" s="442"/>
      <c r="F475" s="769"/>
    </row>
    <row r="476" spans="4:6" ht="15.75" customHeight="1" x14ac:dyDescent="0.2">
      <c r="D476"/>
      <c r="E476" s="442"/>
      <c r="F476" s="769"/>
    </row>
    <row r="477" spans="4:6" ht="15.75" customHeight="1" x14ac:dyDescent="0.2">
      <c r="D477"/>
      <c r="E477" s="442"/>
      <c r="F477" s="769"/>
    </row>
    <row r="478" spans="4:6" ht="15.75" customHeight="1" x14ac:dyDescent="0.2">
      <c r="D478"/>
      <c r="E478" s="442"/>
      <c r="F478" s="769"/>
    </row>
    <row r="479" spans="4:6" ht="15.75" customHeight="1" x14ac:dyDescent="0.2">
      <c r="D479"/>
      <c r="E479" s="442"/>
      <c r="F479" s="769"/>
    </row>
    <row r="480" spans="4:6" ht="15.75" customHeight="1" x14ac:dyDescent="0.2">
      <c r="D480"/>
      <c r="E480" s="442"/>
      <c r="F480" s="769"/>
    </row>
    <row r="481" spans="4:6" ht="15.75" customHeight="1" x14ac:dyDescent="0.2">
      <c r="D481"/>
      <c r="E481" s="442"/>
      <c r="F481" s="769"/>
    </row>
    <row r="482" spans="4:6" ht="15.75" customHeight="1" x14ac:dyDescent="0.2">
      <c r="D482"/>
      <c r="E482" s="442"/>
      <c r="F482" s="769"/>
    </row>
    <row r="483" spans="4:6" ht="15.75" customHeight="1" x14ac:dyDescent="0.2">
      <c r="D483"/>
      <c r="E483" s="442"/>
      <c r="F483" s="769"/>
    </row>
    <row r="484" spans="4:6" ht="15.75" customHeight="1" x14ac:dyDescent="0.2">
      <c r="D484"/>
      <c r="E484" s="442"/>
      <c r="F484" s="769"/>
    </row>
    <row r="485" spans="4:6" ht="15.75" customHeight="1" x14ac:dyDescent="0.2">
      <c r="D485"/>
      <c r="E485" s="442"/>
      <c r="F485" s="769"/>
    </row>
    <row r="486" spans="4:6" ht="15.75" customHeight="1" x14ac:dyDescent="0.2">
      <c r="D486"/>
      <c r="E486" s="442"/>
      <c r="F486" s="769"/>
    </row>
    <row r="487" spans="4:6" ht="15.75" customHeight="1" x14ac:dyDescent="0.2">
      <c r="D487"/>
      <c r="E487" s="442"/>
      <c r="F487" s="769"/>
    </row>
    <row r="488" spans="4:6" ht="15.75" customHeight="1" x14ac:dyDescent="0.2">
      <c r="D488"/>
      <c r="E488" s="442"/>
      <c r="F488" s="769"/>
    </row>
    <row r="489" spans="4:6" ht="15.75" customHeight="1" x14ac:dyDescent="0.2">
      <c r="D489"/>
      <c r="E489" s="442"/>
      <c r="F489" s="769"/>
    </row>
    <row r="490" spans="4:6" ht="15.75" customHeight="1" x14ac:dyDescent="0.2">
      <c r="D490"/>
      <c r="E490" s="442"/>
      <c r="F490" s="769"/>
    </row>
    <row r="491" spans="4:6" ht="15.75" customHeight="1" x14ac:dyDescent="0.2">
      <c r="D491"/>
      <c r="E491" s="442"/>
      <c r="F491" s="769"/>
    </row>
    <row r="492" spans="4:6" ht="15.75" customHeight="1" x14ac:dyDescent="0.2">
      <c r="D492"/>
      <c r="E492" s="442"/>
      <c r="F492" s="769"/>
    </row>
    <row r="493" spans="4:6" ht="15.75" customHeight="1" x14ac:dyDescent="0.2">
      <c r="D493"/>
      <c r="E493" s="442"/>
      <c r="F493" s="769"/>
    </row>
    <row r="494" spans="4:6" ht="15.75" customHeight="1" x14ac:dyDescent="0.2">
      <c r="D494"/>
      <c r="E494" s="442"/>
      <c r="F494" s="769"/>
    </row>
    <row r="495" spans="4:6" ht="15.75" customHeight="1" x14ac:dyDescent="0.2">
      <c r="D495"/>
      <c r="E495" s="442"/>
      <c r="F495" s="769"/>
    </row>
    <row r="496" spans="4:6" ht="15.75" customHeight="1" x14ac:dyDescent="0.2">
      <c r="D496"/>
      <c r="E496" s="442"/>
      <c r="F496" s="769"/>
    </row>
    <row r="497" spans="4:6" ht="15.75" customHeight="1" x14ac:dyDescent="0.2">
      <c r="D497"/>
      <c r="E497" s="442"/>
      <c r="F497" s="769"/>
    </row>
    <row r="498" spans="4:6" ht="15.75" customHeight="1" x14ac:dyDescent="0.2">
      <c r="D498"/>
      <c r="E498" s="442"/>
      <c r="F498" s="769"/>
    </row>
    <row r="499" spans="4:6" ht="15.75" customHeight="1" x14ac:dyDescent="0.2">
      <c r="D499"/>
      <c r="E499" s="442"/>
      <c r="F499" s="769"/>
    </row>
    <row r="500" spans="4:6" ht="15.75" customHeight="1" x14ac:dyDescent="0.2">
      <c r="D500"/>
      <c r="E500" s="442"/>
      <c r="F500" s="769"/>
    </row>
    <row r="501" spans="4:6" ht="15.75" customHeight="1" x14ac:dyDescent="0.2">
      <c r="D501"/>
      <c r="E501" s="442"/>
      <c r="F501" s="769"/>
    </row>
    <row r="502" spans="4:6" ht="15.75" customHeight="1" x14ac:dyDescent="0.2">
      <c r="D502"/>
      <c r="E502" s="442"/>
      <c r="F502" s="769"/>
    </row>
    <row r="503" spans="4:6" ht="15.75" customHeight="1" x14ac:dyDescent="0.2">
      <c r="D503"/>
      <c r="E503" s="442"/>
      <c r="F503" s="769"/>
    </row>
    <row r="504" spans="4:6" ht="15.75" customHeight="1" x14ac:dyDescent="0.2">
      <c r="D504"/>
      <c r="E504" s="442"/>
      <c r="F504" s="769"/>
    </row>
    <row r="505" spans="4:6" ht="15.75" customHeight="1" x14ac:dyDescent="0.2">
      <c r="D505"/>
      <c r="E505" s="442"/>
      <c r="F505" s="769"/>
    </row>
    <row r="506" spans="4:6" ht="15.75" customHeight="1" x14ac:dyDescent="0.2">
      <c r="D506"/>
      <c r="E506" s="442"/>
      <c r="F506" s="769"/>
    </row>
    <row r="507" spans="4:6" ht="15.75" customHeight="1" x14ac:dyDescent="0.2">
      <c r="D507"/>
      <c r="E507" s="442"/>
      <c r="F507" s="769"/>
    </row>
    <row r="508" spans="4:6" ht="15.75" customHeight="1" x14ac:dyDescent="0.2">
      <c r="D508"/>
      <c r="E508" s="442"/>
      <c r="F508" s="769"/>
    </row>
    <row r="509" spans="4:6" ht="15.75" customHeight="1" x14ac:dyDescent="0.2">
      <c r="D509"/>
      <c r="E509" s="442"/>
      <c r="F509" s="769"/>
    </row>
    <row r="510" spans="4:6" ht="15.75" customHeight="1" x14ac:dyDescent="0.2">
      <c r="D510"/>
      <c r="E510" s="442"/>
      <c r="F510" s="769"/>
    </row>
    <row r="511" spans="4:6" ht="15.75" customHeight="1" x14ac:dyDescent="0.2">
      <c r="D511"/>
      <c r="E511" s="442"/>
      <c r="F511" s="769"/>
    </row>
    <row r="512" spans="4:6" ht="15.75" customHeight="1" x14ac:dyDescent="0.2">
      <c r="D512"/>
      <c r="E512" s="442"/>
      <c r="F512" s="769"/>
    </row>
    <row r="513" spans="4:6" ht="15.75" customHeight="1" x14ac:dyDescent="0.2">
      <c r="D513"/>
      <c r="E513" s="442"/>
      <c r="F513" s="769"/>
    </row>
    <row r="514" spans="4:6" ht="15.75" customHeight="1" x14ac:dyDescent="0.2">
      <c r="D514"/>
      <c r="E514" s="442"/>
      <c r="F514" s="769"/>
    </row>
    <row r="515" spans="4:6" ht="15.75" customHeight="1" x14ac:dyDescent="0.2">
      <c r="D515"/>
      <c r="E515" s="442"/>
      <c r="F515" s="769"/>
    </row>
    <row r="516" spans="4:6" ht="15.75" customHeight="1" x14ac:dyDescent="0.2">
      <c r="D516"/>
      <c r="E516" s="442"/>
      <c r="F516" s="769"/>
    </row>
    <row r="517" spans="4:6" ht="15.75" customHeight="1" x14ac:dyDescent="0.2">
      <c r="D517"/>
      <c r="E517" s="442"/>
      <c r="F517" s="769"/>
    </row>
    <row r="518" spans="4:6" ht="15.75" customHeight="1" x14ac:dyDescent="0.2">
      <c r="D518"/>
      <c r="E518" s="442"/>
      <c r="F518" s="769"/>
    </row>
    <row r="519" spans="4:6" ht="15.75" customHeight="1" x14ac:dyDescent="0.2">
      <c r="D519"/>
      <c r="E519" s="442"/>
      <c r="F519" s="769"/>
    </row>
    <row r="520" spans="4:6" ht="15.75" customHeight="1" x14ac:dyDescent="0.2">
      <c r="D520"/>
      <c r="E520" s="442"/>
      <c r="F520" s="769"/>
    </row>
    <row r="521" spans="4:6" ht="15.75" customHeight="1" x14ac:dyDescent="0.2">
      <c r="D521"/>
      <c r="E521" s="442"/>
      <c r="F521" s="769"/>
    </row>
    <row r="522" spans="4:6" ht="15.75" customHeight="1" x14ac:dyDescent="0.2">
      <c r="D522"/>
      <c r="E522" s="442"/>
      <c r="F522" s="769"/>
    </row>
    <row r="523" spans="4:6" ht="15.75" customHeight="1" x14ac:dyDescent="0.2">
      <c r="D523"/>
      <c r="E523" s="442"/>
      <c r="F523" s="769"/>
    </row>
    <row r="524" spans="4:6" ht="15.75" customHeight="1" x14ac:dyDescent="0.2">
      <c r="D524"/>
      <c r="E524" s="442"/>
      <c r="F524" s="769"/>
    </row>
    <row r="525" spans="4:6" ht="15.75" customHeight="1" x14ac:dyDescent="0.2">
      <c r="D525"/>
      <c r="E525" s="442"/>
      <c r="F525" s="769"/>
    </row>
    <row r="526" spans="4:6" ht="15.75" customHeight="1" x14ac:dyDescent="0.2">
      <c r="D526"/>
      <c r="E526" s="442"/>
      <c r="F526" s="769"/>
    </row>
    <row r="527" spans="4:6" ht="15.75" customHeight="1" x14ac:dyDescent="0.2">
      <c r="D527"/>
      <c r="E527" s="442"/>
      <c r="F527" s="769"/>
    </row>
    <row r="528" spans="4:6" ht="15.75" customHeight="1" x14ac:dyDescent="0.2">
      <c r="D528"/>
      <c r="E528" s="442"/>
      <c r="F528" s="769"/>
    </row>
    <row r="529" spans="4:6" ht="15.75" customHeight="1" x14ac:dyDescent="0.2">
      <c r="D529"/>
      <c r="E529" s="442"/>
      <c r="F529" s="769"/>
    </row>
    <row r="530" spans="4:6" ht="15.75" customHeight="1" x14ac:dyDescent="0.2">
      <c r="D530"/>
      <c r="E530" s="442"/>
      <c r="F530" s="769"/>
    </row>
    <row r="531" spans="4:6" ht="15.75" customHeight="1" x14ac:dyDescent="0.2">
      <c r="D531"/>
      <c r="E531" s="442"/>
      <c r="F531" s="769"/>
    </row>
    <row r="532" spans="4:6" ht="15.75" customHeight="1" x14ac:dyDescent="0.2">
      <c r="D532"/>
      <c r="E532" s="442"/>
      <c r="F532" s="769"/>
    </row>
    <row r="533" spans="4:6" ht="15.75" customHeight="1" x14ac:dyDescent="0.2">
      <c r="D533"/>
      <c r="E533" s="442"/>
      <c r="F533" s="769"/>
    </row>
    <row r="534" spans="4:6" ht="15.75" customHeight="1" x14ac:dyDescent="0.2">
      <c r="D534"/>
      <c r="E534" s="442"/>
      <c r="F534" s="769"/>
    </row>
    <row r="535" spans="4:6" ht="15.75" customHeight="1" x14ac:dyDescent="0.2">
      <c r="D535"/>
      <c r="E535" s="442"/>
      <c r="F535" s="769"/>
    </row>
    <row r="536" spans="4:6" ht="15.75" customHeight="1" x14ac:dyDescent="0.2">
      <c r="D536"/>
      <c r="E536" s="442"/>
      <c r="F536" s="769"/>
    </row>
    <row r="537" spans="4:6" ht="15.75" customHeight="1" x14ac:dyDescent="0.2">
      <c r="D537"/>
      <c r="E537" s="442"/>
      <c r="F537" s="769"/>
    </row>
    <row r="538" spans="4:6" ht="15.75" customHeight="1" x14ac:dyDescent="0.2">
      <c r="D538"/>
      <c r="E538" s="442"/>
      <c r="F538" s="769"/>
    </row>
    <row r="539" spans="4:6" ht="15.75" customHeight="1" x14ac:dyDescent="0.2">
      <c r="D539"/>
      <c r="E539" s="442"/>
      <c r="F539" s="769"/>
    </row>
    <row r="540" spans="4:6" ht="15.75" customHeight="1" x14ac:dyDescent="0.2">
      <c r="D540"/>
      <c r="E540" s="442"/>
      <c r="F540" s="769"/>
    </row>
    <row r="541" spans="4:6" ht="15.75" customHeight="1" x14ac:dyDescent="0.2">
      <c r="D541"/>
      <c r="E541" s="442"/>
      <c r="F541" s="769"/>
    </row>
    <row r="542" spans="4:6" ht="15.75" customHeight="1" x14ac:dyDescent="0.2">
      <c r="D542"/>
      <c r="E542" s="442"/>
      <c r="F542" s="769"/>
    </row>
    <row r="543" spans="4:6" ht="15.75" customHeight="1" x14ac:dyDescent="0.2">
      <c r="D543"/>
      <c r="E543" s="442"/>
      <c r="F543" s="769"/>
    </row>
    <row r="544" spans="4:6" ht="15.75" customHeight="1" x14ac:dyDescent="0.2">
      <c r="D544"/>
      <c r="E544" s="442"/>
      <c r="F544" s="769"/>
    </row>
    <row r="545" spans="4:6" ht="15.75" customHeight="1" x14ac:dyDescent="0.2">
      <c r="D545"/>
      <c r="E545" s="442"/>
      <c r="F545" s="769"/>
    </row>
    <row r="546" spans="4:6" ht="15.75" customHeight="1" x14ac:dyDescent="0.2">
      <c r="D546"/>
      <c r="E546" s="442"/>
      <c r="F546" s="769"/>
    </row>
    <row r="547" spans="4:6" ht="15.75" customHeight="1" x14ac:dyDescent="0.2">
      <c r="D547"/>
      <c r="E547" s="442"/>
      <c r="F547" s="769"/>
    </row>
    <row r="548" spans="4:6" ht="15.75" customHeight="1" x14ac:dyDescent="0.2">
      <c r="D548"/>
      <c r="E548" s="442"/>
      <c r="F548" s="769"/>
    </row>
    <row r="549" spans="4:6" ht="15.75" customHeight="1" x14ac:dyDescent="0.2">
      <c r="D549"/>
      <c r="E549" s="442"/>
      <c r="F549" s="769"/>
    </row>
    <row r="550" spans="4:6" ht="15.75" customHeight="1" x14ac:dyDescent="0.2">
      <c r="D550"/>
      <c r="E550" s="442"/>
      <c r="F550" s="769"/>
    </row>
    <row r="551" spans="4:6" ht="15.75" customHeight="1" x14ac:dyDescent="0.2">
      <c r="D551"/>
      <c r="E551" s="442"/>
      <c r="F551" s="769"/>
    </row>
    <row r="552" spans="4:6" ht="15.75" customHeight="1" x14ac:dyDescent="0.2">
      <c r="D552"/>
      <c r="E552" s="442"/>
      <c r="F552" s="769"/>
    </row>
    <row r="553" spans="4:6" ht="15.75" customHeight="1" x14ac:dyDescent="0.2">
      <c r="D553"/>
      <c r="E553" s="442"/>
      <c r="F553" s="769"/>
    </row>
    <row r="554" spans="4:6" ht="15.75" customHeight="1" x14ac:dyDescent="0.2">
      <c r="D554"/>
      <c r="E554" s="442"/>
      <c r="F554" s="769"/>
    </row>
    <row r="555" spans="4:6" ht="15.75" customHeight="1" x14ac:dyDescent="0.2">
      <c r="D555"/>
      <c r="E555" s="442"/>
      <c r="F555" s="769"/>
    </row>
    <row r="556" spans="4:6" ht="15.75" customHeight="1" x14ac:dyDescent="0.2">
      <c r="D556"/>
      <c r="E556" s="442"/>
      <c r="F556" s="769"/>
    </row>
    <row r="557" spans="4:6" ht="15.75" customHeight="1" x14ac:dyDescent="0.2">
      <c r="D557"/>
      <c r="E557" s="442"/>
      <c r="F557" s="769"/>
    </row>
    <row r="558" spans="4:6" ht="15.75" customHeight="1" x14ac:dyDescent="0.2">
      <c r="D558"/>
      <c r="E558" s="442"/>
      <c r="F558" s="769"/>
    </row>
    <row r="559" spans="4:6" ht="15.75" customHeight="1" x14ac:dyDescent="0.2">
      <c r="D559"/>
      <c r="E559" s="442"/>
      <c r="F559" s="769"/>
    </row>
    <row r="560" spans="4:6" ht="15.75" customHeight="1" x14ac:dyDescent="0.2">
      <c r="D560"/>
      <c r="E560" s="442"/>
      <c r="F560" s="769"/>
    </row>
    <row r="561" spans="4:6" ht="15.75" customHeight="1" x14ac:dyDescent="0.2">
      <c r="D561"/>
      <c r="E561" s="442"/>
      <c r="F561" s="769"/>
    </row>
    <row r="562" spans="4:6" ht="15.75" customHeight="1" x14ac:dyDescent="0.2">
      <c r="D562"/>
      <c r="E562" s="442"/>
      <c r="F562" s="769"/>
    </row>
    <row r="563" spans="4:6" ht="15.75" customHeight="1" x14ac:dyDescent="0.2">
      <c r="D563"/>
      <c r="E563" s="442"/>
      <c r="F563" s="769"/>
    </row>
    <row r="564" spans="4:6" ht="15.75" customHeight="1" x14ac:dyDescent="0.2">
      <c r="D564"/>
      <c r="E564" s="442"/>
      <c r="F564" s="769"/>
    </row>
    <row r="565" spans="4:6" ht="15.75" customHeight="1" x14ac:dyDescent="0.2">
      <c r="D565"/>
      <c r="E565" s="442"/>
      <c r="F565" s="769"/>
    </row>
    <row r="566" spans="4:6" ht="15.75" customHeight="1" x14ac:dyDescent="0.2">
      <c r="D566"/>
      <c r="E566" s="442"/>
      <c r="F566" s="769"/>
    </row>
    <row r="567" spans="4:6" ht="15.75" customHeight="1" x14ac:dyDescent="0.2">
      <c r="D567"/>
      <c r="E567" s="442"/>
      <c r="F567" s="769"/>
    </row>
    <row r="568" spans="4:6" ht="15.75" customHeight="1" x14ac:dyDescent="0.2">
      <c r="D568"/>
      <c r="E568" s="442"/>
      <c r="F568" s="769"/>
    </row>
    <row r="569" spans="4:6" ht="15.75" customHeight="1" x14ac:dyDescent="0.2">
      <c r="D569"/>
      <c r="E569" s="442"/>
      <c r="F569" s="769"/>
    </row>
    <row r="570" spans="4:6" ht="15.75" customHeight="1" x14ac:dyDescent="0.2">
      <c r="D570"/>
      <c r="E570" s="442"/>
      <c r="F570" s="769"/>
    </row>
    <row r="571" spans="4:6" ht="15.75" customHeight="1" x14ac:dyDescent="0.2">
      <c r="D571"/>
      <c r="E571" s="442"/>
      <c r="F571" s="769"/>
    </row>
    <row r="572" spans="4:6" ht="15.75" customHeight="1" x14ac:dyDescent="0.2">
      <c r="D572"/>
      <c r="E572" s="442"/>
      <c r="F572" s="769"/>
    </row>
    <row r="573" spans="4:6" ht="15.75" customHeight="1" x14ac:dyDescent="0.2">
      <c r="D573"/>
      <c r="E573" s="442"/>
      <c r="F573" s="769"/>
    </row>
    <row r="574" spans="4:6" ht="15.75" customHeight="1" x14ac:dyDescent="0.2">
      <c r="D574"/>
      <c r="E574" s="442"/>
      <c r="F574" s="769"/>
    </row>
    <row r="575" spans="4:6" ht="15.75" customHeight="1" x14ac:dyDescent="0.2">
      <c r="D575"/>
      <c r="E575" s="442"/>
      <c r="F575" s="769"/>
    </row>
    <row r="576" spans="4:6" ht="15.75" customHeight="1" x14ac:dyDescent="0.2">
      <c r="D576"/>
      <c r="E576" s="442"/>
      <c r="F576" s="769"/>
    </row>
    <row r="577" spans="4:6" ht="15.75" customHeight="1" x14ac:dyDescent="0.2">
      <c r="D577"/>
      <c r="E577" s="442"/>
      <c r="F577" s="769"/>
    </row>
    <row r="578" spans="4:6" ht="15.75" customHeight="1" x14ac:dyDescent="0.2">
      <c r="D578"/>
      <c r="E578" s="442"/>
      <c r="F578" s="769"/>
    </row>
    <row r="579" spans="4:6" ht="15.75" customHeight="1" x14ac:dyDescent="0.2">
      <c r="D579"/>
      <c r="E579" s="442"/>
      <c r="F579" s="769"/>
    </row>
    <row r="580" spans="4:6" ht="15.75" customHeight="1" x14ac:dyDescent="0.2">
      <c r="D580"/>
      <c r="E580" s="442"/>
      <c r="F580" s="769"/>
    </row>
    <row r="581" spans="4:6" ht="15.75" customHeight="1" x14ac:dyDescent="0.2">
      <c r="D581"/>
      <c r="E581" s="442"/>
      <c r="F581" s="769"/>
    </row>
    <row r="582" spans="4:6" ht="15.75" customHeight="1" x14ac:dyDescent="0.2">
      <c r="D582"/>
      <c r="E582" s="442"/>
      <c r="F582" s="769"/>
    </row>
    <row r="583" spans="4:6" ht="15.75" customHeight="1" x14ac:dyDescent="0.2">
      <c r="D583"/>
      <c r="E583" s="442"/>
      <c r="F583" s="769"/>
    </row>
    <row r="584" spans="4:6" ht="15.75" customHeight="1" x14ac:dyDescent="0.2">
      <c r="D584"/>
      <c r="E584" s="442"/>
      <c r="F584" s="769"/>
    </row>
    <row r="585" spans="4:6" ht="15.75" customHeight="1" x14ac:dyDescent="0.2">
      <c r="D585"/>
      <c r="E585" s="442"/>
      <c r="F585" s="769"/>
    </row>
    <row r="586" spans="4:6" ht="15.75" customHeight="1" x14ac:dyDescent="0.2">
      <c r="D586"/>
      <c r="E586" s="442"/>
      <c r="F586" s="769"/>
    </row>
    <row r="587" spans="4:6" ht="15.75" customHeight="1" x14ac:dyDescent="0.2">
      <c r="D587"/>
      <c r="E587" s="442"/>
      <c r="F587" s="769"/>
    </row>
    <row r="588" spans="4:6" ht="15.75" customHeight="1" x14ac:dyDescent="0.2">
      <c r="D588"/>
      <c r="E588" s="442"/>
      <c r="F588" s="769"/>
    </row>
    <row r="589" spans="4:6" ht="15.75" customHeight="1" x14ac:dyDescent="0.2">
      <c r="D589"/>
      <c r="E589" s="442"/>
      <c r="F589" s="769"/>
    </row>
    <row r="590" spans="4:6" ht="15.75" customHeight="1" x14ac:dyDescent="0.2">
      <c r="D590"/>
      <c r="E590" s="442"/>
      <c r="F590" s="769"/>
    </row>
    <row r="591" spans="4:6" ht="15.75" customHeight="1" x14ac:dyDescent="0.2">
      <c r="D591"/>
      <c r="E591" s="442"/>
      <c r="F591" s="769"/>
    </row>
    <row r="592" spans="4:6" ht="15.75" customHeight="1" x14ac:dyDescent="0.2">
      <c r="D592"/>
      <c r="E592" s="442"/>
      <c r="F592" s="769"/>
    </row>
    <row r="593" spans="4:6" ht="15.75" customHeight="1" x14ac:dyDescent="0.2">
      <c r="D593"/>
      <c r="E593" s="442"/>
      <c r="F593" s="769"/>
    </row>
    <row r="594" spans="4:6" ht="15.75" customHeight="1" x14ac:dyDescent="0.2">
      <c r="D594"/>
      <c r="E594" s="442"/>
      <c r="F594" s="769"/>
    </row>
    <row r="595" spans="4:6" ht="15.75" customHeight="1" x14ac:dyDescent="0.2">
      <c r="D595"/>
      <c r="E595" s="442"/>
      <c r="F595" s="769"/>
    </row>
    <row r="596" spans="4:6" ht="15.75" customHeight="1" x14ac:dyDescent="0.2">
      <c r="D596"/>
      <c r="E596" s="442"/>
      <c r="F596" s="769"/>
    </row>
    <row r="597" spans="4:6" ht="15.75" customHeight="1" x14ac:dyDescent="0.2">
      <c r="D597"/>
      <c r="E597" s="442"/>
      <c r="F597" s="769"/>
    </row>
    <row r="598" spans="4:6" ht="15.75" customHeight="1" x14ac:dyDescent="0.2">
      <c r="D598"/>
      <c r="E598" s="442"/>
      <c r="F598" s="769"/>
    </row>
    <row r="599" spans="4:6" ht="15.75" customHeight="1" x14ac:dyDescent="0.2">
      <c r="D599"/>
      <c r="E599" s="442"/>
      <c r="F599" s="769"/>
    </row>
    <row r="600" spans="4:6" ht="15.75" customHeight="1" x14ac:dyDescent="0.2">
      <c r="D600"/>
      <c r="E600" s="442"/>
      <c r="F600" s="769"/>
    </row>
    <row r="601" spans="4:6" ht="15.75" customHeight="1" x14ac:dyDescent="0.2">
      <c r="D601"/>
      <c r="E601" s="442"/>
      <c r="F601" s="769"/>
    </row>
    <row r="602" spans="4:6" ht="15.75" customHeight="1" x14ac:dyDescent="0.2">
      <c r="D602"/>
      <c r="E602" s="442"/>
      <c r="F602" s="769"/>
    </row>
    <row r="603" spans="4:6" ht="15.75" customHeight="1" x14ac:dyDescent="0.2">
      <c r="D603"/>
      <c r="E603" s="442"/>
      <c r="F603" s="769"/>
    </row>
    <row r="604" spans="4:6" ht="15.75" customHeight="1" x14ac:dyDescent="0.2">
      <c r="D604"/>
      <c r="E604" s="442"/>
      <c r="F604" s="769"/>
    </row>
    <row r="605" spans="4:6" ht="15.75" customHeight="1" x14ac:dyDescent="0.2">
      <c r="D605"/>
      <c r="E605" s="442"/>
      <c r="F605" s="769"/>
    </row>
    <row r="606" spans="4:6" ht="15.75" customHeight="1" x14ac:dyDescent="0.2">
      <c r="D606"/>
      <c r="E606" s="442"/>
      <c r="F606" s="769"/>
    </row>
    <row r="607" spans="4:6" ht="15.75" customHeight="1" x14ac:dyDescent="0.2">
      <c r="D607"/>
      <c r="E607" s="442"/>
      <c r="F607" s="769"/>
    </row>
    <row r="608" spans="4:6" ht="15.75" customHeight="1" x14ac:dyDescent="0.2">
      <c r="D608"/>
      <c r="E608" s="442"/>
      <c r="F608" s="769"/>
    </row>
    <row r="609" spans="4:6" ht="15.75" customHeight="1" x14ac:dyDescent="0.2">
      <c r="D609"/>
      <c r="E609" s="442"/>
      <c r="F609" s="769"/>
    </row>
    <row r="610" spans="4:6" ht="15.75" customHeight="1" x14ac:dyDescent="0.2">
      <c r="D610"/>
      <c r="E610" s="442"/>
      <c r="F610" s="769"/>
    </row>
    <row r="611" spans="4:6" ht="15.75" customHeight="1" x14ac:dyDescent="0.2">
      <c r="D611"/>
      <c r="E611" s="442"/>
      <c r="F611" s="769"/>
    </row>
    <row r="612" spans="4:6" ht="15.75" customHeight="1" x14ac:dyDescent="0.2">
      <c r="D612"/>
      <c r="E612" s="442"/>
      <c r="F612" s="769"/>
    </row>
    <row r="613" spans="4:6" ht="15.75" customHeight="1" x14ac:dyDescent="0.2">
      <c r="D613"/>
      <c r="E613" s="442"/>
      <c r="F613" s="769"/>
    </row>
    <row r="614" spans="4:6" ht="15.75" customHeight="1" x14ac:dyDescent="0.2">
      <c r="D614"/>
      <c r="E614" s="442"/>
      <c r="F614" s="769"/>
    </row>
    <row r="615" spans="4:6" ht="15.75" customHeight="1" x14ac:dyDescent="0.2">
      <c r="D615"/>
      <c r="E615" s="442"/>
      <c r="F615" s="769"/>
    </row>
    <row r="616" spans="4:6" ht="15.75" customHeight="1" x14ac:dyDescent="0.2">
      <c r="D616"/>
      <c r="E616" s="442"/>
      <c r="F616" s="769"/>
    </row>
    <row r="617" spans="4:6" ht="15.75" customHeight="1" x14ac:dyDescent="0.2">
      <c r="D617"/>
      <c r="E617" s="442"/>
      <c r="F617" s="769"/>
    </row>
    <row r="618" spans="4:6" ht="15.75" customHeight="1" x14ac:dyDescent="0.2">
      <c r="D618"/>
      <c r="E618" s="442"/>
      <c r="F618" s="769"/>
    </row>
    <row r="619" spans="4:6" ht="15.75" customHeight="1" x14ac:dyDescent="0.2">
      <c r="D619"/>
      <c r="E619" s="442"/>
      <c r="F619" s="769"/>
    </row>
    <row r="620" spans="4:6" ht="15.75" customHeight="1" x14ac:dyDescent="0.2">
      <c r="D620"/>
      <c r="E620" s="442"/>
      <c r="F620" s="769"/>
    </row>
    <row r="621" spans="4:6" ht="15.75" customHeight="1" x14ac:dyDescent="0.2">
      <c r="D621"/>
      <c r="E621" s="442"/>
      <c r="F621" s="769"/>
    </row>
    <row r="622" spans="4:6" ht="15.75" customHeight="1" x14ac:dyDescent="0.2">
      <c r="D622"/>
      <c r="E622" s="442"/>
      <c r="F622" s="769"/>
    </row>
    <row r="623" spans="4:6" ht="15.75" customHeight="1" x14ac:dyDescent="0.2">
      <c r="D623"/>
      <c r="E623" s="442"/>
      <c r="F623" s="769"/>
    </row>
    <row r="624" spans="4:6" ht="15.75" customHeight="1" x14ac:dyDescent="0.2">
      <c r="D624"/>
      <c r="E624" s="442"/>
      <c r="F624" s="769"/>
    </row>
    <row r="625" spans="4:6" ht="15.75" customHeight="1" x14ac:dyDescent="0.2">
      <c r="D625"/>
      <c r="E625" s="442"/>
      <c r="F625" s="769"/>
    </row>
    <row r="626" spans="4:6" ht="15.75" customHeight="1" x14ac:dyDescent="0.2">
      <c r="D626"/>
      <c r="E626" s="442"/>
      <c r="F626" s="769"/>
    </row>
    <row r="627" spans="4:6" ht="15.75" customHeight="1" x14ac:dyDescent="0.2">
      <c r="D627"/>
      <c r="E627" s="442"/>
      <c r="F627" s="769"/>
    </row>
    <row r="628" spans="4:6" ht="15.75" customHeight="1" x14ac:dyDescent="0.2">
      <c r="D628"/>
      <c r="E628" s="442"/>
      <c r="F628" s="769"/>
    </row>
    <row r="629" spans="4:6" ht="15.75" customHeight="1" x14ac:dyDescent="0.2">
      <c r="D629"/>
      <c r="E629" s="442"/>
      <c r="F629" s="769"/>
    </row>
    <row r="630" spans="4:6" ht="15.75" customHeight="1" x14ac:dyDescent="0.2">
      <c r="D630"/>
      <c r="E630" s="442"/>
      <c r="F630" s="769"/>
    </row>
    <row r="631" spans="4:6" ht="15.75" customHeight="1" x14ac:dyDescent="0.2">
      <c r="D631"/>
      <c r="E631" s="442"/>
      <c r="F631" s="769"/>
    </row>
    <row r="632" spans="4:6" ht="15.75" customHeight="1" x14ac:dyDescent="0.2">
      <c r="D632"/>
      <c r="E632" s="442"/>
      <c r="F632" s="769"/>
    </row>
    <row r="633" spans="4:6" ht="15.75" customHeight="1" x14ac:dyDescent="0.2">
      <c r="D633"/>
      <c r="E633" s="442"/>
      <c r="F633" s="769"/>
    </row>
    <row r="634" spans="4:6" ht="15.75" customHeight="1" x14ac:dyDescent="0.2">
      <c r="D634"/>
      <c r="E634" s="442"/>
      <c r="F634" s="769"/>
    </row>
    <row r="635" spans="4:6" ht="15.75" customHeight="1" x14ac:dyDescent="0.2">
      <c r="D635"/>
      <c r="E635" s="442"/>
      <c r="F635" s="769"/>
    </row>
    <row r="636" spans="4:6" ht="15.75" customHeight="1" x14ac:dyDescent="0.2">
      <c r="D636"/>
      <c r="E636" s="442"/>
      <c r="F636" s="769"/>
    </row>
    <row r="637" spans="4:6" ht="15.75" customHeight="1" x14ac:dyDescent="0.2">
      <c r="D637"/>
      <c r="E637" s="442"/>
      <c r="F637" s="769"/>
    </row>
    <row r="638" spans="4:6" ht="15.75" customHeight="1" x14ac:dyDescent="0.2">
      <c r="D638"/>
      <c r="E638" s="442"/>
      <c r="F638" s="769"/>
    </row>
    <row r="639" spans="4:6" ht="15.75" customHeight="1" x14ac:dyDescent="0.2">
      <c r="D639"/>
      <c r="E639" s="442"/>
      <c r="F639" s="769"/>
    </row>
    <row r="640" spans="4:6" ht="15.75" customHeight="1" x14ac:dyDescent="0.2">
      <c r="D640"/>
      <c r="E640" s="442"/>
      <c r="F640" s="769"/>
    </row>
    <row r="641" spans="4:6" ht="15.75" customHeight="1" x14ac:dyDescent="0.2">
      <c r="D641"/>
      <c r="E641" s="442"/>
      <c r="F641" s="769"/>
    </row>
    <row r="642" spans="4:6" ht="15.75" customHeight="1" x14ac:dyDescent="0.2">
      <c r="D642"/>
      <c r="E642" s="442"/>
      <c r="F642" s="769"/>
    </row>
    <row r="643" spans="4:6" ht="15.75" customHeight="1" x14ac:dyDescent="0.2">
      <c r="D643"/>
      <c r="E643" s="442"/>
      <c r="F643" s="769"/>
    </row>
    <row r="644" spans="4:6" ht="15.75" customHeight="1" x14ac:dyDescent="0.2">
      <c r="D644"/>
      <c r="E644" s="442"/>
      <c r="F644" s="769"/>
    </row>
    <row r="645" spans="4:6" ht="15.75" customHeight="1" x14ac:dyDescent="0.2">
      <c r="D645"/>
      <c r="E645" s="442"/>
      <c r="F645" s="769"/>
    </row>
    <row r="646" spans="4:6" ht="15.75" customHeight="1" x14ac:dyDescent="0.2">
      <c r="D646"/>
      <c r="E646" s="442"/>
      <c r="F646" s="769"/>
    </row>
    <row r="647" spans="4:6" ht="15.75" customHeight="1" x14ac:dyDescent="0.2">
      <c r="D647"/>
      <c r="E647" s="442"/>
      <c r="F647" s="769"/>
    </row>
    <row r="648" spans="4:6" ht="15.75" customHeight="1" x14ac:dyDescent="0.2">
      <c r="D648"/>
      <c r="E648" s="442"/>
      <c r="F648" s="769"/>
    </row>
    <row r="649" spans="4:6" ht="15.75" customHeight="1" x14ac:dyDescent="0.2">
      <c r="D649"/>
      <c r="E649" s="442"/>
      <c r="F649" s="769"/>
    </row>
    <row r="650" spans="4:6" ht="15.75" customHeight="1" x14ac:dyDescent="0.2">
      <c r="D650"/>
      <c r="E650" s="442"/>
      <c r="F650" s="769"/>
    </row>
    <row r="651" spans="4:6" ht="15.75" customHeight="1" x14ac:dyDescent="0.2">
      <c r="D651"/>
      <c r="E651" s="442"/>
      <c r="F651" s="769"/>
    </row>
    <row r="652" spans="4:6" ht="15.75" customHeight="1" x14ac:dyDescent="0.2">
      <c r="D652"/>
      <c r="E652" s="442"/>
      <c r="F652" s="769"/>
    </row>
    <row r="653" spans="4:6" ht="15.75" customHeight="1" x14ac:dyDescent="0.2">
      <c r="D653"/>
      <c r="E653" s="442"/>
      <c r="F653" s="769"/>
    </row>
    <row r="654" spans="4:6" ht="15.75" customHeight="1" x14ac:dyDescent="0.2">
      <c r="D654"/>
      <c r="E654" s="442"/>
      <c r="F654" s="769"/>
    </row>
    <row r="655" spans="4:6" ht="15.75" customHeight="1" x14ac:dyDescent="0.2">
      <c r="D655"/>
      <c r="E655" s="442"/>
      <c r="F655" s="769"/>
    </row>
    <row r="656" spans="4:6" ht="15.75" customHeight="1" x14ac:dyDescent="0.2">
      <c r="D656"/>
      <c r="E656" s="442"/>
      <c r="F656" s="769"/>
    </row>
    <row r="657" spans="4:6" ht="15.75" customHeight="1" x14ac:dyDescent="0.2">
      <c r="D657"/>
      <c r="E657" s="442"/>
      <c r="F657" s="769"/>
    </row>
    <row r="658" spans="4:6" ht="15.75" customHeight="1" x14ac:dyDescent="0.2">
      <c r="D658"/>
      <c r="E658" s="442"/>
      <c r="F658" s="769"/>
    </row>
    <row r="659" spans="4:6" ht="15.75" customHeight="1" x14ac:dyDescent="0.2">
      <c r="D659"/>
      <c r="E659" s="442"/>
      <c r="F659" s="769"/>
    </row>
    <row r="660" spans="4:6" ht="15.75" customHeight="1" x14ac:dyDescent="0.2">
      <c r="D660"/>
      <c r="E660" s="442"/>
      <c r="F660" s="769"/>
    </row>
    <row r="661" spans="4:6" ht="15.75" customHeight="1" x14ac:dyDescent="0.2">
      <c r="D661"/>
      <c r="E661" s="442"/>
      <c r="F661" s="769"/>
    </row>
    <row r="662" spans="4:6" ht="15.75" customHeight="1" x14ac:dyDescent="0.2">
      <c r="D662"/>
      <c r="E662" s="442"/>
      <c r="F662" s="769"/>
    </row>
    <row r="663" spans="4:6" ht="15.75" customHeight="1" x14ac:dyDescent="0.2">
      <c r="D663"/>
      <c r="E663" s="442"/>
      <c r="F663" s="769"/>
    </row>
    <row r="664" spans="4:6" ht="15.75" customHeight="1" x14ac:dyDescent="0.2">
      <c r="D664"/>
      <c r="E664" s="442"/>
      <c r="F664" s="769"/>
    </row>
    <row r="665" spans="4:6" ht="15.75" customHeight="1" x14ac:dyDescent="0.2">
      <c r="D665"/>
      <c r="E665" s="442"/>
      <c r="F665" s="769"/>
    </row>
    <row r="666" spans="4:6" ht="15.75" customHeight="1" x14ac:dyDescent="0.2">
      <c r="D666"/>
      <c r="E666" s="442"/>
      <c r="F666" s="769"/>
    </row>
    <row r="667" spans="4:6" ht="15.75" customHeight="1" x14ac:dyDescent="0.2">
      <c r="D667"/>
      <c r="E667" s="442"/>
      <c r="F667" s="769"/>
    </row>
    <row r="668" spans="4:6" ht="15.75" customHeight="1" x14ac:dyDescent="0.2">
      <c r="D668"/>
      <c r="E668" s="442"/>
      <c r="F668" s="769"/>
    </row>
    <row r="669" spans="4:6" ht="15.75" customHeight="1" x14ac:dyDescent="0.2">
      <c r="D669"/>
      <c r="E669" s="442"/>
      <c r="F669" s="769"/>
    </row>
    <row r="670" spans="4:6" ht="15.75" customHeight="1" x14ac:dyDescent="0.2">
      <c r="D670"/>
      <c r="E670" s="442"/>
      <c r="F670" s="769"/>
    </row>
    <row r="671" spans="4:6" ht="15.75" customHeight="1" x14ac:dyDescent="0.2">
      <c r="D671"/>
      <c r="E671" s="442"/>
      <c r="F671" s="769"/>
    </row>
    <row r="672" spans="4:6" ht="15.75" customHeight="1" x14ac:dyDescent="0.2">
      <c r="D672"/>
      <c r="E672" s="442"/>
      <c r="F672" s="769"/>
    </row>
    <row r="673" spans="4:6" ht="15.75" customHeight="1" x14ac:dyDescent="0.2">
      <c r="D673"/>
      <c r="E673" s="442"/>
      <c r="F673" s="769"/>
    </row>
    <row r="674" spans="4:6" ht="15.75" customHeight="1" x14ac:dyDescent="0.2">
      <c r="D674"/>
      <c r="E674" s="442"/>
      <c r="F674" s="769"/>
    </row>
    <row r="675" spans="4:6" ht="15.75" customHeight="1" x14ac:dyDescent="0.2">
      <c r="D675"/>
      <c r="E675" s="442"/>
      <c r="F675" s="769"/>
    </row>
    <row r="676" spans="4:6" ht="15.75" customHeight="1" x14ac:dyDescent="0.2">
      <c r="D676"/>
      <c r="E676" s="442"/>
      <c r="F676" s="769"/>
    </row>
    <row r="677" spans="4:6" ht="15.75" customHeight="1" x14ac:dyDescent="0.2">
      <c r="D677"/>
      <c r="E677" s="442"/>
      <c r="F677" s="769"/>
    </row>
    <row r="678" spans="4:6" ht="15.75" customHeight="1" x14ac:dyDescent="0.2">
      <c r="D678"/>
      <c r="E678" s="442"/>
      <c r="F678" s="769"/>
    </row>
    <row r="679" spans="4:6" ht="15.75" customHeight="1" x14ac:dyDescent="0.2">
      <c r="D679"/>
      <c r="E679" s="442"/>
      <c r="F679" s="769"/>
    </row>
    <row r="680" spans="4:6" ht="15.75" customHeight="1" x14ac:dyDescent="0.2">
      <c r="D680"/>
      <c r="E680" s="442"/>
      <c r="F680" s="769"/>
    </row>
    <row r="681" spans="4:6" ht="15.75" customHeight="1" x14ac:dyDescent="0.2">
      <c r="D681"/>
      <c r="E681" s="442"/>
      <c r="F681" s="769"/>
    </row>
    <row r="682" spans="4:6" ht="15.75" customHeight="1" x14ac:dyDescent="0.2">
      <c r="D682"/>
      <c r="E682" s="442"/>
      <c r="F682" s="769"/>
    </row>
    <row r="683" spans="4:6" ht="15.75" customHeight="1" x14ac:dyDescent="0.2">
      <c r="D683"/>
      <c r="E683" s="442"/>
      <c r="F683" s="769"/>
    </row>
    <row r="684" spans="4:6" ht="15.75" customHeight="1" x14ac:dyDescent="0.2">
      <c r="D684"/>
      <c r="E684" s="442"/>
      <c r="F684" s="769"/>
    </row>
    <row r="685" spans="4:6" ht="15.75" customHeight="1" x14ac:dyDescent="0.2">
      <c r="D685"/>
      <c r="E685" s="442"/>
      <c r="F685" s="769"/>
    </row>
    <row r="686" spans="4:6" ht="15.75" customHeight="1" x14ac:dyDescent="0.2">
      <c r="D686"/>
      <c r="E686" s="442"/>
      <c r="F686" s="769"/>
    </row>
    <row r="687" spans="4:6" ht="15.75" customHeight="1" x14ac:dyDescent="0.2">
      <c r="D687"/>
      <c r="E687" s="442"/>
      <c r="F687" s="769"/>
    </row>
    <row r="688" spans="4:6" ht="15.75" customHeight="1" x14ac:dyDescent="0.2">
      <c r="D688"/>
      <c r="E688" s="442"/>
      <c r="F688" s="769"/>
    </row>
    <row r="689" spans="4:6" ht="15.75" customHeight="1" x14ac:dyDescent="0.2">
      <c r="D689"/>
      <c r="E689" s="442"/>
      <c r="F689" s="769"/>
    </row>
    <row r="690" spans="4:6" ht="15.75" customHeight="1" x14ac:dyDescent="0.2">
      <c r="D690"/>
      <c r="E690" s="442"/>
      <c r="F690" s="769"/>
    </row>
    <row r="691" spans="4:6" ht="15.75" customHeight="1" x14ac:dyDescent="0.2">
      <c r="D691"/>
      <c r="E691" s="442"/>
      <c r="F691" s="769"/>
    </row>
    <row r="692" spans="4:6" ht="15.75" customHeight="1" x14ac:dyDescent="0.2">
      <c r="D692"/>
      <c r="E692" s="442"/>
      <c r="F692" s="769"/>
    </row>
    <row r="693" spans="4:6" ht="15.75" customHeight="1" x14ac:dyDescent="0.2">
      <c r="D693"/>
      <c r="E693" s="442"/>
      <c r="F693" s="769"/>
    </row>
    <row r="694" spans="4:6" ht="15.75" customHeight="1" x14ac:dyDescent="0.2">
      <c r="D694"/>
      <c r="E694" s="442"/>
      <c r="F694" s="769"/>
    </row>
    <row r="695" spans="4:6" ht="15.75" customHeight="1" x14ac:dyDescent="0.2">
      <c r="D695"/>
      <c r="E695" s="442"/>
      <c r="F695" s="769"/>
    </row>
    <row r="696" spans="4:6" ht="15.75" customHeight="1" x14ac:dyDescent="0.2">
      <c r="D696"/>
      <c r="E696" s="442"/>
      <c r="F696" s="769"/>
    </row>
    <row r="697" spans="4:6" ht="15.75" customHeight="1" x14ac:dyDescent="0.2">
      <c r="D697"/>
      <c r="E697" s="442"/>
      <c r="F697" s="769"/>
    </row>
    <row r="698" spans="4:6" ht="15.75" customHeight="1" x14ac:dyDescent="0.2">
      <c r="D698"/>
      <c r="E698" s="442"/>
      <c r="F698" s="769"/>
    </row>
    <row r="699" spans="4:6" ht="15.75" customHeight="1" x14ac:dyDescent="0.2">
      <c r="D699"/>
      <c r="E699" s="442"/>
      <c r="F699" s="769"/>
    </row>
    <row r="700" spans="4:6" ht="15.75" customHeight="1" x14ac:dyDescent="0.2">
      <c r="D700"/>
      <c r="E700" s="442"/>
      <c r="F700" s="769"/>
    </row>
    <row r="701" spans="4:6" ht="15.75" customHeight="1" x14ac:dyDescent="0.2">
      <c r="D701"/>
      <c r="E701" s="442"/>
      <c r="F701" s="769"/>
    </row>
    <row r="702" spans="4:6" ht="15.75" customHeight="1" x14ac:dyDescent="0.2">
      <c r="D702"/>
      <c r="E702" s="442"/>
      <c r="F702" s="769"/>
    </row>
    <row r="703" spans="4:6" ht="15.75" customHeight="1" x14ac:dyDescent="0.2">
      <c r="D703"/>
      <c r="E703" s="442"/>
      <c r="F703" s="769"/>
    </row>
    <row r="704" spans="4:6" ht="15.75" customHeight="1" x14ac:dyDescent="0.2">
      <c r="D704"/>
      <c r="E704" s="442"/>
      <c r="F704" s="769"/>
    </row>
    <row r="705" spans="4:6" ht="15.75" customHeight="1" x14ac:dyDescent="0.2">
      <c r="D705"/>
      <c r="E705" s="442"/>
      <c r="F705" s="769"/>
    </row>
    <row r="706" spans="4:6" ht="15.75" customHeight="1" x14ac:dyDescent="0.2">
      <c r="D706"/>
      <c r="E706" s="442"/>
      <c r="F706" s="769"/>
    </row>
    <row r="707" spans="4:6" ht="15.75" customHeight="1" x14ac:dyDescent="0.2">
      <c r="D707"/>
      <c r="E707" s="442"/>
      <c r="F707" s="769"/>
    </row>
    <row r="708" spans="4:6" ht="15.75" customHeight="1" x14ac:dyDescent="0.2">
      <c r="D708"/>
      <c r="E708" s="442"/>
      <c r="F708" s="769"/>
    </row>
    <row r="709" spans="4:6" ht="15.75" customHeight="1" x14ac:dyDescent="0.2">
      <c r="D709"/>
      <c r="E709" s="442"/>
      <c r="F709" s="769"/>
    </row>
    <row r="710" spans="4:6" ht="15.75" customHeight="1" x14ac:dyDescent="0.2">
      <c r="D710"/>
      <c r="E710" s="442"/>
      <c r="F710" s="769"/>
    </row>
    <row r="711" spans="4:6" ht="15.75" customHeight="1" x14ac:dyDescent="0.2">
      <c r="D711"/>
      <c r="E711" s="442"/>
      <c r="F711" s="769"/>
    </row>
    <row r="712" spans="4:6" ht="15.75" customHeight="1" x14ac:dyDescent="0.2">
      <c r="D712"/>
      <c r="E712" s="442"/>
      <c r="F712" s="769"/>
    </row>
    <row r="713" spans="4:6" ht="15.75" customHeight="1" x14ac:dyDescent="0.2">
      <c r="D713"/>
      <c r="E713" s="442"/>
      <c r="F713" s="769"/>
    </row>
    <row r="714" spans="4:6" ht="15.75" customHeight="1" x14ac:dyDescent="0.2">
      <c r="D714"/>
      <c r="E714" s="442"/>
      <c r="F714" s="769"/>
    </row>
    <row r="715" spans="4:6" ht="15.75" customHeight="1" x14ac:dyDescent="0.2">
      <c r="D715"/>
      <c r="E715" s="442"/>
      <c r="F715" s="769"/>
    </row>
    <row r="716" spans="4:6" ht="15.75" customHeight="1" x14ac:dyDescent="0.2">
      <c r="D716"/>
      <c r="E716" s="442"/>
      <c r="F716" s="769"/>
    </row>
    <row r="717" spans="4:6" ht="15.75" customHeight="1" x14ac:dyDescent="0.2">
      <c r="D717"/>
      <c r="E717" s="442"/>
      <c r="F717" s="769"/>
    </row>
    <row r="718" spans="4:6" ht="15.75" customHeight="1" x14ac:dyDescent="0.2">
      <c r="D718"/>
      <c r="E718" s="442"/>
      <c r="F718" s="769"/>
    </row>
    <row r="719" spans="4:6" ht="15.75" customHeight="1" x14ac:dyDescent="0.2">
      <c r="D719"/>
      <c r="E719" s="442"/>
      <c r="F719" s="769"/>
    </row>
    <row r="720" spans="4:6" ht="15.75" customHeight="1" x14ac:dyDescent="0.2">
      <c r="D720"/>
      <c r="E720" s="442"/>
      <c r="F720" s="769"/>
    </row>
    <row r="721" spans="4:6" ht="15.75" customHeight="1" x14ac:dyDescent="0.2">
      <c r="D721"/>
      <c r="E721" s="442"/>
      <c r="F721" s="769"/>
    </row>
    <row r="722" spans="4:6" ht="15.75" customHeight="1" x14ac:dyDescent="0.2">
      <c r="D722"/>
      <c r="E722" s="442"/>
      <c r="F722" s="769"/>
    </row>
    <row r="723" spans="4:6" ht="15.75" customHeight="1" x14ac:dyDescent="0.2">
      <c r="D723"/>
      <c r="E723" s="442"/>
      <c r="F723" s="769"/>
    </row>
    <row r="724" spans="4:6" ht="15.75" customHeight="1" x14ac:dyDescent="0.2">
      <c r="D724"/>
      <c r="E724" s="442"/>
      <c r="F724" s="769"/>
    </row>
    <row r="725" spans="4:6" ht="15.75" customHeight="1" x14ac:dyDescent="0.2">
      <c r="D725"/>
      <c r="E725" s="442"/>
      <c r="F725" s="769"/>
    </row>
    <row r="726" spans="4:6" ht="15.75" customHeight="1" x14ac:dyDescent="0.2">
      <c r="D726"/>
      <c r="E726" s="442"/>
      <c r="F726" s="769"/>
    </row>
    <row r="727" spans="4:6" ht="15.75" customHeight="1" x14ac:dyDescent="0.2">
      <c r="D727"/>
      <c r="E727" s="442"/>
      <c r="F727" s="769"/>
    </row>
    <row r="728" spans="4:6" ht="15.75" customHeight="1" x14ac:dyDescent="0.2">
      <c r="D728"/>
      <c r="E728" s="442"/>
      <c r="F728" s="769"/>
    </row>
    <row r="729" spans="4:6" ht="15.75" customHeight="1" x14ac:dyDescent="0.2">
      <c r="D729"/>
      <c r="E729" s="442"/>
      <c r="F729" s="769"/>
    </row>
    <row r="730" spans="4:6" ht="15.75" customHeight="1" x14ac:dyDescent="0.2">
      <c r="D730"/>
      <c r="E730" s="442"/>
      <c r="F730" s="769"/>
    </row>
    <row r="731" spans="4:6" ht="15.75" customHeight="1" x14ac:dyDescent="0.2">
      <c r="D731"/>
      <c r="E731" s="442"/>
      <c r="F731" s="769"/>
    </row>
    <row r="732" spans="4:6" ht="15.75" customHeight="1" x14ac:dyDescent="0.2">
      <c r="D732"/>
      <c r="E732" s="442"/>
      <c r="F732" s="769"/>
    </row>
    <row r="733" spans="4:6" ht="15.75" customHeight="1" x14ac:dyDescent="0.2">
      <c r="D733"/>
      <c r="E733" s="442"/>
      <c r="F733" s="769"/>
    </row>
    <row r="734" spans="4:6" ht="15.75" customHeight="1" x14ac:dyDescent="0.2">
      <c r="D734"/>
      <c r="E734" s="442"/>
      <c r="F734" s="769"/>
    </row>
    <row r="735" spans="4:6" ht="15.75" customHeight="1" x14ac:dyDescent="0.2">
      <c r="D735"/>
      <c r="E735" s="442"/>
      <c r="F735" s="769"/>
    </row>
    <row r="736" spans="4:6" ht="15.75" customHeight="1" x14ac:dyDescent="0.2">
      <c r="D736"/>
      <c r="E736" s="442"/>
      <c r="F736" s="769"/>
    </row>
    <row r="737" spans="4:6" ht="15.75" customHeight="1" x14ac:dyDescent="0.2">
      <c r="D737"/>
      <c r="E737" s="442"/>
      <c r="F737" s="769"/>
    </row>
    <row r="738" spans="4:6" ht="15.75" customHeight="1" x14ac:dyDescent="0.2">
      <c r="D738"/>
      <c r="E738" s="442"/>
      <c r="F738" s="769"/>
    </row>
    <row r="739" spans="4:6" ht="15.75" customHeight="1" x14ac:dyDescent="0.2">
      <c r="D739"/>
      <c r="E739" s="442"/>
      <c r="F739" s="769"/>
    </row>
    <row r="740" spans="4:6" ht="15.75" customHeight="1" x14ac:dyDescent="0.2">
      <c r="D740"/>
      <c r="E740" s="442"/>
      <c r="F740" s="769"/>
    </row>
    <row r="741" spans="4:6" ht="15.75" customHeight="1" x14ac:dyDescent="0.2">
      <c r="D741"/>
      <c r="E741" s="442"/>
      <c r="F741" s="769"/>
    </row>
    <row r="742" spans="4:6" ht="15.75" customHeight="1" x14ac:dyDescent="0.2">
      <c r="D742"/>
      <c r="E742" s="442"/>
      <c r="F742" s="769"/>
    </row>
    <row r="743" spans="4:6" ht="15.75" customHeight="1" x14ac:dyDescent="0.2">
      <c r="D743"/>
      <c r="E743" s="442"/>
      <c r="F743" s="769"/>
    </row>
    <row r="744" spans="4:6" ht="15.75" customHeight="1" x14ac:dyDescent="0.2">
      <c r="D744"/>
      <c r="E744" s="442"/>
      <c r="F744" s="769"/>
    </row>
    <row r="745" spans="4:6" ht="15.75" customHeight="1" x14ac:dyDescent="0.2">
      <c r="D745"/>
      <c r="E745" s="442"/>
      <c r="F745" s="769"/>
    </row>
    <row r="746" spans="4:6" ht="15.75" customHeight="1" x14ac:dyDescent="0.2">
      <c r="D746"/>
      <c r="E746" s="442"/>
      <c r="F746" s="769"/>
    </row>
    <row r="747" spans="4:6" ht="15.75" customHeight="1" x14ac:dyDescent="0.2">
      <c r="D747"/>
      <c r="E747" s="442"/>
      <c r="F747" s="769"/>
    </row>
    <row r="748" spans="4:6" ht="15.75" customHeight="1" x14ac:dyDescent="0.2">
      <c r="D748"/>
      <c r="E748" s="442"/>
      <c r="F748" s="769"/>
    </row>
    <row r="749" spans="4:6" ht="15.75" customHeight="1" x14ac:dyDescent="0.2">
      <c r="D749"/>
      <c r="E749" s="442"/>
      <c r="F749" s="769"/>
    </row>
    <row r="750" spans="4:6" ht="15.75" customHeight="1" x14ac:dyDescent="0.2">
      <c r="D750"/>
      <c r="E750" s="442"/>
      <c r="F750" s="769"/>
    </row>
    <row r="751" spans="4:6" ht="15.75" customHeight="1" x14ac:dyDescent="0.2">
      <c r="D751"/>
      <c r="E751" s="442"/>
      <c r="F751" s="769"/>
    </row>
    <row r="752" spans="4:6" ht="15.75" customHeight="1" x14ac:dyDescent="0.2">
      <c r="D752"/>
      <c r="E752" s="442"/>
      <c r="F752" s="769"/>
    </row>
    <row r="753" spans="4:6" ht="15.75" customHeight="1" x14ac:dyDescent="0.2">
      <c r="D753"/>
      <c r="E753" s="442"/>
      <c r="F753" s="769"/>
    </row>
    <row r="754" spans="4:6" ht="15.75" customHeight="1" x14ac:dyDescent="0.2">
      <c r="D754"/>
      <c r="E754" s="442"/>
      <c r="F754" s="769"/>
    </row>
    <row r="755" spans="4:6" ht="15.75" customHeight="1" x14ac:dyDescent="0.2">
      <c r="D755"/>
      <c r="E755" s="442"/>
      <c r="F755" s="769"/>
    </row>
    <row r="756" spans="4:6" ht="15.75" customHeight="1" x14ac:dyDescent="0.2">
      <c r="D756"/>
      <c r="E756" s="442"/>
      <c r="F756" s="769"/>
    </row>
    <row r="757" spans="4:6" ht="15.75" customHeight="1" x14ac:dyDescent="0.2">
      <c r="D757"/>
      <c r="E757" s="442"/>
      <c r="F757" s="769"/>
    </row>
    <row r="758" spans="4:6" ht="15.75" customHeight="1" x14ac:dyDescent="0.2">
      <c r="D758"/>
      <c r="E758" s="442"/>
      <c r="F758" s="769"/>
    </row>
    <row r="759" spans="4:6" ht="15.75" customHeight="1" x14ac:dyDescent="0.2">
      <c r="D759"/>
      <c r="E759" s="442"/>
      <c r="F759" s="769"/>
    </row>
    <row r="760" spans="4:6" ht="15.75" customHeight="1" x14ac:dyDescent="0.2">
      <c r="D760"/>
      <c r="E760" s="442"/>
      <c r="F760" s="769"/>
    </row>
    <row r="761" spans="4:6" ht="15.75" customHeight="1" x14ac:dyDescent="0.2">
      <c r="D761"/>
      <c r="E761" s="442"/>
      <c r="F761" s="769"/>
    </row>
    <row r="762" spans="4:6" ht="15.75" customHeight="1" x14ac:dyDescent="0.2">
      <c r="D762"/>
      <c r="E762" s="442"/>
      <c r="F762" s="769"/>
    </row>
    <row r="763" spans="4:6" ht="15.75" customHeight="1" x14ac:dyDescent="0.2">
      <c r="D763"/>
      <c r="E763" s="442"/>
      <c r="F763" s="769"/>
    </row>
    <row r="764" spans="4:6" ht="15.75" customHeight="1" x14ac:dyDescent="0.2">
      <c r="D764"/>
      <c r="E764" s="442"/>
      <c r="F764" s="769"/>
    </row>
    <row r="765" spans="4:6" ht="15.75" customHeight="1" x14ac:dyDescent="0.2">
      <c r="D765"/>
      <c r="E765" s="442"/>
      <c r="F765" s="769"/>
    </row>
    <row r="766" spans="4:6" ht="15.75" customHeight="1" x14ac:dyDescent="0.2">
      <c r="D766"/>
      <c r="E766" s="442"/>
      <c r="F766" s="769"/>
    </row>
    <row r="767" spans="4:6" ht="15.75" customHeight="1" x14ac:dyDescent="0.2">
      <c r="D767"/>
      <c r="E767" s="442"/>
      <c r="F767" s="769"/>
    </row>
    <row r="768" spans="4:6" ht="15.75" customHeight="1" x14ac:dyDescent="0.2">
      <c r="D768"/>
      <c r="E768" s="442"/>
      <c r="F768" s="769"/>
    </row>
    <row r="769" spans="4:6" ht="15.75" customHeight="1" x14ac:dyDescent="0.2">
      <c r="D769"/>
      <c r="E769" s="442"/>
      <c r="F769" s="769"/>
    </row>
    <row r="770" spans="4:6" ht="15.75" customHeight="1" x14ac:dyDescent="0.2">
      <c r="D770"/>
      <c r="E770" s="442"/>
      <c r="F770" s="769"/>
    </row>
    <row r="771" spans="4:6" ht="15.75" customHeight="1" x14ac:dyDescent="0.2">
      <c r="D771"/>
      <c r="E771" s="442"/>
      <c r="F771" s="769"/>
    </row>
    <row r="772" spans="4:6" ht="15.75" customHeight="1" x14ac:dyDescent="0.2">
      <c r="D772"/>
      <c r="E772" s="442"/>
      <c r="F772" s="769"/>
    </row>
    <row r="773" spans="4:6" ht="15.75" customHeight="1" x14ac:dyDescent="0.2">
      <c r="D773"/>
      <c r="E773" s="442"/>
      <c r="F773" s="769"/>
    </row>
    <row r="774" spans="4:6" ht="15.75" customHeight="1" x14ac:dyDescent="0.2">
      <c r="D774"/>
      <c r="E774" s="442"/>
      <c r="F774" s="769"/>
    </row>
    <row r="775" spans="4:6" ht="15.75" customHeight="1" x14ac:dyDescent="0.2">
      <c r="D775"/>
      <c r="E775" s="442"/>
      <c r="F775" s="769"/>
    </row>
    <row r="776" spans="4:6" ht="15.75" customHeight="1" x14ac:dyDescent="0.2">
      <c r="D776"/>
      <c r="E776" s="442"/>
      <c r="F776" s="769"/>
    </row>
    <row r="777" spans="4:6" ht="15.75" customHeight="1" x14ac:dyDescent="0.2">
      <c r="D777"/>
      <c r="E777" s="442"/>
      <c r="F777" s="769"/>
    </row>
    <row r="778" spans="4:6" ht="15.75" customHeight="1" x14ac:dyDescent="0.2">
      <c r="D778"/>
      <c r="E778" s="442"/>
      <c r="F778" s="769"/>
    </row>
    <row r="779" spans="4:6" ht="15.75" customHeight="1" x14ac:dyDescent="0.2">
      <c r="D779"/>
      <c r="E779" s="442"/>
      <c r="F779" s="769"/>
    </row>
    <row r="780" spans="4:6" ht="15.75" customHeight="1" x14ac:dyDescent="0.2">
      <c r="D780"/>
      <c r="E780" s="442"/>
      <c r="F780" s="769"/>
    </row>
    <row r="781" spans="4:6" ht="15.75" customHeight="1" x14ac:dyDescent="0.2">
      <c r="D781"/>
      <c r="E781" s="442"/>
      <c r="F781" s="769"/>
    </row>
    <row r="782" spans="4:6" ht="15.75" customHeight="1" x14ac:dyDescent="0.2">
      <c r="D782"/>
      <c r="E782" s="442"/>
      <c r="F782" s="769"/>
    </row>
    <row r="783" spans="4:6" ht="15.75" customHeight="1" x14ac:dyDescent="0.2">
      <c r="D783"/>
      <c r="E783" s="442"/>
      <c r="F783" s="769"/>
    </row>
    <row r="784" spans="4:6" ht="15.75" customHeight="1" x14ac:dyDescent="0.2">
      <c r="D784"/>
      <c r="E784" s="442"/>
      <c r="F784" s="769"/>
    </row>
    <row r="785" spans="4:6" ht="15.75" customHeight="1" x14ac:dyDescent="0.2">
      <c r="D785"/>
      <c r="E785" s="442"/>
      <c r="F785" s="769"/>
    </row>
    <row r="786" spans="4:6" ht="15.75" customHeight="1" x14ac:dyDescent="0.2">
      <c r="D786"/>
      <c r="E786" s="442"/>
      <c r="F786" s="769"/>
    </row>
    <row r="787" spans="4:6" ht="15.75" customHeight="1" x14ac:dyDescent="0.2">
      <c r="D787"/>
      <c r="E787" s="442"/>
      <c r="F787" s="769"/>
    </row>
    <row r="788" spans="4:6" ht="15.75" customHeight="1" x14ac:dyDescent="0.2">
      <c r="D788"/>
      <c r="E788" s="442"/>
      <c r="F788" s="769"/>
    </row>
    <row r="789" spans="4:6" ht="15.75" customHeight="1" x14ac:dyDescent="0.2">
      <c r="D789"/>
      <c r="E789" s="442"/>
      <c r="F789" s="769"/>
    </row>
    <row r="790" spans="4:6" ht="15.75" customHeight="1" x14ac:dyDescent="0.2">
      <c r="D790"/>
      <c r="E790" s="442"/>
      <c r="F790" s="769"/>
    </row>
    <row r="791" spans="4:6" ht="15.75" customHeight="1" x14ac:dyDescent="0.2">
      <c r="D791"/>
      <c r="E791" s="442"/>
      <c r="F791" s="769"/>
    </row>
    <row r="792" spans="4:6" ht="15.75" customHeight="1" x14ac:dyDescent="0.2">
      <c r="D792"/>
      <c r="E792" s="442"/>
      <c r="F792" s="769"/>
    </row>
    <row r="793" spans="4:6" ht="15.75" customHeight="1" x14ac:dyDescent="0.2">
      <c r="D793"/>
      <c r="E793" s="442"/>
      <c r="F793" s="769"/>
    </row>
    <row r="794" spans="4:6" ht="15.75" customHeight="1" x14ac:dyDescent="0.2">
      <c r="D794"/>
      <c r="E794" s="442"/>
      <c r="F794" s="769"/>
    </row>
    <row r="795" spans="4:6" ht="15.75" customHeight="1" x14ac:dyDescent="0.2">
      <c r="D795"/>
      <c r="E795" s="442"/>
      <c r="F795" s="769"/>
    </row>
    <row r="796" spans="4:6" ht="15.75" customHeight="1" x14ac:dyDescent="0.2">
      <c r="D796"/>
      <c r="E796" s="442"/>
      <c r="F796" s="769"/>
    </row>
    <row r="797" spans="4:6" ht="15.75" customHeight="1" x14ac:dyDescent="0.2">
      <c r="D797"/>
      <c r="E797" s="442"/>
      <c r="F797" s="769"/>
    </row>
    <row r="798" spans="4:6" ht="15.75" customHeight="1" x14ac:dyDescent="0.2">
      <c r="D798"/>
      <c r="E798" s="442"/>
      <c r="F798" s="769"/>
    </row>
    <row r="799" spans="4:6" ht="15.75" customHeight="1" x14ac:dyDescent="0.2">
      <c r="D799"/>
      <c r="E799" s="442"/>
      <c r="F799" s="769"/>
    </row>
    <row r="800" spans="4:6" ht="15.75" customHeight="1" x14ac:dyDescent="0.2">
      <c r="D800"/>
      <c r="E800" s="442"/>
      <c r="F800" s="769"/>
    </row>
    <row r="801" spans="4:6" ht="15.75" customHeight="1" x14ac:dyDescent="0.2">
      <c r="D801"/>
      <c r="E801" s="442"/>
      <c r="F801" s="769"/>
    </row>
    <row r="802" spans="4:6" ht="15.75" customHeight="1" x14ac:dyDescent="0.2">
      <c r="D802"/>
      <c r="E802" s="442"/>
      <c r="F802" s="769"/>
    </row>
    <row r="803" spans="4:6" ht="15.75" customHeight="1" x14ac:dyDescent="0.2">
      <c r="D803"/>
      <c r="E803" s="442"/>
      <c r="F803" s="769"/>
    </row>
    <row r="804" spans="4:6" ht="15.75" customHeight="1" x14ac:dyDescent="0.2">
      <c r="D804"/>
      <c r="E804" s="442"/>
      <c r="F804" s="769"/>
    </row>
    <row r="805" spans="4:6" ht="15.75" customHeight="1" x14ac:dyDescent="0.2">
      <c r="D805"/>
      <c r="E805" s="442"/>
      <c r="F805" s="769"/>
    </row>
    <row r="806" spans="4:6" ht="15.75" customHeight="1" x14ac:dyDescent="0.2">
      <c r="D806"/>
      <c r="E806" s="442"/>
      <c r="F806" s="769"/>
    </row>
    <row r="807" spans="4:6" ht="15.75" customHeight="1" x14ac:dyDescent="0.2">
      <c r="D807"/>
      <c r="E807" s="442"/>
      <c r="F807" s="769"/>
    </row>
    <row r="808" spans="4:6" ht="15.75" customHeight="1" x14ac:dyDescent="0.2">
      <c r="D808"/>
      <c r="E808" s="442"/>
      <c r="F808" s="769"/>
    </row>
    <row r="809" spans="4:6" ht="15.75" customHeight="1" x14ac:dyDescent="0.2">
      <c r="D809"/>
      <c r="E809" s="442"/>
      <c r="F809" s="769"/>
    </row>
    <row r="810" spans="4:6" ht="15.75" customHeight="1" x14ac:dyDescent="0.2">
      <c r="D810"/>
      <c r="E810" s="442"/>
      <c r="F810" s="769"/>
    </row>
    <row r="811" spans="4:6" ht="15.75" customHeight="1" x14ac:dyDescent="0.2">
      <c r="D811"/>
      <c r="E811" s="442"/>
      <c r="F811" s="769"/>
    </row>
    <row r="812" spans="4:6" ht="15.75" customHeight="1" x14ac:dyDescent="0.2">
      <c r="D812"/>
      <c r="E812" s="442"/>
      <c r="F812" s="769"/>
    </row>
    <row r="813" spans="4:6" ht="15.75" customHeight="1" x14ac:dyDescent="0.2">
      <c r="D813"/>
      <c r="E813" s="442"/>
      <c r="F813" s="769"/>
    </row>
    <row r="814" spans="4:6" ht="15.75" customHeight="1" x14ac:dyDescent="0.2">
      <c r="D814"/>
      <c r="E814" s="442"/>
      <c r="F814" s="769"/>
    </row>
    <row r="815" spans="4:6" ht="15.75" customHeight="1" x14ac:dyDescent="0.2">
      <c r="D815"/>
      <c r="E815" s="442"/>
      <c r="F815" s="769"/>
    </row>
    <row r="816" spans="4:6" ht="15.75" customHeight="1" x14ac:dyDescent="0.2">
      <c r="D816"/>
      <c r="E816" s="442"/>
      <c r="F816" s="769"/>
    </row>
    <row r="817" spans="4:6" ht="15.75" customHeight="1" x14ac:dyDescent="0.2">
      <c r="D817"/>
      <c r="E817" s="442"/>
      <c r="F817" s="769"/>
    </row>
    <row r="818" spans="4:6" ht="15.75" customHeight="1" x14ac:dyDescent="0.2">
      <c r="D818"/>
      <c r="E818" s="442"/>
      <c r="F818" s="769"/>
    </row>
    <row r="819" spans="4:6" ht="15.75" customHeight="1" x14ac:dyDescent="0.2">
      <c r="D819"/>
      <c r="E819" s="442"/>
      <c r="F819" s="769"/>
    </row>
    <row r="820" spans="4:6" ht="15.75" customHeight="1" x14ac:dyDescent="0.2">
      <c r="D820"/>
      <c r="E820" s="442"/>
      <c r="F820" s="769"/>
    </row>
    <row r="821" spans="4:6" ht="15.75" customHeight="1" x14ac:dyDescent="0.2">
      <c r="D821"/>
      <c r="E821" s="442"/>
      <c r="F821" s="769"/>
    </row>
    <row r="822" spans="4:6" ht="15.75" customHeight="1" x14ac:dyDescent="0.2">
      <c r="D822"/>
      <c r="E822" s="442"/>
      <c r="F822" s="769"/>
    </row>
    <row r="823" spans="4:6" ht="15.75" customHeight="1" x14ac:dyDescent="0.2">
      <c r="D823"/>
      <c r="E823" s="442"/>
      <c r="F823" s="769"/>
    </row>
    <row r="824" spans="4:6" ht="15.75" customHeight="1" x14ac:dyDescent="0.2">
      <c r="D824"/>
      <c r="E824" s="442"/>
      <c r="F824" s="769"/>
    </row>
    <row r="825" spans="4:6" ht="15.75" customHeight="1" x14ac:dyDescent="0.2">
      <c r="D825"/>
      <c r="E825" s="442"/>
      <c r="F825" s="769"/>
    </row>
    <row r="826" spans="4:6" ht="15.75" customHeight="1" x14ac:dyDescent="0.2">
      <c r="D826"/>
      <c r="E826" s="442"/>
      <c r="F826" s="769"/>
    </row>
    <row r="827" spans="4:6" ht="15.75" customHeight="1" x14ac:dyDescent="0.2">
      <c r="D827"/>
      <c r="E827" s="442"/>
      <c r="F827" s="769"/>
    </row>
    <row r="828" spans="4:6" ht="15.75" customHeight="1" x14ac:dyDescent="0.2">
      <c r="D828"/>
      <c r="E828" s="442"/>
      <c r="F828" s="769"/>
    </row>
    <row r="829" spans="4:6" ht="15.75" customHeight="1" x14ac:dyDescent="0.2">
      <c r="D829"/>
      <c r="E829" s="442"/>
      <c r="F829" s="769"/>
    </row>
    <row r="830" spans="4:6" ht="15.75" customHeight="1" x14ac:dyDescent="0.2">
      <c r="D830"/>
      <c r="E830" s="442"/>
      <c r="F830" s="769"/>
    </row>
    <row r="831" spans="4:6" ht="15.75" customHeight="1" x14ac:dyDescent="0.2">
      <c r="D831"/>
      <c r="E831" s="442"/>
      <c r="F831" s="769"/>
    </row>
    <row r="832" spans="4:6" ht="15.75" customHeight="1" x14ac:dyDescent="0.2">
      <c r="D832"/>
      <c r="E832" s="442"/>
      <c r="F832" s="769"/>
    </row>
    <row r="833" spans="4:6" ht="15.75" customHeight="1" x14ac:dyDescent="0.2">
      <c r="D833"/>
      <c r="E833" s="442"/>
      <c r="F833" s="769"/>
    </row>
    <row r="834" spans="4:6" ht="15.75" customHeight="1" x14ac:dyDescent="0.2">
      <c r="D834"/>
      <c r="E834" s="442"/>
      <c r="F834" s="769"/>
    </row>
    <row r="835" spans="4:6" ht="15.75" customHeight="1" x14ac:dyDescent="0.2">
      <c r="D835"/>
      <c r="E835" s="442"/>
      <c r="F835" s="769"/>
    </row>
    <row r="836" spans="4:6" ht="15.75" customHeight="1" x14ac:dyDescent="0.2">
      <c r="D836"/>
      <c r="E836" s="442"/>
      <c r="F836" s="769"/>
    </row>
    <row r="837" spans="4:6" ht="15.75" customHeight="1" x14ac:dyDescent="0.2">
      <c r="D837"/>
      <c r="E837" s="442"/>
      <c r="F837" s="769"/>
    </row>
    <row r="838" spans="4:6" ht="15.75" customHeight="1" x14ac:dyDescent="0.2">
      <c r="D838"/>
      <c r="E838" s="442"/>
      <c r="F838" s="769"/>
    </row>
    <row r="839" spans="4:6" ht="15.75" customHeight="1" x14ac:dyDescent="0.2">
      <c r="D839"/>
      <c r="E839" s="442"/>
      <c r="F839" s="769"/>
    </row>
    <row r="840" spans="4:6" ht="15.75" customHeight="1" x14ac:dyDescent="0.2">
      <c r="D840"/>
      <c r="E840" s="442"/>
      <c r="F840" s="769"/>
    </row>
    <row r="841" spans="4:6" ht="15.75" customHeight="1" x14ac:dyDescent="0.2">
      <c r="D841"/>
      <c r="E841" s="442"/>
      <c r="F841" s="769"/>
    </row>
    <row r="842" spans="4:6" ht="15.75" customHeight="1" x14ac:dyDescent="0.2">
      <c r="D842"/>
      <c r="E842" s="442"/>
      <c r="F842" s="769"/>
    </row>
    <row r="843" spans="4:6" ht="15.75" customHeight="1" x14ac:dyDescent="0.2">
      <c r="D843"/>
      <c r="E843" s="442"/>
      <c r="F843" s="769"/>
    </row>
    <row r="844" spans="4:6" ht="15.75" customHeight="1" x14ac:dyDescent="0.2">
      <c r="D844"/>
      <c r="E844" s="442"/>
      <c r="F844" s="769"/>
    </row>
    <row r="845" spans="4:6" ht="15.75" customHeight="1" x14ac:dyDescent="0.2">
      <c r="D845"/>
      <c r="E845" s="442"/>
      <c r="F845" s="769"/>
    </row>
    <row r="846" spans="4:6" ht="15.75" customHeight="1" x14ac:dyDescent="0.2">
      <c r="D846"/>
      <c r="E846" s="442"/>
      <c r="F846" s="769"/>
    </row>
    <row r="847" spans="4:6" ht="15.75" customHeight="1" x14ac:dyDescent="0.2">
      <c r="D847"/>
      <c r="E847" s="442"/>
      <c r="F847" s="769"/>
    </row>
    <row r="848" spans="4:6" ht="15.75" customHeight="1" x14ac:dyDescent="0.2">
      <c r="D848"/>
      <c r="E848" s="442"/>
      <c r="F848" s="769"/>
    </row>
    <row r="849" spans="4:6" ht="15.75" customHeight="1" x14ac:dyDescent="0.2">
      <c r="D849"/>
      <c r="E849" s="442"/>
      <c r="F849" s="769"/>
    </row>
    <row r="850" spans="4:6" ht="15.75" customHeight="1" x14ac:dyDescent="0.2">
      <c r="D850"/>
      <c r="E850" s="442"/>
      <c r="F850" s="769"/>
    </row>
    <row r="851" spans="4:6" ht="15.75" customHeight="1" x14ac:dyDescent="0.2">
      <c r="D851"/>
      <c r="E851" s="442"/>
      <c r="F851" s="769"/>
    </row>
    <row r="852" spans="4:6" ht="15.75" customHeight="1" x14ac:dyDescent="0.2">
      <c r="D852"/>
      <c r="E852" s="442"/>
      <c r="F852" s="769"/>
    </row>
    <row r="853" spans="4:6" ht="15.75" customHeight="1" x14ac:dyDescent="0.2">
      <c r="D853"/>
      <c r="E853" s="442"/>
      <c r="F853" s="769"/>
    </row>
    <row r="854" spans="4:6" ht="15.75" customHeight="1" x14ac:dyDescent="0.2">
      <c r="D854"/>
      <c r="E854" s="442"/>
      <c r="F854" s="769"/>
    </row>
    <row r="855" spans="4:6" ht="15.75" customHeight="1" x14ac:dyDescent="0.2">
      <c r="D855"/>
      <c r="E855" s="442"/>
      <c r="F855" s="769"/>
    </row>
    <row r="856" spans="4:6" ht="15.75" customHeight="1" x14ac:dyDescent="0.2">
      <c r="D856"/>
      <c r="E856" s="442"/>
      <c r="F856" s="769"/>
    </row>
    <row r="857" spans="4:6" ht="15.75" customHeight="1" x14ac:dyDescent="0.2">
      <c r="D857"/>
      <c r="E857" s="442"/>
      <c r="F857" s="769"/>
    </row>
    <row r="858" spans="4:6" ht="15.75" customHeight="1" x14ac:dyDescent="0.2">
      <c r="D858"/>
      <c r="E858" s="442"/>
      <c r="F858" s="769"/>
    </row>
    <row r="859" spans="4:6" ht="15.75" customHeight="1" x14ac:dyDescent="0.2">
      <c r="D859"/>
      <c r="E859" s="442"/>
      <c r="F859" s="769"/>
    </row>
    <row r="860" spans="4:6" ht="15.75" customHeight="1" x14ac:dyDescent="0.2">
      <c r="D860"/>
      <c r="E860" s="442"/>
      <c r="F860" s="769"/>
    </row>
    <row r="861" spans="4:6" ht="15.75" customHeight="1" x14ac:dyDescent="0.2">
      <c r="D861"/>
      <c r="E861" s="442"/>
      <c r="F861" s="769"/>
    </row>
    <row r="862" spans="4:6" ht="15.75" customHeight="1" x14ac:dyDescent="0.2">
      <c r="D862"/>
      <c r="E862" s="442"/>
      <c r="F862" s="769"/>
    </row>
    <row r="863" spans="4:6" ht="15.75" customHeight="1" x14ac:dyDescent="0.2">
      <c r="D863"/>
      <c r="E863" s="442"/>
      <c r="F863" s="769"/>
    </row>
    <row r="864" spans="4:6" ht="15.75" customHeight="1" x14ac:dyDescent="0.2">
      <c r="D864"/>
      <c r="E864" s="442"/>
      <c r="F864" s="769"/>
    </row>
    <row r="865" spans="4:6" ht="15.75" customHeight="1" x14ac:dyDescent="0.2">
      <c r="D865"/>
      <c r="E865" s="442"/>
      <c r="F865" s="769"/>
    </row>
    <row r="866" spans="4:6" ht="15.75" customHeight="1" x14ac:dyDescent="0.2">
      <c r="D866"/>
      <c r="E866" s="442"/>
      <c r="F866" s="769"/>
    </row>
    <row r="867" spans="4:6" ht="15.75" customHeight="1" x14ac:dyDescent="0.2">
      <c r="D867"/>
      <c r="E867" s="442"/>
      <c r="F867" s="769"/>
    </row>
    <row r="868" spans="4:6" ht="15.75" customHeight="1" x14ac:dyDescent="0.2">
      <c r="D868"/>
      <c r="E868" s="442"/>
      <c r="F868" s="769"/>
    </row>
    <row r="869" spans="4:6" ht="15.75" customHeight="1" x14ac:dyDescent="0.2">
      <c r="D869"/>
      <c r="E869" s="442"/>
      <c r="F869" s="769"/>
    </row>
    <row r="870" spans="4:6" ht="15.75" customHeight="1" x14ac:dyDescent="0.2">
      <c r="D870"/>
      <c r="E870" s="442"/>
      <c r="F870" s="769"/>
    </row>
    <row r="871" spans="4:6" ht="15.75" customHeight="1" x14ac:dyDescent="0.2">
      <c r="D871"/>
      <c r="E871" s="442"/>
      <c r="F871" s="769"/>
    </row>
    <row r="872" spans="4:6" ht="15.75" customHeight="1" x14ac:dyDescent="0.2">
      <c r="D872"/>
      <c r="E872" s="442"/>
      <c r="F872" s="769"/>
    </row>
    <row r="873" spans="4:6" ht="15.75" customHeight="1" x14ac:dyDescent="0.2">
      <c r="D873"/>
      <c r="E873" s="442"/>
      <c r="F873" s="769"/>
    </row>
    <row r="874" spans="4:6" ht="15.75" customHeight="1" x14ac:dyDescent="0.2">
      <c r="D874"/>
      <c r="E874" s="442"/>
      <c r="F874" s="769"/>
    </row>
    <row r="875" spans="4:6" ht="15.75" customHeight="1" x14ac:dyDescent="0.2">
      <c r="D875"/>
      <c r="E875" s="442"/>
      <c r="F875" s="769"/>
    </row>
    <row r="876" spans="4:6" ht="15.75" customHeight="1" x14ac:dyDescent="0.2">
      <c r="D876"/>
      <c r="E876" s="442"/>
      <c r="F876" s="769"/>
    </row>
    <row r="877" spans="4:6" ht="15.75" customHeight="1" x14ac:dyDescent="0.2">
      <c r="D877"/>
      <c r="E877" s="442"/>
      <c r="F877" s="769"/>
    </row>
    <row r="878" spans="4:6" ht="15.75" customHeight="1" x14ac:dyDescent="0.2">
      <c r="D878"/>
      <c r="E878" s="442"/>
      <c r="F878" s="769"/>
    </row>
    <row r="879" spans="4:6" ht="15.75" customHeight="1" x14ac:dyDescent="0.2">
      <c r="D879"/>
      <c r="E879" s="442"/>
      <c r="F879" s="769"/>
    </row>
    <row r="880" spans="4:6" ht="15.75" customHeight="1" x14ac:dyDescent="0.2">
      <c r="D880"/>
      <c r="E880" s="442"/>
      <c r="F880" s="769"/>
    </row>
    <row r="881" spans="4:6" ht="15.75" customHeight="1" x14ac:dyDescent="0.2">
      <c r="D881"/>
      <c r="E881" s="442"/>
      <c r="F881" s="769"/>
    </row>
    <row r="882" spans="4:6" ht="15.75" customHeight="1" x14ac:dyDescent="0.2">
      <c r="D882"/>
      <c r="E882" s="442"/>
      <c r="F882" s="769"/>
    </row>
    <row r="883" spans="4:6" ht="15.75" customHeight="1" x14ac:dyDescent="0.2">
      <c r="D883"/>
      <c r="E883" s="442"/>
      <c r="F883" s="769"/>
    </row>
    <row r="884" spans="4:6" ht="15.75" customHeight="1" x14ac:dyDescent="0.2">
      <c r="D884"/>
      <c r="E884" s="442"/>
      <c r="F884" s="769"/>
    </row>
    <row r="885" spans="4:6" ht="15.75" customHeight="1" x14ac:dyDescent="0.2">
      <c r="D885"/>
      <c r="E885" s="442"/>
      <c r="F885" s="769"/>
    </row>
    <row r="886" spans="4:6" ht="15.75" customHeight="1" x14ac:dyDescent="0.2">
      <c r="D886"/>
      <c r="E886" s="442"/>
      <c r="F886" s="769"/>
    </row>
    <row r="887" spans="4:6" ht="15.75" customHeight="1" x14ac:dyDescent="0.2">
      <c r="D887"/>
      <c r="E887" s="442"/>
      <c r="F887" s="769"/>
    </row>
    <row r="888" spans="4:6" ht="15.75" customHeight="1" x14ac:dyDescent="0.2">
      <c r="D888"/>
      <c r="E888" s="442"/>
      <c r="F888" s="769"/>
    </row>
    <row r="889" spans="4:6" ht="15.75" customHeight="1" x14ac:dyDescent="0.2">
      <c r="D889"/>
      <c r="E889" s="442"/>
      <c r="F889" s="769"/>
    </row>
    <row r="890" spans="4:6" ht="15.75" customHeight="1" x14ac:dyDescent="0.2">
      <c r="D890"/>
      <c r="E890" s="442"/>
      <c r="F890" s="769"/>
    </row>
    <row r="891" spans="4:6" ht="15.75" customHeight="1" x14ac:dyDescent="0.2">
      <c r="D891"/>
      <c r="E891" s="442"/>
      <c r="F891" s="769"/>
    </row>
    <row r="892" spans="4:6" ht="15.75" customHeight="1" x14ac:dyDescent="0.2">
      <c r="D892"/>
      <c r="E892" s="442"/>
      <c r="F892" s="769"/>
    </row>
    <row r="893" spans="4:6" ht="15.75" customHeight="1" x14ac:dyDescent="0.2">
      <c r="D893"/>
      <c r="E893" s="442"/>
      <c r="F893" s="769"/>
    </row>
    <row r="894" spans="4:6" ht="15.75" customHeight="1" x14ac:dyDescent="0.2">
      <c r="D894"/>
      <c r="E894" s="442"/>
      <c r="F894" s="769"/>
    </row>
    <row r="895" spans="4:6" ht="15.75" customHeight="1" x14ac:dyDescent="0.2">
      <c r="D895"/>
      <c r="E895" s="442"/>
      <c r="F895" s="769"/>
    </row>
    <row r="896" spans="4:6" ht="15.75" customHeight="1" x14ac:dyDescent="0.2">
      <c r="D896"/>
      <c r="E896" s="442"/>
      <c r="F896" s="769"/>
    </row>
    <row r="897" spans="4:6" ht="15.75" customHeight="1" x14ac:dyDescent="0.2">
      <c r="D897"/>
      <c r="E897" s="442"/>
      <c r="F897" s="769"/>
    </row>
    <row r="898" spans="4:6" ht="15.75" customHeight="1" x14ac:dyDescent="0.2">
      <c r="D898"/>
      <c r="E898" s="442"/>
      <c r="F898" s="769"/>
    </row>
    <row r="899" spans="4:6" ht="15.75" customHeight="1" x14ac:dyDescent="0.2">
      <c r="D899"/>
      <c r="E899" s="442"/>
      <c r="F899" s="769"/>
    </row>
    <row r="900" spans="4:6" ht="15.75" customHeight="1" x14ac:dyDescent="0.2">
      <c r="D900"/>
      <c r="E900" s="442"/>
      <c r="F900" s="769"/>
    </row>
    <row r="901" spans="4:6" ht="15.75" customHeight="1" x14ac:dyDescent="0.2">
      <c r="D901"/>
      <c r="E901" s="442"/>
      <c r="F901" s="769"/>
    </row>
    <row r="902" spans="4:6" ht="15.75" customHeight="1" x14ac:dyDescent="0.2">
      <c r="D902"/>
      <c r="E902" s="442"/>
      <c r="F902" s="769"/>
    </row>
    <row r="903" spans="4:6" ht="15.75" customHeight="1" x14ac:dyDescent="0.2">
      <c r="D903"/>
      <c r="E903" s="442"/>
      <c r="F903" s="769"/>
    </row>
    <row r="904" spans="4:6" ht="15.75" customHeight="1" x14ac:dyDescent="0.2">
      <c r="D904"/>
      <c r="E904" s="442"/>
      <c r="F904" s="769"/>
    </row>
    <row r="905" spans="4:6" ht="15.75" customHeight="1" x14ac:dyDescent="0.2">
      <c r="D905"/>
      <c r="E905" s="442"/>
      <c r="F905" s="769"/>
    </row>
    <row r="906" spans="4:6" ht="15.75" customHeight="1" x14ac:dyDescent="0.2">
      <c r="D906"/>
      <c r="E906" s="442"/>
      <c r="F906" s="769"/>
    </row>
    <row r="907" spans="4:6" ht="15.75" customHeight="1" x14ac:dyDescent="0.2">
      <c r="D907"/>
      <c r="E907" s="442"/>
      <c r="F907" s="769"/>
    </row>
    <row r="908" spans="4:6" ht="15.75" customHeight="1" x14ac:dyDescent="0.2">
      <c r="D908"/>
      <c r="E908" s="442"/>
      <c r="F908" s="769"/>
    </row>
    <row r="909" spans="4:6" ht="15.75" customHeight="1" x14ac:dyDescent="0.2">
      <c r="D909"/>
      <c r="E909" s="442"/>
      <c r="F909" s="769"/>
    </row>
    <row r="910" spans="4:6" ht="15.75" customHeight="1" x14ac:dyDescent="0.2">
      <c r="D910"/>
      <c r="E910" s="442"/>
      <c r="F910" s="769"/>
    </row>
    <row r="911" spans="4:6" ht="15.75" customHeight="1" x14ac:dyDescent="0.2">
      <c r="D911"/>
      <c r="E911" s="442"/>
      <c r="F911" s="769"/>
    </row>
    <row r="912" spans="4:6" ht="15.75" customHeight="1" x14ac:dyDescent="0.2">
      <c r="D912"/>
      <c r="E912" s="442"/>
      <c r="F912" s="769"/>
    </row>
    <row r="913" spans="4:6" ht="15.75" customHeight="1" x14ac:dyDescent="0.2">
      <c r="D913"/>
      <c r="E913" s="442"/>
      <c r="F913" s="769"/>
    </row>
    <row r="914" spans="4:6" ht="15.75" customHeight="1" x14ac:dyDescent="0.2">
      <c r="D914"/>
      <c r="E914" s="442"/>
      <c r="F914" s="769"/>
    </row>
    <row r="915" spans="4:6" ht="15.75" customHeight="1" x14ac:dyDescent="0.2">
      <c r="D915"/>
      <c r="E915" s="442"/>
      <c r="F915" s="769"/>
    </row>
    <row r="916" spans="4:6" ht="15.75" customHeight="1" x14ac:dyDescent="0.2">
      <c r="D916"/>
      <c r="E916" s="442"/>
      <c r="F916" s="769"/>
    </row>
    <row r="917" spans="4:6" ht="15.75" customHeight="1" x14ac:dyDescent="0.2">
      <c r="D917"/>
      <c r="E917" s="442"/>
      <c r="F917" s="769"/>
    </row>
    <row r="918" spans="4:6" ht="15.75" customHeight="1" x14ac:dyDescent="0.2">
      <c r="D918"/>
      <c r="E918" s="442"/>
      <c r="F918" s="769"/>
    </row>
    <row r="919" spans="4:6" ht="15.75" customHeight="1" x14ac:dyDescent="0.2">
      <c r="D919"/>
      <c r="E919" s="442"/>
      <c r="F919" s="769"/>
    </row>
    <row r="920" spans="4:6" ht="15.75" customHeight="1" x14ac:dyDescent="0.2">
      <c r="D920"/>
      <c r="E920" s="442"/>
      <c r="F920" s="769"/>
    </row>
    <row r="921" spans="4:6" ht="15.75" customHeight="1" x14ac:dyDescent="0.2">
      <c r="D921"/>
      <c r="E921" s="442"/>
      <c r="F921" s="769"/>
    </row>
    <row r="922" spans="4:6" ht="15.75" customHeight="1" x14ac:dyDescent="0.2">
      <c r="D922"/>
      <c r="E922" s="442"/>
      <c r="F922" s="769"/>
    </row>
    <row r="923" spans="4:6" ht="15.75" customHeight="1" x14ac:dyDescent="0.2">
      <c r="D923"/>
      <c r="E923" s="442"/>
      <c r="F923" s="769"/>
    </row>
    <row r="924" spans="4:6" ht="15.75" customHeight="1" x14ac:dyDescent="0.2">
      <c r="D924"/>
      <c r="E924" s="442"/>
      <c r="F924" s="769"/>
    </row>
    <row r="925" spans="4:6" ht="15.75" customHeight="1" x14ac:dyDescent="0.2">
      <c r="D925"/>
      <c r="E925" s="442"/>
      <c r="F925" s="769"/>
    </row>
    <row r="926" spans="4:6" ht="15.75" customHeight="1" x14ac:dyDescent="0.2">
      <c r="D926"/>
      <c r="E926" s="442"/>
      <c r="F926" s="769"/>
    </row>
    <row r="927" spans="4:6" ht="15.75" customHeight="1" x14ac:dyDescent="0.2">
      <c r="D927"/>
      <c r="E927" s="442"/>
      <c r="F927" s="769"/>
    </row>
    <row r="928" spans="4:6" ht="15.75" customHeight="1" x14ac:dyDescent="0.2">
      <c r="D928"/>
      <c r="E928" s="442"/>
      <c r="F928" s="769"/>
    </row>
    <row r="929" spans="4:6" ht="15.75" customHeight="1" x14ac:dyDescent="0.2">
      <c r="D929"/>
      <c r="E929" s="442"/>
      <c r="F929" s="769"/>
    </row>
    <row r="930" spans="4:6" ht="15.75" customHeight="1" x14ac:dyDescent="0.2">
      <c r="D930"/>
      <c r="E930" s="442"/>
      <c r="F930" s="769"/>
    </row>
    <row r="931" spans="4:6" ht="15.75" customHeight="1" x14ac:dyDescent="0.2">
      <c r="D931"/>
      <c r="E931" s="442"/>
      <c r="F931" s="769"/>
    </row>
    <row r="932" spans="4:6" ht="15.75" customHeight="1" x14ac:dyDescent="0.2">
      <c r="D932"/>
      <c r="E932" s="442"/>
      <c r="F932" s="769"/>
    </row>
    <row r="933" spans="4:6" ht="15.75" customHeight="1" x14ac:dyDescent="0.2">
      <c r="D933"/>
      <c r="E933" s="442"/>
      <c r="F933" s="769"/>
    </row>
    <row r="934" spans="4:6" ht="15.75" customHeight="1" x14ac:dyDescent="0.2">
      <c r="D934"/>
      <c r="E934" s="442"/>
      <c r="F934" s="769"/>
    </row>
    <row r="935" spans="4:6" ht="15.75" customHeight="1" x14ac:dyDescent="0.2">
      <c r="D935"/>
      <c r="E935" s="442"/>
      <c r="F935" s="769"/>
    </row>
    <row r="936" spans="4:6" ht="15.75" customHeight="1" x14ac:dyDescent="0.2">
      <c r="D936"/>
      <c r="E936" s="442"/>
      <c r="F936" s="769"/>
    </row>
    <row r="937" spans="4:6" ht="15.75" customHeight="1" x14ac:dyDescent="0.2">
      <c r="D937"/>
      <c r="E937" s="442"/>
      <c r="F937" s="769"/>
    </row>
    <row r="938" spans="4:6" ht="15.75" customHeight="1" x14ac:dyDescent="0.2">
      <c r="D938"/>
      <c r="E938" s="442"/>
      <c r="F938" s="769"/>
    </row>
    <row r="939" spans="4:6" ht="15.75" customHeight="1" x14ac:dyDescent="0.2">
      <c r="D939"/>
      <c r="E939" s="442"/>
      <c r="F939" s="769"/>
    </row>
    <row r="940" spans="4:6" ht="15.75" customHeight="1" x14ac:dyDescent="0.2">
      <c r="D940"/>
      <c r="E940" s="442"/>
      <c r="F940" s="769"/>
    </row>
    <row r="941" spans="4:6" ht="15.75" customHeight="1" x14ac:dyDescent="0.2">
      <c r="D941"/>
      <c r="E941" s="442"/>
      <c r="F941" s="769"/>
    </row>
    <row r="942" spans="4:6" ht="15.75" customHeight="1" x14ac:dyDescent="0.2">
      <c r="D942"/>
      <c r="E942" s="442"/>
      <c r="F942" s="769"/>
    </row>
    <row r="943" spans="4:6" ht="15.75" customHeight="1" x14ac:dyDescent="0.2">
      <c r="D943"/>
      <c r="E943" s="442"/>
      <c r="F943" s="769"/>
    </row>
    <row r="944" spans="4:6" ht="15.75" customHeight="1" x14ac:dyDescent="0.2">
      <c r="D944"/>
      <c r="E944" s="442"/>
      <c r="F944" s="769"/>
    </row>
    <row r="945" spans="4:6" ht="15.75" customHeight="1" x14ac:dyDescent="0.2">
      <c r="D945"/>
      <c r="E945" s="442"/>
      <c r="F945" s="769"/>
    </row>
    <row r="946" spans="4:6" ht="15.75" customHeight="1" x14ac:dyDescent="0.2">
      <c r="D946"/>
      <c r="E946" s="442"/>
      <c r="F946" s="769"/>
    </row>
    <row r="947" spans="4:6" ht="15.75" customHeight="1" x14ac:dyDescent="0.2">
      <c r="D947"/>
      <c r="E947" s="442"/>
      <c r="F947" s="769"/>
    </row>
    <row r="948" spans="4:6" ht="15.75" customHeight="1" x14ac:dyDescent="0.2">
      <c r="D948"/>
      <c r="E948" s="442"/>
      <c r="F948" s="769"/>
    </row>
    <row r="949" spans="4:6" ht="15.75" customHeight="1" x14ac:dyDescent="0.2">
      <c r="D949"/>
      <c r="E949" s="442"/>
      <c r="F949" s="769"/>
    </row>
    <row r="950" spans="4:6" ht="15.75" customHeight="1" x14ac:dyDescent="0.2">
      <c r="D950"/>
      <c r="E950" s="442"/>
      <c r="F950" s="769"/>
    </row>
    <row r="951" spans="4:6" ht="15.75" customHeight="1" x14ac:dyDescent="0.2">
      <c r="D951"/>
      <c r="E951" s="442"/>
      <c r="F951" s="769"/>
    </row>
    <row r="952" spans="4:6" ht="15.75" customHeight="1" x14ac:dyDescent="0.2">
      <c r="D952"/>
      <c r="E952" s="442"/>
      <c r="F952" s="769"/>
    </row>
    <row r="953" spans="4:6" ht="15.75" customHeight="1" x14ac:dyDescent="0.2">
      <c r="D953"/>
      <c r="E953" s="442"/>
      <c r="F953" s="769"/>
    </row>
    <row r="954" spans="4:6" ht="15.75" customHeight="1" x14ac:dyDescent="0.2">
      <c r="D954"/>
      <c r="E954" s="442"/>
      <c r="F954" s="769"/>
    </row>
    <row r="955" spans="4:6" ht="15.75" customHeight="1" x14ac:dyDescent="0.2">
      <c r="D955"/>
      <c r="E955" s="442"/>
      <c r="F955" s="769"/>
    </row>
    <row r="956" spans="4:6" ht="15.75" customHeight="1" x14ac:dyDescent="0.2">
      <c r="D956"/>
      <c r="E956" s="442"/>
      <c r="F956" s="769"/>
    </row>
    <row r="957" spans="4:6" ht="15.75" customHeight="1" x14ac:dyDescent="0.2">
      <c r="D957"/>
      <c r="E957" s="442"/>
      <c r="F957" s="769"/>
    </row>
    <row r="958" spans="4:6" ht="15.75" customHeight="1" x14ac:dyDescent="0.2">
      <c r="D958"/>
      <c r="E958" s="442"/>
      <c r="F958" s="769"/>
    </row>
    <row r="959" spans="4:6" ht="15.75" customHeight="1" x14ac:dyDescent="0.2">
      <c r="D959"/>
      <c r="E959" s="442"/>
      <c r="F959" s="769"/>
    </row>
    <row r="960" spans="4:6" ht="15.75" customHeight="1" x14ac:dyDescent="0.2">
      <c r="D960"/>
      <c r="E960" s="442"/>
      <c r="F960" s="769"/>
    </row>
    <row r="961" spans="4:6" ht="15.75" customHeight="1" x14ac:dyDescent="0.2">
      <c r="D961"/>
      <c r="E961" s="442"/>
      <c r="F961" s="769"/>
    </row>
    <row r="962" spans="4:6" ht="15.75" customHeight="1" x14ac:dyDescent="0.2">
      <c r="D962"/>
      <c r="E962" s="442"/>
      <c r="F962" s="769"/>
    </row>
    <row r="963" spans="4:6" ht="15.75" customHeight="1" x14ac:dyDescent="0.2">
      <c r="D963"/>
      <c r="E963" s="442"/>
      <c r="F963" s="769"/>
    </row>
    <row r="964" spans="4:6" ht="15.75" customHeight="1" x14ac:dyDescent="0.2">
      <c r="D964"/>
      <c r="E964" s="442"/>
      <c r="F964" s="769"/>
    </row>
    <row r="965" spans="4:6" ht="15.75" customHeight="1" x14ac:dyDescent="0.2">
      <c r="D965"/>
      <c r="E965" s="442"/>
      <c r="F965" s="769"/>
    </row>
    <row r="966" spans="4:6" ht="15.75" customHeight="1" x14ac:dyDescent="0.2">
      <c r="D966"/>
      <c r="E966" s="442"/>
      <c r="F966" s="769"/>
    </row>
    <row r="967" spans="4:6" ht="15.75" customHeight="1" x14ac:dyDescent="0.2">
      <c r="D967"/>
      <c r="E967" s="442"/>
      <c r="F967" s="769"/>
    </row>
    <row r="968" spans="4:6" ht="15.75" customHeight="1" x14ac:dyDescent="0.2">
      <c r="D968"/>
      <c r="E968" s="442"/>
      <c r="F968" s="769"/>
    </row>
    <row r="969" spans="4:6" ht="15.75" customHeight="1" x14ac:dyDescent="0.2">
      <c r="D969"/>
      <c r="E969" s="442"/>
      <c r="F969" s="769"/>
    </row>
    <row r="970" spans="4:6" ht="15.75" customHeight="1" x14ac:dyDescent="0.2">
      <c r="D970"/>
      <c r="E970" s="442"/>
      <c r="F970" s="769"/>
    </row>
    <row r="971" spans="4:6" ht="15.75" customHeight="1" x14ac:dyDescent="0.2">
      <c r="D971"/>
      <c r="E971" s="442"/>
      <c r="F971" s="769"/>
    </row>
    <row r="972" spans="4:6" ht="15.75" customHeight="1" x14ac:dyDescent="0.2">
      <c r="D972"/>
      <c r="E972" s="442"/>
      <c r="F972" s="769"/>
    </row>
    <row r="973" spans="4:6" ht="15.75" customHeight="1" x14ac:dyDescent="0.2">
      <c r="D973"/>
      <c r="E973" s="442"/>
      <c r="F973" s="769"/>
    </row>
    <row r="974" spans="4:6" ht="15.75" customHeight="1" x14ac:dyDescent="0.2">
      <c r="D974"/>
      <c r="E974" s="442"/>
      <c r="F974" s="769"/>
    </row>
    <row r="975" spans="4:6" ht="15.75" customHeight="1" x14ac:dyDescent="0.2">
      <c r="D975"/>
      <c r="E975" s="442"/>
      <c r="F975" s="769"/>
    </row>
    <row r="976" spans="4:6" ht="15.75" customHeight="1" x14ac:dyDescent="0.2">
      <c r="D976"/>
      <c r="E976" s="442"/>
      <c r="F976" s="769"/>
    </row>
    <row r="977" spans="4:6" ht="15.75" customHeight="1" x14ac:dyDescent="0.2">
      <c r="D977"/>
      <c r="E977" s="442"/>
      <c r="F977" s="769"/>
    </row>
    <row r="978" spans="4:6" ht="15.75" customHeight="1" x14ac:dyDescent="0.2">
      <c r="D978"/>
      <c r="E978" s="442"/>
      <c r="F978" s="769"/>
    </row>
    <row r="979" spans="4:6" ht="15.75" customHeight="1" x14ac:dyDescent="0.2">
      <c r="D979"/>
      <c r="E979" s="442"/>
      <c r="F979" s="769"/>
    </row>
    <row r="980" spans="4:6" ht="15.75" customHeight="1" x14ac:dyDescent="0.2">
      <c r="D980"/>
      <c r="E980" s="442"/>
      <c r="F980" s="769"/>
    </row>
    <row r="981" spans="4:6" ht="15.75" customHeight="1" x14ac:dyDescent="0.2">
      <c r="D981"/>
      <c r="E981" s="442"/>
      <c r="F981" s="769"/>
    </row>
    <row r="982" spans="4:6" ht="15.75" customHeight="1" x14ac:dyDescent="0.2">
      <c r="D982"/>
      <c r="E982" s="442"/>
      <c r="F982" s="769"/>
    </row>
    <row r="983" spans="4:6" ht="15.75" customHeight="1" x14ac:dyDescent="0.2">
      <c r="D983"/>
      <c r="E983" s="442"/>
      <c r="F983" s="769"/>
    </row>
    <row r="984" spans="4:6" ht="15.75" customHeight="1" x14ac:dyDescent="0.2">
      <c r="D984"/>
      <c r="E984" s="442"/>
      <c r="F984" s="769"/>
    </row>
    <row r="985" spans="4:6" ht="15.75" customHeight="1" x14ac:dyDescent="0.2">
      <c r="D985"/>
      <c r="E985" s="442"/>
      <c r="F985" s="769"/>
    </row>
    <row r="986" spans="4:6" ht="15.75" customHeight="1" x14ac:dyDescent="0.2">
      <c r="D986"/>
      <c r="E986" s="442"/>
      <c r="F986" s="769"/>
    </row>
    <row r="987" spans="4:6" ht="15.75" customHeight="1" x14ac:dyDescent="0.2">
      <c r="D987"/>
      <c r="E987" s="442"/>
      <c r="F987" s="769"/>
    </row>
    <row r="988" spans="4:6" ht="15.75" customHeight="1" x14ac:dyDescent="0.2">
      <c r="D988"/>
      <c r="E988" s="442"/>
      <c r="F988" s="769"/>
    </row>
    <row r="989" spans="4:6" ht="15.75" customHeight="1" x14ac:dyDescent="0.2">
      <c r="D989"/>
      <c r="E989" s="442"/>
      <c r="F989" s="769"/>
    </row>
    <row r="990" spans="4:6" ht="15.75" customHeight="1" x14ac:dyDescent="0.2">
      <c r="D990"/>
      <c r="E990" s="442"/>
      <c r="F990" s="769"/>
    </row>
    <row r="991" spans="4:6" ht="15.75" customHeight="1" x14ac:dyDescent="0.2">
      <c r="D991"/>
      <c r="E991" s="442"/>
      <c r="F991" s="769"/>
    </row>
    <row r="992" spans="4:6" ht="15.75" customHeight="1" x14ac:dyDescent="0.2">
      <c r="D992"/>
      <c r="E992" s="442"/>
      <c r="F992" s="769"/>
    </row>
    <row r="993" spans="4:6" ht="15.75" customHeight="1" x14ac:dyDescent="0.2">
      <c r="D993"/>
      <c r="E993" s="442"/>
      <c r="F993" s="769"/>
    </row>
    <row r="994" spans="4:6" ht="15.75" customHeight="1" x14ac:dyDescent="0.2">
      <c r="D994"/>
      <c r="E994" s="442"/>
      <c r="F994" s="769"/>
    </row>
    <row r="995" spans="4:6" ht="15.75" customHeight="1" x14ac:dyDescent="0.2">
      <c r="D995"/>
      <c r="E995" s="442"/>
      <c r="F995" s="769"/>
    </row>
    <row r="996" spans="4:6" ht="15.75" customHeight="1" x14ac:dyDescent="0.2">
      <c r="D996"/>
      <c r="E996" s="442"/>
      <c r="F996" s="769"/>
    </row>
    <row r="997" spans="4:6" ht="15.75" customHeight="1" x14ac:dyDescent="0.2">
      <c r="D997"/>
      <c r="E997" s="442"/>
      <c r="F997" s="769"/>
    </row>
    <row r="998" spans="4:6" ht="15.75" customHeight="1" x14ac:dyDescent="0.2">
      <c r="D998"/>
      <c r="E998" s="442"/>
      <c r="F998" s="769"/>
    </row>
    <row r="999" spans="4:6" ht="15.75" customHeight="1" x14ac:dyDescent="0.2">
      <c r="D999"/>
      <c r="E999" s="442"/>
      <c r="F999" s="769"/>
    </row>
    <row r="1000" spans="4:6" ht="15.75" customHeight="1" x14ac:dyDescent="0.2">
      <c r="D1000"/>
      <c r="E1000" s="442"/>
      <c r="F1000" s="769"/>
    </row>
    <row r="1001" spans="4:6" ht="15.75" customHeight="1" x14ac:dyDescent="0.2">
      <c r="D1001"/>
      <c r="E1001" s="442"/>
      <c r="F1001" s="769"/>
    </row>
    <row r="1002" spans="4:6" ht="15.75" customHeight="1" x14ac:dyDescent="0.2">
      <c r="D1002"/>
      <c r="E1002" s="442"/>
      <c r="F1002" s="769"/>
    </row>
    <row r="1003" spans="4:6" ht="15.75" customHeight="1" x14ac:dyDescent="0.2">
      <c r="D1003"/>
      <c r="E1003" s="442"/>
      <c r="F1003" s="769"/>
    </row>
    <row r="1004" spans="4:6" ht="15.75" customHeight="1" x14ac:dyDescent="0.2">
      <c r="D1004"/>
      <c r="E1004" s="442"/>
      <c r="F1004" s="769"/>
    </row>
    <row r="1005" spans="4:6" ht="15.75" customHeight="1" x14ac:dyDescent="0.2">
      <c r="D1005"/>
      <c r="E1005" s="442"/>
      <c r="F1005" s="769"/>
    </row>
    <row r="1006" spans="4:6" ht="15.75" customHeight="1" x14ac:dyDescent="0.2">
      <c r="D1006"/>
      <c r="E1006" s="442"/>
      <c r="F1006" s="769"/>
    </row>
    <row r="1007" spans="4:6" ht="15.75" customHeight="1" x14ac:dyDescent="0.2">
      <c r="D1007"/>
      <c r="E1007" s="442"/>
      <c r="F1007" s="769"/>
    </row>
    <row r="1008" spans="4:6" ht="15.75" customHeight="1" x14ac:dyDescent="0.2">
      <c r="D1008"/>
      <c r="E1008" s="442"/>
      <c r="F1008" s="769"/>
    </row>
    <row r="1009" spans="4:6" ht="15.75" customHeight="1" x14ac:dyDescent="0.2">
      <c r="D1009"/>
      <c r="E1009" s="442"/>
      <c r="F1009" s="769"/>
    </row>
    <row r="1010" spans="4:6" ht="15.75" customHeight="1" x14ac:dyDescent="0.2">
      <c r="D1010"/>
      <c r="E1010" s="442"/>
      <c r="F1010" s="769"/>
    </row>
    <row r="1011" spans="4:6" ht="15.75" customHeight="1" x14ac:dyDescent="0.2">
      <c r="D1011"/>
      <c r="E1011" s="442"/>
      <c r="F1011" s="769"/>
    </row>
    <row r="1012" spans="4:6" ht="15.75" customHeight="1" x14ac:dyDescent="0.2">
      <c r="D1012"/>
      <c r="E1012" s="442"/>
      <c r="F1012" s="769"/>
    </row>
    <row r="1013" spans="4:6" ht="15.75" customHeight="1" x14ac:dyDescent="0.2">
      <c r="D1013"/>
      <c r="E1013" s="442"/>
      <c r="F1013" s="769"/>
    </row>
    <row r="1014" spans="4:6" ht="15.75" customHeight="1" x14ac:dyDescent="0.2">
      <c r="D1014"/>
      <c r="E1014" s="442"/>
      <c r="F1014" s="769"/>
    </row>
    <row r="1015" spans="4:6" ht="15.75" customHeight="1" x14ac:dyDescent="0.2">
      <c r="D1015"/>
      <c r="E1015" s="442"/>
      <c r="F1015" s="769"/>
    </row>
    <row r="1016" spans="4:6" ht="15.75" customHeight="1" x14ac:dyDescent="0.2">
      <c r="D1016"/>
      <c r="E1016" s="442"/>
      <c r="F1016" s="769"/>
    </row>
    <row r="1017" spans="4:6" ht="15.75" customHeight="1" x14ac:dyDescent="0.2">
      <c r="D1017"/>
      <c r="E1017" s="442"/>
      <c r="F1017" s="769"/>
    </row>
    <row r="1018" spans="4:6" ht="15.75" customHeight="1" x14ac:dyDescent="0.2">
      <c r="D1018"/>
      <c r="E1018" s="442"/>
      <c r="F1018" s="769"/>
    </row>
    <row r="1019" spans="4:6" ht="15.75" customHeight="1" x14ac:dyDescent="0.2">
      <c r="D1019"/>
      <c r="E1019" s="442"/>
      <c r="F1019" s="769"/>
    </row>
    <row r="1020" spans="4:6" ht="15.75" customHeight="1" x14ac:dyDescent="0.2">
      <c r="D1020"/>
      <c r="E1020" s="442"/>
      <c r="F1020" s="769"/>
    </row>
    <row r="1021" spans="4:6" ht="15.75" customHeight="1" x14ac:dyDescent="0.2">
      <c r="D1021"/>
      <c r="E1021" s="442"/>
      <c r="F1021" s="769"/>
    </row>
    <row r="1022" spans="4:6" ht="15.75" customHeight="1" x14ac:dyDescent="0.2">
      <c r="D1022"/>
      <c r="E1022" s="442"/>
      <c r="F1022" s="769"/>
    </row>
    <row r="1023" spans="4:6" ht="15.75" customHeight="1" x14ac:dyDescent="0.2">
      <c r="D1023"/>
      <c r="E1023" s="442"/>
      <c r="F1023" s="769"/>
    </row>
    <row r="1024" spans="4:6" ht="15.75" customHeight="1" x14ac:dyDescent="0.2">
      <c r="D1024"/>
      <c r="E1024" s="442"/>
      <c r="F1024" s="769"/>
    </row>
    <row r="1025" spans="4:6" ht="15.75" customHeight="1" x14ac:dyDescent="0.2">
      <c r="D1025"/>
      <c r="E1025" s="442"/>
      <c r="F1025" s="769"/>
    </row>
    <row r="1026" spans="4:6" ht="15.75" customHeight="1" x14ac:dyDescent="0.2">
      <c r="D1026"/>
      <c r="E1026" s="442"/>
      <c r="F1026" s="769"/>
    </row>
    <row r="1027" spans="4:6" ht="15.75" customHeight="1" x14ac:dyDescent="0.2">
      <c r="D1027"/>
      <c r="E1027" s="442"/>
      <c r="F1027" s="769"/>
    </row>
    <row r="1028" spans="4:6" ht="15.75" customHeight="1" x14ac:dyDescent="0.2">
      <c r="D1028"/>
      <c r="E1028" s="442"/>
      <c r="F1028" s="769"/>
    </row>
    <row r="1029" spans="4:6" ht="15.75" customHeight="1" x14ac:dyDescent="0.2">
      <c r="D1029"/>
      <c r="E1029" s="442"/>
      <c r="F1029" s="769"/>
    </row>
    <row r="1030" spans="4:6" ht="15.75" customHeight="1" x14ac:dyDescent="0.2">
      <c r="D1030"/>
      <c r="E1030" s="442"/>
      <c r="F1030" s="769"/>
    </row>
    <row r="1031" spans="4:6" ht="15.75" customHeight="1" x14ac:dyDescent="0.2">
      <c r="D1031"/>
      <c r="E1031" s="442"/>
      <c r="F1031" s="769"/>
    </row>
    <row r="1032" spans="4:6" ht="15.75" customHeight="1" x14ac:dyDescent="0.2">
      <c r="D1032"/>
      <c r="E1032" s="442"/>
      <c r="F1032" s="769"/>
    </row>
    <row r="1033" spans="4:6" ht="15.75" customHeight="1" x14ac:dyDescent="0.2">
      <c r="D1033"/>
      <c r="E1033" s="442"/>
      <c r="F1033" s="769"/>
    </row>
    <row r="1034" spans="4:6" ht="15.75" customHeight="1" x14ac:dyDescent="0.2">
      <c r="D1034"/>
      <c r="E1034" s="442"/>
      <c r="F1034" s="769"/>
    </row>
    <row r="1035" spans="4:6" ht="15.75" customHeight="1" x14ac:dyDescent="0.2">
      <c r="D1035"/>
      <c r="E1035" s="442"/>
      <c r="F1035" s="769"/>
    </row>
    <row r="1036" spans="4:6" ht="15.75" customHeight="1" x14ac:dyDescent="0.2">
      <c r="D1036"/>
      <c r="E1036" s="442"/>
      <c r="F1036" s="769"/>
    </row>
    <row r="1037" spans="4:6" ht="15.75" customHeight="1" x14ac:dyDescent="0.2">
      <c r="D1037"/>
      <c r="E1037" s="442"/>
      <c r="F1037" s="769"/>
    </row>
    <row r="1038" spans="4:6" ht="15.75" customHeight="1" x14ac:dyDescent="0.2">
      <c r="D1038"/>
      <c r="E1038" s="442"/>
      <c r="F1038" s="769"/>
    </row>
    <row r="1039" spans="4:6" ht="15.75" customHeight="1" x14ac:dyDescent="0.2">
      <c r="D1039"/>
      <c r="E1039" s="442"/>
      <c r="F1039" s="769"/>
    </row>
    <row r="1040" spans="4:6" ht="15.75" customHeight="1" x14ac:dyDescent="0.2">
      <c r="D1040"/>
      <c r="E1040" s="442"/>
      <c r="F1040" s="769"/>
    </row>
    <row r="1041" spans="4:6" ht="15.75" customHeight="1" x14ac:dyDescent="0.2">
      <c r="D1041"/>
      <c r="E1041" s="442"/>
      <c r="F1041" s="769"/>
    </row>
    <row r="1042" spans="4:6" ht="15.75" customHeight="1" x14ac:dyDescent="0.2">
      <c r="D1042"/>
      <c r="E1042" s="442"/>
      <c r="F1042" s="769"/>
    </row>
    <row r="1043" spans="4:6" ht="15.75" customHeight="1" x14ac:dyDescent="0.2">
      <c r="D1043"/>
      <c r="E1043" s="442"/>
      <c r="F1043" s="769"/>
    </row>
    <row r="1044" spans="4:6" ht="15.75" customHeight="1" x14ac:dyDescent="0.2">
      <c r="D1044"/>
      <c r="E1044" s="442"/>
      <c r="F1044" s="769"/>
    </row>
    <row r="1045" spans="4:6" ht="15.75" customHeight="1" x14ac:dyDescent="0.2">
      <c r="D1045"/>
      <c r="E1045" s="442"/>
      <c r="F1045" s="769"/>
    </row>
    <row r="1046" spans="4:6" ht="15.75" customHeight="1" x14ac:dyDescent="0.2">
      <c r="D1046"/>
      <c r="E1046" s="442"/>
      <c r="F1046" s="769"/>
    </row>
    <row r="1047" spans="4:6" ht="15.75" customHeight="1" x14ac:dyDescent="0.2">
      <c r="D1047"/>
      <c r="E1047" s="442"/>
      <c r="F1047" s="769"/>
    </row>
    <row r="1048" spans="4:6" ht="15.75" customHeight="1" x14ac:dyDescent="0.2">
      <c r="D1048"/>
      <c r="E1048" s="442"/>
      <c r="F1048" s="769"/>
    </row>
    <row r="1049" spans="4:6" ht="15.75" customHeight="1" x14ac:dyDescent="0.2">
      <c r="D1049"/>
      <c r="E1049" s="442"/>
      <c r="F1049" s="769"/>
    </row>
    <row r="1050" spans="4:6" ht="15.75" customHeight="1" x14ac:dyDescent="0.2">
      <c r="D1050"/>
      <c r="E1050" s="442"/>
      <c r="F1050" s="769"/>
    </row>
    <row r="1051" spans="4:6" ht="15.75" customHeight="1" x14ac:dyDescent="0.2">
      <c r="D1051"/>
      <c r="E1051" s="442"/>
      <c r="F1051" s="769"/>
    </row>
    <row r="1052" spans="4:6" ht="15.75" customHeight="1" x14ac:dyDescent="0.2">
      <c r="D1052"/>
      <c r="E1052" s="442"/>
      <c r="F1052" s="769"/>
    </row>
    <row r="1053" spans="4:6" ht="15.75" customHeight="1" x14ac:dyDescent="0.2">
      <c r="D1053"/>
      <c r="E1053" s="442"/>
      <c r="F1053" s="769"/>
    </row>
    <row r="1054" spans="4:6" ht="15.75" customHeight="1" x14ac:dyDescent="0.2">
      <c r="D1054"/>
      <c r="E1054" s="442"/>
      <c r="F1054" s="769"/>
    </row>
    <row r="1055" spans="4:6" ht="15.75" customHeight="1" x14ac:dyDescent="0.2">
      <c r="D1055"/>
      <c r="E1055" s="442"/>
      <c r="F1055" s="769"/>
    </row>
    <row r="1056" spans="4:6" ht="15.75" customHeight="1" x14ac:dyDescent="0.2">
      <c r="D1056"/>
      <c r="E1056" s="442"/>
      <c r="F1056" s="769"/>
    </row>
    <row r="1057" spans="4:6" ht="15.75" customHeight="1" x14ac:dyDescent="0.2">
      <c r="D1057"/>
      <c r="E1057" s="442"/>
      <c r="F1057" s="769"/>
    </row>
    <row r="1058" spans="4:6" ht="15.75" customHeight="1" x14ac:dyDescent="0.2">
      <c r="D1058"/>
      <c r="E1058" s="442"/>
      <c r="F1058" s="769"/>
    </row>
    <row r="1059" spans="4:6" ht="15.75" customHeight="1" x14ac:dyDescent="0.2">
      <c r="D1059"/>
      <c r="E1059" s="442"/>
      <c r="F1059" s="769"/>
    </row>
    <row r="1060" spans="4:6" ht="15.75" customHeight="1" x14ac:dyDescent="0.2">
      <c r="D1060"/>
      <c r="E1060" s="442"/>
      <c r="F1060" s="769"/>
    </row>
    <row r="1061" spans="4:6" ht="15.75" customHeight="1" x14ac:dyDescent="0.2">
      <c r="D1061"/>
      <c r="E1061" s="442"/>
      <c r="F1061" s="769"/>
    </row>
    <row r="1062" spans="4:6" ht="15.75" customHeight="1" x14ac:dyDescent="0.2">
      <c r="D1062"/>
      <c r="E1062" s="442"/>
      <c r="F1062" s="769"/>
    </row>
    <row r="1063" spans="4:6" ht="15.75" customHeight="1" x14ac:dyDescent="0.2">
      <c r="D1063"/>
      <c r="E1063" s="442"/>
      <c r="F1063" s="769"/>
    </row>
    <row r="1064" spans="4:6" ht="15.75" customHeight="1" x14ac:dyDescent="0.2">
      <c r="D1064"/>
      <c r="E1064" s="442"/>
      <c r="F1064" s="769"/>
    </row>
    <row r="1065" spans="4:6" ht="15.75" customHeight="1" x14ac:dyDescent="0.2">
      <c r="D1065"/>
      <c r="E1065" s="442"/>
      <c r="F1065" s="769"/>
    </row>
    <row r="1066" spans="4:6" ht="15.75" customHeight="1" x14ac:dyDescent="0.2">
      <c r="D1066"/>
      <c r="E1066" s="442"/>
      <c r="F1066" s="769"/>
    </row>
    <row r="1067" spans="4:6" ht="15.75" customHeight="1" x14ac:dyDescent="0.2">
      <c r="D1067"/>
      <c r="E1067" s="442"/>
      <c r="F1067" s="769"/>
    </row>
    <row r="1068" spans="4:6" ht="15.75" customHeight="1" x14ac:dyDescent="0.2">
      <c r="D1068"/>
      <c r="E1068" s="442"/>
      <c r="F1068" s="769"/>
    </row>
    <row r="1069" spans="4:6" ht="15.75" customHeight="1" x14ac:dyDescent="0.2">
      <c r="D1069"/>
      <c r="E1069" s="442"/>
      <c r="F1069" s="769"/>
    </row>
    <row r="1070" spans="4:6" ht="15.75" customHeight="1" x14ac:dyDescent="0.2">
      <c r="D1070"/>
      <c r="E1070" s="442"/>
      <c r="F1070" s="769"/>
    </row>
    <row r="1071" spans="4:6" ht="15.75" customHeight="1" x14ac:dyDescent="0.2">
      <c r="D1071"/>
      <c r="E1071" s="442"/>
      <c r="F1071" s="769"/>
    </row>
    <row r="1072" spans="4:6" ht="15.75" customHeight="1" x14ac:dyDescent="0.2">
      <c r="D1072"/>
      <c r="E1072" s="442"/>
      <c r="F1072" s="769"/>
    </row>
    <row r="1073" spans="4:6" ht="15.75" customHeight="1" x14ac:dyDescent="0.2">
      <c r="D1073"/>
      <c r="E1073" s="442"/>
      <c r="F1073" s="769"/>
    </row>
    <row r="1074" spans="4:6" ht="15.75" customHeight="1" x14ac:dyDescent="0.2">
      <c r="D1074"/>
      <c r="E1074" s="442"/>
      <c r="F1074" s="769"/>
    </row>
    <row r="1075" spans="4:6" ht="15.75" customHeight="1" x14ac:dyDescent="0.2">
      <c r="D1075"/>
      <c r="E1075" s="442"/>
      <c r="F1075" s="769"/>
    </row>
    <row r="1076" spans="4:6" ht="15.75" customHeight="1" x14ac:dyDescent="0.2">
      <c r="D1076"/>
      <c r="E1076" s="442"/>
      <c r="F1076" s="769"/>
    </row>
    <row r="1077" spans="4:6" ht="15.75" customHeight="1" x14ac:dyDescent="0.2">
      <c r="D1077"/>
      <c r="E1077" s="442"/>
      <c r="F1077" s="769"/>
    </row>
    <row r="1078" spans="4:6" ht="15.75" customHeight="1" x14ac:dyDescent="0.2">
      <c r="D1078"/>
      <c r="E1078" s="442"/>
      <c r="F1078" s="769"/>
    </row>
    <row r="1079" spans="4:6" ht="15.75" customHeight="1" x14ac:dyDescent="0.2">
      <c r="D1079"/>
      <c r="E1079" s="442"/>
      <c r="F1079" s="769"/>
    </row>
    <row r="1080" spans="4:6" ht="15.75" customHeight="1" x14ac:dyDescent="0.2">
      <c r="D1080"/>
      <c r="E1080" s="442"/>
      <c r="F1080" s="769"/>
    </row>
    <row r="1081" spans="4:6" ht="15.75" customHeight="1" x14ac:dyDescent="0.2">
      <c r="D1081"/>
      <c r="E1081" s="442"/>
      <c r="F1081" s="769"/>
    </row>
    <row r="1082" spans="4:6" ht="15.75" customHeight="1" x14ac:dyDescent="0.2">
      <c r="D1082"/>
      <c r="E1082" s="442"/>
      <c r="F1082" s="769"/>
    </row>
    <row r="1083" spans="4:6" ht="15.75" customHeight="1" x14ac:dyDescent="0.2">
      <c r="D1083"/>
      <c r="E1083" s="442"/>
      <c r="F1083" s="769"/>
    </row>
    <row r="1084" spans="4:6" ht="15.75" customHeight="1" x14ac:dyDescent="0.2">
      <c r="D1084"/>
      <c r="E1084" s="442"/>
      <c r="F1084" s="769"/>
    </row>
    <row r="1085" spans="4:6" ht="15.75" customHeight="1" x14ac:dyDescent="0.2">
      <c r="D1085"/>
      <c r="E1085" s="442"/>
      <c r="F1085" s="769"/>
    </row>
    <row r="1086" spans="4:6" ht="15.75" customHeight="1" x14ac:dyDescent="0.2">
      <c r="D1086"/>
      <c r="E1086" s="442"/>
      <c r="F1086" s="769"/>
    </row>
    <row r="1087" spans="4:6" ht="15.75" customHeight="1" x14ac:dyDescent="0.2">
      <c r="D1087"/>
      <c r="E1087" s="442"/>
      <c r="F1087" s="769"/>
    </row>
    <row r="1088" spans="4:6" ht="15.75" customHeight="1" x14ac:dyDescent="0.2">
      <c r="D1088"/>
      <c r="E1088" s="442"/>
      <c r="F1088" s="769"/>
    </row>
    <row r="1089" spans="4:6" ht="15.75" customHeight="1" x14ac:dyDescent="0.2">
      <c r="D1089"/>
      <c r="E1089" s="442"/>
      <c r="F1089" s="769"/>
    </row>
    <row r="1090" spans="4:6" ht="15.75" customHeight="1" x14ac:dyDescent="0.2">
      <c r="D1090"/>
      <c r="E1090" s="442"/>
      <c r="F1090" s="769"/>
    </row>
    <row r="1091" spans="4:6" ht="15.75" customHeight="1" x14ac:dyDescent="0.2">
      <c r="D1091"/>
      <c r="E1091" s="442"/>
      <c r="F1091" s="769"/>
    </row>
    <row r="1092" spans="4:6" ht="15.75" customHeight="1" x14ac:dyDescent="0.2">
      <c r="D1092"/>
      <c r="E1092" s="442"/>
      <c r="F1092" s="769"/>
    </row>
    <row r="1093" spans="4:6" ht="15.75" customHeight="1" x14ac:dyDescent="0.2">
      <c r="D1093"/>
      <c r="E1093" s="442"/>
      <c r="F1093" s="769"/>
    </row>
    <row r="1094" spans="4:6" ht="15.75" customHeight="1" x14ac:dyDescent="0.2">
      <c r="D1094"/>
      <c r="E1094" s="442"/>
      <c r="F1094" s="769"/>
    </row>
    <row r="1095" spans="4:6" ht="15.75" customHeight="1" x14ac:dyDescent="0.2">
      <c r="D1095"/>
      <c r="E1095" s="442"/>
      <c r="F1095" s="769"/>
    </row>
    <row r="1096" spans="4:6" ht="15.75" customHeight="1" x14ac:dyDescent="0.2">
      <c r="D1096"/>
      <c r="E1096" s="442"/>
      <c r="F1096" s="769"/>
    </row>
    <row r="1097" spans="4:6" ht="15.75" customHeight="1" x14ac:dyDescent="0.2">
      <c r="D1097"/>
      <c r="E1097" s="442"/>
      <c r="F1097" s="769"/>
    </row>
    <row r="1098" spans="4:6" ht="15.75" customHeight="1" x14ac:dyDescent="0.2">
      <c r="D1098"/>
      <c r="E1098" s="442"/>
      <c r="F1098" s="769"/>
    </row>
    <row r="1099" spans="4:6" ht="15.75" customHeight="1" x14ac:dyDescent="0.2">
      <c r="D1099"/>
      <c r="E1099" s="442"/>
      <c r="F1099" s="769"/>
    </row>
    <row r="1100" spans="4:6" ht="15.75" customHeight="1" x14ac:dyDescent="0.2">
      <c r="D1100"/>
      <c r="E1100" s="442"/>
      <c r="F1100" s="769"/>
    </row>
    <row r="1101" spans="4:6" ht="15.75" customHeight="1" x14ac:dyDescent="0.2">
      <c r="D1101"/>
      <c r="E1101" s="442"/>
      <c r="F1101" s="769"/>
    </row>
    <row r="1102" spans="4:6" ht="15.75" customHeight="1" x14ac:dyDescent="0.2">
      <c r="D1102"/>
      <c r="E1102" s="442"/>
      <c r="F1102" s="769"/>
    </row>
    <row r="1103" spans="4:6" ht="15.75" customHeight="1" x14ac:dyDescent="0.2">
      <c r="D1103"/>
      <c r="E1103" s="442"/>
      <c r="F1103" s="769"/>
    </row>
    <row r="1104" spans="4:6" ht="15.75" customHeight="1" x14ac:dyDescent="0.2">
      <c r="D1104"/>
      <c r="E1104" s="442"/>
      <c r="F1104" s="769"/>
    </row>
    <row r="1105" spans="4:6" ht="15.75" customHeight="1" x14ac:dyDescent="0.2">
      <c r="D1105"/>
      <c r="E1105" s="442"/>
      <c r="F1105" s="769"/>
    </row>
    <row r="1106" spans="4:6" ht="15.75" customHeight="1" x14ac:dyDescent="0.2">
      <c r="D1106"/>
      <c r="E1106" s="442"/>
      <c r="F1106" s="769"/>
    </row>
    <row r="1107" spans="4:6" ht="15.75" customHeight="1" x14ac:dyDescent="0.2">
      <c r="D1107"/>
      <c r="E1107" s="442"/>
      <c r="F1107" s="769"/>
    </row>
    <row r="1108" spans="4:6" ht="15.75" customHeight="1" x14ac:dyDescent="0.2">
      <c r="D1108"/>
      <c r="E1108" s="442"/>
      <c r="F1108" s="769"/>
    </row>
    <row r="1109" spans="4:6" ht="15.75" customHeight="1" x14ac:dyDescent="0.2">
      <c r="D1109"/>
      <c r="E1109" s="442"/>
      <c r="F1109" s="769"/>
    </row>
    <row r="1110" spans="4:6" ht="15.75" customHeight="1" x14ac:dyDescent="0.2">
      <c r="D1110"/>
      <c r="E1110" s="442"/>
      <c r="F1110" s="769"/>
    </row>
    <row r="1111" spans="4:6" ht="15.75" customHeight="1" x14ac:dyDescent="0.2">
      <c r="D1111"/>
      <c r="E1111" s="442"/>
      <c r="F1111" s="769"/>
    </row>
    <row r="1112" spans="4:6" ht="15.75" customHeight="1" x14ac:dyDescent="0.2">
      <c r="D1112"/>
      <c r="E1112" s="442"/>
      <c r="F1112" s="769"/>
    </row>
    <row r="1113" spans="4:6" ht="15.75" customHeight="1" x14ac:dyDescent="0.2">
      <c r="D1113"/>
      <c r="E1113" s="442"/>
      <c r="F1113" s="769"/>
    </row>
    <row r="1114" spans="4:6" ht="15.75" customHeight="1" x14ac:dyDescent="0.2">
      <c r="D1114"/>
      <c r="E1114" s="442"/>
      <c r="F1114" s="769"/>
    </row>
    <row r="1115" spans="4:6" ht="15.75" customHeight="1" x14ac:dyDescent="0.2">
      <c r="D1115"/>
      <c r="E1115" s="442"/>
      <c r="F1115" s="769"/>
    </row>
    <row r="1116" spans="4:6" ht="15.75" customHeight="1" x14ac:dyDescent="0.2">
      <c r="D1116"/>
      <c r="E1116" s="442"/>
      <c r="F1116" s="769"/>
    </row>
    <row r="1117" spans="4:6" ht="15.75" customHeight="1" x14ac:dyDescent="0.2">
      <c r="D1117"/>
      <c r="E1117" s="442"/>
      <c r="F1117" s="769"/>
    </row>
    <row r="1118" spans="4:6" ht="15.75" customHeight="1" x14ac:dyDescent="0.2">
      <c r="D1118"/>
      <c r="E1118" s="442"/>
      <c r="F1118" s="769"/>
    </row>
    <row r="1119" spans="4:6" ht="15.75" customHeight="1" x14ac:dyDescent="0.2">
      <c r="D1119"/>
      <c r="E1119" s="442"/>
      <c r="F1119" s="769"/>
    </row>
    <row r="1120" spans="4:6" ht="15.75" customHeight="1" x14ac:dyDescent="0.2">
      <c r="D1120"/>
      <c r="E1120" s="442"/>
      <c r="F1120" s="769"/>
    </row>
    <row r="1121" spans="4:6" ht="15.75" customHeight="1" x14ac:dyDescent="0.2">
      <c r="D1121"/>
      <c r="E1121" s="442"/>
      <c r="F1121" s="769"/>
    </row>
    <row r="1122" spans="4:6" ht="15.75" customHeight="1" x14ac:dyDescent="0.2">
      <c r="D1122"/>
      <c r="E1122" s="442"/>
      <c r="F1122" s="769"/>
    </row>
    <row r="1123" spans="4:6" ht="15.75" customHeight="1" x14ac:dyDescent="0.2">
      <c r="D1123"/>
      <c r="E1123" s="442"/>
      <c r="F1123" s="769"/>
    </row>
    <row r="1124" spans="4:6" ht="15.75" customHeight="1" x14ac:dyDescent="0.2">
      <c r="D1124"/>
      <c r="E1124" s="442"/>
      <c r="F1124" s="769"/>
    </row>
    <row r="1125" spans="4:6" ht="15.75" customHeight="1" x14ac:dyDescent="0.2">
      <c r="D1125"/>
      <c r="E1125" s="442"/>
      <c r="F1125" s="769"/>
    </row>
    <row r="1126" spans="4:6" ht="15.75" customHeight="1" x14ac:dyDescent="0.2">
      <c r="D1126"/>
      <c r="E1126" s="442"/>
      <c r="F1126" s="769"/>
    </row>
    <row r="1127" spans="4:6" ht="15.75" customHeight="1" x14ac:dyDescent="0.2">
      <c r="D1127"/>
      <c r="E1127" s="442"/>
      <c r="F1127" s="769"/>
    </row>
    <row r="1128" spans="4:6" ht="15.75" customHeight="1" x14ac:dyDescent="0.2">
      <c r="D1128"/>
      <c r="E1128" s="442"/>
      <c r="F1128" s="769"/>
    </row>
    <row r="1129" spans="4:6" ht="15.75" customHeight="1" x14ac:dyDescent="0.2">
      <c r="D1129"/>
      <c r="E1129" s="442"/>
      <c r="F1129" s="769"/>
    </row>
    <row r="1130" spans="4:6" ht="15.75" customHeight="1" x14ac:dyDescent="0.2">
      <c r="D1130"/>
      <c r="E1130" s="442"/>
      <c r="F1130" s="769"/>
    </row>
    <row r="1131" spans="4:6" ht="15.75" customHeight="1" x14ac:dyDescent="0.2">
      <c r="D1131"/>
      <c r="E1131" s="442"/>
      <c r="F1131" s="769"/>
    </row>
    <row r="1132" spans="4:6" ht="15.75" customHeight="1" x14ac:dyDescent="0.2">
      <c r="D1132"/>
      <c r="E1132" s="442"/>
      <c r="F1132" s="769"/>
    </row>
    <row r="1133" spans="4:6" ht="15.75" customHeight="1" x14ac:dyDescent="0.2">
      <c r="D1133"/>
      <c r="E1133" s="442"/>
      <c r="F1133" s="769"/>
    </row>
    <row r="1134" spans="4:6" ht="15.75" customHeight="1" x14ac:dyDescent="0.2">
      <c r="D1134"/>
      <c r="E1134" s="442"/>
      <c r="F1134" s="769"/>
    </row>
    <row r="1135" spans="4:6" ht="15.75" customHeight="1" x14ac:dyDescent="0.2">
      <c r="D1135"/>
      <c r="E1135" s="442"/>
      <c r="F1135" s="769"/>
    </row>
    <row r="1136" spans="4:6" ht="15.75" customHeight="1" x14ac:dyDescent="0.2">
      <c r="D1136"/>
      <c r="E1136" s="442"/>
      <c r="F1136" s="769"/>
    </row>
    <row r="1137" spans="4:6" ht="15.75" customHeight="1" x14ac:dyDescent="0.2">
      <c r="D1137"/>
      <c r="E1137" s="442"/>
      <c r="F1137" s="769"/>
    </row>
    <row r="1138" spans="4:6" ht="15.75" customHeight="1" x14ac:dyDescent="0.2">
      <c r="D1138"/>
      <c r="E1138" s="442"/>
      <c r="F1138" s="769"/>
    </row>
    <row r="1139" spans="4:6" ht="15.75" customHeight="1" x14ac:dyDescent="0.2">
      <c r="D1139"/>
      <c r="E1139" s="442"/>
      <c r="F1139" s="769"/>
    </row>
    <row r="1140" spans="4:6" ht="15.75" customHeight="1" x14ac:dyDescent="0.2">
      <c r="D1140"/>
      <c r="E1140" s="442"/>
      <c r="F1140" s="769"/>
    </row>
    <row r="1141" spans="4:6" ht="15.75" customHeight="1" x14ac:dyDescent="0.2">
      <c r="D1141"/>
      <c r="E1141" s="442"/>
      <c r="F1141" s="769"/>
    </row>
    <row r="1142" spans="4:6" ht="15.75" customHeight="1" x14ac:dyDescent="0.2">
      <c r="D1142"/>
      <c r="E1142" s="442"/>
      <c r="F1142" s="769"/>
    </row>
    <row r="1143" spans="4:6" ht="15.75" customHeight="1" x14ac:dyDescent="0.2">
      <c r="D1143"/>
      <c r="E1143" s="442"/>
      <c r="F1143" s="769"/>
    </row>
    <row r="1144" spans="4:6" ht="15.75" customHeight="1" x14ac:dyDescent="0.2">
      <c r="D1144"/>
      <c r="E1144" s="442"/>
      <c r="F1144" s="769"/>
    </row>
    <row r="1145" spans="4:6" ht="15.75" customHeight="1" x14ac:dyDescent="0.2">
      <c r="D1145"/>
      <c r="E1145" s="442"/>
      <c r="F1145" s="769"/>
    </row>
    <row r="1146" spans="4:6" ht="15.75" customHeight="1" x14ac:dyDescent="0.2">
      <c r="D1146"/>
      <c r="E1146" s="442"/>
      <c r="F1146" s="769"/>
    </row>
    <row r="1147" spans="4:6" ht="15.75" customHeight="1" x14ac:dyDescent="0.2">
      <c r="D1147"/>
      <c r="E1147" s="442"/>
      <c r="F1147" s="769"/>
    </row>
    <row r="1148" spans="4:6" ht="15.75" customHeight="1" x14ac:dyDescent="0.2">
      <c r="D1148"/>
      <c r="E1148" s="442"/>
      <c r="F1148" s="769"/>
    </row>
    <row r="1149" spans="4:6" ht="15.75" customHeight="1" x14ac:dyDescent="0.2">
      <c r="D1149"/>
      <c r="E1149" s="442"/>
      <c r="F1149" s="769"/>
    </row>
    <row r="1150" spans="4:6" ht="15.75" customHeight="1" x14ac:dyDescent="0.2">
      <c r="D1150"/>
      <c r="E1150" s="442"/>
      <c r="F1150" s="769"/>
    </row>
    <row r="1151" spans="4:6" ht="15.75" customHeight="1" x14ac:dyDescent="0.2">
      <c r="D1151"/>
      <c r="E1151" s="442"/>
      <c r="F1151" s="769"/>
    </row>
    <row r="1152" spans="4:6" ht="15.75" customHeight="1" x14ac:dyDescent="0.2">
      <c r="D1152"/>
      <c r="E1152" s="442"/>
      <c r="F1152" s="769"/>
    </row>
    <row r="1153" spans="4:6" ht="15.75" customHeight="1" x14ac:dyDescent="0.2">
      <c r="D1153"/>
      <c r="E1153" s="442"/>
      <c r="F1153" s="769"/>
    </row>
    <row r="1154" spans="4:6" ht="15.75" customHeight="1" x14ac:dyDescent="0.2">
      <c r="D1154"/>
      <c r="E1154" s="442"/>
      <c r="F1154" s="769"/>
    </row>
    <row r="1155" spans="4:6" ht="15.75" customHeight="1" x14ac:dyDescent="0.2">
      <c r="D1155"/>
      <c r="E1155" s="442"/>
      <c r="F1155" s="769"/>
    </row>
    <row r="1156" spans="4:6" ht="15.75" customHeight="1" x14ac:dyDescent="0.2">
      <c r="D1156"/>
      <c r="E1156" s="442"/>
      <c r="F1156" s="769"/>
    </row>
    <row r="1157" spans="4:6" ht="15.75" customHeight="1" x14ac:dyDescent="0.2">
      <c r="D1157"/>
      <c r="E1157" s="442"/>
      <c r="F1157" s="769"/>
    </row>
    <row r="1158" spans="4:6" ht="15.75" customHeight="1" x14ac:dyDescent="0.2">
      <c r="D1158"/>
      <c r="E1158" s="442"/>
      <c r="F1158" s="769"/>
    </row>
    <row r="1159" spans="4:6" ht="15.75" customHeight="1" x14ac:dyDescent="0.2">
      <c r="D1159"/>
      <c r="E1159" s="442"/>
      <c r="F1159" s="769"/>
    </row>
    <row r="1160" spans="4:6" ht="15.75" customHeight="1" x14ac:dyDescent="0.2">
      <c r="D1160"/>
      <c r="E1160" s="442"/>
      <c r="F1160" s="769"/>
    </row>
    <row r="1161" spans="4:6" ht="15.75" customHeight="1" x14ac:dyDescent="0.2">
      <c r="D1161"/>
      <c r="E1161" s="442"/>
      <c r="F1161" s="769"/>
    </row>
    <row r="1162" spans="4:6" ht="15.75" customHeight="1" x14ac:dyDescent="0.2">
      <c r="D1162"/>
      <c r="E1162" s="442"/>
      <c r="F1162" s="769"/>
    </row>
    <row r="1163" spans="4:6" ht="15.75" customHeight="1" x14ac:dyDescent="0.2">
      <c r="D1163"/>
      <c r="E1163" s="442"/>
      <c r="F1163" s="769"/>
    </row>
    <row r="1164" spans="4:6" ht="15.75" customHeight="1" x14ac:dyDescent="0.2">
      <c r="D1164"/>
      <c r="E1164" s="442"/>
      <c r="F1164" s="769"/>
    </row>
    <row r="1165" spans="4:6" ht="15.75" customHeight="1" x14ac:dyDescent="0.2">
      <c r="D1165"/>
      <c r="E1165" s="442"/>
      <c r="F1165" s="769"/>
    </row>
    <row r="1166" spans="4:6" ht="15.75" customHeight="1" x14ac:dyDescent="0.2">
      <c r="D1166"/>
      <c r="E1166" s="442"/>
      <c r="F1166" s="769"/>
    </row>
    <row r="1167" spans="4:6" ht="15.75" customHeight="1" x14ac:dyDescent="0.2">
      <c r="D1167"/>
      <c r="E1167" s="442"/>
      <c r="F1167" s="769"/>
    </row>
    <row r="1168" spans="4:6" ht="15.75" customHeight="1" x14ac:dyDescent="0.2">
      <c r="D1168"/>
      <c r="E1168" s="442"/>
      <c r="F1168" s="769"/>
    </row>
    <row r="1169" spans="4:6" ht="15.75" customHeight="1" x14ac:dyDescent="0.2">
      <c r="D1169"/>
      <c r="E1169" s="442"/>
      <c r="F1169" s="769"/>
    </row>
    <row r="1170" spans="4:6" ht="15.75" customHeight="1" x14ac:dyDescent="0.2">
      <c r="D1170"/>
      <c r="E1170" s="442"/>
      <c r="F1170" s="769"/>
    </row>
    <row r="1171" spans="4:6" ht="15.75" customHeight="1" x14ac:dyDescent="0.2">
      <c r="D1171"/>
      <c r="E1171" s="442"/>
      <c r="F1171" s="769"/>
    </row>
    <row r="1172" spans="4:6" ht="15.75" customHeight="1" x14ac:dyDescent="0.2">
      <c r="D1172"/>
      <c r="E1172" s="442"/>
      <c r="F1172" s="769"/>
    </row>
    <row r="1173" spans="4:6" ht="15.75" customHeight="1" x14ac:dyDescent="0.2">
      <c r="D1173"/>
      <c r="E1173" s="442"/>
      <c r="F1173" s="769"/>
    </row>
    <row r="1174" spans="4:6" ht="15.75" customHeight="1" x14ac:dyDescent="0.2">
      <c r="D1174"/>
      <c r="E1174" s="442"/>
      <c r="F1174" s="769"/>
    </row>
    <row r="1175" spans="4:6" ht="15.75" customHeight="1" x14ac:dyDescent="0.2">
      <c r="D1175"/>
      <c r="E1175" s="442"/>
      <c r="F1175" s="769"/>
    </row>
    <row r="1176" spans="4:6" ht="15.75" customHeight="1" x14ac:dyDescent="0.2">
      <c r="D1176"/>
      <c r="E1176" s="442"/>
      <c r="F1176" s="769"/>
    </row>
    <row r="1177" spans="4:6" ht="15.75" customHeight="1" x14ac:dyDescent="0.2">
      <c r="D1177"/>
      <c r="E1177" s="442"/>
      <c r="F1177" s="769"/>
    </row>
    <row r="1178" spans="4:6" ht="15.75" customHeight="1" x14ac:dyDescent="0.2">
      <c r="D1178"/>
      <c r="E1178" s="442"/>
      <c r="F1178" s="769"/>
    </row>
    <row r="1179" spans="4:6" ht="15.75" customHeight="1" x14ac:dyDescent="0.2">
      <c r="D1179"/>
      <c r="E1179" s="442"/>
      <c r="F1179" s="769"/>
    </row>
    <row r="1180" spans="4:6" ht="15.75" customHeight="1" x14ac:dyDescent="0.2">
      <c r="D1180"/>
      <c r="E1180" s="442"/>
      <c r="F1180" s="769"/>
    </row>
    <row r="1181" spans="4:6" ht="15.75" customHeight="1" x14ac:dyDescent="0.2">
      <c r="D1181"/>
      <c r="E1181" s="442"/>
      <c r="F1181" s="769"/>
    </row>
    <row r="1182" spans="4:6" ht="15.75" customHeight="1" x14ac:dyDescent="0.2">
      <c r="D1182"/>
      <c r="E1182" s="442"/>
      <c r="F1182" s="769"/>
    </row>
    <row r="1183" spans="4:6" ht="15.75" customHeight="1" x14ac:dyDescent="0.2">
      <c r="D1183"/>
      <c r="E1183" s="442"/>
      <c r="F1183" s="769"/>
    </row>
    <row r="1184" spans="4:6" ht="15.75" customHeight="1" x14ac:dyDescent="0.2">
      <c r="D1184"/>
      <c r="E1184" s="442"/>
      <c r="F1184" s="769"/>
    </row>
    <row r="1185" spans="4:6" ht="15.75" customHeight="1" x14ac:dyDescent="0.2">
      <c r="D1185"/>
      <c r="E1185" s="442"/>
      <c r="F1185" s="769"/>
    </row>
    <row r="1186" spans="4:6" ht="15.75" customHeight="1" x14ac:dyDescent="0.2">
      <c r="D1186"/>
      <c r="E1186" s="442"/>
      <c r="F1186" s="769"/>
    </row>
    <row r="1187" spans="4:6" ht="15.75" customHeight="1" x14ac:dyDescent="0.2">
      <c r="D1187"/>
      <c r="E1187" s="442"/>
      <c r="F1187" s="769"/>
    </row>
    <row r="1188" spans="4:6" ht="15.75" customHeight="1" x14ac:dyDescent="0.2">
      <c r="D1188"/>
      <c r="E1188" s="442"/>
      <c r="F1188" s="769"/>
    </row>
    <row r="1189" spans="4:6" ht="15.75" customHeight="1" x14ac:dyDescent="0.2">
      <c r="D1189"/>
      <c r="E1189" s="442"/>
      <c r="F1189" s="769"/>
    </row>
    <row r="1190" spans="4:6" ht="15.75" customHeight="1" x14ac:dyDescent="0.2">
      <c r="D1190"/>
      <c r="E1190" s="442"/>
      <c r="F1190" s="769"/>
    </row>
    <row r="1191" spans="4:6" ht="15.75" customHeight="1" x14ac:dyDescent="0.2">
      <c r="D1191"/>
      <c r="E1191" s="442"/>
      <c r="F1191" s="769"/>
    </row>
    <row r="1192" spans="4:6" ht="15.75" customHeight="1" x14ac:dyDescent="0.2">
      <c r="D1192"/>
      <c r="E1192" s="442"/>
      <c r="F1192" s="769"/>
    </row>
    <row r="1193" spans="4:6" ht="15.75" customHeight="1" x14ac:dyDescent="0.2">
      <c r="D1193"/>
      <c r="E1193" s="442"/>
      <c r="F1193" s="769"/>
    </row>
    <row r="1194" spans="4:6" ht="15.75" customHeight="1" x14ac:dyDescent="0.2">
      <c r="D1194"/>
      <c r="E1194" s="442"/>
      <c r="F1194" s="769"/>
    </row>
    <row r="1195" spans="4:6" ht="15.75" customHeight="1" x14ac:dyDescent="0.2">
      <c r="D1195"/>
      <c r="E1195" s="442"/>
      <c r="F1195" s="769"/>
    </row>
    <row r="1196" spans="4:6" ht="15.75" customHeight="1" x14ac:dyDescent="0.2">
      <c r="D1196"/>
      <c r="E1196" s="442"/>
      <c r="F1196" s="769"/>
    </row>
    <row r="1197" spans="4:6" ht="15.75" customHeight="1" x14ac:dyDescent="0.2">
      <c r="D1197"/>
      <c r="E1197" s="442"/>
      <c r="F1197" s="769"/>
    </row>
    <row r="1198" spans="4:6" ht="15.75" customHeight="1" x14ac:dyDescent="0.2">
      <c r="D1198"/>
      <c r="E1198" s="442"/>
      <c r="F1198" s="769"/>
    </row>
    <row r="1199" spans="4:6" ht="15.75" customHeight="1" x14ac:dyDescent="0.2">
      <c r="D1199"/>
      <c r="E1199" s="442"/>
      <c r="F1199" s="769"/>
    </row>
    <row r="1200" spans="4:6" ht="15.75" customHeight="1" x14ac:dyDescent="0.2">
      <c r="D1200"/>
      <c r="E1200" s="442"/>
      <c r="F1200" s="769"/>
    </row>
    <row r="1201" spans="4:6" ht="15.75" customHeight="1" x14ac:dyDescent="0.2">
      <c r="D1201"/>
      <c r="E1201" s="442"/>
      <c r="F1201" s="769"/>
    </row>
    <row r="1202" spans="4:6" ht="15.75" customHeight="1" x14ac:dyDescent="0.2">
      <c r="D1202"/>
      <c r="E1202" s="442"/>
      <c r="F1202" s="769"/>
    </row>
    <row r="1203" spans="4:6" ht="15.75" customHeight="1" x14ac:dyDescent="0.2">
      <c r="D1203"/>
      <c r="E1203" s="442"/>
      <c r="F1203" s="769"/>
    </row>
    <row r="1204" spans="4:6" ht="15.75" customHeight="1" x14ac:dyDescent="0.2">
      <c r="D1204"/>
      <c r="E1204" s="442"/>
      <c r="F1204" s="769"/>
    </row>
    <row r="1205" spans="4:6" ht="15.75" customHeight="1" x14ac:dyDescent="0.2">
      <c r="D1205"/>
      <c r="E1205" s="442"/>
      <c r="F1205" s="769"/>
    </row>
    <row r="1206" spans="4:6" ht="15.75" customHeight="1" x14ac:dyDescent="0.2">
      <c r="D1206"/>
      <c r="E1206" s="442"/>
      <c r="F1206" s="769"/>
    </row>
    <row r="1207" spans="4:6" ht="15.75" customHeight="1" x14ac:dyDescent="0.2">
      <c r="D1207"/>
      <c r="E1207" s="442"/>
      <c r="F1207" s="769"/>
    </row>
    <row r="1208" spans="4:6" ht="15.75" customHeight="1" x14ac:dyDescent="0.2">
      <c r="D1208"/>
      <c r="E1208" s="442"/>
      <c r="F1208" s="769"/>
    </row>
    <row r="1209" spans="4:6" ht="15.75" customHeight="1" x14ac:dyDescent="0.2">
      <c r="D1209"/>
      <c r="E1209" s="442"/>
      <c r="F1209" s="769"/>
    </row>
    <row r="1210" spans="4:6" ht="15.75" customHeight="1" x14ac:dyDescent="0.2">
      <c r="D1210"/>
      <c r="E1210" s="442"/>
      <c r="F1210" s="769"/>
    </row>
  </sheetData>
  <dataConsolidate/>
  <mergeCells count="36">
    <mergeCell ref="B4:B6"/>
    <mergeCell ref="E3:N3"/>
    <mergeCell ref="E4:N4"/>
    <mergeCell ref="E5:N5"/>
    <mergeCell ref="E8:N8"/>
    <mergeCell ref="N12:N13"/>
    <mergeCell ref="E9:N9"/>
    <mergeCell ref="J12:J13"/>
    <mergeCell ref="E10:N10"/>
    <mergeCell ref="E11:N11"/>
    <mergeCell ref="E123:N123"/>
    <mergeCell ref="E199:N199"/>
    <mergeCell ref="E200:N200"/>
    <mergeCell ref="I61:N61"/>
    <mergeCell ref="E368:N368"/>
    <mergeCell ref="E124:N124"/>
    <mergeCell ref="E117:N117"/>
    <mergeCell ref="E118:N118"/>
    <mergeCell ref="E119:N119"/>
    <mergeCell ref="E120:N120"/>
    <mergeCell ref="E125:N125"/>
    <mergeCell ref="E126:N126"/>
    <mergeCell ref="J127:J128"/>
    <mergeCell ref="E197:N197"/>
    <mergeCell ref="E202:N202"/>
    <mergeCell ref="E203:N203"/>
    <mergeCell ref="E204:N204"/>
    <mergeCell ref="E205:N205"/>
    <mergeCell ref="E198:N198"/>
    <mergeCell ref="J206:J207"/>
    <mergeCell ref="M207:N208"/>
    <mergeCell ref="M214:N218"/>
    <mergeCell ref="E366:N367"/>
    <mergeCell ref="E374:N374"/>
    <mergeCell ref="E372:N372"/>
    <mergeCell ref="E370:N370"/>
  </mergeCells>
  <phoneticPr fontId="74"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47" fitToHeight="0" orientation="portrait" r:id="rId24"/>
  <headerFooter alignWithMargins="0">
    <oddFooter>&amp;L&amp;Z&amp;F  &amp;A&amp;R   &amp;P   &amp;D   &amp;T</oddFooter>
  </headerFooter>
  <rowBreaks count="2" manualBreakCount="2">
    <brk id="113" max="16383" man="1"/>
    <brk id="19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57"/>
  <sheetViews>
    <sheetView topLeftCell="A6" zoomScale="25" zoomScaleNormal="25" workbookViewId="0">
      <selection activeCell="R27" sqref="R27:R30"/>
    </sheetView>
  </sheetViews>
  <sheetFormatPr defaultRowHeight="36" customHeight="1" x14ac:dyDescent="0.2"/>
  <cols>
    <col min="1" max="1" width="1.42578125" style="1247" customWidth="1"/>
    <col min="2" max="2" width="13.5703125" style="1247" customWidth="1"/>
    <col min="3" max="3" width="1.42578125" style="1247" customWidth="1"/>
    <col min="4" max="4" width="3.5703125" style="33" customWidth="1"/>
    <col min="5" max="5" width="36.5703125" style="1247" customWidth="1"/>
    <col min="6" max="6" width="58.28515625" style="1247" customWidth="1"/>
    <col min="7" max="7" width="18.140625" style="1247" hidden="1" customWidth="1"/>
    <col min="8" max="9" width="18.140625" style="1247" customWidth="1"/>
    <col min="10" max="10" width="19.28515625" style="1247" customWidth="1"/>
    <col min="11" max="11" width="24.42578125" style="1247" customWidth="1"/>
    <col min="12" max="12" width="20.85546875" style="1247" customWidth="1"/>
    <col min="13" max="13" width="2.42578125" style="1247" customWidth="1"/>
    <col min="14" max="14" width="19.28515625" style="1247" customWidth="1"/>
    <col min="15" max="15" width="18.7109375" style="1247" customWidth="1"/>
    <col min="16" max="16" width="24.42578125" style="1247" customWidth="1"/>
    <col min="17" max="17" width="25.140625" style="1247" customWidth="1"/>
    <col min="18" max="18" width="17" style="1247" customWidth="1"/>
    <col min="19" max="19" width="25.85546875" style="1247" customWidth="1"/>
    <col min="20" max="20" width="18.7109375" style="1247" customWidth="1"/>
    <col min="21" max="21" width="17.42578125" style="1247" customWidth="1"/>
    <col min="22" max="22" width="23.5703125" style="1247" customWidth="1"/>
    <col min="23" max="23" width="15.28515625" style="1247" customWidth="1"/>
    <col min="24" max="24" width="19.85546875" style="1247" customWidth="1"/>
    <col min="25" max="25" width="17.5703125" style="1247" customWidth="1"/>
    <col min="26" max="26" width="15.28515625" style="1247" customWidth="1"/>
    <col min="27" max="27" width="19.140625" style="1247" customWidth="1"/>
    <col min="28" max="28" width="28.28515625" style="1247" customWidth="1"/>
    <col min="29" max="33" width="12.42578125" style="1247" customWidth="1"/>
    <col min="34" max="35" width="15.28515625" style="1247"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x14ac:dyDescent="0.25">
      <c r="A1" s="1139"/>
      <c r="B1" s="537" t="s">
        <v>673</v>
      </c>
      <c r="C1" s="1140"/>
      <c r="E1" s="44"/>
      <c r="F1" s="26"/>
      <c r="AH1" s="1247"/>
      <c r="AI1" s="1247"/>
      <c r="AJ1" s="12"/>
    </row>
    <row r="2" spans="1:38" s="26" customFormat="1" ht="21" thickBot="1" x14ac:dyDescent="0.25">
      <c r="A2" s="500"/>
      <c r="B2" s="954"/>
      <c r="C2" s="53"/>
      <c r="D2" s="4"/>
      <c r="E2" s="1442"/>
      <c r="F2" s="1444"/>
      <c r="G2" s="1445"/>
      <c r="H2" s="1445"/>
      <c r="I2" s="1445"/>
      <c r="J2" s="1445"/>
      <c r="K2" s="1445"/>
      <c r="L2" s="1445"/>
      <c r="M2" s="1445"/>
      <c r="N2" s="1445"/>
      <c r="O2" s="1445"/>
      <c r="P2" s="1445"/>
      <c r="Q2" s="1445"/>
      <c r="R2" s="1445"/>
      <c r="S2" s="1445"/>
      <c r="T2" s="1445"/>
      <c r="U2" s="1445"/>
      <c r="V2" s="1445"/>
      <c r="W2" s="1445"/>
      <c r="X2" s="1445"/>
      <c r="Y2" s="1445"/>
      <c r="Z2" s="1445"/>
      <c r="AA2" s="1445"/>
      <c r="AB2" s="1445"/>
      <c r="AC2" s="1445"/>
      <c r="AD2" s="1445"/>
      <c r="AE2" s="1445"/>
      <c r="AF2" s="1445"/>
      <c r="AG2" s="1446"/>
      <c r="AH2" s="1247"/>
      <c r="AI2" s="1247"/>
      <c r="AJ2" s="12"/>
      <c r="AK2" s="4"/>
    </row>
    <row r="3" spans="1:38" s="4" customFormat="1" ht="21" thickBot="1" x14ac:dyDescent="0.25">
      <c r="A3" s="500"/>
      <c r="B3" s="235" t="s">
        <v>82</v>
      </c>
      <c r="C3" s="53"/>
      <c r="E3" s="1443"/>
      <c r="F3" s="1447"/>
      <c r="G3" s="1447"/>
      <c r="H3" s="1447"/>
      <c r="I3" s="1447"/>
      <c r="J3" s="1447"/>
      <c r="K3" s="1447"/>
      <c r="L3" s="1447"/>
      <c r="M3" s="1447"/>
      <c r="N3" s="1447"/>
      <c r="O3" s="1447"/>
      <c r="P3" s="1447"/>
      <c r="Q3" s="1447"/>
      <c r="R3" s="1447"/>
      <c r="S3" s="1447"/>
      <c r="T3" s="1447"/>
      <c r="U3" s="1447"/>
      <c r="V3" s="1447"/>
      <c r="W3" s="1447"/>
      <c r="X3" s="1447"/>
      <c r="Y3" s="1447"/>
      <c r="Z3" s="1447"/>
      <c r="AA3" s="1447"/>
      <c r="AB3" s="1447"/>
      <c r="AC3" s="1447"/>
      <c r="AD3" s="1447"/>
      <c r="AE3" s="1447"/>
      <c r="AF3" s="1447"/>
      <c r="AG3" s="1448"/>
      <c r="AH3" s="1247"/>
      <c r="AI3" s="1247"/>
      <c r="AJ3" s="12"/>
    </row>
    <row r="4" spans="1:38" s="4" customFormat="1" ht="60" x14ac:dyDescent="0.2">
      <c r="A4" s="500"/>
      <c r="B4" s="1250" t="str">
        <f>Title!$B$4</f>
        <v>R6</v>
      </c>
      <c r="C4" s="53"/>
      <c r="E4" s="1443"/>
      <c r="F4" s="1437" t="str">
        <f>'802.11 Cover'!E2</f>
        <v>133rd IEEE 802.11 WIRELESS LOCAL AREA NETWORKS SESSION</v>
      </c>
      <c r="G4" s="1438"/>
      <c r="H4" s="1438"/>
      <c r="I4" s="1438"/>
      <c r="J4" s="1438"/>
      <c r="K4" s="1438"/>
      <c r="L4" s="1438"/>
      <c r="M4" s="1438"/>
      <c r="N4" s="1438"/>
      <c r="O4" s="1438"/>
      <c r="P4" s="1438"/>
      <c r="Q4" s="1438"/>
      <c r="R4" s="1438"/>
      <c r="S4" s="1438"/>
      <c r="T4" s="1438"/>
      <c r="U4" s="1438"/>
      <c r="V4" s="1438"/>
      <c r="W4" s="1438"/>
      <c r="X4" s="1438"/>
      <c r="Y4" s="1438"/>
      <c r="Z4" s="1438"/>
      <c r="AA4" s="407"/>
      <c r="AB4" s="407"/>
      <c r="AC4" s="407"/>
      <c r="AD4" s="407"/>
      <c r="AE4" s="407"/>
      <c r="AF4" s="407"/>
      <c r="AG4" s="408"/>
      <c r="AH4" s="1247"/>
      <c r="AI4" s="1247"/>
      <c r="AJ4" s="12"/>
    </row>
    <row r="5" spans="1:38" s="4" customFormat="1" ht="51" customHeight="1" x14ac:dyDescent="0.2">
      <c r="A5" s="500"/>
      <c r="B5" s="1251"/>
      <c r="C5" s="53"/>
      <c r="E5" s="1249"/>
      <c r="F5" s="1439"/>
      <c r="G5" s="1439"/>
      <c r="H5" s="1439"/>
      <c r="I5" s="1439"/>
      <c r="J5" s="1439"/>
      <c r="K5" s="1439"/>
      <c r="L5" s="1439"/>
      <c r="M5" s="1439"/>
      <c r="N5" s="1439"/>
      <c r="O5" s="1439"/>
      <c r="P5" s="1439"/>
      <c r="Q5" s="1439"/>
      <c r="R5" s="1439"/>
      <c r="S5" s="1439"/>
      <c r="T5" s="1439"/>
      <c r="U5" s="1439"/>
      <c r="V5" s="1439"/>
      <c r="W5" s="1439"/>
      <c r="X5" s="1439"/>
      <c r="Y5" s="1439"/>
      <c r="Z5" s="1439"/>
      <c r="AA5" s="409"/>
      <c r="AB5" s="409"/>
      <c r="AC5" s="409"/>
      <c r="AD5" s="409"/>
      <c r="AE5" s="409"/>
      <c r="AF5" s="409"/>
      <c r="AG5" s="410"/>
      <c r="AH5" s="1247"/>
      <c r="AI5" s="1247"/>
      <c r="AJ5" s="1393"/>
    </row>
    <row r="6" spans="1:38" s="4" customFormat="1" ht="45.75" thickBot="1" x14ac:dyDescent="0.25">
      <c r="A6" s="500"/>
      <c r="B6" s="1252"/>
      <c r="C6" s="53"/>
      <c r="E6" s="102"/>
      <c r="F6" s="1394" t="str">
        <f>'802.11 Cover'!$E$7</f>
        <v>May 13-18, 2012</v>
      </c>
      <c r="G6" s="1394"/>
      <c r="H6" s="1394"/>
      <c r="I6" s="1394"/>
      <c r="J6" s="1394"/>
      <c r="K6" s="1394"/>
      <c r="L6" s="1394"/>
      <c r="M6" s="1394"/>
      <c r="N6" s="1394"/>
      <c r="O6" s="1394"/>
      <c r="P6" s="1394"/>
      <c r="Q6" s="1394"/>
      <c r="R6" s="1394"/>
      <c r="S6" s="1394"/>
      <c r="T6" s="1394"/>
      <c r="U6" s="1394"/>
      <c r="V6" s="1394"/>
      <c r="W6" s="1394"/>
      <c r="X6" s="1394"/>
      <c r="Y6" s="1394"/>
      <c r="Z6" s="1394"/>
      <c r="AA6" s="401"/>
      <c r="AB6" s="401"/>
      <c r="AC6" s="401"/>
      <c r="AD6" s="401"/>
      <c r="AE6" s="401"/>
      <c r="AF6" s="401"/>
      <c r="AG6" s="402"/>
      <c r="AH6" s="1247"/>
      <c r="AI6" s="1247"/>
      <c r="AJ6" s="1393"/>
    </row>
    <row r="7" spans="1:38" s="4" customFormat="1" ht="91.5" thickBot="1" x14ac:dyDescent="0.5">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s="1247"/>
      <c r="AI7" s="1247"/>
      <c r="AJ7" s="1393"/>
      <c r="AL7" s="240"/>
    </row>
    <row r="8" spans="1:38" s="4" customFormat="1" ht="34.5" customHeight="1" thickBot="1" x14ac:dyDescent="0.25">
      <c r="A8" s="500"/>
      <c r="B8" s="955" t="s">
        <v>136</v>
      </c>
      <c r="C8" s="392"/>
      <c r="E8" s="463" t="s">
        <v>286</v>
      </c>
      <c r="F8" s="530" t="s">
        <v>552</v>
      </c>
      <c r="G8" s="1470" t="s">
        <v>553</v>
      </c>
      <c r="H8" s="1470"/>
      <c r="I8" s="1470"/>
      <c r="J8" s="1470"/>
      <c r="K8" s="1470"/>
      <c r="L8" s="1470"/>
      <c r="M8" s="1471" t="s">
        <v>554</v>
      </c>
      <c r="N8" s="1472"/>
      <c r="O8" s="1472"/>
      <c r="P8" s="1472"/>
      <c r="Q8" s="1472"/>
      <c r="R8" s="1473"/>
      <c r="S8" s="1456" t="s">
        <v>555</v>
      </c>
      <c r="T8" s="1457"/>
      <c r="U8" s="1457"/>
      <c r="V8" s="1457"/>
      <c r="W8" s="1458"/>
      <c r="X8" s="1456" t="s">
        <v>556</v>
      </c>
      <c r="Y8" s="1432"/>
      <c r="Z8" s="1432"/>
      <c r="AA8" s="1432"/>
      <c r="AB8" s="1459"/>
      <c r="AC8" s="1432" t="s">
        <v>557</v>
      </c>
      <c r="AD8" s="1432"/>
      <c r="AE8" s="1433"/>
      <c r="AF8" s="1433"/>
      <c r="AG8" s="1434"/>
      <c r="AH8" s="1247"/>
      <c r="AI8" s="1247"/>
      <c r="AJ8" s="1393"/>
    </row>
    <row r="9" spans="1:38" s="4" customFormat="1" ht="30" x14ac:dyDescent="0.2">
      <c r="A9" s="500"/>
      <c r="B9" s="956" t="s">
        <v>163</v>
      </c>
      <c r="C9" s="392"/>
      <c r="E9" s="1440" t="s">
        <v>187</v>
      </c>
      <c r="F9" s="1416" t="str">
        <f>Title!$B$4</f>
        <v>R6</v>
      </c>
      <c r="G9" s="1247"/>
      <c r="H9" s="1321" t="str">
        <f>$F$9</f>
        <v>R6</v>
      </c>
      <c r="I9" s="1322"/>
      <c r="J9" s="1323"/>
      <c r="K9" s="1323"/>
      <c r="L9" s="1324"/>
      <c r="M9" s="533"/>
      <c r="N9" s="1418" t="s">
        <v>201</v>
      </c>
      <c r="O9" s="1419"/>
      <c r="P9" s="1419"/>
      <c r="Q9" s="1419"/>
      <c r="R9" s="1420"/>
      <c r="S9" s="1321" t="str">
        <f>$F$9</f>
        <v>R6</v>
      </c>
      <c r="T9" s="1322"/>
      <c r="U9" s="1323"/>
      <c r="V9" s="1323"/>
      <c r="W9" s="1424"/>
      <c r="X9" s="1426" t="str">
        <f>$F$9</f>
        <v>R6</v>
      </c>
      <c r="Y9" s="1427"/>
      <c r="Z9" s="1427"/>
      <c r="AA9" s="1427"/>
      <c r="AB9" s="1428"/>
      <c r="AC9" s="1449" t="str">
        <f>$F$9</f>
        <v>R6</v>
      </c>
      <c r="AD9" s="1450"/>
      <c r="AE9" s="1323"/>
      <c r="AF9" s="1323"/>
      <c r="AG9" s="1424"/>
      <c r="AH9" s="1247"/>
      <c r="AI9" s="1247"/>
      <c r="AJ9" s="27"/>
    </row>
    <row r="10" spans="1:38" s="27" customFormat="1" ht="30.75" thickBot="1" x14ac:dyDescent="0.25">
      <c r="A10" s="500"/>
      <c r="B10" s="535"/>
      <c r="C10" s="538"/>
      <c r="D10" s="4"/>
      <c r="E10" s="1441"/>
      <c r="F10" s="1417"/>
      <c r="G10" s="1247"/>
      <c r="H10" s="1325"/>
      <c r="I10" s="1326"/>
      <c r="J10" s="1327"/>
      <c r="K10" s="1327"/>
      <c r="L10" s="1328"/>
      <c r="M10" s="533"/>
      <c r="N10" s="1421"/>
      <c r="O10" s="1422"/>
      <c r="P10" s="1422"/>
      <c r="Q10" s="1422"/>
      <c r="R10" s="1423"/>
      <c r="S10" s="1325"/>
      <c r="T10" s="1326"/>
      <c r="U10" s="1327"/>
      <c r="V10" s="1327"/>
      <c r="W10" s="1425"/>
      <c r="X10" s="1429"/>
      <c r="Y10" s="1430"/>
      <c r="Z10" s="1430"/>
      <c r="AA10" s="1430"/>
      <c r="AB10" s="1431"/>
      <c r="AC10" s="1326"/>
      <c r="AD10" s="1327"/>
      <c r="AE10" s="1327"/>
      <c r="AF10" s="1327"/>
      <c r="AG10" s="1425"/>
      <c r="AH10" s="1247"/>
      <c r="AI10" s="1247"/>
      <c r="AJ10" s="13"/>
      <c r="AK10" s="4"/>
    </row>
    <row r="11" spans="1:38" s="11" customFormat="1" ht="60.75" customHeight="1" x14ac:dyDescent="0.2">
      <c r="A11" s="500"/>
      <c r="B11" s="957" t="s">
        <v>501</v>
      </c>
      <c r="C11" s="392"/>
      <c r="D11" s="4"/>
      <c r="E11" s="464" t="s">
        <v>268</v>
      </c>
      <c r="F11" s="465"/>
      <c r="G11" s="1247"/>
      <c r="H11" s="1409" t="s">
        <v>461</v>
      </c>
      <c r="I11" s="1410"/>
      <c r="J11" s="1410"/>
      <c r="K11" s="1410"/>
      <c r="L11" s="1410"/>
      <c r="M11" s="533"/>
      <c r="N11" s="1398" t="s">
        <v>189</v>
      </c>
      <c r="O11" s="1400" t="s">
        <v>544</v>
      </c>
      <c r="Q11" s="1300" t="s">
        <v>419</v>
      </c>
      <c r="R11" s="1370"/>
      <c r="S11" s="1408" t="s">
        <v>299</v>
      </c>
      <c r="T11" s="1303" t="s">
        <v>33</v>
      </c>
      <c r="U11" s="1281" t="s">
        <v>34</v>
      </c>
      <c r="V11" s="1300" t="s">
        <v>419</v>
      </c>
      <c r="W11" s="1395"/>
      <c r="X11" s="1400" t="s">
        <v>544</v>
      </c>
      <c r="Y11" s="1303" t="s">
        <v>33</v>
      </c>
      <c r="Z11" s="1297" t="s">
        <v>447</v>
      </c>
      <c r="AA11" s="1300" t="s">
        <v>419</v>
      </c>
      <c r="AB11" s="1281" t="s">
        <v>34</v>
      </c>
      <c r="AC11" s="1314" t="s">
        <v>279</v>
      </c>
      <c r="AD11" s="1404"/>
      <c r="AE11" s="1404"/>
      <c r="AF11" s="1404"/>
      <c r="AG11" s="1405"/>
      <c r="AH11" s="1247"/>
      <c r="AI11" s="1247"/>
      <c r="AJ11" s="13"/>
      <c r="AK11" s="4"/>
    </row>
    <row r="12" spans="1:38" s="11" customFormat="1" ht="60.75" customHeight="1" thickBot="1" x14ac:dyDescent="0.25">
      <c r="A12" s="52"/>
      <c r="B12" s="536" t="s">
        <v>502</v>
      </c>
      <c r="C12" s="53"/>
      <c r="D12" s="4"/>
      <c r="E12" s="466" t="s">
        <v>267</v>
      </c>
      <c r="F12" s="465"/>
      <c r="G12" s="1247"/>
      <c r="H12" s="1411"/>
      <c r="I12" s="1412"/>
      <c r="J12" s="1412"/>
      <c r="K12" s="1412"/>
      <c r="L12" s="1412"/>
      <c r="M12" s="533"/>
      <c r="N12" s="1399"/>
      <c r="O12" s="1401"/>
      <c r="Q12" s="1301"/>
      <c r="R12" s="1371"/>
      <c r="S12" s="1408"/>
      <c r="T12" s="1304"/>
      <c r="U12" s="1281"/>
      <c r="V12" s="1301"/>
      <c r="W12" s="1396"/>
      <c r="X12" s="1401"/>
      <c r="Y12" s="1304"/>
      <c r="Z12" s="1298"/>
      <c r="AA12" s="1301"/>
      <c r="AB12" s="1281"/>
      <c r="AC12" s="1406"/>
      <c r="AD12" s="1406"/>
      <c r="AE12" s="1406"/>
      <c r="AF12" s="1406"/>
      <c r="AG12" s="1407"/>
      <c r="AH12" s="1247"/>
      <c r="AI12" s="1247"/>
      <c r="AJ12" s="13"/>
      <c r="AK12" s="4"/>
    </row>
    <row r="13" spans="1:38" s="11" customFormat="1" ht="60.75" customHeight="1" x14ac:dyDescent="0.2">
      <c r="A13" s="500"/>
      <c r="B13" s="958" t="s">
        <v>189</v>
      </c>
      <c r="C13" s="392"/>
      <c r="D13" s="4"/>
      <c r="E13" s="466" t="s">
        <v>265</v>
      </c>
      <c r="F13" s="465"/>
      <c r="G13" s="1247"/>
      <c r="H13" s="1413" t="s">
        <v>462</v>
      </c>
      <c r="I13" s="1316"/>
      <c r="J13" s="1316"/>
      <c r="K13" s="1316"/>
      <c r="L13" s="1316"/>
      <c r="M13" s="533"/>
      <c r="N13" s="1399"/>
      <c r="O13" s="1401"/>
      <c r="Q13" s="1301"/>
      <c r="R13" s="1371"/>
      <c r="S13" s="1408"/>
      <c r="T13" s="1304"/>
      <c r="U13" s="1281"/>
      <c r="V13" s="1301"/>
      <c r="W13" s="1396"/>
      <c r="X13" s="1401"/>
      <c r="Y13" s="1304"/>
      <c r="Z13" s="1298"/>
      <c r="AA13" s="1301"/>
      <c r="AB13" s="1281"/>
      <c r="AC13" s="1406"/>
      <c r="AD13" s="1406"/>
      <c r="AE13" s="1406"/>
      <c r="AF13" s="1406"/>
      <c r="AG13" s="1407"/>
      <c r="AH13" s="1247"/>
      <c r="AI13" s="1247"/>
      <c r="AJ13" s="1393"/>
      <c r="AK13" s="4"/>
    </row>
    <row r="14" spans="1:38" s="11" customFormat="1" ht="60.75" customHeight="1" x14ac:dyDescent="0.2">
      <c r="A14" s="52"/>
      <c r="B14" s="959" t="s">
        <v>299</v>
      </c>
      <c r="C14" s="392"/>
      <c r="D14" s="4"/>
      <c r="E14" s="466" t="s">
        <v>266</v>
      </c>
      <c r="F14" s="465"/>
      <c r="G14" s="1247"/>
      <c r="H14" s="1413" t="s">
        <v>463</v>
      </c>
      <c r="I14" s="1316"/>
      <c r="J14" s="1316"/>
      <c r="K14" s="1316"/>
      <c r="L14" s="1316"/>
      <c r="M14" s="533"/>
      <c r="N14" s="1399"/>
      <c r="O14" s="1402"/>
      <c r="Q14" s="1302"/>
      <c r="R14" s="1385"/>
      <c r="S14" s="1408"/>
      <c r="T14" s="1304"/>
      <c r="U14" s="1281"/>
      <c r="V14" s="1302"/>
      <c r="W14" s="1397"/>
      <c r="X14" s="1402"/>
      <c r="Y14" s="1304"/>
      <c r="Z14" s="1299"/>
      <c r="AA14" s="1302"/>
      <c r="AB14" s="1281"/>
      <c r="AC14" s="1414" t="s">
        <v>181</v>
      </c>
      <c r="AD14" s="1414"/>
      <c r="AE14" s="1414"/>
      <c r="AF14" s="1414"/>
      <c r="AG14" s="1415"/>
      <c r="AH14" s="1247"/>
      <c r="AI14" s="1247"/>
      <c r="AJ14" s="1403"/>
      <c r="AK14" s="4"/>
    </row>
    <row r="15" spans="1:38" s="11" customFormat="1" ht="34.5" thickBot="1" x14ac:dyDescent="0.25">
      <c r="A15" s="52"/>
      <c r="B15" s="960" t="s">
        <v>335</v>
      </c>
      <c r="C15" s="392"/>
      <c r="D15" s="4"/>
      <c r="E15" s="467" t="s">
        <v>249</v>
      </c>
      <c r="F15" s="465"/>
      <c r="G15" s="1247"/>
      <c r="H15" s="1388" t="s">
        <v>206</v>
      </c>
      <c r="I15" s="1389"/>
      <c r="J15" s="1389"/>
      <c r="K15" s="1389"/>
      <c r="L15" s="1390"/>
      <c r="M15" s="533"/>
      <c r="N15" s="1388" t="s">
        <v>206</v>
      </c>
      <c r="O15" s="1389"/>
      <c r="P15" s="1389"/>
      <c r="Q15" s="1389"/>
      <c r="R15" s="1392"/>
      <c r="S15" s="1451" t="s">
        <v>206</v>
      </c>
      <c r="T15" s="1391"/>
      <c r="U15" s="1391"/>
      <c r="V15" s="1391"/>
      <c r="W15" s="1452"/>
      <c r="X15" s="1388" t="s">
        <v>206</v>
      </c>
      <c r="Y15" s="1389"/>
      <c r="Z15" s="1389"/>
      <c r="AA15" s="1389"/>
      <c r="AB15" s="1392"/>
      <c r="AC15" s="1435" t="s">
        <v>206</v>
      </c>
      <c r="AD15" s="1435"/>
      <c r="AE15" s="1435"/>
      <c r="AF15" s="1435"/>
      <c r="AG15" s="1436"/>
      <c r="AH15" s="1247"/>
      <c r="AI15" s="1247"/>
      <c r="AJ15" s="13"/>
      <c r="AK15" s="4"/>
    </row>
    <row r="16" spans="1:38" s="11" customFormat="1" ht="45" customHeight="1" x14ac:dyDescent="0.2">
      <c r="A16" s="52"/>
      <c r="B16" s="961" t="s">
        <v>420</v>
      </c>
      <c r="C16" s="393"/>
      <c r="D16" s="4"/>
      <c r="E16" s="1248" t="s">
        <v>248</v>
      </c>
      <c r="F16" s="404"/>
      <c r="G16" s="1247"/>
      <c r="I16" s="1303" t="s">
        <v>33</v>
      </c>
      <c r="J16" s="1466" t="s">
        <v>494</v>
      </c>
      <c r="K16" s="1300" t="s">
        <v>419</v>
      </c>
      <c r="L16" s="1356" t="s">
        <v>34</v>
      </c>
      <c r="M16" s="534"/>
      <c r="N16" s="1469" t="s">
        <v>420</v>
      </c>
      <c r="O16" s="1303" t="s">
        <v>33</v>
      </c>
      <c r="P16" s="1281" t="s">
        <v>34</v>
      </c>
      <c r="Q16" s="1368" t="s">
        <v>453</v>
      </c>
      <c r="R16" s="1370"/>
      <c r="S16" s="1460" t="s">
        <v>279</v>
      </c>
      <c r="T16" s="1461"/>
      <c r="U16" s="1461"/>
      <c r="V16" s="1461"/>
      <c r="W16" s="1462"/>
      <c r="Y16" s="1303" t="s">
        <v>33</v>
      </c>
      <c r="Z16" s="1278"/>
      <c r="AA16" s="1300" t="s">
        <v>419</v>
      </c>
      <c r="AB16" s="1281" t="s">
        <v>34</v>
      </c>
      <c r="AC16" s="1314" t="s">
        <v>181</v>
      </c>
      <c r="AD16" s="1314"/>
      <c r="AE16" s="1314"/>
      <c r="AF16" s="1314"/>
      <c r="AG16" s="1315"/>
      <c r="AH16" s="1247"/>
      <c r="AI16" s="1247"/>
      <c r="AJ16" s="13"/>
      <c r="AK16" s="4"/>
    </row>
    <row r="17" spans="1:37" s="11" customFormat="1" ht="45" x14ac:dyDescent="0.2">
      <c r="A17" s="52"/>
      <c r="B17" s="962" t="s">
        <v>445</v>
      </c>
      <c r="C17" s="339"/>
      <c r="D17" s="4"/>
      <c r="E17" s="1248" t="s">
        <v>250</v>
      </c>
      <c r="F17" s="404"/>
      <c r="G17" s="1247"/>
      <c r="I17" s="1304"/>
      <c r="J17" s="1467"/>
      <c r="K17" s="1301"/>
      <c r="L17" s="1356"/>
      <c r="M17" s="534"/>
      <c r="N17" s="1469"/>
      <c r="O17" s="1304"/>
      <c r="P17" s="1281"/>
      <c r="Q17" s="1369"/>
      <c r="R17" s="1371"/>
      <c r="S17" s="1460"/>
      <c r="T17" s="1461"/>
      <c r="U17" s="1461"/>
      <c r="V17" s="1461"/>
      <c r="W17" s="1462"/>
      <c r="Y17" s="1304"/>
      <c r="Z17" s="1279"/>
      <c r="AA17" s="1301"/>
      <c r="AB17" s="1281"/>
      <c r="AC17" s="1316"/>
      <c r="AD17" s="1316"/>
      <c r="AE17" s="1316"/>
      <c r="AF17" s="1316"/>
      <c r="AG17" s="1317"/>
      <c r="AH17" s="1247"/>
      <c r="AI17" s="1247"/>
      <c r="AJ17" s="13"/>
      <c r="AK17" s="4"/>
    </row>
    <row r="18" spans="1:37" s="11" customFormat="1" ht="45" x14ac:dyDescent="0.2">
      <c r="A18" s="52"/>
      <c r="B18" s="54"/>
      <c r="C18" s="53"/>
      <c r="D18" s="4"/>
      <c r="E18" s="1248" t="s">
        <v>251</v>
      </c>
      <c r="F18" s="404"/>
      <c r="G18" s="1247"/>
      <c r="I18" s="1304"/>
      <c r="J18" s="1467"/>
      <c r="K18" s="1301"/>
      <c r="L18" s="1356"/>
      <c r="M18" s="534"/>
      <c r="N18" s="1469"/>
      <c r="O18" s="1304"/>
      <c r="P18" s="1281"/>
      <c r="Q18" s="1369"/>
      <c r="R18" s="1371"/>
      <c r="S18" s="1463" t="s">
        <v>180</v>
      </c>
      <c r="T18" s="1464"/>
      <c r="U18" s="1464"/>
      <c r="V18" s="1464"/>
      <c r="W18" s="1465"/>
      <c r="Y18" s="1304"/>
      <c r="Z18" s="1279"/>
      <c r="AA18" s="1301"/>
      <c r="AB18" s="1281"/>
      <c r="AC18" s="1316"/>
      <c r="AD18" s="1316"/>
      <c r="AE18" s="1316"/>
      <c r="AF18" s="1316"/>
      <c r="AG18" s="1317"/>
      <c r="AH18" s="1247"/>
      <c r="AI18" s="1247"/>
      <c r="AJ18" s="13"/>
      <c r="AK18" s="4"/>
    </row>
    <row r="19" spans="1:37" s="11" customFormat="1" ht="45.75" thickBot="1" x14ac:dyDescent="0.25">
      <c r="A19" s="500"/>
      <c r="B19" s="957" t="s">
        <v>505</v>
      </c>
      <c r="C19" s="392"/>
      <c r="D19" s="4"/>
      <c r="E19" s="1248" t="s">
        <v>252</v>
      </c>
      <c r="F19" s="404"/>
      <c r="G19" s="1247"/>
      <c r="I19" s="1304"/>
      <c r="J19" s="1468"/>
      <c r="K19" s="1302"/>
      <c r="L19" s="1356"/>
      <c r="M19" s="534"/>
      <c r="N19" s="1469"/>
      <c r="O19" s="1304"/>
      <c r="P19" s="1281"/>
      <c r="Q19" s="1283"/>
      <c r="R19" s="1385"/>
      <c r="S19" s="1358" t="s">
        <v>147</v>
      </c>
      <c r="T19" s="1359"/>
      <c r="U19" s="1359"/>
      <c r="V19" s="1359"/>
      <c r="W19" s="1360"/>
      <c r="Y19" s="1304"/>
      <c r="Z19" s="1305"/>
      <c r="AA19" s="1302"/>
      <c r="AB19" s="1281"/>
      <c r="AC19" s="1318"/>
      <c r="AD19" s="1318"/>
      <c r="AE19" s="1318"/>
      <c r="AF19" s="1318"/>
      <c r="AG19" s="1319"/>
      <c r="AH19" s="1247"/>
      <c r="AI19" s="1247"/>
      <c r="AJ19" s="13"/>
      <c r="AK19" s="4"/>
    </row>
    <row r="20" spans="1:37" s="11" customFormat="1" ht="33.75" customHeight="1" x14ac:dyDescent="0.2">
      <c r="A20" s="52"/>
      <c r="B20" s="536" t="s">
        <v>506</v>
      </c>
      <c r="C20" s="53"/>
      <c r="D20" s="4"/>
      <c r="E20" s="468" t="s">
        <v>273</v>
      </c>
      <c r="F20" s="404"/>
      <c r="G20" s="1247"/>
      <c r="H20" s="1361" t="s">
        <v>262</v>
      </c>
      <c r="I20" s="1362"/>
      <c r="J20" s="1362"/>
      <c r="K20" s="1362"/>
      <c r="L20" s="1363"/>
      <c r="M20" s="533"/>
      <c r="N20" s="1364" t="s">
        <v>262</v>
      </c>
      <c r="O20" s="1365"/>
      <c r="P20" s="1365"/>
      <c r="Q20" s="1365"/>
      <c r="R20" s="1366"/>
      <c r="S20" s="1364" t="s">
        <v>262</v>
      </c>
      <c r="T20" s="1365"/>
      <c r="U20" s="1365"/>
      <c r="V20" s="1365"/>
      <c r="W20" s="1366"/>
      <c r="X20" s="1364" t="s">
        <v>262</v>
      </c>
      <c r="Y20" s="1365"/>
      <c r="Z20" s="1365"/>
      <c r="AA20" s="1365"/>
      <c r="AB20" s="1366"/>
      <c r="AC20" s="1310" t="s">
        <v>119</v>
      </c>
      <c r="AD20" s="1310"/>
      <c r="AE20" s="1310"/>
      <c r="AF20" s="1310"/>
      <c r="AG20" s="1311"/>
      <c r="AH20" s="1247"/>
      <c r="AI20" s="1247"/>
      <c r="AJ20" s="13"/>
      <c r="AK20" s="4"/>
    </row>
    <row r="21" spans="1:37" s="11" customFormat="1" ht="34.5" customHeight="1" thickBot="1" x14ac:dyDescent="0.25">
      <c r="A21" s="500"/>
      <c r="B21" s="963" t="s">
        <v>295</v>
      </c>
      <c r="C21" s="392"/>
      <c r="D21" s="4"/>
      <c r="E21" s="468" t="s">
        <v>274</v>
      </c>
      <c r="F21" s="404"/>
      <c r="G21" s="1247"/>
      <c r="H21" s="1361"/>
      <c r="I21" s="1362"/>
      <c r="J21" s="1362"/>
      <c r="K21" s="1362"/>
      <c r="L21" s="1363"/>
      <c r="M21" s="533"/>
      <c r="N21" s="1364"/>
      <c r="O21" s="1367"/>
      <c r="P21" s="1365"/>
      <c r="Q21" s="1365"/>
      <c r="R21" s="1366"/>
      <c r="S21" s="1364"/>
      <c r="T21" s="1365"/>
      <c r="U21" s="1365"/>
      <c r="V21" s="1365"/>
      <c r="W21" s="1366"/>
      <c r="X21" s="1364"/>
      <c r="Y21" s="1365"/>
      <c r="Z21" s="1365"/>
      <c r="AA21" s="1365"/>
      <c r="AB21" s="1366"/>
      <c r="AC21" s="1312"/>
      <c r="AD21" s="1312"/>
      <c r="AE21" s="1312"/>
      <c r="AF21" s="1312"/>
      <c r="AG21" s="1313"/>
      <c r="AH21" s="1247"/>
      <c r="AI21" s="1247"/>
      <c r="AJ21" s="13"/>
      <c r="AK21" s="4"/>
    </row>
    <row r="22" spans="1:37" s="11" customFormat="1" ht="45" customHeight="1" x14ac:dyDescent="0.25">
      <c r="A22" s="52"/>
      <c r="B22" s="1141" t="s">
        <v>334</v>
      </c>
      <c r="C22" s="392"/>
      <c r="D22" s="4"/>
      <c r="E22" s="1453" t="s">
        <v>253</v>
      </c>
      <c r="F22" s="403"/>
      <c r="G22" s="1247"/>
      <c r="H22" s="1278"/>
      <c r="I22" s="1377" t="s">
        <v>498</v>
      </c>
      <c r="J22" s="1297" t="s">
        <v>447</v>
      </c>
      <c r="K22" s="1300" t="s">
        <v>419</v>
      </c>
      <c r="L22" s="1380" t="s">
        <v>418</v>
      </c>
      <c r="M22" s="534"/>
      <c r="N22" s="1374" t="s">
        <v>335</v>
      </c>
      <c r="O22" s="1377" t="s">
        <v>498</v>
      </c>
      <c r="P22" s="1281" t="s">
        <v>558</v>
      </c>
      <c r="Q22" s="1300" t="s">
        <v>419</v>
      </c>
      <c r="R22" s="1380" t="s">
        <v>418</v>
      </c>
      <c r="S22" s="1382" t="s">
        <v>335</v>
      </c>
      <c r="T22" s="1303" t="s">
        <v>33</v>
      </c>
      <c r="U22" s="1297" t="s">
        <v>447</v>
      </c>
      <c r="V22" s="1300" t="s">
        <v>419</v>
      </c>
      <c r="W22" s="1380" t="s">
        <v>418</v>
      </c>
      <c r="X22" s="1306" t="s">
        <v>335</v>
      </c>
      <c r="Y22" s="1377" t="s">
        <v>498</v>
      </c>
      <c r="Z22" s="1297" t="s">
        <v>447</v>
      </c>
      <c r="AA22" s="1300" t="s">
        <v>419</v>
      </c>
      <c r="AB22" s="1309" t="s">
        <v>418</v>
      </c>
      <c r="AC22" s="1386"/>
      <c r="AD22" s="1386"/>
      <c r="AE22" s="1386"/>
      <c r="AF22" s="1386"/>
      <c r="AG22" s="1387"/>
      <c r="AH22" s="1247"/>
      <c r="AI22" s="1247"/>
      <c r="AJ22" s="13"/>
      <c r="AK22" s="4"/>
    </row>
    <row r="23" spans="1:37" s="11" customFormat="1" ht="45" x14ac:dyDescent="0.25">
      <c r="A23" s="52"/>
      <c r="B23" s="965" t="s">
        <v>353</v>
      </c>
      <c r="C23" s="392"/>
      <c r="D23" s="4"/>
      <c r="E23" s="1454"/>
      <c r="F23" s="403"/>
      <c r="G23" s="1247"/>
      <c r="H23" s="1279"/>
      <c r="I23" s="1378"/>
      <c r="J23" s="1298"/>
      <c r="K23" s="1301"/>
      <c r="L23" s="1380"/>
      <c r="M23" s="534"/>
      <c r="N23" s="1375"/>
      <c r="O23" s="1378"/>
      <c r="P23" s="1281"/>
      <c r="Q23" s="1301"/>
      <c r="R23" s="1380"/>
      <c r="S23" s="1383"/>
      <c r="T23" s="1304"/>
      <c r="U23" s="1298"/>
      <c r="V23" s="1301"/>
      <c r="W23" s="1380"/>
      <c r="X23" s="1307"/>
      <c r="Y23" s="1378"/>
      <c r="Z23" s="1298"/>
      <c r="AA23" s="1301"/>
      <c r="AB23" s="1309"/>
      <c r="AC23" s="1386"/>
      <c r="AD23" s="1386"/>
      <c r="AE23" s="1386"/>
      <c r="AF23" s="1386"/>
      <c r="AG23" s="1387"/>
      <c r="AH23" s="1247"/>
      <c r="AI23" s="1247"/>
      <c r="AJ23" s="13"/>
      <c r="AK23" s="4"/>
    </row>
    <row r="24" spans="1:37" s="11" customFormat="1" ht="45" x14ac:dyDescent="0.6">
      <c r="A24" s="52"/>
      <c r="B24" s="1137" t="s">
        <v>352</v>
      </c>
      <c r="C24" s="392"/>
      <c r="D24" s="4"/>
      <c r="E24" s="1454"/>
      <c r="F24" s="422"/>
      <c r="G24" s="1247"/>
      <c r="H24" s="1279"/>
      <c r="I24" s="1378"/>
      <c r="J24" s="1298"/>
      <c r="K24" s="1301"/>
      <c r="L24" s="1380"/>
      <c r="M24" s="534"/>
      <c r="N24" s="1375"/>
      <c r="O24" s="1378"/>
      <c r="P24" s="1281"/>
      <c r="Q24" s="1301"/>
      <c r="R24" s="1380"/>
      <c r="S24" s="1383"/>
      <c r="T24" s="1304"/>
      <c r="U24" s="1298"/>
      <c r="V24" s="1301"/>
      <c r="W24" s="1380"/>
      <c r="X24" s="1307"/>
      <c r="Y24" s="1378"/>
      <c r="Z24" s="1298"/>
      <c r="AA24" s="1301"/>
      <c r="AB24" s="1309"/>
      <c r="AC24" s="1386"/>
      <c r="AD24" s="1386"/>
      <c r="AE24" s="1386"/>
      <c r="AF24" s="1386"/>
      <c r="AG24" s="1387"/>
      <c r="AH24" s="1247"/>
      <c r="AI24" s="1247"/>
      <c r="AJ24" s="13"/>
      <c r="AK24" s="4"/>
    </row>
    <row r="25" spans="1:37" s="11" customFormat="1" ht="45.75" thickBot="1" x14ac:dyDescent="0.25">
      <c r="A25" s="52"/>
      <c r="B25" s="1138" t="s">
        <v>422</v>
      </c>
      <c r="C25" s="392"/>
      <c r="D25" s="4"/>
      <c r="E25" s="1455"/>
      <c r="F25" s="423"/>
      <c r="G25" s="1247"/>
      <c r="H25" s="1280"/>
      <c r="I25" s="1379"/>
      <c r="J25" s="1299"/>
      <c r="K25" s="1302"/>
      <c r="L25" s="1381"/>
      <c r="M25" s="534"/>
      <c r="N25" s="1376"/>
      <c r="O25" s="1379"/>
      <c r="P25" s="1281"/>
      <c r="Q25" s="1302"/>
      <c r="R25" s="1381"/>
      <c r="S25" s="1384"/>
      <c r="T25" s="1304"/>
      <c r="U25" s="1299"/>
      <c r="V25" s="1302"/>
      <c r="W25" s="1381"/>
      <c r="X25" s="1308"/>
      <c r="Y25" s="1379"/>
      <c r="Z25" s="1299"/>
      <c r="AA25" s="1302"/>
      <c r="AB25" s="1309"/>
      <c r="AC25" s="1386"/>
      <c r="AD25" s="1386"/>
      <c r="AE25" s="1386"/>
      <c r="AF25" s="1386"/>
      <c r="AG25" s="1387"/>
      <c r="AH25" s="1247"/>
      <c r="AI25" s="1247"/>
      <c r="AJ25" s="13"/>
      <c r="AK25" s="4"/>
    </row>
    <row r="26" spans="1:37" s="11" customFormat="1" ht="34.5" thickBot="1" x14ac:dyDescent="0.3">
      <c r="A26" s="52"/>
      <c r="B26" s="1143" t="s">
        <v>423</v>
      </c>
      <c r="C26" s="392"/>
      <c r="D26" s="4"/>
      <c r="E26" s="469" t="s">
        <v>254</v>
      </c>
      <c r="F26" s="424"/>
      <c r="G26" s="1247"/>
      <c r="H26" s="1388" t="s">
        <v>206</v>
      </c>
      <c r="I26" s="1389"/>
      <c r="J26" s="1389"/>
      <c r="K26" s="1389"/>
      <c r="L26" s="1390"/>
      <c r="M26" s="533"/>
      <c r="N26" s="1388" t="s">
        <v>206</v>
      </c>
      <c r="O26" s="1391"/>
      <c r="P26" s="1389"/>
      <c r="Q26" s="1389"/>
      <c r="R26" s="1392"/>
      <c r="S26" s="1388" t="s">
        <v>206</v>
      </c>
      <c r="T26" s="1389"/>
      <c r="U26" s="1389"/>
      <c r="V26" s="1389"/>
      <c r="W26" s="1392"/>
      <c r="X26" s="1388" t="s">
        <v>206</v>
      </c>
      <c r="Y26" s="1389"/>
      <c r="Z26" s="1389"/>
      <c r="AA26" s="1389"/>
      <c r="AB26" s="1392"/>
      <c r="AC26" s="1386"/>
      <c r="AD26" s="1386"/>
      <c r="AE26" s="1386"/>
      <c r="AF26" s="1386"/>
      <c r="AG26" s="1387"/>
      <c r="AH26" s="1247"/>
      <c r="AI26" s="1247"/>
      <c r="AJ26" s="13"/>
      <c r="AK26" s="4"/>
    </row>
    <row r="27" spans="1:37" s="11" customFormat="1" ht="45" customHeight="1" x14ac:dyDescent="0.2">
      <c r="A27" s="52"/>
      <c r="B27" s="1142" t="s">
        <v>38</v>
      </c>
      <c r="C27" s="392"/>
      <c r="D27" s="4"/>
      <c r="E27" s="1248" t="s">
        <v>228</v>
      </c>
      <c r="F27" s="1275" t="s">
        <v>155</v>
      </c>
      <c r="G27" s="1247"/>
      <c r="H27" s="1278"/>
      <c r="I27" s="1303" t="s">
        <v>33</v>
      </c>
      <c r="J27" s="1278"/>
      <c r="K27" s="1283" t="s">
        <v>453</v>
      </c>
      <c r="L27" s="1356" t="s">
        <v>34</v>
      </c>
      <c r="M27" s="534"/>
      <c r="N27" s="1370"/>
      <c r="O27" s="1303" t="s">
        <v>551</v>
      </c>
      <c r="P27" s="1297" t="s">
        <v>447</v>
      </c>
      <c r="Q27" s="1300" t="s">
        <v>419</v>
      </c>
      <c r="R27" s="1370"/>
      <c r="S27" s="1370"/>
      <c r="T27" s="1303" t="s">
        <v>33</v>
      </c>
      <c r="U27" s="1281" t="s">
        <v>34</v>
      </c>
      <c r="V27" s="1300" t="s">
        <v>419</v>
      </c>
      <c r="W27" s="1370"/>
      <c r="Y27" s="1303" t="s">
        <v>33</v>
      </c>
      <c r="Z27" s="1278"/>
      <c r="AA27" s="1300" t="s">
        <v>419</v>
      </c>
      <c r="AB27" s="1281" t="s">
        <v>34</v>
      </c>
      <c r="AC27" s="1386"/>
      <c r="AD27" s="1386"/>
      <c r="AE27" s="1386"/>
      <c r="AF27" s="1386"/>
      <c r="AG27" s="1387"/>
      <c r="AH27" s="1247"/>
      <c r="AI27" s="1247"/>
      <c r="AJ27" s="13"/>
      <c r="AK27" s="4"/>
    </row>
    <row r="28" spans="1:37" s="11" customFormat="1" ht="45" customHeight="1" x14ac:dyDescent="0.2">
      <c r="A28" s="52"/>
      <c r="B28" s="970" t="s">
        <v>32</v>
      </c>
      <c r="C28" s="392"/>
      <c r="D28" s="4"/>
      <c r="E28" s="1248" t="s">
        <v>229</v>
      </c>
      <c r="F28" s="1276"/>
      <c r="G28" s="1247"/>
      <c r="H28" s="1279"/>
      <c r="I28" s="1304"/>
      <c r="J28" s="1279"/>
      <c r="K28" s="1284"/>
      <c r="L28" s="1356"/>
      <c r="M28" s="534"/>
      <c r="N28" s="1371"/>
      <c r="O28" s="1304"/>
      <c r="P28" s="1298"/>
      <c r="Q28" s="1301"/>
      <c r="R28" s="1371"/>
      <c r="S28" s="1371"/>
      <c r="T28" s="1304"/>
      <c r="U28" s="1281"/>
      <c r="V28" s="1301"/>
      <c r="W28" s="1371"/>
      <c r="Y28" s="1304"/>
      <c r="Z28" s="1279"/>
      <c r="AA28" s="1301"/>
      <c r="AB28" s="1281"/>
      <c r="AC28" s="1386"/>
      <c r="AD28" s="1386"/>
      <c r="AE28" s="1386"/>
      <c r="AF28" s="1386"/>
      <c r="AG28" s="1387"/>
      <c r="AH28" s="1247"/>
      <c r="AI28" s="1247"/>
      <c r="AJ28" s="13"/>
      <c r="AK28" s="4"/>
    </row>
    <row r="29" spans="1:37" s="11" customFormat="1" ht="45" customHeight="1" x14ac:dyDescent="0.2">
      <c r="A29" s="52"/>
      <c r="B29" s="54"/>
      <c r="C29" s="53"/>
      <c r="D29" s="4"/>
      <c r="E29" s="1248" t="s">
        <v>269</v>
      </c>
      <c r="F29" s="1277"/>
      <c r="G29" s="1247"/>
      <c r="H29" s="1279"/>
      <c r="I29" s="1304"/>
      <c r="J29" s="1279"/>
      <c r="K29" s="1284"/>
      <c r="L29" s="1356"/>
      <c r="M29" s="534"/>
      <c r="N29" s="1371"/>
      <c r="O29" s="1304"/>
      <c r="P29" s="1298"/>
      <c r="Q29" s="1301"/>
      <c r="R29" s="1371"/>
      <c r="S29" s="1371"/>
      <c r="T29" s="1304"/>
      <c r="U29" s="1281"/>
      <c r="V29" s="1301"/>
      <c r="W29" s="1371"/>
      <c r="Y29" s="1304"/>
      <c r="Z29" s="1279"/>
      <c r="AA29" s="1301"/>
      <c r="AB29" s="1281"/>
      <c r="AC29" s="1386"/>
      <c r="AD29" s="1386"/>
      <c r="AE29" s="1386"/>
      <c r="AF29" s="1386"/>
      <c r="AG29" s="1387"/>
      <c r="AH29" s="1247"/>
      <c r="AI29" s="1247"/>
      <c r="AJ29" s="13"/>
      <c r="AK29" s="4"/>
    </row>
    <row r="30" spans="1:37" s="11" customFormat="1" ht="45.75" customHeight="1" thickBot="1" x14ac:dyDescent="0.25">
      <c r="A30" s="52"/>
      <c r="B30" s="54"/>
      <c r="C30" s="53"/>
      <c r="D30" s="4"/>
      <c r="E30" s="1248" t="s">
        <v>270</v>
      </c>
      <c r="F30" s="403"/>
      <c r="G30" s="1247"/>
      <c r="H30" s="1280"/>
      <c r="I30" s="1304"/>
      <c r="J30" s="1280"/>
      <c r="K30" s="1284"/>
      <c r="L30" s="1356"/>
      <c r="M30" s="534"/>
      <c r="N30" s="1372"/>
      <c r="O30" s="1304"/>
      <c r="P30" s="1299"/>
      <c r="Q30" s="1302"/>
      <c r="R30" s="1385"/>
      <c r="S30" s="1372"/>
      <c r="T30" s="1304"/>
      <c r="U30" s="1282"/>
      <c r="V30" s="1302"/>
      <c r="W30" s="1372"/>
      <c r="Y30" s="1304"/>
      <c r="Z30" s="1305"/>
      <c r="AA30" s="1302"/>
      <c r="AB30" s="1281"/>
      <c r="AC30" s="1386"/>
      <c r="AD30" s="1386"/>
      <c r="AE30" s="1386"/>
      <c r="AF30" s="1386"/>
      <c r="AG30" s="1387"/>
      <c r="AH30" s="1247"/>
      <c r="AI30" s="1247"/>
      <c r="AJ30" s="13"/>
      <c r="AK30" s="4"/>
    </row>
    <row r="31" spans="1:37" s="11" customFormat="1" ht="34.5" thickBot="1" x14ac:dyDescent="0.25">
      <c r="A31" s="52"/>
      <c r="B31" s="54"/>
      <c r="C31" s="53"/>
      <c r="D31" s="4"/>
      <c r="E31" s="470" t="s">
        <v>255</v>
      </c>
      <c r="F31" s="471"/>
      <c r="G31" s="1247"/>
      <c r="H31" s="1286" t="s">
        <v>345</v>
      </c>
      <c r="I31" s="1287"/>
      <c r="J31" s="1287"/>
      <c r="K31" s="1287"/>
      <c r="L31" s="1288"/>
      <c r="M31" s="68"/>
      <c r="N31" s="1286" t="s">
        <v>345</v>
      </c>
      <c r="O31" s="1287"/>
      <c r="P31" s="1287"/>
      <c r="Q31" s="1287"/>
      <c r="R31" s="1293"/>
      <c r="S31" s="1341" t="s">
        <v>206</v>
      </c>
      <c r="T31" s="1342"/>
      <c r="U31" s="1342"/>
      <c r="V31" s="1342"/>
      <c r="W31" s="1343"/>
      <c r="X31" s="1289" t="s">
        <v>345</v>
      </c>
      <c r="Y31" s="1290"/>
      <c r="Z31" s="1290"/>
      <c r="AA31" s="1290"/>
      <c r="AB31" s="1291"/>
      <c r="AC31" s="68"/>
      <c r="AD31" s="31"/>
      <c r="AE31" s="31"/>
      <c r="AF31" s="31"/>
      <c r="AG31" s="104"/>
      <c r="AH31" s="1247"/>
      <c r="AI31" s="1247"/>
      <c r="AJ31" s="13"/>
      <c r="AK31" s="4"/>
    </row>
    <row r="32" spans="1:37" s="11" customFormat="1" ht="30" customHeight="1" x14ac:dyDescent="0.2">
      <c r="A32" s="52"/>
      <c r="B32" s="54"/>
      <c r="C32" s="53"/>
      <c r="D32" s="4"/>
      <c r="E32" s="470" t="s">
        <v>256</v>
      </c>
      <c r="F32" s="1339" t="s">
        <v>204</v>
      </c>
      <c r="G32" s="1247"/>
      <c r="H32" s="1286"/>
      <c r="I32" s="1287"/>
      <c r="J32" s="1287"/>
      <c r="K32" s="1287"/>
      <c r="L32" s="1288"/>
      <c r="M32" s="68"/>
      <c r="N32" s="1286"/>
      <c r="O32" s="1287"/>
      <c r="P32" s="1287"/>
      <c r="Q32" s="1287"/>
      <c r="R32" s="1293"/>
      <c r="S32" s="1344" t="s">
        <v>497</v>
      </c>
      <c r="T32" s="1345"/>
      <c r="U32" s="1345"/>
      <c r="V32" s="1345"/>
      <c r="W32" s="1346"/>
      <c r="X32" s="1292"/>
      <c r="Y32" s="1287"/>
      <c r="Z32" s="1287"/>
      <c r="AA32" s="1287"/>
      <c r="AB32" s="1293"/>
      <c r="AC32" s="68"/>
      <c r="AD32" s="31"/>
      <c r="AE32" s="31"/>
      <c r="AF32" s="31"/>
      <c r="AG32" s="104"/>
      <c r="AH32" s="1247"/>
      <c r="AI32" s="1247"/>
      <c r="AJ32" s="13"/>
      <c r="AK32" s="4"/>
    </row>
    <row r="33" spans="1:45" s="11" customFormat="1" ht="30.75" customHeight="1" thickBot="1" x14ac:dyDescent="0.25">
      <c r="A33" s="500"/>
      <c r="B33" s="957" t="s">
        <v>503</v>
      </c>
      <c r="C33" s="392"/>
      <c r="D33" s="4"/>
      <c r="E33" s="470" t="s">
        <v>257</v>
      </c>
      <c r="F33" s="1340"/>
      <c r="G33" s="1247"/>
      <c r="H33" s="1286"/>
      <c r="I33" s="1287"/>
      <c r="J33" s="1287"/>
      <c r="K33" s="1287"/>
      <c r="L33" s="1288"/>
      <c r="M33" s="68"/>
      <c r="N33" s="1286"/>
      <c r="O33" s="1287"/>
      <c r="P33" s="1287"/>
      <c r="Q33" s="1287"/>
      <c r="R33" s="1293"/>
      <c r="S33" s="1347"/>
      <c r="T33" s="1348"/>
      <c r="U33" s="1348"/>
      <c r="V33" s="1348"/>
      <c r="W33" s="1349"/>
      <c r="X33" s="1294"/>
      <c r="Y33" s="1295"/>
      <c r="Z33" s="1295"/>
      <c r="AA33" s="1295"/>
      <c r="AB33" s="1296"/>
      <c r="AC33" s="68"/>
      <c r="AD33" s="31"/>
      <c r="AE33" s="31"/>
      <c r="AF33" s="31"/>
      <c r="AG33" s="104"/>
      <c r="AH33" s="1247"/>
      <c r="AI33" s="1247"/>
      <c r="AJ33" s="13"/>
      <c r="AK33" s="4"/>
    </row>
    <row r="34" spans="1:45" s="11" customFormat="1" ht="57.75" customHeight="1" x14ac:dyDescent="0.2">
      <c r="A34" s="52"/>
      <c r="B34" s="536" t="s">
        <v>504</v>
      </c>
      <c r="C34" s="53"/>
      <c r="D34" s="4"/>
      <c r="E34" s="1248" t="s">
        <v>258</v>
      </c>
      <c r="F34" s="1340"/>
      <c r="G34" s="1247"/>
      <c r="H34" s="1278"/>
      <c r="I34" s="1303" t="s">
        <v>551</v>
      </c>
      <c r="J34" s="1278"/>
      <c r="K34" s="1283" t="s">
        <v>453</v>
      </c>
      <c r="L34" s="1353"/>
      <c r="M34" s="1337"/>
      <c r="N34" s="1278"/>
      <c r="O34" s="1303" t="s">
        <v>33</v>
      </c>
      <c r="P34" s="1278"/>
      <c r="Q34" s="1368" t="s">
        <v>453</v>
      </c>
      <c r="R34" s="1370"/>
      <c r="S34" s="1347"/>
      <c r="T34" s="1348"/>
      <c r="U34" s="1348"/>
      <c r="V34" s="1348"/>
      <c r="W34" s="1349"/>
      <c r="X34" s="1329" t="s">
        <v>242</v>
      </c>
      <c r="Y34" s="1329"/>
      <c r="Z34" s="1329"/>
      <c r="AA34" s="1329"/>
      <c r="AB34" s="1329"/>
      <c r="AC34" s="68"/>
      <c r="AD34" s="31"/>
      <c r="AE34" s="31"/>
      <c r="AF34" s="31"/>
      <c r="AG34" s="104"/>
      <c r="AH34" s="1247"/>
      <c r="AI34" s="1247"/>
      <c r="AJ34" s="13"/>
      <c r="AK34" s="4"/>
    </row>
    <row r="35" spans="1:45" s="11" customFormat="1" ht="57.75" customHeight="1" x14ac:dyDescent="0.2">
      <c r="A35" s="52"/>
      <c r="B35" s="1135" t="s">
        <v>544</v>
      </c>
      <c r="C35" s="392"/>
      <c r="D35" s="4"/>
      <c r="E35" s="1248" t="s">
        <v>259</v>
      </c>
      <c r="F35" s="404"/>
      <c r="G35" s="1247"/>
      <c r="H35" s="1279"/>
      <c r="I35" s="1304"/>
      <c r="J35" s="1279"/>
      <c r="K35" s="1284"/>
      <c r="L35" s="1354"/>
      <c r="M35" s="1337"/>
      <c r="N35" s="1279"/>
      <c r="O35" s="1304"/>
      <c r="P35" s="1279"/>
      <c r="Q35" s="1369"/>
      <c r="R35" s="1371"/>
      <c r="S35" s="1347"/>
      <c r="T35" s="1348"/>
      <c r="U35" s="1348"/>
      <c r="V35" s="1348"/>
      <c r="W35" s="1349"/>
      <c r="X35" s="1330"/>
      <c r="Y35" s="1330"/>
      <c r="Z35" s="1330"/>
      <c r="AA35" s="1330"/>
      <c r="AB35" s="1330"/>
      <c r="AC35" s="68"/>
      <c r="AD35" s="31"/>
      <c r="AE35" s="31"/>
      <c r="AF35" s="31"/>
      <c r="AG35" s="104"/>
      <c r="AH35" s="1247"/>
      <c r="AI35" s="1247"/>
      <c r="AJ35" s="13"/>
      <c r="AK35" s="4"/>
    </row>
    <row r="36" spans="1:45" s="11" customFormat="1" ht="57.75" customHeight="1" x14ac:dyDescent="0.2">
      <c r="A36" s="52"/>
      <c r="B36" s="1136" t="s">
        <v>498</v>
      </c>
      <c r="C36" s="392"/>
      <c r="D36" s="4"/>
      <c r="E36" s="1248" t="s">
        <v>260</v>
      </c>
      <c r="F36" s="404"/>
      <c r="G36" s="1247"/>
      <c r="H36" s="1279"/>
      <c r="I36" s="1304"/>
      <c r="J36" s="1279"/>
      <c r="K36" s="1284"/>
      <c r="L36" s="1354"/>
      <c r="M36" s="1337"/>
      <c r="N36" s="1279"/>
      <c r="O36" s="1304"/>
      <c r="P36" s="1279"/>
      <c r="Q36" s="1369"/>
      <c r="R36" s="1371"/>
      <c r="S36" s="1347"/>
      <c r="T36" s="1348"/>
      <c r="U36" s="1348"/>
      <c r="V36" s="1348"/>
      <c r="W36" s="1349"/>
      <c r="X36" s="1331" t="s">
        <v>283</v>
      </c>
      <c r="Y36" s="1332"/>
      <c r="Z36" s="1332"/>
      <c r="AA36" s="1332"/>
      <c r="AB36" s="1333"/>
      <c r="AC36" s="68"/>
      <c r="AD36" s="31"/>
      <c r="AE36" s="31"/>
      <c r="AF36" s="31"/>
      <c r="AG36" s="104"/>
      <c r="AH36" s="1247"/>
      <c r="AI36" s="1247"/>
      <c r="AJ36" s="13"/>
      <c r="AK36" s="4"/>
    </row>
    <row r="37" spans="1:45" s="11" customFormat="1" ht="57.75" customHeight="1" thickBot="1" x14ac:dyDescent="0.25">
      <c r="A37" s="52"/>
      <c r="B37" s="54"/>
      <c r="C37" s="53"/>
      <c r="D37" s="4"/>
      <c r="E37" s="472" t="s">
        <v>261</v>
      </c>
      <c r="F37" s="473"/>
      <c r="G37" s="1337"/>
      <c r="H37" s="1280"/>
      <c r="I37" s="1304"/>
      <c r="J37" s="1280"/>
      <c r="K37" s="1284"/>
      <c r="L37" s="1355"/>
      <c r="M37" s="1338"/>
      <c r="N37" s="1305"/>
      <c r="O37" s="1304"/>
      <c r="P37" s="1305"/>
      <c r="Q37" s="1283"/>
      <c r="R37" s="1372"/>
      <c r="S37" s="1350"/>
      <c r="T37" s="1351"/>
      <c r="U37" s="1351"/>
      <c r="V37" s="1351"/>
      <c r="W37" s="1352"/>
      <c r="X37" s="1334"/>
      <c r="Y37" s="1335"/>
      <c r="Z37" s="1335"/>
      <c r="AA37" s="1335"/>
      <c r="AB37" s="1336"/>
      <c r="AC37" s="68"/>
      <c r="AD37" s="31"/>
      <c r="AE37" s="31"/>
      <c r="AF37" s="31"/>
      <c r="AG37" s="104"/>
      <c r="AH37" s="1247"/>
      <c r="AI37" s="1247"/>
      <c r="AJ37" s="13"/>
      <c r="AK37" s="4"/>
    </row>
    <row r="38" spans="1:45" s="11" customFormat="1" ht="45.75" thickBot="1" x14ac:dyDescent="0.65">
      <c r="A38" s="52"/>
      <c r="B38" s="54"/>
      <c r="C38" s="53"/>
      <c r="D38" s="4"/>
      <c r="E38" s="474" t="s">
        <v>276</v>
      </c>
      <c r="F38" s="425"/>
      <c r="G38" s="1337"/>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s="1247"/>
      <c r="AI38" s="1247"/>
      <c r="AJ38" s="13"/>
      <c r="AK38" s="4"/>
    </row>
    <row r="39" spans="1:45" s="11" customFormat="1" ht="45.75" thickBot="1" x14ac:dyDescent="0.65">
      <c r="A39" s="52"/>
      <c r="B39" s="973" t="s">
        <v>358</v>
      </c>
      <c r="C39" s="394"/>
      <c r="D39" s="4"/>
      <c r="E39" s="477" t="s">
        <v>277</v>
      </c>
      <c r="F39" s="426"/>
      <c r="G39" s="1338"/>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s="1247"/>
      <c r="AI39" s="1247"/>
      <c r="AJ39" s="1247"/>
      <c r="AK39" s="1247"/>
    </row>
    <row r="40" spans="1:45" s="15" customFormat="1" ht="30" x14ac:dyDescent="0.2">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s="1247"/>
      <c r="AI40" s="1247"/>
      <c r="AJ40" s="1247"/>
      <c r="AK40" s="1247"/>
    </row>
    <row r="41" spans="1:45" s="15" customFormat="1" ht="35.25" x14ac:dyDescent="0.45">
      <c r="A41" s="52"/>
      <c r="B41" s="975" t="s">
        <v>285</v>
      </c>
      <c r="C41" s="394"/>
      <c r="D41" s="11"/>
      <c r="E41" s="113"/>
      <c r="F41" s="1357"/>
      <c r="G41" s="1357"/>
      <c r="H41" s="1357"/>
      <c r="I41" s="1357"/>
      <c r="J41" s="1357"/>
      <c r="K41" s="1357"/>
      <c r="L41" s="1357"/>
      <c r="M41" s="1357"/>
      <c r="N41" s="1357"/>
      <c r="O41" s="1357"/>
      <c r="P41" s="1357"/>
      <c r="Q41" s="1357"/>
      <c r="R41" s="1357"/>
      <c r="S41" s="1357"/>
      <c r="T41" s="1357"/>
      <c r="U41" s="1357"/>
      <c r="V41" s="1357"/>
      <c r="W41" s="1357"/>
      <c r="X41" s="1357"/>
      <c r="Y41" s="1357"/>
      <c r="Z41" s="1357"/>
      <c r="AA41" s="1357"/>
      <c r="AB41" s="1357"/>
      <c r="AC41" s="1357"/>
      <c r="AD41" s="1357"/>
      <c r="AE41" s="1357"/>
      <c r="AF41" s="72"/>
      <c r="AG41" s="114"/>
      <c r="AH41" s="1247"/>
      <c r="AI41" s="1247"/>
      <c r="AJ41" s="1247"/>
      <c r="AK41" s="1247"/>
    </row>
    <row r="42" spans="1:45" s="11" customFormat="1" ht="35.25" x14ac:dyDescent="0.45">
      <c r="A42" s="52"/>
      <c r="B42" s="976" t="s">
        <v>137</v>
      </c>
      <c r="C42" s="394"/>
      <c r="D42" s="233"/>
      <c r="E42" s="234"/>
      <c r="F42" s="1320" t="s">
        <v>107</v>
      </c>
      <c r="G42" s="1320"/>
      <c r="H42" s="1320"/>
      <c r="I42" s="1320"/>
      <c r="J42" s="1320"/>
      <c r="K42" s="1320"/>
      <c r="L42" s="1320"/>
      <c r="M42" s="1320"/>
      <c r="N42" s="1320"/>
      <c r="O42" s="1320"/>
      <c r="P42" s="1320"/>
      <c r="Q42" s="1320"/>
      <c r="R42" s="1320"/>
      <c r="S42" s="1320"/>
      <c r="T42" s="1320"/>
      <c r="U42" s="1320"/>
      <c r="V42" s="1320"/>
      <c r="W42" s="1320"/>
      <c r="X42" s="1320"/>
      <c r="Y42" s="1320"/>
      <c r="Z42" s="1320"/>
      <c r="AA42" s="1320"/>
      <c r="AB42" s="1320"/>
      <c r="AC42" s="1320"/>
      <c r="AD42" s="1320"/>
      <c r="AE42" s="1320"/>
      <c r="AF42" s="478"/>
      <c r="AG42" s="232"/>
      <c r="AH42" s="1247"/>
      <c r="AI42" s="1247"/>
      <c r="AJ42" s="1247"/>
      <c r="AK42" s="1247"/>
      <c r="AL42" s="79"/>
    </row>
    <row r="43" spans="1:45" s="9" customFormat="1" ht="30" x14ac:dyDescent="0.2">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s="1247"/>
      <c r="AI43" s="1247"/>
      <c r="AJ43" s="1247"/>
      <c r="AK43" s="1247"/>
      <c r="AL43" s="8"/>
      <c r="AM43" s="8"/>
      <c r="AN43" s="8"/>
      <c r="AO43" s="8"/>
      <c r="AP43" s="8"/>
      <c r="AQ43" s="8"/>
      <c r="AR43" s="8"/>
      <c r="AS43" s="8"/>
    </row>
    <row r="44" spans="1:45" s="15" customFormat="1" ht="30" x14ac:dyDescent="0.2">
      <c r="A44" s="52"/>
      <c r="B44" s="978" t="s">
        <v>135</v>
      </c>
      <c r="C44" s="394"/>
      <c r="D44" s="11"/>
      <c r="E44" s="1247"/>
      <c r="F44" s="1247"/>
      <c r="G44" s="1247"/>
      <c r="H44" s="1247"/>
      <c r="I44" s="1247"/>
      <c r="J44" s="1247"/>
      <c r="K44" s="1247"/>
      <c r="L44" s="1247"/>
      <c r="M44" s="1247"/>
      <c r="N44" s="1247"/>
      <c r="O44" s="1247"/>
      <c r="P44" s="1247"/>
      <c r="Q44" s="1247"/>
      <c r="R44" s="1247"/>
      <c r="S44" s="1247"/>
      <c r="T44" s="1247"/>
      <c r="U44" s="1247"/>
      <c r="V44" s="1247"/>
      <c r="W44" s="1247"/>
      <c r="X44" s="1247"/>
      <c r="Y44" s="1247"/>
      <c r="Z44" s="1247"/>
      <c r="AA44" s="1247"/>
      <c r="AB44" s="1247"/>
      <c r="AC44" s="1247"/>
      <c r="AD44" s="1247"/>
      <c r="AE44" s="1247"/>
      <c r="AF44" s="1247"/>
      <c r="AG44" s="1247"/>
      <c r="AH44" s="1247"/>
      <c r="AI44" s="1247"/>
      <c r="AJ44" s="1247"/>
      <c r="AK44" s="1247"/>
      <c r="AL44" s="95"/>
      <c r="AM44" s="95"/>
      <c r="AN44" s="95"/>
      <c r="AO44" s="95"/>
      <c r="AP44" s="95"/>
      <c r="AQ44" s="95"/>
      <c r="AR44" s="95"/>
      <c r="AS44" s="95"/>
    </row>
    <row r="45" spans="1:45" s="15" customFormat="1" ht="23.25" x14ac:dyDescent="0.2">
      <c r="A45" s="52"/>
      <c r="B45" s="979" t="s">
        <v>303</v>
      </c>
      <c r="C45" s="394"/>
      <c r="D45" s="47"/>
      <c r="E45" s="1247"/>
      <c r="F45" s="1247"/>
      <c r="G45" s="1247"/>
      <c r="H45" s="1247"/>
      <c r="I45" s="1247"/>
      <c r="J45" s="1247"/>
      <c r="K45" s="1247"/>
      <c r="L45" s="1247"/>
      <c r="M45" s="1247"/>
      <c r="N45" s="1247"/>
      <c r="O45" s="1247"/>
      <c r="P45" s="1247"/>
      <c r="Q45" s="1247"/>
      <c r="R45" s="1247"/>
      <c r="S45" s="1247"/>
      <c r="T45" s="1247"/>
      <c r="U45" s="1247"/>
      <c r="V45" s="1247"/>
      <c r="W45" s="1247"/>
      <c r="X45" s="1247"/>
      <c r="Y45" s="1247"/>
      <c r="Z45" s="1247"/>
      <c r="AA45" s="1247"/>
      <c r="AB45" s="1247"/>
      <c r="AC45" s="1247"/>
      <c r="AD45" s="1247"/>
      <c r="AE45" s="1247"/>
      <c r="AF45" s="1247"/>
      <c r="AG45" s="1247"/>
      <c r="AH45" s="1247"/>
      <c r="AI45" s="1247"/>
      <c r="AJ45" s="1247"/>
      <c r="AK45" s="1247"/>
      <c r="AL45" s="95"/>
      <c r="AM45" s="95"/>
      <c r="AN45" s="95"/>
      <c r="AO45" s="95"/>
      <c r="AP45" s="95"/>
      <c r="AQ45" s="95"/>
      <c r="AR45" s="95"/>
      <c r="AS45" s="95"/>
    </row>
    <row r="46" spans="1:45" s="15" customFormat="1" ht="23.25" x14ac:dyDescent="0.2">
      <c r="A46" s="52"/>
      <c r="B46" s="979" t="s">
        <v>304</v>
      </c>
      <c r="C46" s="394"/>
      <c r="D46" s="33"/>
      <c r="E46" s="1247"/>
      <c r="F46" s="1247"/>
      <c r="G46" s="1247"/>
      <c r="H46" s="1247"/>
      <c r="I46" s="1247"/>
      <c r="J46" s="1247"/>
      <c r="K46" s="1247"/>
      <c r="L46" s="1247"/>
      <c r="M46" s="1247"/>
      <c r="N46" s="1247"/>
      <c r="O46" s="1247"/>
      <c r="P46" s="1247"/>
      <c r="Q46" s="1247"/>
      <c r="R46" s="1247"/>
      <c r="S46" s="1247"/>
      <c r="T46" s="1247"/>
      <c r="U46" s="1247"/>
      <c r="V46" s="1247"/>
      <c r="W46" s="1247"/>
      <c r="X46" s="1247"/>
      <c r="Y46" s="1247"/>
      <c r="Z46" s="1247"/>
      <c r="AA46" s="1247"/>
      <c r="AB46" s="1247"/>
      <c r="AC46" s="1247"/>
      <c r="AD46" s="1247"/>
      <c r="AE46" s="1247"/>
      <c r="AF46" s="1247"/>
      <c r="AG46" s="1247"/>
      <c r="AH46" s="1247"/>
      <c r="AI46" s="1247"/>
      <c r="AJ46" s="1247"/>
      <c r="AK46" s="1247"/>
      <c r="AL46" s="95"/>
      <c r="AM46" s="95"/>
      <c r="AN46" s="95"/>
      <c r="AO46" s="95"/>
      <c r="AP46" s="95"/>
      <c r="AQ46" s="95"/>
      <c r="AR46" s="95"/>
      <c r="AS46" s="95"/>
    </row>
    <row r="47" spans="1:45" s="15" customFormat="1" ht="23.25" x14ac:dyDescent="0.2">
      <c r="A47" s="52"/>
      <c r="B47" s="979" t="s">
        <v>167</v>
      </c>
      <c r="C47" s="394"/>
      <c r="D47" s="33"/>
      <c r="E47" s="1247"/>
      <c r="F47" s="1247"/>
      <c r="G47" s="1247"/>
      <c r="H47" s="1247"/>
      <c r="I47" s="1247"/>
      <c r="J47" s="1247"/>
      <c r="K47" s="1247"/>
      <c r="L47" s="1247"/>
      <c r="M47" s="1247"/>
      <c r="N47" s="1247"/>
      <c r="O47" s="1247"/>
      <c r="P47" s="1247"/>
      <c r="Q47" s="1247"/>
      <c r="R47" s="1247"/>
      <c r="S47" s="1247"/>
      <c r="T47" s="1247"/>
      <c r="U47" s="1247"/>
      <c r="V47" s="1247"/>
      <c r="W47" s="1247"/>
      <c r="X47" s="1247"/>
      <c r="Y47" s="1247"/>
      <c r="Z47" s="1247"/>
      <c r="AA47" s="1247"/>
      <c r="AB47" s="1247"/>
      <c r="AC47" s="1247"/>
      <c r="AD47" s="1247"/>
      <c r="AE47" s="1247"/>
      <c r="AF47" s="1247"/>
      <c r="AG47" s="1247"/>
      <c r="AH47" s="1247"/>
      <c r="AI47" s="1247"/>
      <c r="AJ47" s="1247"/>
      <c r="AK47" s="1247"/>
      <c r="AL47" s="95"/>
      <c r="AM47" s="95"/>
      <c r="AN47" s="95"/>
      <c r="AO47" s="95"/>
      <c r="AP47" s="95"/>
      <c r="AQ47" s="95"/>
      <c r="AR47" s="95"/>
      <c r="AS47" s="95"/>
    </row>
    <row r="48" spans="1:45" s="15" customFormat="1" ht="23.25" x14ac:dyDescent="0.2">
      <c r="A48" s="52"/>
      <c r="B48" s="979" t="s">
        <v>309</v>
      </c>
      <c r="C48" s="394"/>
      <c r="D48" s="33"/>
      <c r="E48" s="1247"/>
      <c r="F48" s="1247"/>
      <c r="G48" s="1247"/>
      <c r="H48" s="1247"/>
      <c r="I48" s="1247"/>
      <c r="J48" s="1247"/>
      <c r="K48" s="1247"/>
      <c r="L48" s="1247"/>
      <c r="M48" s="1247"/>
      <c r="N48" s="1247"/>
      <c r="O48" s="1247"/>
      <c r="P48" s="1247"/>
      <c r="Q48" s="1247"/>
      <c r="R48" s="1247"/>
      <c r="S48" s="1247"/>
      <c r="T48" s="1247"/>
      <c r="U48" s="1247"/>
      <c r="V48" s="1247"/>
      <c r="W48" s="1247"/>
      <c r="X48" s="1247"/>
      <c r="Y48" s="1247"/>
      <c r="Z48" s="1247"/>
      <c r="AA48" s="1247"/>
      <c r="AB48" s="1247"/>
      <c r="AC48" s="1247"/>
      <c r="AD48" s="1247"/>
      <c r="AE48" s="1247"/>
      <c r="AF48" s="1247"/>
      <c r="AG48" s="1247"/>
      <c r="AH48" s="1247"/>
      <c r="AI48" s="1247"/>
      <c r="AJ48" s="1247"/>
      <c r="AK48" s="1247"/>
      <c r="AL48" s="95"/>
      <c r="AM48" s="95"/>
      <c r="AN48" s="95"/>
      <c r="AO48" s="95"/>
      <c r="AP48" s="95"/>
      <c r="AQ48" s="95"/>
      <c r="AR48" s="95"/>
      <c r="AS48" s="95"/>
    </row>
    <row r="49" spans="1:45" s="15" customFormat="1" ht="23.25" x14ac:dyDescent="0.2">
      <c r="A49" s="52"/>
      <c r="B49" s="979" t="s">
        <v>305</v>
      </c>
      <c r="C49" s="394"/>
      <c r="D49" s="33"/>
      <c r="E49" s="1247"/>
      <c r="F49" s="1247"/>
      <c r="G49" s="1247"/>
      <c r="H49" s="1247"/>
      <c r="I49" s="1247"/>
      <c r="J49" s="1247"/>
      <c r="K49" s="1247"/>
      <c r="L49" s="1247"/>
      <c r="M49" s="1247"/>
      <c r="N49" s="1247"/>
      <c r="O49" s="1247"/>
      <c r="P49" s="1247"/>
      <c r="Q49" s="1247"/>
      <c r="R49" s="1247"/>
      <c r="S49" s="1247"/>
      <c r="T49" s="1247"/>
      <c r="U49" s="1247"/>
      <c r="V49" s="1247"/>
      <c r="W49" s="1247"/>
      <c r="X49" s="1247"/>
      <c r="Y49" s="1247"/>
      <c r="Z49" s="1247"/>
      <c r="AA49" s="1247"/>
      <c r="AB49" s="1247"/>
      <c r="AC49" s="1247"/>
      <c r="AD49" s="1247"/>
      <c r="AE49" s="1247"/>
      <c r="AF49" s="1247"/>
      <c r="AG49" s="1247"/>
      <c r="AH49" s="1247"/>
      <c r="AI49" s="1247"/>
      <c r="AJ49" s="1247"/>
      <c r="AK49" s="1247"/>
      <c r="AL49" s="95"/>
      <c r="AM49" s="95"/>
      <c r="AN49" s="95"/>
      <c r="AO49" s="95"/>
      <c r="AP49" s="95"/>
      <c r="AQ49" s="95"/>
      <c r="AR49" s="95"/>
      <c r="AS49" s="95"/>
    </row>
    <row r="50" spans="1:45" s="484" customFormat="1" ht="30" x14ac:dyDescent="0.4">
      <c r="A50" s="52"/>
      <c r="B50" s="979" t="s">
        <v>166</v>
      </c>
      <c r="C50" s="394"/>
      <c r="D50" s="483"/>
      <c r="E50" s="482"/>
      <c r="F50" s="482"/>
      <c r="G50" s="1247"/>
      <c r="H50" s="1247"/>
      <c r="I50" s="1247"/>
      <c r="J50" s="1247"/>
      <c r="K50" s="1247"/>
      <c r="L50" s="1247"/>
      <c r="M50" s="1247"/>
      <c r="N50" s="1247"/>
      <c r="O50" s="1247"/>
      <c r="P50" s="1247"/>
      <c r="Q50" s="1247"/>
      <c r="R50" s="1247"/>
      <c r="S50" s="1247"/>
      <c r="T50" s="1247"/>
      <c r="U50" s="1247"/>
      <c r="V50" s="1247"/>
      <c r="W50" s="1247"/>
      <c r="X50" s="1247"/>
      <c r="Y50" s="1247"/>
      <c r="Z50" s="1247"/>
      <c r="AA50" s="1247"/>
      <c r="AB50" s="1247"/>
      <c r="AC50" s="482"/>
      <c r="AD50" s="482"/>
      <c r="AE50" s="482"/>
      <c r="AF50" s="482"/>
      <c r="AG50" s="482"/>
      <c r="AH50" s="482"/>
      <c r="AI50" s="482"/>
      <c r="AQ50" s="485"/>
    </row>
    <row r="51" spans="1:45" s="484" customFormat="1" ht="30" x14ac:dyDescent="0.4">
      <c r="A51" s="52"/>
      <c r="B51" s="979" t="s">
        <v>306</v>
      </c>
      <c r="C51" s="394"/>
      <c r="D51" s="483"/>
      <c r="E51" s="482"/>
      <c r="F51" s="482"/>
      <c r="G51" s="1247"/>
      <c r="H51" s="1247"/>
      <c r="I51" s="1247"/>
      <c r="J51" s="1247"/>
      <c r="K51" s="1247"/>
      <c r="L51" s="1247"/>
      <c r="M51" s="1247"/>
      <c r="N51" s="1247"/>
      <c r="O51" s="1247"/>
      <c r="P51" s="1247"/>
      <c r="Q51" s="1247"/>
      <c r="R51" s="1247"/>
      <c r="S51" s="1247"/>
      <c r="T51" s="1247"/>
      <c r="U51" s="1247"/>
      <c r="V51" s="1247"/>
      <c r="W51" s="1247"/>
      <c r="X51" s="1247"/>
      <c r="Y51" s="1247"/>
      <c r="Z51" s="1247"/>
      <c r="AA51" s="1247"/>
      <c r="AB51" s="1247"/>
      <c r="AC51" s="482"/>
      <c r="AD51" s="482"/>
      <c r="AE51" s="482"/>
      <c r="AF51" s="482"/>
      <c r="AG51" s="482"/>
      <c r="AH51" s="482"/>
      <c r="AI51" s="482"/>
      <c r="AQ51" s="485"/>
    </row>
    <row r="52" spans="1:45" s="484" customFormat="1" ht="30" x14ac:dyDescent="0.4">
      <c r="A52" s="52"/>
      <c r="B52" s="980" t="s">
        <v>139</v>
      </c>
      <c r="C52" s="394"/>
      <c r="D52" s="483"/>
      <c r="E52" s="482"/>
      <c r="F52" s="482"/>
      <c r="G52" s="1247"/>
      <c r="H52" s="1247"/>
      <c r="I52" s="1247"/>
      <c r="J52" s="1247"/>
      <c r="K52" s="1247"/>
      <c r="L52" s="1247"/>
      <c r="M52" s="1247"/>
      <c r="N52" s="1247"/>
      <c r="O52" s="1247"/>
      <c r="P52" s="1247"/>
      <c r="Q52" s="1247"/>
      <c r="R52" s="1247"/>
      <c r="S52" s="1247"/>
      <c r="T52" s="1247"/>
      <c r="U52" s="1247"/>
      <c r="V52" s="1247"/>
      <c r="W52" s="1247"/>
      <c r="X52" s="1247"/>
      <c r="Y52" s="1247"/>
      <c r="Z52" s="1247"/>
      <c r="AA52" s="1247"/>
      <c r="AB52" s="1247"/>
      <c r="AC52" s="482"/>
      <c r="AD52" s="482"/>
      <c r="AE52" s="482"/>
      <c r="AF52" s="482"/>
      <c r="AG52" s="482"/>
      <c r="AH52" s="482"/>
      <c r="AI52" s="482"/>
      <c r="AQ52" s="485"/>
    </row>
    <row r="53" spans="1:45" s="484" customFormat="1" ht="30" x14ac:dyDescent="0.4">
      <c r="A53" s="52"/>
      <c r="B53" s="54"/>
      <c r="C53" s="53"/>
      <c r="D53" s="483"/>
      <c r="E53" s="482"/>
      <c r="F53" s="482"/>
      <c r="G53" s="1247"/>
      <c r="H53" s="1247"/>
      <c r="I53" s="1247"/>
      <c r="J53" s="1247"/>
      <c r="K53" s="1247"/>
      <c r="L53" s="1247"/>
      <c r="M53" s="1247"/>
      <c r="N53" s="1247"/>
      <c r="O53" s="1247"/>
      <c r="P53" s="1247"/>
      <c r="Q53" s="1247"/>
      <c r="R53" s="1247"/>
      <c r="S53" s="1247"/>
      <c r="T53" s="1247"/>
      <c r="U53" s="1247"/>
      <c r="V53" s="1247"/>
      <c r="W53" s="1247"/>
      <c r="X53" s="1247"/>
      <c r="Y53" s="1247"/>
      <c r="Z53" s="1247"/>
      <c r="AA53" s="1247"/>
      <c r="AB53" s="1247"/>
      <c r="AC53" s="482"/>
      <c r="AD53" s="482"/>
      <c r="AE53" s="482"/>
      <c r="AF53" s="482"/>
      <c r="AG53" s="482"/>
      <c r="AH53" s="482"/>
      <c r="AI53" s="482"/>
      <c r="AQ53" s="485"/>
    </row>
    <row r="54" spans="1:45" s="484" customFormat="1" ht="30.75" thickBot="1" x14ac:dyDescent="0.45">
      <c r="A54" s="501"/>
      <c r="B54" s="502" t="s">
        <v>673</v>
      </c>
      <c r="C54" s="503"/>
      <c r="D54" s="483"/>
      <c r="E54" s="482"/>
      <c r="F54" s="482"/>
      <c r="G54" s="1247"/>
      <c r="H54" s="1247"/>
      <c r="I54" s="1247"/>
      <c r="J54" s="1247"/>
      <c r="K54" s="1247"/>
      <c r="L54" s="1247"/>
      <c r="M54" s="1247"/>
      <c r="N54" s="1247"/>
      <c r="O54" s="1247"/>
      <c r="P54" s="1247"/>
      <c r="Q54" s="1247"/>
      <c r="R54" s="1247"/>
      <c r="S54" s="1247"/>
      <c r="T54" s="1247"/>
      <c r="U54" s="1247"/>
      <c r="V54" s="1247"/>
      <c r="W54" s="1247"/>
      <c r="X54" s="1247"/>
      <c r="Y54" s="1247"/>
      <c r="Z54" s="1247"/>
      <c r="AA54" s="1247"/>
      <c r="AB54" s="1247"/>
      <c r="AC54" s="482"/>
      <c r="AD54" s="482"/>
      <c r="AE54" s="482"/>
      <c r="AF54" s="482"/>
      <c r="AG54" s="482"/>
      <c r="AH54" s="482"/>
      <c r="AI54" s="482"/>
      <c r="AQ54" s="485"/>
    </row>
    <row r="55" spans="1:45" s="484" customFormat="1" ht="30" x14ac:dyDescent="0.4">
      <c r="A55" s="1247"/>
      <c r="B55" s="1247"/>
      <c r="C55" s="1247"/>
      <c r="D55" s="483"/>
      <c r="E55" s="482"/>
      <c r="F55" s="1247"/>
      <c r="G55" s="1247"/>
      <c r="H55" s="1247"/>
      <c r="I55" s="1247"/>
      <c r="J55" s="1247"/>
      <c r="K55" s="1247"/>
      <c r="L55" s="1247"/>
      <c r="M55" s="1247"/>
      <c r="N55" s="1247"/>
      <c r="O55" s="1247"/>
      <c r="P55" s="1247"/>
      <c r="Q55" s="1247"/>
      <c r="R55" s="1247"/>
      <c r="S55" s="1247"/>
      <c r="T55" s="1247"/>
      <c r="U55" s="1247"/>
      <c r="V55" s="1247"/>
      <c r="W55" s="1247"/>
      <c r="X55" s="1247"/>
      <c r="Y55" s="1247"/>
      <c r="Z55" s="1247"/>
      <c r="AA55" s="1247"/>
      <c r="AB55" s="1247"/>
      <c r="AC55" s="482"/>
      <c r="AD55" s="482"/>
      <c r="AE55" s="482"/>
      <c r="AF55" s="482"/>
      <c r="AG55" s="482"/>
      <c r="AH55" s="482"/>
      <c r="AI55" s="482"/>
      <c r="AQ55" s="485"/>
    </row>
    <row r="56" spans="1:45" s="484" customFormat="1" ht="30" x14ac:dyDescent="0.4">
      <c r="A56" s="1247"/>
      <c r="B56" s="1247"/>
      <c r="C56" s="1247"/>
      <c r="D56" s="483"/>
      <c r="E56" s="482"/>
      <c r="F56" s="1247"/>
      <c r="G56" s="1247"/>
      <c r="H56" s="1247"/>
      <c r="I56" s="1247"/>
      <c r="J56" s="1247"/>
      <c r="K56" s="1247"/>
      <c r="L56" s="1247"/>
      <c r="M56" s="1247"/>
      <c r="N56" s="1247"/>
      <c r="O56" s="1247"/>
      <c r="P56" s="1247"/>
      <c r="Q56" s="1247"/>
      <c r="R56" s="1247"/>
      <c r="S56" s="1247"/>
      <c r="T56" s="1247"/>
      <c r="U56" s="1247"/>
      <c r="V56" s="1247"/>
      <c r="W56" s="1247"/>
      <c r="X56" s="1247"/>
      <c r="Y56" s="1247"/>
      <c r="Z56" s="1247"/>
      <c r="AA56" s="1247"/>
      <c r="AB56" s="1247"/>
      <c r="AC56" s="482"/>
      <c r="AD56" s="482"/>
      <c r="AE56" s="482"/>
      <c r="AF56" s="482"/>
      <c r="AG56" s="482"/>
      <c r="AH56" s="482"/>
      <c r="AI56" s="482"/>
      <c r="AQ56" s="485"/>
    </row>
    <row r="57" spans="1:45" s="484" customFormat="1" ht="30" x14ac:dyDescent="0.4">
      <c r="A57" s="1247"/>
      <c r="B57" s="1247"/>
      <c r="C57" s="1247"/>
      <c r="D57" s="483"/>
      <c r="E57" s="482"/>
      <c r="F57" s="1247"/>
      <c r="G57" s="1247"/>
      <c r="H57" s="1247"/>
      <c r="I57" s="1247"/>
      <c r="J57" s="1247"/>
      <c r="K57" s="1247"/>
      <c r="L57" s="1247"/>
      <c r="M57" s="1247"/>
      <c r="N57" s="1247"/>
      <c r="O57" s="1247"/>
      <c r="P57" s="1247"/>
      <c r="Q57" s="1247"/>
      <c r="R57" s="1247"/>
      <c r="S57" s="1247"/>
      <c r="T57" s="1247"/>
      <c r="U57" s="1247"/>
      <c r="V57" s="1247"/>
      <c r="W57" s="1247"/>
      <c r="X57" s="1247"/>
      <c r="Y57" s="1247"/>
      <c r="Z57" s="1247"/>
      <c r="AA57" s="1247"/>
      <c r="AB57" s="1247"/>
      <c r="AC57" s="482"/>
      <c r="AD57" s="482"/>
      <c r="AE57" s="482"/>
      <c r="AF57" s="482"/>
      <c r="AG57" s="482"/>
      <c r="AH57" s="482"/>
      <c r="AI57" s="482"/>
      <c r="AQ57" s="485"/>
    </row>
  </sheetData>
  <mergeCells count="133">
    <mergeCell ref="F41:AE41"/>
    <mergeCell ref="F42:AE42"/>
    <mergeCell ref="V22:V25"/>
    <mergeCell ref="AB11:AB14"/>
    <mergeCell ref="L22:L25"/>
    <mergeCell ref="AA22:AA25"/>
    <mergeCell ref="P34:P37"/>
    <mergeCell ref="Q34:Q37"/>
    <mergeCell ref="R34:R37"/>
    <mergeCell ref="X34:AB35"/>
    <mergeCell ref="X36:AB37"/>
    <mergeCell ref="G37:G39"/>
    <mergeCell ref="F32:F34"/>
    <mergeCell ref="S32:W37"/>
    <mergeCell ref="H34:H37"/>
    <mergeCell ref="I34:I37"/>
    <mergeCell ref="J34:J37"/>
    <mergeCell ref="K34:K37"/>
    <mergeCell ref="L34:L37"/>
    <mergeCell ref="M34:M37"/>
    <mergeCell ref="N34:N37"/>
    <mergeCell ref="O34:O37"/>
    <mergeCell ref="AA27:AA30"/>
    <mergeCell ref="AB27:AB30"/>
    <mergeCell ref="Z22:Z25"/>
    <mergeCell ref="X22:X25"/>
    <mergeCell ref="H31:L33"/>
    <mergeCell ref="N31:R33"/>
    <mergeCell ref="S31:W31"/>
    <mergeCell ref="X31:AB33"/>
    <mergeCell ref="U27:U30"/>
    <mergeCell ref="V27:V30"/>
    <mergeCell ref="W27:W30"/>
    <mergeCell ref="Y27:Y30"/>
    <mergeCell ref="Z27:Z30"/>
    <mergeCell ref="O27:O30"/>
    <mergeCell ref="P27:P30"/>
    <mergeCell ref="Q27:Q30"/>
    <mergeCell ref="R27:R30"/>
    <mergeCell ref="S27:S30"/>
    <mergeCell ref="T27:T30"/>
    <mergeCell ref="Q22:Q25"/>
    <mergeCell ref="R22:R25"/>
    <mergeCell ref="F27:F29"/>
    <mergeCell ref="H27:H30"/>
    <mergeCell ref="I27:I30"/>
    <mergeCell ref="J27:J30"/>
    <mergeCell ref="K27:K30"/>
    <mergeCell ref="L27:L30"/>
    <mergeCell ref="Y22:Y25"/>
    <mergeCell ref="H20:L21"/>
    <mergeCell ref="N20:R21"/>
    <mergeCell ref="S20:W21"/>
    <mergeCell ref="X20:AB21"/>
    <mergeCell ref="AC20:AG21"/>
    <mergeCell ref="E22:E25"/>
    <mergeCell ref="H22:H25"/>
    <mergeCell ref="I22:I25"/>
    <mergeCell ref="K22:K25"/>
    <mergeCell ref="AB22:AB25"/>
    <mergeCell ref="AC22:AG30"/>
    <mergeCell ref="H26:L26"/>
    <mergeCell ref="N26:R26"/>
    <mergeCell ref="S26:W26"/>
    <mergeCell ref="X26:AB26"/>
    <mergeCell ref="N27:N30"/>
    <mergeCell ref="S22:S25"/>
    <mergeCell ref="T22:T25"/>
    <mergeCell ref="U22:U25"/>
    <mergeCell ref="W22:W25"/>
    <mergeCell ref="J22:J25"/>
    <mergeCell ref="N22:N25"/>
    <mergeCell ref="O22:O25"/>
    <mergeCell ref="P22:P25"/>
    <mergeCell ref="Z16:Z19"/>
    <mergeCell ref="AA16:AA19"/>
    <mergeCell ref="AB16:AB19"/>
    <mergeCell ref="AC16:AG19"/>
    <mergeCell ref="S18:W18"/>
    <mergeCell ref="S19:W19"/>
    <mergeCell ref="P16:P19"/>
    <mergeCell ref="Q16:Q19"/>
    <mergeCell ref="R16:R19"/>
    <mergeCell ref="S16:W17"/>
    <mergeCell ref="Y16:Y19"/>
    <mergeCell ref="J16:J19"/>
    <mergeCell ref="I16:I19"/>
    <mergeCell ref="K16:K19"/>
    <mergeCell ref="L16:L19"/>
    <mergeCell ref="N16:N19"/>
    <mergeCell ref="O16:O19"/>
    <mergeCell ref="AJ13:AJ14"/>
    <mergeCell ref="H14:L14"/>
    <mergeCell ref="AC14:AG14"/>
    <mergeCell ref="H15:L15"/>
    <mergeCell ref="N15:R15"/>
    <mergeCell ref="S15:W15"/>
    <mergeCell ref="X15:AB15"/>
    <mergeCell ref="AC15:AG15"/>
    <mergeCell ref="Y11:Y14"/>
    <mergeCell ref="Z11:Z14"/>
    <mergeCell ref="AA11:AA14"/>
    <mergeCell ref="AC11:AG13"/>
    <mergeCell ref="H13:L13"/>
    <mergeCell ref="S11:S14"/>
    <mergeCell ref="T11:T14"/>
    <mergeCell ref="U11:U14"/>
    <mergeCell ref="V11:V14"/>
    <mergeCell ref="W11:W14"/>
    <mergeCell ref="X11:X14"/>
    <mergeCell ref="H11:L12"/>
    <mergeCell ref="N11:N14"/>
    <mergeCell ref="O11:O14"/>
    <mergeCell ref="Q11:Q14"/>
    <mergeCell ref="R11:R14"/>
    <mergeCell ref="AC8:AG8"/>
    <mergeCell ref="E9:E10"/>
    <mergeCell ref="F9:F10"/>
    <mergeCell ref="H9:L10"/>
    <mergeCell ref="N9:R10"/>
    <mergeCell ref="S9:W10"/>
    <mergeCell ref="X9:AB10"/>
    <mergeCell ref="AC9:AG10"/>
    <mergeCell ref="E2:E4"/>
    <mergeCell ref="F2:AG3"/>
    <mergeCell ref="B4:B6"/>
    <mergeCell ref="F4:Z5"/>
    <mergeCell ref="AJ5:AJ8"/>
    <mergeCell ref="F6:Z6"/>
    <mergeCell ref="G8:L8"/>
    <mergeCell ref="M8:R8"/>
    <mergeCell ref="S8:W8"/>
    <mergeCell ref="X8:AB8"/>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J16:J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Y27:Y30" location="'TGAI Agenda'!A1" tooltip="Fast Initial Link Setup" display="FILS"/>
    <hyperlink ref="Y16:Y19" location="'TGAI Agenda'!A1" tooltip="Fast Initial Link Setup" display="FILS"/>
    <hyperlink ref="X22:X25" location="JTC1!A1" tooltip="JTC1 Agenda" display="JTC1"/>
    <hyperlink ref="W22:W25" location="'TGad Agenda'!A1" tooltip="Task Group AD Agenda" display="AD"/>
    <hyperlink ref="U22:U25" location="'802.11 WLAN Graphic'!A1" tooltip="Task Group af Agenda - WG11 TVWS" display="AF"/>
    <hyperlink ref="O11:O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J22:J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 ref="V22:V25" location="'TGac Agenda'!A1" tooltip="Task Group AC Agenda" display="AC"/>
    <hyperlink ref="V27:V30" location="'TGac Agenda'!A1" tooltip="Task Group AC Agenda" display="AC"/>
    <hyperlink ref="V11:V14" location="'TGac Agenda'!A1" tooltip="Task Group AC Agenda" display="AC"/>
    <hyperlink ref="Y22:Y25" location="'ISD SG'!A1" tooltip="Service Discovery SG" display="ISD SG"/>
    <hyperlink ref="L22:L25" location="'TGad Agenda'!A1" tooltip="Task Group AD Agenda" display="AD"/>
    <hyperlink ref="AA11:AA14" location="'TGac Agenda'!A1" tooltip="Task Group AC Agenda" display="AC"/>
    <hyperlink ref="AA16:AA19" location="'TGac Agenda'!A1" tooltip="Task Group AC Agenda" display="AC"/>
    <hyperlink ref="AA27:AA30" location="'TGac Agenda'!A1" tooltip="Task Group AC Agenda" display="AC"/>
    <hyperlink ref="AB11:AB14" location="TGAH!A1" tooltip="S1G Study Group" display="AH"/>
    <hyperlink ref="AB16:AB19" location="TGAH!A1" tooltip="S1G Study Group" display="AH"/>
    <hyperlink ref="AB27:AB30" location="TGAH!A1" tooltip="S1G Study Group" display="AH"/>
    <hyperlink ref="AA22:AA25" location="'TGac Agenda'!A1" tooltip="Task Group AC Agenda" display="AC"/>
    <hyperlink ref="X11:X14" location="'C60G SG'!A1" tooltip="C60g Study Group " display="C60G"/>
    <hyperlink ref="Y11:Y14" location="'TGAI Agenda'!A1" tooltip="Fast Initial Link Setup" display="FILS"/>
  </hyperlinks>
  <pageMargins left="0.25" right="0.25" top="0.75" bottom="0.75" header="0.3" footer="0.3"/>
  <pageSetup scale="25" orientation="landscape" r:id="rId11"/>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O61"/>
  <sheetViews>
    <sheetView zoomScale="75" zoomScaleNormal="75" workbookViewId="0">
      <selection activeCell="F8" sqref="F8:N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12.140625" customWidth="1"/>
    <col min="15" max="15" width="12" customWidth="1"/>
  </cols>
  <sheetData>
    <row r="1" spans="1:15" ht="15.75" x14ac:dyDescent="0.2">
      <c r="A1" s="1139"/>
      <c r="B1" s="537" t="s">
        <v>673</v>
      </c>
      <c r="C1" s="1140"/>
    </row>
    <row r="2" spans="1:15" ht="18.75" customHeight="1" thickBot="1" x14ac:dyDescent="0.25">
      <c r="A2" s="500"/>
      <c r="B2" s="954"/>
      <c r="C2" s="53"/>
      <c r="E2" s="1558" t="s">
        <v>496</v>
      </c>
      <c r="F2" s="1559"/>
      <c r="G2" s="1559"/>
      <c r="H2" s="1559"/>
      <c r="I2" s="1559"/>
      <c r="J2" s="1559"/>
      <c r="K2" s="1559"/>
      <c r="L2" s="1559"/>
      <c r="M2" s="1559"/>
      <c r="N2" s="1559"/>
    </row>
    <row r="3" spans="1:15" ht="18.75" customHeight="1" thickBot="1" x14ac:dyDescent="0.25">
      <c r="A3" s="500"/>
      <c r="B3" s="235" t="s">
        <v>82</v>
      </c>
      <c r="C3" s="53"/>
      <c r="E3" s="1560" t="s">
        <v>360</v>
      </c>
      <c r="F3" s="1561"/>
      <c r="G3" s="1561"/>
      <c r="H3" s="1561"/>
      <c r="I3" s="1561"/>
      <c r="J3" s="1561"/>
      <c r="K3" s="1561"/>
      <c r="L3" s="1561"/>
      <c r="M3" s="1561"/>
      <c r="N3" s="1561"/>
    </row>
    <row r="4" spans="1:15" ht="19.5" customHeight="1" x14ac:dyDescent="0.2">
      <c r="A4" s="500"/>
      <c r="B4" s="1250" t="str">
        <f>Title!$B$4</f>
        <v>R6</v>
      </c>
      <c r="C4" s="53"/>
      <c r="E4" s="1562" t="s">
        <v>507</v>
      </c>
      <c r="F4" s="1559"/>
      <c r="G4" s="1559"/>
      <c r="H4" s="1559"/>
      <c r="I4" s="1559"/>
      <c r="J4" s="1559"/>
      <c r="K4" s="1559"/>
      <c r="L4" s="1559"/>
      <c r="M4" s="1559"/>
      <c r="N4" s="1559"/>
    </row>
    <row r="5" spans="1:15" ht="15.75" x14ac:dyDescent="0.25">
      <c r="A5" s="500"/>
      <c r="B5" s="1251"/>
      <c r="C5" s="53"/>
      <c r="E5" s="521"/>
      <c r="F5" s="241" t="s">
        <v>6</v>
      </c>
      <c r="G5" s="1555" t="s">
        <v>499</v>
      </c>
      <c r="H5" s="1556"/>
      <c r="I5" s="1556"/>
      <c r="J5" s="1556"/>
      <c r="K5" s="1556"/>
      <c r="L5" s="1556"/>
      <c r="M5" s="1556"/>
      <c r="N5" s="1556"/>
    </row>
    <row r="6" spans="1:15" ht="16.5" thickBot="1" x14ac:dyDescent="0.3">
      <c r="A6" s="500"/>
      <c r="B6" s="1252"/>
      <c r="C6" s="53"/>
      <c r="E6" s="381"/>
      <c r="F6" s="241" t="s">
        <v>6</v>
      </c>
      <c r="G6" s="1555" t="s">
        <v>500</v>
      </c>
      <c r="H6" s="1556"/>
      <c r="I6" s="1556"/>
      <c r="J6" s="1556"/>
      <c r="K6" s="1556"/>
      <c r="L6" s="1556"/>
      <c r="M6" s="1556"/>
      <c r="N6" s="1556"/>
    </row>
    <row r="7" spans="1:15" ht="16.5" thickBot="1" x14ac:dyDescent="0.3">
      <c r="A7" s="500"/>
      <c r="B7" s="54"/>
      <c r="C7" s="431"/>
      <c r="E7" s="381"/>
      <c r="F7" s="241" t="s">
        <v>6</v>
      </c>
      <c r="G7" s="1555"/>
      <c r="H7" s="1556"/>
      <c r="I7" s="1556"/>
      <c r="J7" s="1556"/>
      <c r="K7" s="1556"/>
      <c r="L7" s="1556"/>
      <c r="M7" s="1556"/>
      <c r="N7" s="1556"/>
    </row>
    <row r="8" spans="1:15" ht="20.25" x14ac:dyDescent="0.25">
      <c r="A8" s="500"/>
      <c r="B8" s="955" t="s">
        <v>136</v>
      </c>
      <c r="C8" s="392"/>
      <c r="E8" s="242"/>
      <c r="F8" s="1557" t="s">
        <v>701</v>
      </c>
      <c r="G8" s="1557"/>
      <c r="H8" s="1557"/>
      <c r="I8" s="1557"/>
      <c r="J8" s="1557"/>
      <c r="K8" s="1557"/>
      <c r="L8" s="1557"/>
      <c r="M8" s="1557"/>
      <c r="N8" s="1557"/>
    </row>
    <row r="9" spans="1:15" ht="20.25" x14ac:dyDescent="0.2">
      <c r="A9" s="500"/>
      <c r="B9" s="956" t="s">
        <v>163</v>
      </c>
      <c r="C9" s="392"/>
      <c r="E9" s="140"/>
      <c r="F9" s="18"/>
      <c r="G9" s="18"/>
      <c r="H9" s="18"/>
      <c r="I9" s="18"/>
      <c r="J9" s="18"/>
      <c r="K9" s="18"/>
      <c r="L9" s="141"/>
      <c r="M9" s="142" t="s">
        <v>275</v>
      </c>
      <c r="N9" s="143" t="s">
        <v>120</v>
      </c>
    </row>
    <row r="10" spans="1:15" ht="20.25" x14ac:dyDescent="0.2">
      <c r="A10" s="500"/>
      <c r="B10" s="535"/>
      <c r="C10" s="538"/>
      <c r="E10" s="26"/>
      <c r="F10" s="144"/>
      <c r="G10" s="17">
        <v>1</v>
      </c>
      <c r="H10" s="22"/>
      <c r="I10" s="22" t="s">
        <v>467</v>
      </c>
      <c r="J10" s="145" t="s">
        <v>208</v>
      </c>
      <c r="K10" s="16" t="s">
        <v>1</v>
      </c>
      <c r="L10" s="146"/>
      <c r="M10" s="147">
        <v>0.4375</v>
      </c>
      <c r="N10" s="148">
        <v>5</v>
      </c>
    </row>
    <row r="11" spans="1:15" ht="20.25" x14ac:dyDescent="0.2">
      <c r="A11" s="500"/>
      <c r="B11" s="957" t="s">
        <v>501</v>
      </c>
      <c r="C11" s="392"/>
      <c r="E11" s="140"/>
      <c r="F11" s="149"/>
      <c r="G11" s="1">
        <f>G10+1</f>
        <v>2</v>
      </c>
      <c r="H11" s="1" t="s">
        <v>62</v>
      </c>
      <c r="I11" s="150" t="s">
        <v>508</v>
      </c>
      <c r="J11" s="5"/>
      <c r="K11" s="1"/>
      <c r="L11" s="141"/>
      <c r="M11" s="151">
        <f>M10+TIME(0,N10,0)</f>
        <v>0.44097222222222221</v>
      </c>
      <c r="N11" s="152">
        <v>110</v>
      </c>
    </row>
    <row r="12" spans="1:15" ht="20.25" x14ac:dyDescent="0.2">
      <c r="A12" s="52"/>
      <c r="B12" s="536" t="s">
        <v>502</v>
      </c>
      <c r="C12" s="53"/>
      <c r="E12" s="4"/>
      <c r="F12" s="317"/>
      <c r="G12" s="7">
        <f>G11+1</f>
        <v>3</v>
      </c>
      <c r="H12" s="7" t="s">
        <v>2</v>
      </c>
      <c r="I12" s="284" t="s">
        <v>211</v>
      </c>
      <c r="J12" s="505"/>
      <c r="K12" s="7"/>
      <c r="L12" s="146"/>
      <c r="M12" s="153">
        <f>M11+TIME(0,N11,0)</f>
        <v>0.51736111111111105</v>
      </c>
      <c r="N12" s="539">
        <v>5</v>
      </c>
      <c r="O12" s="146"/>
    </row>
    <row r="13" spans="1:15" ht="15.75" x14ac:dyDescent="0.2">
      <c r="A13" s="500"/>
      <c r="B13" s="958" t="s">
        <v>189</v>
      </c>
      <c r="C13" s="392"/>
    </row>
    <row r="14" spans="1:15" ht="15.75" x14ac:dyDescent="0.2">
      <c r="A14" s="52"/>
      <c r="B14" s="959" t="s">
        <v>299</v>
      </c>
      <c r="C14" s="392"/>
    </row>
    <row r="15" spans="1:15" ht="15.75" x14ac:dyDescent="0.2">
      <c r="A15" s="52"/>
      <c r="B15" s="960" t="s">
        <v>335</v>
      </c>
      <c r="C15" s="392"/>
    </row>
    <row r="16" spans="1:15" ht="23.25" customHeight="1" x14ac:dyDescent="0.2">
      <c r="A16" s="52"/>
      <c r="B16" s="961" t="s">
        <v>420</v>
      </c>
      <c r="C16" s="393"/>
    </row>
    <row r="17" spans="1:3" ht="15.75" x14ac:dyDescent="0.2">
      <c r="A17" s="52"/>
      <c r="B17" s="962" t="s">
        <v>445</v>
      </c>
      <c r="C17" s="339"/>
    </row>
    <row r="18" spans="1:3" x14ac:dyDescent="0.2">
      <c r="A18" s="52"/>
      <c r="B18" s="54"/>
      <c r="C18" s="53"/>
    </row>
    <row r="19" spans="1:3" ht="15.75" x14ac:dyDescent="0.2">
      <c r="A19" s="500"/>
      <c r="B19" s="957" t="s">
        <v>505</v>
      </c>
      <c r="C19" s="392"/>
    </row>
    <row r="20" spans="1:3" ht="15.75" x14ac:dyDescent="0.2">
      <c r="A20" s="52"/>
      <c r="B20" s="536" t="s">
        <v>506</v>
      </c>
      <c r="C20" s="53"/>
    </row>
    <row r="21" spans="1:3" ht="15.75" x14ac:dyDescent="0.2">
      <c r="A21" s="500"/>
      <c r="B21" s="963" t="s">
        <v>295</v>
      </c>
      <c r="C21" s="392"/>
    </row>
    <row r="22" spans="1:3" ht="15.75" x14ac:dyDescent="0.25">
      <c r="A22" s="52"/>
      <c r="B22" s="1141" t="s">
        <v>334</v>
      </c>
      <c r="C22" s="392"/>
    </row>
    <row r="23" spans="1:3" ht="15.75" x14ac:dyDescent="0.25">
      <c r="A23" s="52"/>
      <c r="B23" s="965" t="s">
        <v>353</v>
      </c>
      <c r="C23" s="392"/>
    </row>
    <row r="24" spans="1:3" ht="15.75" x14ac:dyDescent="0.2">
      <c r="A24" s="52"/>
      <c r="B24" s="1137" t="s">
        <v>352</v>
      </c>
      <c r="C24" s="392"/>
    </row>
    <row r="25" spans="1:3" ht="15.75" x14ac:dyDescent="0.2">
      <c r="A25" s="52"/>
      <c r="B25" s="1138" t="s">
        <v>422</v>
      </c>
      <c r="C25" s="392"/>
    </row>
    <row r="26" spans="1:3" ht="15.75" x14ac:dyDescent="0.25">
      <c r="A26" s="52"/>
      <c r="B26" s="1143" t="s">
        <v>423</v>
      </c>
      <c r="C26" s="392"/>
    </row>
    <row r="27" spans="1:3" ht="15.75" x14ac:dyDescent="0.2">
      <c r="A27" s="52"/>
      <c r="B27" s="1142" t="s">
        <v>38</v>
      </c>
      <c r="C27" s="392"/>
    </row>
    <row r="28" spans="1:3" ht="18" x14ac:dyDescent="0.2">
      <c r="A28" s="52"/>
      <c r="B28" s="970" t="s">
        <v>32</v>
      </c>
      <c r="C28" s="392"/>
    </row>
    <row r="29" spans="1:3" x14ac:dyDescent="0.2">
      <c r="A29" s="52"/>
      <c r="B29" s="54"/>
      <c r="C29" s="53"/>
    </row>
    <row r="30" spans="1:3" x14ac:dyDescent="0.2">
      <c r="A30" s="52"/>
      <c r="B30" s="54"/>
      <c r="C30" s="53"/>
    </row>
    <row r="31" spans="1:3" x14ac:dyDescent="0.2">
      <c r="A31" s="52"/>
      <c r="B31" s="54"/>
      <c r="C31" s="53"/>
    </row>
    <row r="32" spans="1:3"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66" workbookViewId="0"/>
  </sheetViews>
  <sheetFormatPr defaultRowHeight="15.75" customHeight="1" x14ac:dyDescent="0.2"/>
  <cols>
    <col min="1" max="1" width="1.42578125" customWidth="1"/>
    <col min="2" max="2" width="13.5703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x14ac:dyDescent="0.2">
      <c r="A1" s="1139"/>
      <c r="B1" s="537" t="s">
        <v>673</v>
      </c>
      <c r="C1" s="1140"/>
      <c r="E1" s="248"/>
      <c r="F1" s="248"/>
      <c r="G1" s="248"/>
      <c r="H1" s="248"/>
      <c r="I1" s="248"/>
      <c r="J1" s="248"/>
      <c r="K1" s="248"/>
      <c r="L1" s="248"/>
      <c r="M1" s="249"/>
    </row>
    <row r="2" spans="1:14" ht="15.75" customHeight="1" thickBot="1" x14ac:dyDescent="0.25">
      <c r="A2" s="500"/>
      <c r="B2" s="954"/>
      <c r="C2" s="53"/>
      <c r="E2" s="411"/>
      <c r="F2" s="1563" t="s">
        <v>363</v>
      </c>
      <c r="G2" s="1563"/>
      <c r="H2" s="1563"/>
      <c r="I2" s="1563"/>
      <c r="J2" s="1563"/>
      <c r="K2" s="1563"/>
      <c r="L2" s="1563"/>
      <c r="M2" s="1563"/>
    </row>
    <row r="3" spans="1:14" ht="15.75" customHeight="1" thickBot="1" x14ac:dyDescent="0.25">
      <c r="A3" s="500"/>
      <c r="B3" s="235" t="s">
        <v>82</v>
      </c>
      <c r="C3" s="53"/>
      <c r="E3" s="250"/>
      <c r="F3" s="1564"/>
      <c r="G3" s="1564"/>
      <c r="H3" s="1564"/>
      <c r="I3" s="1564"/>
      <c r="J3" s="1564"/>
      <c r="K3" s="1564"/>
      <c r="L3" s="1564"/>
      <c r="M3" s="1564"/>
    </row>
    <row r="4" spans="1:14" ht="15.75" customHeight="1" x14ac:dyDescent="0.2">
      <c r="A4" s="500"/>
      <c r="B4" s="1250" t="str">
        <f>Title!$B$4</f>
        <v>R6</v>
      </c>
      <c r="C4" s="53"/>
      <c r="E4" s="251"/>
      <c r="F4" s="1565" t="s">
        <v>424</v>
      </c>
      <c r="G4" s="1565"/>
      <c r="H4" s="1565"/>
      <c r="I4" s="1565"/>
      <c r="J4" s="1565"/>
      <c r="K4" s="1565"/>
      <c r="L4" s="1565"/>
      <c r="M4" s="1565"/>
    </row>
    <row r="5" spans="1:14" ht="15.75" customHeight="1" x14ac:dyDescent="0.2">
      <c r="A5" s="500"/>
      <c r="B5" s="1251"/>
      <c r="C5" s="53"/>
      <c r="E5" s="542"/>
      <c r="F5" s="543" t="s">
        <v>6</v>
      </c>
      <c r="G5" s="544" t="s">
        <v>391</v>
      </c>
      <c r="H5" s="545"/>
      <c r="I5" s="546"/>
      <c r="J5" s="546"/>
      <c r="K5" s="546"/>
      <c r="L5" s="546"/>
      <c r="M5" s="547"/>
    </row>
    <row r="6" spans="1:14" ht="15.75" customHeight="1" thickBot="1" x14ac:dyDescent="0.25">
      <c r="A6" s="500"/>
      <c r="B6" s="1252"/>
      <c r="C6" s="53"/>
      <c r="E6" s="542"/>
      <c r="F6" s="543" t="s">
        <v>6</v>
      </c>
      <c r="G6" s="544" t="s">
        <v>391</v>
      </c>
      <c r="H6" s="546"/>
      <c r="I6" s="546"/>
      <c r="J6" s="546"/>
      <c r="K6" s="546"/>
      <c r="L6" s="546"/>
      <c r="M6" s="547"/>
    </row>
    <row r="7" spans="1:14" ht="15.75" customHeight="1" thickBot="1" x14ac:dyDescent="0.25">
      <c r="A7" s="500"/>
      <c r="B7" s="54"/>
      <c r="C7" s="431"/>
      <c r="E7" s="542"/>
      <c r="F7" s="543" t="s">
        <v>6</v>
      </c>
      <c r="G7" s="544" t="s">
        <v>560</v>
      </c>
      <c r="H7" s="546"/>
      <c r="I7" s="546"/>
      <c r="J7" s="546"/>
      <c r="K7" s="546"/>
      <c r="L7" s="546"/>
      <c r="M7" s="547"/>
    </row>
    <row r="8" spans="1:14" ht="15.75" customHeight="1" x14ac:dyDescent="0.2">
      <c r="A8" s="500"/>
      <c r="B8" s="955" t="s">
        <v>136</v>
      </c>
      <c r="C8" s="392"/>
      <c r="E8" s="548"/>
      <c r="F8" s="548"/>
      <c r="G8" s="548"/>
      <c r="H8" s="548"/>
      <c r="I8" s="548"/>
      <c r="J8" s="548"/>
      <c r="K8" s="549"/>
      <c r="L8" s="548"/>
      <c r="M8" s="550"/>
    </row>
    <row r="9" spans="1:14" ht="15.75" customHeight="1" x14ac:dyDescent="0.2">
      <c r="A9" s="500"/>
      <c r="B9" s="956" t="s">
        <v>163</v>
      </c>
      <c r="C9" s="392"/>
      <c r="E9" s="551"/>
      <c r="F9" s="1566" t="s">
        <v>561</v>
      </c>
      <c r="G9" s="1566"/>
      <c r="H9" s="1566"/>
      <c r="I9" s="1566"/>
      <c r="J9" s="1566"/>
      <c r="K9" s="1566"/>
      <c r="L9" s="1566"/>
      <c r="M9" s="1566"/>
      <c r="N9" s="1566"/>
    </row>
    <row r="10" spans="1:14" ht="15.75" customHeight="1" x14ac:dyDescent="0.2">
      <c r="A10" s="500"/>
      <c r="B10" s="535"/>
      <c r="C10" s="538"/>
      <c r="E10" s="552"/>
      <c r="F10" s="553"/>
      <c r="G10" s="554"/>
      <c r="H10" s="554"/>
      <c r="I10" s="554"/>
      <c r="J10" s="554"/>
      <c r="K10" s="554"/>
      <c r="L10" s="554"/>
      <c r="M10" s="555"/>
    </row>
    <row r="11" spans="1:14" ht="15.75" customHeight="1" x14ac:dyDescent="0.2">
      <c r="A11" s="500"/>
      <c r="B11" s="957" t="s">
        <v>501</v>
      </c>
      <c r="C11" s="392"/>
      <c r="E11" s="252"/>
      <c r="F11" s="252"/>
      <c r="G11" s="803">
        <v>1</v>
      </c>
      <c r="H11" s="556" t="s">
        <v>0</v>
      </c>
      <c r="I11" s="557" t="s">
        <v>84</v>
      </c>
      <c r="J11" s="557" t="s">
        <v>208</v>
      </c>
      <c r="K11" s="557" t="s">
        <v>85</v>
      </c>
      <c r="L11" s="558">
        <v>1</v>
      </c>
      <c r="M11" s="559">
        <v>0.33333333333333331</v>
      </c>
    </row>
    <row r="12" spans="1:14" ht="15.75" customHeight="1" x14ac:dyDescent="0.2">
      <c r="A12" s="52"/>
      <c r="B12" s="536" t="s">
        <v>502</v>
      </c>
      <c r="C12" s="53"/>
      <c r="E12" s="560"/>
      <c r="F12" s="560"/>
      <c r="G12" s="804">
        <v>2</v>
      </c>
      <c r="H12" s="561" t="s">
        <v>0</v>
      </c>
      <c r="I12" s="561" t="s">
        <v>364</v>
      </c>
      <c r="J12" s="562" t="s">
        <v>208</v>
      </c>
      <c r="K12" s="562" t="s">
        <v>85</v>
      </c>
      <c r="L12" s="563">
        <v>1</v>
      </c>
      <c r="M12" s="564">
        <f t="shared" ref="M12:M22" si="0">M11+TIME(0,L11,0)</f>
        <v>0.33402777777777776</v>
      </c>
    </row>
    <row r="13" spans="1:14" ht="15.75" customHeight="1" x14ac:dyDescent="0.2">
      <c r="A13" s="500"/>
      <c r="B13" s="958" t="s">
        <v>189</v>
      </c>
      <c r="C13" s="392"/>
      <c r="E13" s="101"/>
      <c r="F13" s="101"/>
      <c r="G13" s="805">
        <v>3</v>
      </c>
      <c r="H13" s="565" t="s">
        <v>0</v>
      </c>
      <c r="I13" s="566" t="s">
        <v>365</v>
      </c>
      <c r="J13" s="567" t="s">
        <v>208</v>
      </c>
      <c r="K13" s="567" t="s">
        <v>85</v>
      </c>
      <c r="L13" s="568">
        <v>1</v>
      </c>
      <c r="M13" s="569">
        <f t="shared" si="0"/>
        <v>0.3347222222222222</v>
      </c>
    </row>
    <row r="14" spans="1:14" ht="15.75" customHeight="1" x14ac:dyDescent="0.2">
      <c r="A14" s="52"/>
      <c r="B14" s="959" t="s">
        <v>299</v>
      </c>
      <c r="C14" s="392"/>
      <c r="E14" s="560"/>
      <c r="F14" s="560"/>
      <c r="G14" s="570">
        <v>3.1</v>
      </c>
      <c r="H14" s="561" t="s">
        <v>0</v>
      </c>
      <c r="I14" s="571" t="s">
        <v>366</v>
      </c>
      <c r="J14" s="562" t="s">
        <v>208</v>
      </c>
      <c r="K14" s="562" t="s">
        <v>85</v>
      </c>
      <c r="L14" s="563">
        <v>1</v>
      </c>
      <c r="M14" s="564">
        <f t="shared" si="0"/>
        <v>0.33541666666666664</v>
      </c>
    </row>
    <row r="15" spans="1:14" ht="15.75" customHeight="1" x14ac:dyDescent="0.2">
      <c r="A15" s="52"/>
      <c r="B15" s="960" t="s">
        <v>335</v>
      </c>
      <c r="C15" s="392"/>
      <c r="E15" s="101"/>
      <c r="F15" s="101"/>
      <c r="G15" s="805">
        <v>4</v>
      </c>
      <c r="H15" s="565" t="s">
        <v>0</v>
      </c>
      <c r="I15" s="572" t="s">
        <v>367</v>
      </c>
      <c r="J15" s="567" t="s">
        <v>208</v>
      </c>
      <c r="K15" s="567" t="s">
        <v>85</v>
      </c>
      <c r="L15" s="568">
        <v>1</v>
      </c>
      <c r="M15" s="569">
        <f t="shared" si="0"/>
        <v>0.33611111111111108</v>
      </c>
    </row>
    <row r="16" spans="1:14" ht="15.75" customHeight="1" x14ac:dyDescent="0.2">
      <c r="A16" s="52"/>
      <c r="B16" s="961" t="s">
        <v>420</v>
      </c>
      <c r="C16" s="393"/>
      <c r="E16" s="560"/>
      <c r="F16" s="560"/>
      <c r="G16" s="573">
        <v>5</v>
      </c>
      <c r="H16" s="562" t="s">
        <v>49</v>
      </c>
      <c r="I16" s="562" t="s">
        <v>562</v>
      </c>
      <c r="J16" s="562" t="s">
        <v>208</v>
      </c>
      <c r="K16" s="562" t="s">
        <v>85</v>
      </c>
      <c r="L16" s="563">
        <v>1</v>
      </c>
      <c r="M16" s="564">
        <f t="shared" si="0"/>
        <v>0.33680555555555552</v>
      </c>
    </row>
    <row r="17" spans="1:13" ht="15.75" customHeight="1" x14ac:dyDescent="0.2">
      <c r="A17" s="52"/>
      <c r="B17" s="962" t="s">
        <v>445</v>
      </c>
      <c r="C17" s="339"/>
      <c r="E17" s="101"/>
      <c r="F17" s="101"/>
      <c r="G17" s="574">
        <v>5.0999999999999996</v>
      </c>
      <c r="H17" s="567" t="s">
        <v>49</v>
      </c>
      <c r="I17" s="566" t="s">
        <v>563</v>
      </c>
      <c r="J17" s="567" t="s">
        <v>208</v>
      </c>
      <c r="K17" s="567" t="s">
        <v>85</v>
      </c>
      <c r="L17" s="568">
        <v>1</v>
      </c>
      <c r="M17" s="569">
        <f t="shared" si="0"/>
        <v>0.33749999999999997</v>
      </c>
    </row>
    <row r="18" spans="1:13" ht="15.75" customHeight="1" x14ac:dyDescent="0.2">
      <c r="A18" s="52"/>
      <c r="B18" s="54"/>
      <c r="C18" s="53"/>
      <c r="E18" s="560"/>
      <c r="F18" s="560"/>
      <c r="G18" s="573">
        <v>5.2</v>
      </c>
      <c r="H18" s="562" t="s">
        <v>49</v>
      </c>
      <c r="I18" s="571" t="s">
        <v>368</v>
      </c>
      <c r="J18" s="562" t="s">
        <v>208</v>
      </c>
      <c r="K18" s="562" t="s">
        <v>85</v>
      </c>
      <c r="L18" s="563">
        <v>0</v>
      </c>
      <c r="M18" s="564">
        <f t="shared" si="0"/>
        <v>0.33819444444444441</v>
      </c>
    </row>
    <row r="19" spans="1:13" ht="15.75" customHeight="1" x14ac:dyDescent="0.2">
      <c r="A19" s="500"/>
      <c r="B19" s="957" t="s">
        <v>505</v>
      </c>
      <c r="C19" s="392"/>
      <c r="E19" s="101"/>
      <c r="F19" s="101"/>
      <c r="G19" s="574">
        <v>6</v>
      </c>
      <c r="H19" s="567" t="s">
        <v>62</v>
      </c>
      <c r="I19" s="567" t="s">
        <v>369</v>
      </c>
      <c r="J19" s="567" t="s">
        <v>208</v>
      </c>
      <c r="K19" s="567" t="s">
        <v>85</v>
      </c>
      <c r="L19" s="568">
        <v>1</v>
      </c>
      <c r="M19" s="569">
        <f t="shared" si="0"/>
        <v>0.33819444444444441</v>
      </c>
    </row>
    <row r="20" spans="1:13" ht="15.75" customHeight="1" x14ac:dyDescent="0.2">
      <c r="A20" s="52"/>
      <c r="B20" s="536" t="s">
        <v>506</v>
      </c>
      <c r="C20" s="53"/>
      <c r="E20" s="560"/>
      <c r="F20" s="560"/>
      <c r="G20" s="573">
        <v>7</v>
      </c>
      <c r="H20" s="562" t="s">
        <v>62</v>
      </c>
      <c r="I20" s="562" t="s">
        <v>370</v>
      </c>
      <c r="J20" s="562" t="s">
        <v>208</v>
      </c>
      <c r="K20" s="562"/>
      <c r="L20" s="563">
        <v>30</v>
      </c>
      <c r="M20" s="564">
        <f t="shared" si="0"/>
        <v>0.33888888888888885</v>
      </c>
    </row>
    <row r="21" spans="1:13" ht="15.75" customHeight="1" x14ac:dyDescent="0.2">
      <c r="A21" s="500"/>
      <c r="B21" s="963" t="s">
        <v>295</v>
      </c>
      <c r="C21" s="392"/>
      <c r="E21" s="101"/>
      <c r="F21" s="101"/>
      <c r="G21" s="574">
        <v>8</v>
      </c>
      <c r="H21" s="567" t="s">
        <v>62</v>
      </c>
      <c r="I21" s="567" t="s">
        <v>370</v>
      </c>
      <c r="J21" s="567" t="s">
        <v>6</v>
      </c>
      <c r="K21" s="567"/>
      <c r="L21" s="568">
        <v>82</v>
      </c>
      <c r="M21" s="569">
        <f t="shared" si="0"/>
        <v>0.35972222222222217</v>
      </c>
    </row>
    <row r="22" spans="1:13" ht="15.75" customHeight="1" x14ac:dyDescent="0.25">
      <c r="A22" s="52"/>
      <c r="B22" s="1141" t="s">
        <v>334</v>
      </c>
      <c r="C22" s="392"/>
      <c r="E22" s="560"/>
      <c r="F22" s="560"/>
      <c r="G22" s="806">
        <v>11</v>
      </c>
      <c r="H22" s="581" t="s">
        <v>0</v>
      </c>
      <c r="I22" s="575" t="s">
        <v>211</v>
      </c>
      <c r="J22" s="581" t="s">
        <v>208</v>
      </c>
      <c r="K22" s="562" t="s">
        <v>85</v>
      </c>
      <c r="L22" s="582"/>
      <c r="M22" s="564">
        <f t="shared" si="0"/>
        <v>0.41666666666666663</v>
      </c>
    </row>
    <row r="23" spans="1:13" ht="15.75" customHeight="1" x14ac:dyDescent="0.25">
      <c r="A23" s="52"/>
      <c r="B23" s="965" t="s">
        <v>353</v>
      </c>
      <c r="C23" s="392"/>
      <c r="E23" s="560"/>
      <c r="F23" s="560"/>
      <c r="G23" s="806"/>
      <c r="H23" s="581"/>
      <c r="I23" s="575"/>
      <c r="J23" s="581"/>
      <c r="K23" s="581"/>
      <c r="L23" s="582"/>
      <c r="M23" s="583"/>
    </row>
    <row r="24" spans="1:13" ht="15.75" customHeight="1" x14ac:dyDescent="0.2">
      <c r="A24" s="52"/>
      <c r="B24" s="1137" t="s">
        <v>352</v>
      </c>
      <c r="C24" s="392"/>
      <c r="E24" s="576"/>
      <c r="F24" s="576"/>
      <c r="G24" s="576"/>
      <c r="H24" s="576"/>
      <c r="I24" s="576"/>
      <c r="J24" s="576"/>
      <c r="K24" s="576"/>
      <c r="L24" s="577"/>
      <c r="M24" s="578"/>
    </row>
    <row r="25" spans="1:13" ht="15.75" customHeight="1" x14ac:dyDescent="0.2">
      <c r="A25" s="52"/>
      <c r="B25" s="1138" t="s">
        <v>422</v>
      </c>
      <c r="C25" s="392"/>
      <c r="E25" s="579"/>
      <c r="F25" s="579"/>
      <c r="G25" s="579"/>
      <c r="H25" s="579"/>
      <c r="I25" s="579"/>
      <c r="J25" s="579"/>
      <c r="K25" s="579"/>
      <c r="L25" s="579"/>
      <c r="M25" s="580"/>
    </row>
    <row r="26" spans="1:13" ht="15.75" customHeight="1" x14ac:dyDescent="0.25">
      <c r="A26" s="52"/>
      <c r="B26" s="1143" t="s">
        <v>423</v>
      </c>
      <c r="C26" s="392"/>
      <c r="E26" s="798"/>
      <c r="F26" s="798"/>
      <c r="G26" s="798"/>
      <c r="H26" s="798"/>
      <c r="I26" s="798"/>
      <c r="J26" s="798"/>
      <c r="K26" s="798"/>
      <c r="L26" s="798"/>
      <c r="M26" s="798"/>
    </row>
    <row r="27" spans="1:13" ht="15.75" customHeight="1" x14ac:dyDescent="0.2">
      <c r="A27" s="52"/>
      <c r="B27" s="1142" t="s">
        <v>38</v>
      </c>
      <c r="C27" s="392"/>
      <c r="E27" s="798"/>
      <c r="F27" s="798"/>
      <c r="G27" s="798"/>
      <c r="H27" s="798"/>
      <c r="I27" s="798"/>
      <c r="J27" s="798"/>
      <c r="K27" s="798"/>
      <c r="L27" s="798"/>
      <c r="M27" s="798"/>
    </row>
    <row r="28" spans="1:13" ht="15.75" customHeight="1" x14ac:dyDescent="0.2">
      <c r="A28" s="52"/>
      <c r="B28" s="970" t="s">
        <v>32</v>
      </c>
      <c r="C28" s="392"/>
      <c r="E28" s="798"/>
      <c r="F28" s="798"/>
      <c r="G28" s="798"/>
      <c r="H28" s="798"/>
      <c r="I28" s="798"/>
      <c r="J28" s="798"/>
      <c r="K28" s="798"/>
      <c r="L28" s="798"/>
      <c r="M28" s="798"/>
    </row>
    <row r="29" spans="1:13" ht="15.75" customHeight="1" x14ac:dyDescent="0.2">
      <c r="A29" s="52"/>
      <c r="B29" s="54"/>
      <c r="C29" s="53"/>
      <c r="E29" s="798"/>
      <c r="F29" s="798"/>
      <c r="G29" s="798"/>
      <c r="H29" s="798"/>
      <c r="I29" s="798"/>
      <c r="J29" s="798"/>
      <c r="K29" s="798"/>
      <c r="L29" s="798"/>
      <c r="M29" s="798"/>
    </row>
    <row r="30" spans="1:13" ht="15.75" customHeight="1" x14ac:dyDescent="0.2">
      <c r="A30" s="52"/>
      <c r="B30" s="54"/>
      <c r="C30" s="53"/>
      <c r="E30" s="798"/>
      <c r="F30" s="798"/>
      <c r="G30" s="798"/>
      <c r="H30" s="798"/>
      <c r="I30" s="798"/>
      <c r="J30" s="798"/>
      <c r="K30" s="798"/>
      <c r="L30" s="798"/>
      <c r="M30" s="798"/>
    </row>
    <row r="31" spans="1:13" ht="15.75" customHeight="1" x14ac:dyDescent="0.2">
      <c r="A31" s="52"/>
      <c r="B31" s="54"/>
      <c r="C31" s="53"/>
      <c r="E31" s="798"/>
      <c r="F31" s="798"/>
      <c r="G31" s="798"/>
      <c r="H31" s="798"/>
      <c r="I31" s="798"/>
      <c r="J31" s="798"/>
      <c r="K31" s="798"/>
      <c r="L31" s="798"/>
      <c r="M31" s="798"/>
    </row>
    <row r="32" spans="1:13" ht="15.75" customHeight="1" x14ac:dyDescent="0.2">
      <c r="A32" s="52"/>
      <c r="B32" s="54"/>
      <c r="C32" s="53"/>
      <c r="E32" s="798"/>
      <c r="F32" s="798"/>
      <c r="G32" s="798"/>
      <c r="H32" s="798"/>
      <c r="I32" s="798"/>
      <c r="J32" s="798"/>
      <c r="K32" s="798"/>
      <c r="L32" s="798"/>
      <c r="M32" s="798"/>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77" workbookViewId="0">
      <selection activeCell="K38" sqref="K3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39"/>
      <c r="B1" s="537" t="s">
        <v>673</v>
      </c>
      <c r="C1" s="1140"/>
    </row>
    <row r="2" spans="1:14" ht="18.75" customHeight="1" thickBot="1" x14ac:dyDescent="0.25">
      <c r="A2" s="500"/>
      <c r="B2" s="954"/>
      <c r="C2" s="53"/>
      <c r="E2" s="1567" t="s">
        <v>359</v>
      </c>
      <c r="F2" s="1567"/>
      <c r="G2" s="1567"/>
      <c r="H2" s="1567"/>
      <c r="I2" s="1567"/>
      <c r="J2" s="1567"/>
      <c r="K2" s="1567"/>
      <c r="L2" s="1567"/>
      <c r="M2" s="1567"/>
      <c r="N2" s="1567"/>
    </row>
    <row r="3" spans="1:14" ht="18.75" customHeight="1" thickBot="1" x14ac:dyDescent="0.25">
      <c r="A3" s="500"/>
      <c r="B3" s="235" t="s">
        <v>82</v>
      </c>
      <c r="C3" s="53"/>
      <c r="E3" s="1568" t="s">
        <v>360</v>
      </c>
      <c r="F3" s="1568"/>
      <c r="G3" s="1568"/>
      <c r="H3" s="1568"/>
      <c r="I3" s="1568"/>
      <c r="J3" s="1568"/>
      <c r="K3" s="1568"/>
      <c r="L3" s="1568"/>
      <c r="M3" s="1568"/>
      <c r="N3" s="1568"/>
    </row>
    <row r="4" spans="1:14" ht="19.5" customHeight="1" x14ac:dyDescent="0.2">
      <c r="A4" s="500"/>
      <c r="B4" s="1250" t="str">
        <f>Title!$B$4</f>
        <v>R6</v>
      </c>
      <c r="C4" s="53"/>
      <c r="E4" s="1569" t="s">
        <v>67</v>
      </c>
      <c r="F4" s="1569"/>
      <c r="G4" s="1569"/>
      <c r="H4" s="1569"/>
      <c r="I4" s="1569"/>
      <c r="J4" s="1569"/>
      <c r="K4" s="1569"/>
      <c r="L4" s="1569"/>
      <c r="M4" s="1569"/>
      <c r="N4" s="1569"/>
    </row>
    <row r="5" spans="1:14" ht="15.75" x14ac:dyDescent="0.25">
      <c r="A5" s="500"/>
      <c r="B5" s="1251"/>
      <c r="C5" s="53"/>
      <c r="E5" s="521"/>
      <c r="F5" s="241" t="s">
        <v>6</v>
      </c>
      <c r="G5" s="1555" t="s">
        <v>41</v>
      </c>
      <c r="H5" s="1556"/>
      <c r="I5" s="1556"/>
      <c r="J5" s="1556"/>
      <c r="K5" s="1556"/>
      <c r="L5" s="1556"/>
      <c r="M5" s="1556"/>
      <c r="N5" s="1556"/>
    </row>
    <row r="6" spans="1:14" ht="16.5" thickBot="1" x14ac:dyDescent="0.3">
      <c r="A6" s="500"/>
      <c r="B6" s="1252"/>
      <c r="C6" s="53"/>
      <c r="E6" s="381"/>
      <c r="F6" s="241" t="s">
        <v>6</v>
      </c>
      <c r="G6" s="1555" t="s">
        <v>465</v>
      </c>
      <c r="H6" s="1556"/>
      <c r="I6" s="1556"/>
      <c r="J6" s="1556"/>
      <c r="K6" s="1556"/>
      <c r="L6" s="1556"/>
      <c r="M6" s="1556"/>
      <c r="N6" s="1556"/>
    </row>
    <row r="7" spans="1:14" ht="16.5" thickBot="1" x14ac:dyDescent="0.3">
      <c r="A7" s="500"/>
      <c r="B7" s="54"/>
      <c r="C7" s="431"/>
      <c r="E7" s="381"/>
      <c r="F7" s="241" t="s">
        <v>6</v>
      </c>
      <c r="G7" s="1555" t="s">
        <v>466</v>
      </c>
      <c r="H7" s="1556"/>
      <c r="I7" s="1556"/>
      <c r="J7" s="1556"/>
      <c r="K7" s="1556"/>
      <c r="L7" s="1556"/>
      <c r="M7" s="1556"/>
      <c r="N7" s="1556"/>
    </row>
    <row r="8" spans="1:14" ht="20.25" x14ac:dyDescent="0.25">
      <c r="A8" s="500"/>
      <c r="B8" s="955" t="s">
        <v>136</v>
      </c>
      <c r="C8" s="392"/>
      <c r="E8" s="242"/>
      <c r="F8" s="1557" t="s">
        <v>581</v>
      </c>
      <c r="G8" s="1557"/>
      <c r="H8" s="1557"/>
      <c r="I8" s="1557"/>
      <c r="J8" s="1557"/>
      <c r="K8" s="1557"/>
      <c r="L8" s="1557"/>
      <c r="M8" s="1557"/>
      <c r="N8" s="1557"/>
    </row>
    <row r="9" spans="1:14" ht="20.25" x14ac:dyDescent="0.2">
      <c r="A9" s="500"/>
      <c r="B9" s="956" t="s">
        <v>163</v>
      </c>
      <c r="C9" s="392"/>
      <c r="E9" s="140"/>
      <c r="F9" s="816"/>
      <c r="G9" s="816"/>
      <c r="H9" s="816"/>
      <c r="I9" s="816"/>
      <c r="J9" s="816"/>
      <c r="K9" s="816"/>
      <c r="L9" s="141"/>
      <c r="M9" s="142" t="s">
        <v>275</v>
      </c>
      <c r="N9" s="819" t="s">
        <v>120</v>
      </c>
    </row>
    <row r="10" spans="1:14" ht="20.25" x14ac:dyDescent="0.2">
      <c r="A10" s="500"/>
      <c r="B10" s="535"/>
      <c r="C10" s="538"/>
      <c r="E10" s="26"/>
      <c r="F10" s="144"/>
      <c r="G10" s="815">
        <v>1</v>
      </c>
      <c r="H10" s="818"/>
      <c r="I10" s="818" t="s">
        <v>467</v>
      </c>
      <c r="J10" s="820" t="s">
        <v>208</v>
      </c>
      <c r="K10" s="814" t="s">
        <v>1</v>
      </c>
      <c r="L10" s="146"/>
      <c r="M10" s="821">
        <v>0.33333333333333331</v>
      </c>
      <c r="N10" s="822">
        <v>5</v>
      </c>
    </row>
    <row r="11" spans="1:14" ht="38.25" x14ac:dyDescent="0.2">
      <c r="A11" s="500"/>
      <c r="B11" s="957" t="s">
        <v>501</v>
      </c>
      <c r="C11" s="392"/>
      <c r="E11" s="140"/>
      <c r="F11" s="149"/>
      <c r="G11" s="811">
        <f>G10+1</f>
        <v>2</v>
      </c>
      <c r="H11" s="811" t="s">
        <v>62</v>
      </c>
      <c r="I11" s="150" t="s">
        <v>468</v>
      </c>
      <c r="J11" s="812" t="s">
        <v>208</v>
      </c>
      <c r="K11" s="811" t="s">
        <v>1</v>
      </c>
      <c r="L11" s="141"/>
      <c r="M11" s="823">
        <f>M10+TIME(0,N10,0)</f>
        <v>0.33680555555555552</v>
      </c>
      <c r="N11" s="824">
        <v>5</v>
      </c>
    </row>
    <row r="12" spans="1:14" ht="20.25" x14ac:dyDescent="0.2">
      <c r="A12" s="52"/>
      <c r="B12" s="536" t="s">
        <v>502</v>
      </c>
      <c r="C12" s="53"/>
      <c r="E12" s="26"/>
      <c r="F12" s="144"/>
      <c r="G12" s="813">
        <f>G11+1</f>
        <v>3</v>
      </c>
      <c r="H12" s="814" t="s">
        <v>62</v>
      </c>
      <c r="I12" s="818" t="s">
        <v>469</v>
      </c>
      <c r="J12" s="820" t="s">
        <v>208</v>
      </c>
      <c r="K12" s="814" t="s">
        <v>470</v>
      </c>
      <c r="L12" s="139"/>
      <c r="M12" s="825">
        <f>M11+TIME(0,N11,0)</f>
        <v>0.34027777777777773</v>
      </c>
      <c r="N12" s="822">
        <v>45</v>
      </c>
    </row>
    <row r="13" spans="1:14" ht="20.25" x14ac:dyDescent="0.2">
      <c r="A13" s="500"/>
      <c r="B13" s="958" t="s">
        <v>189</v>
      </c>
      <c r="C13" s="392"/>
      <c r="E13" s="140"/>
      <c r="F13" s="149"/>
      <c r="G13" s="811">
        <f>G12+1</f>
        <v>4</v>
      </c>
      <c r="H13" s="811" t="s">
        <v>5</v>
      </c>
      <c r="I13" s="817" t="s">
        <v>471</v>
      </c>
      <c r="J13" s="812" t="s">
        <v>208</v>
      </c>
      <c r="K13" s="811" t="s">
        <v>472</v>
      </c>
      <c r="L13" s="141"/>
      <c r="M13" s="823">
        <f>M12+TIME(0,N12,0)</f>
        <v>0.37152777777777773</v>
      </c>
      <c r="N13" s="824">
        <v>60</v>
      </c>
    </row>
    <row r="14" spans="1:14" ht="20.25" x14ac:dyDescent="0.2">
      <c r="A14" s="52"/>
      <c r="B14" s="959" t="s">
        <v>299</v>
      </c>
      <c r="C14" s="392"/>
      <c r="E14" s="26"/>
      <c r="F14" s="144"/>
      <c r="G14" s="814">
        <f>G13+1</f>
        <v>5</v>
      </c>
      <c r="H14" s="814" t="s">
        <v>2</v>
      </c>
      <c r="I14" s="818" t="s">
        <v>211</v>
      </c>
      <c r="J14" s="820" t="s">
        <v>208</v>
      </c>
      <c r="K14" s="814" t="s">
        <v>1</v>
      </c>
      <c r="L14" s="139"/>
      <c r="M14" s="825">
        <f>M13+TIME(0,N13,0)</f>
        <v>0.41319444444444442</v>
      </c>
      <c r="N14" s="822">
        <v>5</v>
      </c>
    </row>
    <row r="15" spans="1:14" ht="20.25" x14ac:dyDescent="0.2">
      <c r="A15" s="52"/>
      <c r="B15" s="960" t="s">
        <v>335</v>
      </c>
      <c r="C15" s="392"/>
      <c r="E15" s="140"/>
      <c r="F15" s="149"/>
      <c r="G15" s="811">
        <f>G14+1</f>
        <v>6</v>
      </c>
      <c r="H15" s="811"/>
      <c r="I15" s="817"/>
      <c r="J15" s="812" t="s">
        <v>208</v>
      </c>
      <c r="K15" s="811"/>
      <c r="L15" s="141"/>
      <c r="M15" s="823">
        <f>M14+TIME(0,N14,0)</f>
        <v>0.41666666666666663</v>
      </c>
      <c r="N15" s="824">
        <v>0</v>
      </c>
    </row>
    <row r="16" spans="1:14" ht="23.25" customHeight="1" x14ac:dyDescent="0.25">
      <c r="A16" s="52"/>
      <c r="B16" s="961" t="s">
        <v>420</v>
      </c>
      <c r="C16" s="393"/>
      <c r="E16" s="139"/>
      <c r="F16" s="522"/>
      <c r="G16" s="523"/>
      <c r="H16" s="524"/>
      <c r="I16" s="524"/>
      <c r="J16" s="524"/>
      <c r="K16" s="524"/>
      <c r="L16" s="524"/>
      <c r="M16" s="524"/>
      <c r="N16" s="524"/>
    </row>
    <row r="17" spans="1:14" ht="15.75" x14ac:dyDescent="0.2">
      <c r="A17" s="52"/>
      <c r="B17" s="962" t="s">
        <v>445</v>
      </c>
      <c r="C17" s="339"/>
      <c r="E17" s="798"/>
      <c r="F17" s="798"/>
      <c r="G17" s="798"/>
      <c r="H17" s="798"/>
      <c r="I17" s="798"/>
      <c r="J17" s="798"/>
      <c r="K17" s="798"/>
      <c r="L17" s="798"/>
      <c r="M17" s="798"/>
      <c r="N17" s="798"/>
    </row>
    <row r="18" spans="1:14" x14ac:dyDescent="0.2">
      <c r="A18" s="52"/>
      <c r="B18" s="54"/>
      <c r="C18" s="53"/>
      <c r="E18" s="798"/>
      <c r="F18" s="798"/>
      <c r="G18" s="798"/>
      <c r="H18" s="798"/>
      <c r="I18" s="798"/>
      <c r="J18" s="798"/>
      <c r="K18" s="798"/>
      <c r="L18" s="798"/>
      <c r="M18" s="798"/>
      <c r="N18" s="798"/>
    </row>
    <row r="19" spans="1:14" ht="15.75" x14ac:dyDescent="0.2">
      <c r="A19" s="500"/>
      <c r="B19" s="957" t="s">
        <v>505</v>
      </c>
      <c r="C19" s="392"/>
      <c r="E19" s="798"/>
      <c r="F19" s="798"/>
      <c r="G19" s="798"/>
      <c r="H19" s="798"/>
      <c r="I19" s="798"/>
      <c r="J19" s="798"/>
      <c r="K19" s="798"/>
      <c r="L19" s="798"/>
      <c r="M19" s="798"/>
      <c r="N19" s="798"/>
    </row>
    <row r="20" spans="1:14" ht="15.75" x14ac:dyDescent="0.2">
      <c r="A20" s="52"/>
      <c r="B20" s="536" t="s">
        <v>506</v>
      </c>
      <c r="C20" s="53"/>
      <c r="E20" s="798"/>
      <c r="F20" s="798"/>
      <c r="G20" s="798"/>
      <c r="H20" s="798"/>
      <c r="I20" s="798"/>
      <c r="J20" s="798"/>
      <c r="K20" s="798"/>
      <c r="L20" s="798"/>
      <c r="M20" s="798"/>
      <c r="N20" s="798"/>
    </row>
    <row r="21" spans="1:14" ht="15.75" x14ac:dyDescent="0.2">
      <c r="A21" s="500"/>
      <c r="B21" s="963" t="s">
        <v>295</v>
      </c>
      <c r="C21" s="392"/>
      <c r="E21" s="798"/>
      <c r="F21" s="798"/>
      <c r="G21" s="798"/>
      <c r="H21" s="798"/>
      <c r="I21" s="798"/>
      <c r="J21" s="798"/>
      <c r="K21" s="798"/>
      <c r="L21" s="798"/>
      <c r="M21" s="798"/>
      <c r="N21" s="798"/>
    </row>
    <row r="22" spans="1:14" ht="15.75" x14ac:dyDescent="0.25">
      <c r="A22" s="52"/>
      <c r="B22" s="1141" t="s">
        <v>334</v>
      </c>
      <c r="C22" s="392"/>
      <c r="E22" s="798"/>
      <c r="F22" s="798"/>
      <c r="G22" s="798"/>
      <c r="H22" s="798"/>
      <c r="I22" s="798"/>
      <c r="J22" s="798"/>
      <c r="K22" s="798"/>
      <c r="L22" s="798"/>
      <c r="M22" s="798"/>
      <c r="N22" s="798"/>
    </row>
    <row r="23" spans="1:14" ht="15.75" x14ac:dyDescent="0.25">
      <c r="A23" s="52"/>
      <c r="B23" s="965" t="s">
        <v>353</v>
      </c>
      <c r="C23" s="392"/>
      <c r="E23" s="798"/>
      <c r="F23" s="798"/>
      <c r="G23" s="798"/>
      <c r="H23" s="798"/>
      <c r="I23" s="798"/>
      <c r="J23" s="798"/>
      <c r="K23" s="798"/>
      <c r="L23" s="798"/>
      <c r="M23" s="798"/>
      <c r="N23" s="798"/>
    </row>
    <row r="24" spans="1:14" ht="15.75" x14ac:dyDescent="0.2">
      <c r="A24" s="52"/>
      <c r="B24" s="1137" t="s">
        <v>352</v>
      </c>
      <c r="C24" s="392"/>
      <c r="E24" s="798"/>
      <c r="F24" s="798"/>
      <c r="G24" s="798"/>
      <c r="H24" s="798"/>
      <c r="I24" s="798"/>
      <c r="J24" s="798"/>
      <c r="K24" s="798"/>
      <c r="L24" s="798"/>
      <c r="M24" s="798"/>
      <c r="N24" s="798"/>
    </row>
    <row r="25" spans="1:14" ht="15.75" x14ac:dyDescent="0.2">
      <c r="A25" s="52"/>
      <c r="B25" s="1138" t="s">
        <v>422</v>
      </c>
      <c r="C25" s="392"/>
      <c r="E25" s="798"/>
      <c r="F25" s="798"/>
      <c r="G25" s="798"/>
      <c r="H25" s="798"/>
      <c r="I25" s="798"/>
      <c r="J25" s="798"/>
      <c r="K25" s="798"/>
      <c r="L25" s="798"/>
      <c r="M25" s="798"/>
      <c r="N25" s="798"/>
    </row>
    <row r="26" spans="1:14" ht="15.75" x14ac:dyDescent="0.25">
      <c r="A26" s="52"/>
      <c r="B26" s="1143" t="s">
        <v>423</v>
      </c>
      <c r="C26" s="392"/>
      <c r="E26" s="798"/>
      <c r="F26" s="798"/>
      <c r="G26" s="798"/>
      <c r="H26" s="798"/>
      <c r="I26" s="798"/>
      <c r="J26" s="798"/>
      <c r="K26" s="798"/>
      <c r="L26" s="798"/>
      <c r="M26" s="798"/>
      <c r="N26" s="798"/>
    </row>
    <row r="27" spans="1:14" ht="15.75" x14ac:dyDescent="0.2">
      <c r="A27" s="52"/>
      <c r="B27" s="1142" t="s">
        <v>38</v>
      </c>
      <c r="C27" s="392"/>
      <c r="E27" s="243"/>
      <c r="F27" s="243"/>
      <c r="G27" s="826"/>
      <c r="H27" s="826"/>
      <c r="I27" s="817" t="s">
        <v>361</v>
      </c>
      <c r="J27" s="817"/>
      <c r="K27" s="817"/>
      <c r="L27" s="243"/>
      <c r="M27" s="829"/>
      <c r="N27" s="141"/>
    </row>
    <row r="28" spans="1:14" ht="18" x14ac:dyDescent="0.2">
      <c r="A28" s="52"/>
      <c r="B28" s="970" t="s">
        <v>32</v>
      </c>
      <c r="C28" s="392"/>
      <c r="E28" s="245"/>
      <c r="F28" s="245"/>
      <c r="G28" s="827"/>
      <c r="H28" s="827"/>
      <c r="I28" s="828" t="s">
        <v>362</v>
      </c>
      <c r="J28" s="827"/>
      <c r="K28" s="828"/>
      <c r="L28" s="245"/>
      <c r="M28" s="830"/>
      <c r="N28" s="798"/>
    </row>
    <row r="29" spans="1:14" x14ac:dyDescent="0.2">
      <c r="A29" s="52"/>
      <c r="B29" s="54"/>
      <c r="C29" s="53"/>
      <c r="E29" s="798"/>
      <c r="F29" s="798"/>
      <c r="G29" s="798"/>
      <c r="H29" s="798"/>
      <c r="I29" s="798"/>
      <c r="J29" s="798"/>
      <c r="K29" s="798"/>
      <c r="L29" s="831"/>
      <c r="M29" s="832"/>
      <c r="N29" s="798"/>
    </row>
    <row r="30" spans="1:14" x14ac:dyDescent="0.2">
      <c r="A30" s="52"/>
      <c r="B30" s="54"/>
      <c r="C30" s="53"/>
      <c r="E30" s="798"/>
      <c r="F30" s="798"/>
      <c r="G30" s="798"/>
      <c r="H30" s="798"/>
      <c r="I30" s="798"/>
      <c r="J30" s="798"/>
      <c r="K30" s="798"/>
      <c r="L30" s="831"/>
      <c r="M30" s="832"/>
      <c r="N30" s="798"/>
    </row>
    <row r="31" spans="1:14" x14ac:dyDescent="0.2">
      <c r="A31" s="52"/>
      <c r="B31" s="54"/>
      <c r="C31" s="53"/>
      <c r="E31" s="798"/>
      <c r="F31" s="798"/>
      <c r="G31" s="798"/>
      <c r="H31" s="798"/>
      <c r="I31" s="798"/>
      <c r="J31" s="798"/>
      <c r="K31" s="798"/>
      <c r="L31" s="831"/>
      <c r="M31" s="832"/>
      <c r="N31" s="798"/>
    </row>
    <row r="32" spans="1:14" x14ac:dyDescent="0.2">
      <c r="A32" s="52"/>
      <c r="B32" s="54"/>
      <c r="C32" s="53"/>
      <c r="E32" s="798"/>
      <c r="F32" s="798"/>
      <c r="G32" s="798"/>
      <c r="H32" s="798"/>
      <c r="I32" s="798"/>
      <c r="J32" s="798"/>
      <c r="K32" s="798"/>
      <c r="L32" s="798"/>
      <c r="M32" s="798"/>
      <c r="N32" s="798"/>
    </row>
    <row r="33" spans="1:14" ht="15.75" x14ac:dyDescent="0.2">
      <c r="A33" s="500"/>
      <c r="B33" s="957" t="s">
        <v>503</v>
      </c>
      <c r="C33" s="392"/>
      <c r="E33" s="798"/>
      <c r="F33" s="798"/>
      <c r="G33" s="798"/>
      <c r="H33" s="798"/>
      <c r="I33" s="798"/>
      <c r="J33" s="798"/>
      <c r="K33" s="798"/>
      <c r="L33" s="798"/>
      <c r="M33" s="798"/>
      <c r="N33" s="798"/>
    </row>
    <row r="34" spans="1:14" ht="15.75" x14ac:dyDescent="0.2">
      <c r="A34" s="52"/>
      <c r="B34" s="536" t="s">
        <v>504</v>
      </c>
      <c r="C34" s="53"/>
      <c r="E34" s="798"/>
      <c r="F34" s="798"/>
      <c r="G34" s="798"/>
      <c r="H34" s="798"/>
      <c r="I34" s="798"/>
      <c r="J34" s="798"/>
      <c r="K34" s="798"/>
      <c r="L34" s="798"/>
      <c r="M34" s="798"/>
      <c r="N34" s="798"/>
    </row>
    <row r="35" spans="1:14" ht="15.75" x14ac:dyDescent="0.2">
      <c r="A35" s="52"/>
      <c r="B35" s="1135" t="s">
        <v>544</v>
      </c>
      <c r="C35" s="392"/>
      <c r="E35" s="798"/>
      <c r="F35" s="798"/>
      <c r="G35" s="798"/>
      <c r="H35" s="798"/>
      <c r="I35" s="798"/>
      <c r="J35" s="798"/>
      <c r="K35" s="798"/>
      <c r="L35" s="798"/>
      <c r="M35" s="798"/>
      <c r="N35" s="798"/>
    </row>
    <row r="36" spans="1:14" ht="15.75" x14ac:dyDescent="0.2">
      <c r="A36" s="52"/>
      <c r="B36" s="1136" t="s">
        <v>498</v>
      </c>
      <c r="C36" s="392"/>
      <c r="E36" s="798"/>
      <c r="F36" s="798"/>
      <c r="G36" s="798"/>
      <c r="H36" s="798"/>
      <c r="I36" s="798"/>
      <c r="J36" s="798"/>
      <c r="K36" s="798"/>
      <c r="L36" s="798"/>
      <c r="M36" s="798"/>
      <c r="N36" s="798"/>
    </row>
    <row r="37" spans="1:14" x14ac:dyDescent="0.2">
      <c r="A37" s="52"/>
      <c r="B37" s="54"/>
      <c r="C37" s="53"/>
      <c r="E37" s="798"/>
      <c r="F37" s="798"/>
      <c r="G37" s="798"/>
      <c r="H37" s="798"/>
      <c r="I37" s="798"/>
      <c r="J37" s="798"/>
      <c r="K37" s="798"/>
      <c r="L37" s="798"/>
      <c r="M37" s="798"/>
      <c r="N37" s="798"/>
    </row>
    <row r="38" spans="1:14" ht="13.5" thickBot="1" x14ac:dyDescent="0.25">
      <c r="A38" s="52"/>
      <c r="B38" s="54"/>
      <c r="C38" s="53"/>
      <c r="E38" s="798"/>
      <c r="F38" s="798"/>
      <c r="G38" s="798"/>
      <c r="H38" s="798"/>
      <c r="I38" s="798"/>
      <c r="J38" s="798"/>
      <c r="K38" s="798"/>
      <c r="L38" s="798"/>
      <c r="M38" s="798"/>
      <c r="N38" s="798"/>
    </row>
    <row r="39" spans="1:14" ht="15" x14ac:dyDescent="0.2">
      <c r="A39" s="52"/>
      <c r="B39" s="973" t="s">
        <v>358</v>
      </c>
      <c r="C39" s="394"/>
      <c r="E39" s="798"/>
      <c r="F39" s="798"/>
      <c r="G39" s="798"/>
      <c r="H39" s="798"/>
      <c r="I39" s="798"/>
      <c r="J39" s="798"/>
      <c r="K39" s="798"/>
      <c r="L39" s="798"/>
      <c r="M39" s="798"/>
      <c r="N39" s="798"/>
    </row>
    <row r="40" spans="1:14" ht="15" x14ac:dyDescent="0.2">
      <c r="A40" s="52"/>
      <c r="B40" s="974" t="s">
        <v>307</v>
      </c>
      <c r="C40" s="394"/>
      <c r="E40" s="798"/>
      <c r="F40" s="798"/>
      <c r="G40" s="798"/>
      <c r="H40" s="798"/>
      <c r="I40" s="798"/>
      <c r="J40" s="798"/>
      <c r="K40" s="798"/>
      <c r="L40" s="798"/>
      <c r="M40" s="798"/>
      <c r="N40" s="798"/>
    </row>
    <row r="41" spans="1:14" ht="14.25" x14ac:dyDescent="0.2">
      <c r="A41" s="52"/>
      <c r="B41" s="975" t="s">
        <v>285</v>
      </c>
      <c r="C41" s="394"/>
    </row>
    <row r="42" spans="1:14" ht="14.25" x14ac:dyDescent="0.2">
      <c r="A42" s="52"/>
      <c r="B42" s="976" t="s">
        <v>137</v>
      </c>
      <c r="C42" s="394"/>
    </row>
    <row r="43" spans="1:14" ht="14.25" x14ac:dyDescent="0.2">
      <c r="A43" s="52"/>
      <c r="B43" s="977" t="s">
        <v>138</v>
      </c>
      <c r="C43" s="394"/>
    </row>
    <row r="44" spans="1:14" ht="14.25" x14ac:dyDescent="0.2">
      <c r="A44" s="52"/>
      <c r="B44" s="978" t="s">
        <v>135</v>
      </c>
      <c r="C44" s="394"/>
    </row>
    <row r="45" spans="1:14" ht="14.25" x14ac:dyDescent="0.2">
      <c r="A45" s="52"/>
      <c r="B45" s="979" t="s">
        <v>303</v>
      </c>
      <c r="C45" s="394"/>
    </row>
    <row r="46" spans="1:14" ht="14.25" x14ac:dyDescent="0.2">
      <c r="A46" s="52"/>
      <c r="B46" s="979" t="s">
        <v>304</v>
      </c>
      <c r="C46" s="394"/>
    </row>
    <row r="47" spans="1:14" ht="14.25" x14ac:dyDescent="0.2">
      <c r="A47" s="52"/>
      <c r="B47" s="979" t="s">
        <v>167</v>
      </c>
      <c r="C47" s="394"/>
    </row>
    <row r="48" spans="1:14"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Title</vt:lpstr>
      <vt:lpstr>802.11 Cover</vt:lpstr>
      <vt:lpstr>Courtesy Notice</vt:lpstr>
      <vt:lpstr>Original Graphic</vt:lpstr>
      <vt:lpstr>802.11 WG Agenda</vt:lpstr>
      <vt:lpstr>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 SG</vt:lpstr>
      <vt:lpstr>ISD SG</vt:lpstr>
      <vt:lpstr>CAC Agenda</vt:lpstr>
      <vt:lpstr>Agenda links</vt:lpstr>
      <vt:lpstr>References</vt:lpstr>
      <vt:lpstr>Sheet1</vt:lpstr>
      <vt:lpstr>'802.11 Cover'!Print_Area</vt:lpstr>
      <vt:lpstr>'802.11 WG Agenda'!Print_Area</vt:lpstr>
      <vt:lpstr>'Amended Graphic'!Print_Area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2012-05-16T17:43:45Z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