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genda" sheetId="1" r:id="rId3"/>
  </sheets>
  <definedNames>
    <definedName name="Excel_BuiltIn_Print_Area_1_1">Agenda!$A$1:$J$48</definedName>
    <definedName name="PRINT_AREA_MI_1">Agenda!$A$1:$I$47</definedName>
    <definedName name="Print_Area_MI">Agenda!$A$1:$I$47</definedName>
  </definedNames>
  <calcPr/>
</workbook>
</file>

<file path=xl/sharedStrings.xml><?xml version="1.0" encoding="utf-8"?>
<sst xmlns="http://schemas.openxmlformats.org/spreadsheetml/2006/main" count="138" uniqueCount="88">
  <si>
    <t>w.wirelessman.org</t>
  </si>
  <si>
    <t>IEEE 802 EC Workshop Agenda</t>
  </si>
  <si>
    <t>Draft</t>
  </si>
  <si>
    <t>2012-11-17 8:00-17:00 San Antonio, TX , USA</t>
  </si>
  <si>
    <t>Room: Republic B</t>
  </si>
  <si>
    <t>CT</t>
  </si>
  <si>
    <t>Per Motion #12 (2012-07-15): Move to hold Nov workshop on Nov 17, 2012 with team dinner on Nov 16, 2012, and work 8am to 5pm on Nov 17, 2012</t>
  </si>
  <si>
    <t>Serial #</t>
  </si>
  <si>
    <t>Topic</t>
  </si>
  <si>
    <t>Subtopic</t>
  </si>
  <si>
    <t>Subtopic Detail</t>
  </si>
  <si>
    <t>Proposed Action Item</t>
  </si>
  <si>
    <t>Doc</t>
  </si>
  <si>
    <t>Type*</t>
  </si>
  <si>
    <t>Lead</t>
  </si>
  <si>
    <t>min</t>
  </si>
  <si>
    <t>Start</t>
  </si>
  <si>
    <t>Actual</t>
  </si>
  <si>
    <t>Dinner</t>
  </si>
  <si>
    <t>Republic A, Friday 7:00 PM</t>
  </si>
  <si>
    <t>Breakfast</t>
  </si>
  <si>
    <t>Opening</t>
  </si>
  <si>
    <t>Call to Order</t>
  </si>
  <si>
    <t>Roger Marks (Chair), Steve Shellhammer (Scribe)</t>
  </si>
  <si>
    <t>I</t>
  </si>
  <si>
    <t>Marks</t>
  </si>
  <si>
    <t>Introductions</t>
  </si>
  <si>
    <t>Welcome</t>
  </si>
  <si>
    <t>Logistics</t>
  </si>
  <si>
    <t>Rosdahl</t>
  </si>
  <si>
    <t>Documentation</t>
  </si>
  <si>
    <t>Agenda Item Requests</t>
  </si>
  <si>
    <t>Action Items</t>
  </si>
  <si>
    <t>Shellhammer</t>
  </si>
  <si>
    <t>Agenda approval</t>
  </si>
  <si>
    <t>D</t>
  </si>
  <si>
    <t>Discussion topics</t>
  </si>
  <si>
    <t>Segment 1</t>
  </si>
  <si>
    <t>Discussion item on OpenStand and IEEE 802; A proposal for how 802 can be a strategic partner in OpenStand.
Konstantinos Karachalios will present. He is arriving on Thur evening for the closing EC and the Sat workshop.
Request time is 30 mins, per a discussion Konstantinos had with Paul Nikolich.</t>
  </si>
  <si>
    <t>No specific action item, but possibly a request for an 802 Adhoc to work with IEEE-SA staff team.</t>
  </si>
  <si>
    <t>Karachalios</t>
  </si>
  <si>
    <t>done</t>
  </si>
  <si>
    <t>Define the purpose and use of the 5C within IEEE 802</t>
  </si>
  <si>
    <t>Write a purpose statement for the 5C that is included in the OM. In light of this purpose, review the 5C item by item to see if it relevant to the proposal.</t>
  </si>
  <si>
    <t>Gilb</t>
  </si>
  <si>
    <t>Break</t>
  </si>
  <si>
    <t>B</t>
  </si>
  <si>
    <t>Segment 2</t>
  </si>
  <si>
    <t>Standards are removed from the Get IEEE 802 program when they are superseded, even if the superseding standard is not yet in the program. For example, when a new revision is published, the prior revision and the prior amendments are all deleted. For six months, the material is not available in the program.</t>
  </si>
  <si>
    <t>Request changes to the terms of the agreement with IEEE-SA so that the superseded material remains in Get IEEE 802 until the superseding standard enters Get IEEE 802.</t>
  </si>
  <si>
    <t>Uniform reflector policies</t>
  </si>
  <si>
    <t>Document range of reflector policies. Move toward a more uniform WG reflector policy.</t>
  </si>
  <si>
    <t>x</t>
  </si>
  <si>
    <t>Thaler</t>
  </si>
  <si>
    <t>Increasing use of the EC Mentor document server, rather than email attachments, for document distribution</t>
  </si>
  <si>
    <t>Consensus on a policy, perhaps to be embodied in Chair's Guidelines</t>
  </si>
  <si>
    <t>skipped</t>
  </si>
  <si>
    <t>Encouraging motions to be stated clearly, stating specific impact of decision or citing the relevant rule</t>
  </si>
  <si>
    <t>Use of IEEE's Institute IT services for 802's IT needs.</t>
  </si>
  <si>
    <t>1. Support IEEE-SA in establishing its right to procure IT services from other than its current monopoly supplier, the IEEE.
2. Authorize action to minimize 802 dependence on IEEE IT services and move to more reliable/secure hosting as provided by the outside commercial market.</t>
  </si>
  <si>
    <t>Thompson</t>
  </si>
  <si>
    <t>Lunch</t>
  </si>
  <si>
    <t>Segment 3</t>
  </si>
  <si>
    <t>Meeting Manager Services</t>
  </si>
  <si>
    <t>Single web page with links to information on all reflectors (including instructions on subscribing and to archives).</t>
  </si>
  <si>
    <t>Ask WGs, TAGs, and ECSGs to create and maintain a page of information regarding their reflectors. Develop an 802 page linking to those WG pages.</t>
  </si>
  <si>
    <t>Law</t>
  </si>
  <si>
    <t>Single web page with links to WG document archives.</t>
  </si>
  <si>
    <t>Exchange information among WGs, TAGs, and ECSGs regarding the location of and accessibility of their internal document repositories. Assess practicality of making the relevant links available on an 802 web page.</t>
  </si>
  <si>
    <t>see above</t>
  </si>
  <si>
    <t xml:space="preserve">IETF/IEEE relationship
	Planning for March leadership meeting
	New work mailing list 
</t>
  </si>
  <si>
    <t>Plan for topics to cover in the March IETF/IEEE 802 leadership meeting. Possibly create an IEEE 802 exploder for IETF new-work list.</t>
  </si>
  <si>
    <t>Discuss advantages and feasibility of maintaining an 802 web page with links to incoming and outgoing statements in regard to OM subclauses 8.1 and 8.2, noting that relevant requirements currently exist in the OM [e.g., 8.2 communications "shall be copied to the Sponsor and the IEEE-SA Standards Board Secretary and shall be posted on the IEEE 802 LMSC web site."]</t>
  </si>
  <si>
    <t>Initiate review among WGs, TAGs, and ECSGs to reach an understanding regarding the practicality of a centralized list of 8.1 and 8.2 statements, incoming and outgoing.</t>
  </si>
  <si>
    <t>Participation in entity projects; coordination with projects in other IEEE-SA WGs without regard to voting method</t>
  </si>
  <si>
    <t>Address followup to entity membership application, to include discussion about input to IEEE governance on the issue</t>
  </si>
  <si>
    <t>Thaler, Law, Diab</t>
  </si>
  <si>
    <t>Segment 4</t>
  </si>
  <si>
    <t>Identify key organizations (e.g., SDOs, Alliances, etc.) that are of strategic importance to 802 participants.  (For example: Ethernet Alliance, WiFi Alliance, WiMAX Forum, IETF, ISO/IEC/JTC1/SC6, ITU, etc., etc.)  Discuss why they are important and what, if anything, should be done to improve/manage the relationships.</t>
  </si>
  <si>
    <t>For each organization identify an EC member to articulate a relationship strategy and suggest an implementation plan by the next plenary session.</t>
  </si>
  <si>
    <t>Nikolich; team including D'Ambrosia</t>
  </si>
  <si>
    <t>Wrap Up</t>
  </si>
  <si>
    <t>Wrap</t>
  </si>
  <si>
    <t>Action item finalization</t>
  </si>
  <si>
    <t>New Business</t>
  </si>
  <si>
    <t>Any other business</t>
  </si>
  <si>
    <t>Adjournment</t>
  </si>
  <si>
    <t>*I=Information D=Discussion B=Break</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</si>
</sst>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yyyy h:mm:ss"/>
    <numFmt numFmtId="165" formatCode="yyyy-MM-dd"/>
    <numFmt numFmtId="166" formatCode="H:mm:ss"/>
    <numFmt numFmtId="167" formatCode="H:mm"/>
  </numFmts>
  <fonts count="12">
    <font>
      <sz val="10.0"/>
      <color rgb="FF000000"/>
      <name val="Arial"/>
    </font>
    <font>
      <u/>
      <sz val="10.0"/>
      <color rgb="FF0000FF"/>
    </font>
    <font>
      <sz val="10.0"/>
      <color rgb="FF000000"/>
    </font>
    <font>
      <b/>
      <sz val="10.0"/>
      <color rgb="FF0000FF"/>
    </font>
    <font/>
    <font>
      <sz val="10.0"/>
      <color rgb="FFFF0000"/>
    </font>
    <font>
      <b/>
      <sz val="10.0"/>
      <color rgb="FF000000"/>
    </font>
    <font>
      <b/>
      <sz val="10.0"/>
    </font>
    <font>
      <u/>
      <sz val="10.0"/>
      <color rgb="FF0000FF"/>
    </font>
    <font>
      <sz val="10.0"/>
      <color rgb="FF0000FF"/>
    </font>
    <font>
      <u/>
      <color rgb="FF0000FF"/>
    </font>
    <font>
      <sz val="8.0"/>
      <color rgb="FF000000"/>
    </font>
  </fonts>
  <fills count="3">
    <fill>
      <patternFill patternType="none"/>
    </fill>
    <fill>
      <patternFill patternType="lightGray"/>
    </fill>
    <fill>
      <patternFill patternType="solid">
        <fgColor rgb="FFFFFFFF"/>
        <bgColor rgb="FFFFFFFF"/>
      </patternFill>
    </fill>
  </fills>
  <borders count="4">
    <border/>
    <border>
      <right style="thin">
        <color rgb="FF000000"/>
      </right>
    </border>
    <border>
      <left style="thin">
        <color rgb="FF000000"/>
      </left>
      <right style="thin">
        <color rgb="FF000000"/>
      </right>
      <top style="thin">
        <color rgb="FF000000"/>
      </top>
      <bottom style="thin">
        <color rgb="FF000000"/>
      </bottom>
    </border>
    <border>
      <bottom style="thin">
        <color rgb="FF000000"/>
      </bottom>
    </border>
  </borders>
  <cellStyleXfs count="1">
    <xf borderId="0" fillId="0" fontId="0" numFmtId="0" applyAlignment="1" applyFont="1"/>
  </cellStyleXfs>
  <cellXfs count="97">
    <xf borderId="0" fillId="0" fontId="0" numFmtId="0" xfId="0" applyAlignment="1" applyFont="1">
      <alignment readingOrder="0" shrinkToFit="0" vertical="bottom" wrapText="1"/>
    </xf>
    <xf borderId="0" fillId="0" fontId="1" numFmtId="1" xfId="0" applyAlignment="1" applyFont="1" applyNumberFormat="1">
      <alignment horizontal="left" readingOrder="0" shrinkToFit="0" vertical="center" wrapText="0"/>
    </xf>
    <xf borderId="0" fillId="0" fontId="2" numFmtId="1" xfId="0" applyAlignment="1" applyFont="1" applyNumberFormat="1">
      <alignment horizontal="left" shrinkToFit="0" vertical="center" wrapText="1"/>
    </xf>
    <xf borderId="0" fillId="0" fontId="3" numFmtId="49" xfId="0" applyAlignment="1" applyFont="1" applyNumberFormat="1">
      <alignment horizontal="left" readingOrder="0" shrinkToFit="0" vertical="center" wrapText="1"/>
    </xf>
    <xf borderId="0" fillId="0" fontId="3" numFmtId="49" xfId="0" applyAlignment="1" applyFont="1" applyNumberFormat="1">
      <alignment horizontal="left" shrinkToFit="0" vertical="center" wrapText="1"/>
    </xf>
    <xf borderId="0" fillId="0" fontId="3" numFmtId="49" xfId="0" applyAlignment="1" applyFont="1" applyNumberFormat="1">
      <alignment horizontal="center" shrinkToFit="0" vertical="center" wrapText="1"/>
    </xf>
    <xf borderId="0" fillId="0" fontId="3" numFmtId="0" xfId="0" applyAlignment="1" applyFont="1">
      <alignment horizontal="right" readingOrder="0" shrinkToFit="0" vertical="center" wrapText="1"/>
    </xf>
    <xf borderId="0" fillId="0" fontId="2" numFmtId="3" xfId="0" applyAlignment="1" applyFont="1" applyNumberFormat="1">
      <alignment shrinkToFit="0" vertical="center" wrapText="0"/>
    </xf>
    <xf borderId="1" fillId="0" fontId="4" numFmtId="0" xfId="0" applyAlignment="1" applyBorder="1" applyFont="1">
      <alignment shrinkToFit="0" vertical="center" wrapText="1"/>
    </xf>
    <xf borderId="2" fillId="0" fontId="4" numFmtId="164" xfId="0" applyAlignment="1" applyBorder="1" applyFont="1" applyNumberFormat="1">
      <alignment horizontal="left" shrinkToFit="0" vertical="center" wrapText="1"/>
    </xf>
    <xf borderId="0" fillId="0" fontId="4" numFmtId="0" xfId="0" applyAlignment="1" applyFont="1">
      <alignment shrinkToFit="0" vertical="center" wrapText="1"/>
    </xf>
    <xf borderId="0" fillId="0" fontId="2" numFmtId="49" xfId="0" applyAlignment="1" applyFont="1" applyNumberFormat="1">
      <alignment shrinkToFit="0" vertical="center" wrapText="0"/>
    </xf>
    <xf borderId="0" fillId="0" fontId="3" numFmtId="165" xfId="0" applyAlignment="1" applyFont="1" applyNumberFormat="1">
      <alignment horizontal="right" shrinkToFit="0" vertical="center" wrapText="1"/>
    </xf>
    <xf borderId="0" fillId="0" fontId="3" numFmtId="166" xfId="0" applyAlignment="1" applyFont="1" applyNumberFormat="1">
      <alignment horizontal="right" shrinkToFit="0" vertical="center" wrapText="1"/>
    </xf>
    <xf borderId="0" fillId="0" fontId="3" numFmtId="3" xfId="0" applyAlignment="1" applyFont="1" applyNumberFormat="1">
      <alignment readingOrder="0" shrinkToFit="0" vertical="center" wrapText="0"/>
    </xf>
    <xf borderId="3" fillId="0" fontId="5" numFmtId="0" xfId="0" applyAlignment="1" applyBorder="1" applyFont="1">
      <alignment horizontal="center" readingOrder="0" shrinkToFit="0" vertical="center" wrapText="1"/>
    </xf>
    <xf borderId="3" fillId="0" fontId="4" numFmtId="0" xfId="0" applyAlignment="1" applyBorder="1" applyFont="1">
      <alignment shrinkToFit="0" wrapText="1"/>
    </xf>
    <xf borderId="2" fillId="0" fontId="6" numFmtId="1" xfId="0" applyAlignment="1" applyBorder="1" applyFont="1" applyNumberFormat="1">
      <alignment readingOrder="0" shrinkToFit="0" vertical="center" wrapText="0"/>
    </xf>
    <xf borderId="2" fillId="0" fontId="6" numFmtId="164" xfId="0" applyAlignment="1" applyBorder="1" applyFont="1" applyNumberFormat="1">
      <alignment readingOrder="0" shrinkToFit="0" vertical="center" wrapText="0"/>
    </xf>
    <xf borderId="2" fillId="0" fontId="6" numFmtId="1" xfId="0" applyAlignment="1" applyBorder="1" applyFont="1" applyNumberFormat="1">
      <alignment readingOrder="0" shrinkToFit="0" vertical="center" wrapText="1"/>
    </xf>
    <xf borderId="2" fillId="0" fontId="6" numFmtId="164" xfId="0" applyAlignment="1" applyBorder="1" applyFont="1" applyNumberFormat="1">
      <alignment readingOrder="0" shrinkToFit="0" vertical="center" wrapText="1"/>
    </xf>
    <xf borderId="2" fillId="0" fontId="6" numFmtId="164" xfId="0" applyAlignment="1" applyBorder="1" applyFont="1" applyNumberFormat="1">
      <alignment horizontal="center" readingOrder="0" shrinkToFit="0" vertical="center" wrapText="1"/>
    </xf>
    <xf borderId="2" fillId="0" fontId="6" numFmtId="3" xfId="0" applyAlignment="1" applyBorder="1" applyFont="1" applyNumberFormat="1">
      <alignment readingOrder="0" shrinkToFit="0" vertical="center" wrapText="0"/>
    </xf>
    <xf borderId="2" fillId="0" fontId="6" numFmtId="164" xfId="0" applyAlignment="1" applyBorder="1" applyFont="1" applyNumberFormat="1">
      <alignment horizontal="right" readingOrder="0" shrinkToFit="0" vertical="center" wrapText="0"/>
    </xf>
    <xf borderId="2" fillId="0" fontId="7" numFmtId="164" xfId="0" applyAlignment="1" applyBorder="1" applyFont="1" applyNumberFormat="1">
      <alignment horizontal="left" readingOrder="0" shrinkToFit="0" vertical="center" wrapText="1"/>
    </xf>
    <xf borderId="2" fillId="0" fontId="2" numFmtId="1" xfId="0" applyAlignment="1" applyBorder="1" applyFont="1" applyNumberFormat="1">
      <alignment shrinkToFit="0" vertical="center" wrapText="0"/>
    </xf>
    <xf borderId="2" fillId="0" fontId="2" numFmtId="0" xfId="0" applyAlignment="1" applyBorder="1" applyFont="1">
      <alignment readingOrder="0" shrinkToFit="0" vertical="center" wrapText="0"/>
    </xf>
    <xf borderId="2" fillId="0" fontId="2" numFmtId="0" xfId="0" applyAlignment="1" applyBorder="1" applyFont="1">
      <alignment shrinkToFit="0" vertical="center" wrapText="1"/>
    </xf>
    <xf borderId="2" fillId="0" fontId="2" numFmtId="164" xfId="0" applyAlignment="1" applyBorder="1" applyFont="1" applyNumberFormat="1">
      <alignment readingOrder="0" shrinkToFit="0" vertical="center" wrapText="1"/>
    </xf>
    <xf borderId="2" fillId="0" fontId="2" numFmtId="164" xfId="0" applyAlignment="1" applyBorder="1" applyFont="1" applyNumberFormat="1">
      <alignment shrinkToFit="0" vertical="center" wrapText="1"/>
    </xf>
    <xf borderId="2" fillId="0" fontId="2" numFmtId="164" xfId="0" applyAlignment="1" applyBorder="1" applyFont="1" applyNumberFormat="1">
      <alignment horizontal="center" shrinkToFit="0" vertical="center" wrapText="1"/>
    </xf>
    <xf borderId="2" fillId="0" fontId="2" numFmtId="3" xfId="0" applyAlignment="1" applyBorder="1" applyFont="1" applyNumberFormat="1">
      <alignment shrinkToFit="0" vertical="center" wrapText="0"/>
    </xf>
    <xf borderId="2" fillId="0" fontId="2" numFmtId="164" xfId="0" applyAlignment="1" applyBorder="1" applyFont="1" applyNumberFormat="1">
      <alignment horizontal="right" shrinkToFit="0" vertical="center" wrapText="0"/>
    </xf>
    <xf borderId="2" fillId="0" fontId="2" numFmtId="0" xfId="0" applyAlignment="1" applyBorder="1" applyFont="1">
      <alignment shrinkToFit="0" vertical="center" wrapText="0"/>
    </xf>
    <xf borderId="2" fillId="0" fontId="2" numFmtId="3" xfId="0" applyAlignment="1" applyBorder="1" applyFont="1" applyNumberFormat="1">
      <alignment readingOrder="0" shrinkToFit="0" vertical="center" wrapText="0"/>
    </xf>
    <xf borderId="2" fillId="0" fontId="2" numFmtId="167" xfId="0" applyAlignment="1" applyBorder="1" applyFont="1" applyNumberFormat="1">
      <alignment horizontal="right" readingOrder="0" shrinkToFit="0" vertical="center" wrapText="0"/>
    </xf>
    <xf borderId="2" fillId="0" fontId="2" numFmtId="1" xfId="0" applyAlignment="1" applyBorder="1" applyFont="1" applyNumberFormat="1">
      <alignment horizontal="left" shrinkToFit="0" vertical="center" wrapText="0"/>
    </xf>
    <xf borderId="2" fillId="0" fontId="2" numFmtId="2" xfId="0" applyAlignment="1" applyBorder="1" applyFont="1" applyNumberFormat="1">
      <alignment horizontal="left" readingOrder="0" shrinkToFit="0" vertical="center" wrapText="0"/>
    </xf>
    <xf borderId="2" fillId="0" fontId="2" numFmtId="164" xfId="0" applyAlignment="1" applyBorder="1" applyFont="1" applyNumberFormat="1">
      <alignment horizontal="left" readingOrder="0" shrinkToFit="0" vertical="center" wrapText="1"/>
    </xf>
    <xf borderId="2" fillId="0" fontId="2" numFmtId="164" xfId="0" applyAlignment="1" applyBorder="1" applyFont="1" applyNumberFormat="1">
      <alignment horizontal="left" shrinkToFit="0" vertical="center" wrapText="1"/>
    </xf>
    <xf borderId="2" fillId="0" fontId="2" numFmtId="3" xfId="0" applyAlignment="1" applyBorder="1" applyFont="1" applyNumberFormat="1">
      <alignment horizontal="right" readingOrder="0" shrinkToFit="0" vertical="center" wrapText="0"/>
    </xf>
    <xf borderId="2" fillId="0" fontId="2" numFmtId="167" xfId="0" applyAlignment="1" applyBorder="1" applyFont="1" applyNumberFormat="1">
      <alignment horizontal="right" shrinkToFit="0" vertical="center" wrapText="0"/>
    </xf>
    <xf borderId="2" fillId="0" fontId="2" numFmtId="2" xfId="0" applyAlignment="1" applyBorder="1" applyFont="1" applyNumberFormat="1">
      <alignment horizontal="left" shrinkToFit="0" vertical="center" wrapText="0"/>
    </xf>
    <xf borderId="2" fillId="0" fontId="2" numFmtId="1" xfId="0" applyAlignment="1" applyBorder="1" applyFont="1" applyNumberFormat="1">
      <alignment horizontal="left" readingOrder="0" shrinkToFit="0" vertical="center" wrapText="1"/>
    </xf>
    <xf borderId="2" fillId="0" fontId="8" numFmtId="0" xfId="0" applyAlignment="1" applyBorder="1" applyFont="1">
      <alignment shrinkToFit="0" vertical="center" wrapText="1"/>
    </xf>
    <xf borderId="2" fillId="0" fontId="2" numFmtId="164" xfId="0" applyAlignment="1" applyBorder="1" applyFont="1" applyNumberFormat="1">
      <alignment shrinkToFit="0" vertical="center" wrapText="0"/>
    </xf>
    <xf borderId="2" fillId="0" fontId="2" numFmtId="3" xfId="0" applyAlignment="1" applyBorder="1" applyFont="1" applyNumberFormat="1">
      <alignment horizontal="right" shrinkToFit="0" vertical="center" wrapText="0"/>
    </xf>
    <xf borderId="2" fillId="0" fontId="4" numFmtId="0" xfId="0" applyAlignment="1" applyBorder="1" applyFont="1">
      <alignment shrinkToFit="0" vertical="center" wrapText="1"/>
    </xf>
    <xf borderId="2" fillId="0" fontId="4" numFmtId="0" xfId="0" applyAlignment="1" applyBorder="1" applyFont="1">
      <alignment horizontal="center" shrinkToFit="0" vertical="center" wrapText="1"/>
    </xf>
    <xf borderId="2" fillId="0" fontId="2" numFmtId="0" xfId="0" applyAlignment="1" applyBorder="1" applyFont="1">
      <alignment horizontal="left" shrinkToFit="0" vertical="center" wrapText="1"/>
    </xf>
    <xf borderId="2" fillId="2" fontId="2" numFmtId="0" xfId="0" applyAlignment="1" applyBorder="1" applyFill="1" applyFont="1">
      <alignment shrinkToFit="0" vertical="center" wrapText="1"/>
    </xf>
    <xf borderId="2" fillId="0" fontId="2" numFmtId="0" xfId="0" applyAlignment="1" applyBorder="1" applyFont="1">
      <alignment horizontal="center" shrinkToFit="0" vertical="center" wrapText="1"/>
    </xf>
    <xf borderId="2" fillId="0" fontId="2" numFmtId="164" xfId="0" applyAlignment="1" applyBorder="1" applyFont="1" applyNumberFormat="1">
      <alignment readingOrder="0" shrinkToFit="0" vertical="center" wrapText="0"/>
    </xf>
    <xf borderId="2" fillId="0" fontId="2" numFmtId="0" xfId="0" applyAlignment="1" applyBorder="1" applyFont="1">
      <alignment horizontal="left" readingOrder="0" shrinkToFit="0" vertical="center" wrapText="1"/>
    </xf>
    <xf borderId="2" fillId="2" fontId="2" numFmtId="164" xfId="0" applyAlignment="1" applyBorder="1" applyFont="1" applyNumberFormat="1">
      <alignment horizontal="left" shrinkToFit="0" vertical="center" wrapText="1"/>
    </xf>
    <xf borderId="2" fillId="2" fontId="2" numFmtId="164" xfId="0" applyAlignment="1" applyBorder="1" applyFont="1" applyNumberFormat="1">
      <alignment shrinkToFit="0" vertical="center" wrapText="1"/>
    </xf>
    <xf borderId="2" fillId="2" fontId="2" numFmtId="164" xfId="0" applyAlignment="1" applyBorder="1" applyFont="1" applyNumberFormat="1">
      <alignment horizontal="center" shrinkToFit="0" vertical="center" wrapText="1"/>
    </xf>
    <xf borderId="2" fillId="2" fontId="2" numFmtId="164" xfId="0" applyAlignment="1" applyBorder="1" applyFont="1" applyNumberFormat="1">
      <alignment horizontal="left" readingOrder="0" shrinkToFit="0" vertical="center" wrapText="1"/>
    </xf>
    <xf borderId="2" fillId="2" fontId="2" numFmtId="164" xfId="0" applyAlignment="1" applyBorder="1" applyFont="1" applyNumberFormat="1">
      <alignment shrinkToFit="0" vertical="center" wrapText="0"/>
    </xf>
    <xf borderId="2" fillId="2" fontId="2" numFmtId="3" xfId="0" applyAlignment="1" applyBorder="1" applyFont="1" applyNumberFormat="1">
      <alignment readingOrder="0" shrinkToFit="0" vertical="center" wrapText="0"/>
    </xf>
    <xf borderId="2" fillId="0" fontId="6" numFmtId="1" xfId="0" applyAlignment="1" applyBorder="1" applyFont="1" applyNumberFormat="1">
      <alignment horizontal="left" shrinkToFit="0" vertical="center" wrapText="0"/>
    </xf>
    <xf borderId="2" fillId="0" fontId="6" numFmtId="164" xfId="0" applyAlignment="1" applyBorder="1" applyFont="1" applyNumberFormat="1">
      <alignment horizontal="left" readingOrder="0" shrinkToFit="0" vertical="center" wrapText="1"/>
    </xf>
    <xf borderId="2" fillId="2" fontId="6" numFmtId="1" xfId="0" applyAlignment="1" applyBorder="1" applyFont="1" applyNumberFormat="1">
      <alignment horizontal="left" readingOrder="0" shrinkToFit="0" vertical="center" wrapText="1"/>
    </xf>
    <xf borderId="2" fillId="2" fontId="9" numFmtId="0" xfId="0" applyAlignment="1" applyBorder="1" applyFont="1">
      <alignment horizontal="left" shrinkToFit="0" vertical="top" wrapText="1"/>
    </xf>
    <xf borderId="2" fillId="2" fontId="4" numFmtId="0" xfId="0" applyAlignment="1" applyBorder="1" applyFont="1">
      <alignment horizontal="center" shrinkToFit="0" vertical="center" wrapText="1"/>
    </xf>
    <xf borderId="2" fillId="2" fontId="6" numFmtId="3" xfId="0" applyAlignment="1" applyBorder="1" applyFont="1" applyNumberFormat="1">
      <alignment readingOrder="0" shrinkToFit="0" vertical="center" wrapText="0"/>
    </xf>
    <xf borderId="2" fillId="0" fontId="6" numFmtId="167" xfId="0" applyAlignment="1" applyBorder="1" applyFont="1" applyNumberFormat="1">
      <alignment horizontal="right" shrinkToFit="0" vertical="center" wrapText="0"/>
    </xf>
    <xf borderId="2" fillId="2" fontId="2" numFmtId="1" xfId="0" applyAlignment="1" applyBorder="1" applyFont="1" applyNumberFormat="1">
      <alignment horizontal="left" shrinkToFit="0" vertical="center" wrapText="1"/>
    </xf>
    <xf borderId="2" fillId="0" fontId="9" numFmtId="0" xfId="0" applyAlignment="1" applyBorder="1" applyFont="1">
      <alignment horizontal="left" readingOrder="0" shrinkToFit="0" vertical="top" wrapText="1"/>
    </xf>
    <xf borderId="2" fillId="2" fontId="10" numFmtId="0" xfId="0" applyAlignment="1" applyBorder="1" applyFont="1">
      <alignment horizontal="center" shrinkToFit="0" vertical="center" wrapText="1"/>
    </xf>
    <xf borderId="2" fillId="2" fontId="2" numFmtId="164" xfId="0" applyAlignment="1" applyBorder="1" applyFont="1" applyNumberFormat="1">
      <alignment readingOrder="0" shrinkToFit="0" vertical="center" wrapText="0"/>
    </xf>
    <xf borderId="2" fillId="0" fontId="4" numFmtId="164" xfId="0" applyAlignment="1" applyBorder="1" applyFont="1" applyNumberFormat="1">
      <alignment horizontal="left" readingOrder="0" shrinkToFit="0" vertical="center" wrapText="1"/>
    </xf>
    <xf borderId="2" fillId="0" fontId="2" numFmtId="1" xfId="0" applyAlignment="1" applyBorder="1" applyFont="1" applyNumberFormat="1">
      <alignment horizontal="left" shrinkToFit="0" vertical="center" wrapText="1"/>
    </xf>
    <xf borderId="2" fillId="0" fontId="2" numFmtId="0" xfId="0" applyAlignment="1" applyBorder="1" applyFont="1">
      <alignment readingOrder="0" shrinkToFit="0" vertical="center" wrapText="1"/>
    </xf>
    <xf borderId="2" fillId="0" fontId="4" numFmtId="167" xfId="0" applyAlignment="1" applyBorder="1" applyFont="1" applyNumberFormat="1">
      <alignment horizontal="left" readingOrder="0" shrinkToFit="0" vertical="center" wrapText="1"/>
    </xf>
    <xf borderId="2" fillId="2" fontId="9" numFmtId="0" xfId="0" applyAlignment="1" applyBorder="1" applyFont="1">
      <alignment horizontal="left" shrinkToFit="0" vertical="center" wrapText="1"/>
    </xf>
    <xf borderId="2" fillId="0" fontId="4" numFmtId="0" xfId="0" applyAlignment="1" applyBorder="1" applyFont="1">
      <alignment shrinkToFit="0" wrapText="1"/>
    </xf>
    <xf borderId="2" fillId="2" fontId="9" numFmtId="0" xfId="0" applyAlignment="1" applyBorder="1" applyFont="1">
      <alignment horizontal="left" readingOrder="0" shrinkToFit="0" vertical="top" wrapText="1"/>
    </xf>
    <xf borderId="2" fillId="2" fontId="4" numFmtId="0" xfId="0" applyAlignment="1" applyBorder="1" applyFont="1">
      <alignment horizontal="center" readingOrder="0" shrinkToFit="0" vertical="center" wrapText="1"/>
    </xf>
    <xf borderId="2" fillId="2" fontId="2" numFmtId="0" xfId="0" applyAlignment="1" applyBorder="1" applyFont="1">
      <alignment horizontal="left" readingOrder="0" shrinkToFit="0" vertical="center" wrapText="1"/>
    </xf>
    <xf borderId="2" fillId="2" fontId="9" numFmtId="0" xfId="0" applyAlignment="1" applyBorder="1" applyFont="1">
      <alignment horizontal="left" readingOrder="0" shrinkToFit="0" vertical="center" wrapText="1"/>
    </xf>
    <xf borderId="2" fillId="2" fontId="2" numFmtId="0" xfId="0" applyAlignment="1" applyBorder="1" applyFont="1">
      <alignment horizontal="left" shrinkToFit="0" vertical="center" wrapText="1"/>
    </xf>
    <xf borderId="2" fillId="2" fontId="2" numFmtId="3" xfId="0" applyAlignment="1" applyBorder="1" applyFont="1" applyNumberFormat="1">
      <alignment shrinkToFit="0" vertical="center" wrapText="0"/>
    </xf>
    <xf borderId="2" fillId="2" fontId="2" numFmtId="164" xfId="0" applyAlignment="1" applyBorder="1" applyFont="1" applyNumberFormat="1">
      <alignment horizontal="center" shrinkToFit="0" vertical="center" wrapText="0"/>
    </xf>
    <xf borderId="2" fillId="0" fontId="6" numFmtId="1" xfId="0" applyAlignment="1" applyBorder="1" applyFont="1" applyNumberFormat="1">
      <alignment horizontal="left" readingOrder="0" shrinkToFit="0" vertical="center" wrapText="1"/>
    </xf>
    <xf borderId="2" fillId="0" fontId="9" numFmtId="0" xfId="0" applyAlignment="1" applyBorder="1" applyFont="1">
      <alignment horizontal="left" shrinkToFit="0" vertical="top" wrapText="1"/>
    </xf>
    <xf borderId="2" fillId="0" fontId="6" numFmtId="167" xfId="0" applyAlignment="1" applyBorder="1" applyFont="1" applyNumberFormat="1">
      <alignment horizontal="right" readingOrder="0" shrinkToFit="0" vertical="center" wrapText="0"/>
    </xf>
    <xf borderId="2" fillId="2" fontId="2" numFmtId="164" xfId="0" applyAlignment="1" applyBorder="1" applyFont="1" applyNumberFormat="1">
      <alignment readingOrder="0" shrinkToFit="0" vertical="center" wrapText="1"/>
    </xf>
    <xf borderId="2" fillId="0" fontId="11" numFmtId="1" xfId="0" applyAlignment="1" applyBorder="1" applyFont="1" applyNumberFormat="1">
      <alignment horizontal="left" shrinkToFit="0" vertical="center" wrapText="0"/>
    </xf>
    <xf borderId="2" fillId="0" fontId="11" numFmtId="2" xfId="0" applyAlignment="1" applyBorder="1" applyFont="1" applyNumberFormat="1">
      <alignment horizontal="left" shrinkToFit="0" vertical="center" wrapText="0"/>
    </xf>
    <xf borderId="2" fillId="0" fontId="11" numFmtId="1" xfId="0" applyAlignment="1" applyBorder="1" applyFont="1" applyNumberFormat="1">
      <alignment horizontal="left" shrinkToFit="0" vertical="center" wrapText="1"/>
    </xf>
    <xf borderId="2" fillId="0" fontId="11" numFmtId="164" xfId="0" applyAlignment="1" applyBorder="1" applyFont="1" applyNumberFormat="1">
      <alignment horizontal="left" shrinkToFit="0" vertical="center" wrapText="1"/>
    </xf>
    <xf borderId="2" fillId="0" fontId="11" numFmtId="164" xfId="0" applyAlignment="1" applyBorder="1" applyFont="1" applyNumberFormat="1">
      <alignment horizontal="center" shrinkToFit="0" vertical="center" wrapText="1"/>
    </xf>
    <xf borderId="2" fillId="0" fontId="11" numFmtId="3" xfId="0" applyAlignment="1" applyBorder="1" applyFont="1" applyNumberFormat="1">
      <alignment shrinkToFit="0" vertical="center" wrapText="0"/>
    </xf>
    <xf borderId="2" fillId="0" fontId="11" numFmtId="164" xfId="0" applyAlignment="1" applyBorder="1" applyFont="1" applyNumberFormat="1">
      <alignment readingOrder="0" shrinkToFit="0" vertical="center" wrapText="1"/>
    </xf>
    <xf borderId="2" fillId="0" fontId="11" numFmtId="164" xfId="0" applyAlignment="1" applyBorder="1" applyFont="1" applyNumberFormat="1">
      <alignment shrinkToFit="0" vertical="center" wrapText="1"/>
    </xf>
    <xf borderId="2" fillId="0" fontId="11" numFmtId="164" xfId="0" applyAlignment="1" applyBorder="1" applyFont="1" applyNumberFormat="1">
      <alignment horizontal="right" shrinkToFit="0" vertical="center"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w.wirelessman.org"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2.75"/>
  <cols>
    <col customWidth="1" min="1" max="1" width="7.38"/>
    <col customWidth="1" min="2" max="2" width="9.63"/>
    <col customWidth="1" min="3" max="3" width="11.88"/>
    <col customWidth="1" min="4" max="4" width="29.88"/>
    <col customWidth="1" min="5" max="5" width="26.0"/>
    <col customWidth="1" min="6" max="6" width="9.13"/>
    <col customWidth="1" min="7" max="7" width="5.13"/>
    <col customWidth="1" min="8" max="8" width="12.75"/>
    <col customWidth="1" min="9" max="9" width="5.5"/>
    <col customWidth="1" min="10" max="10" width="7.25"/>
    <col customWidth="1" min="11" max="11" width="8.88"/>
  </cols>
  <sheetData>
    <row r="1" ht="9.75" customHeight="1">
      <c r="A1" s="1" t="s">
        <v>0</v>
      </c>
      <c r="C1" s="2"/>
      <c r="D1" s="3" t="s">
        <v>1</v>
      </c>
      <c r="E1" s="4"/>
      <c r="F1" s="5"/>
      <c r="G1" s="4"/>
      <c r="H1" s="6" t="s">
        <v>2</v>
      </c>
      <c r="I1" s="7"/>
      <c r="J1" s="8"/>
      <c r="K1" s="9"/>
    </row>
    <row r="2" ht="9.75" customHeight="1">
      <c r="A2" s="10"/>
      <c r="B2" s="11"/>
      <c r="C2" s="10"/>
      <c r="D2" s="3" t="s">
        <v>3</v>
      </c>
      <c r="E2" s="4"/>
      <c r="F2" s="5"/>
      <c r="G2" s="4"/>
      <c r="H2" s="12">
        <f t="shared" ref="H2:H3" si="1">NOW()</f>
        <v>45491.64446</v>
      </c>
      <c r="I2" s="7"/>
      <c r="J2" s="8"/>
      <c r="K2" s="9"/>
    </row>
    <row r="3" ht="9.75" customHeight="1">
      <c r="A3" s="10"/>
      <c r="B3" s="11"/>
      <c r="C3" s="10"/>
      <c r="D3" s="3" t="s">
        <v>4</v>
      </c>
      <c r="E3" s="4"/>
      <c r="F3" s="5"/>
      <c r="G3" s="4"/>
      <c r="H3" s="13">
        <f t="shared" si="1"/>
        <v>45491.64446</v>
      </c>
      <c r="I3" s="14" t="s">
        <v>5</v>
      </c>
      <c r="J3" s="8"/>
      <c r="K3" s="9"/>
    </row>
    <row r="4" ht="9.75" customHeight="1">
      <c r="A4" s="15" t="s">
        <v>6</v>
      </c>
      <c r="B4" s="16"/>
      <c r="C4" s="16"/>
      <c r="D4" s="16"/>
      <c r="E4" s="16"/>
      <c r="F4" s="16"/>
      <c r="G4" s="16"/>
      <c r="H4" s="16"/>
      <c r="I4" s="16"/>
      <c r="J4" s="16"/>
      <c r="K4" s="9"/>
    </row>
    <row r="5" ht="20.25" customHeight="1">
      <c r="A5" s="17" t="s">
        <v>7</v>
      </c>
      <c r="B5" s="18" t="s">
        <v>8</v>
      </c>
      <c r="C5" s="19" t="s">
        <v>9</v>
      </c>
      <c r="D5" s="18" t="s">
        <v>10</v>
      </c>
      <c r="E5" s="20" t="s">
        <v>11</v>
      </c>
      <c r="F5" s="21" t="s">
        <v>12</v>
      </c>
      <c r="G5" s="18" t="s">
        <v>13</v>
      </c>
      <c r="H5" s="20" t="s">
        <v>14</v>
      </c>
      <c r="I5" s="22" t="s">
        <v>15</v>
      </c>
      <c r="J5" s="23" t="s">
        <v>16</v>
      </c>
      <c r="K5" s="24" t="s">
        <v>17</v>
      </c>
    </row>
    <row r="6" ht="9.75" customHeight="1">
      <c r="A6" s="25"/>
      <c r="B6" s="26" t="s">
        <v>18</v>
      </c>
      <c r="C6" s="27"/>
      <c r="D6" s="28" t="s">
        <v>19</v>
      </c>
      <c r="E6" s="29"/>
      <c r="F6" s="30"/>
      <c r="G6" s="29"/>
      <c r="H6" s="29"/>
      <c r="I6" s="31"/>
      <c r="J6" s="32"/>
      <c r="K6" s="9"/>
    </row>
    <row r="7" ht="9.75" customHeight="1">
      <c r="A7" s="25"/>
      <c r="B7" s="33"/>
      <c r="C7" s="27"/>
      <c r="D7" s="29"/>
      <c r="E7" s="29"/>
      <c r="F7" s="30"/>
      <c r="G7" s="29"/>
      <c r="H7" s="29"/>
      <c r="I7" s="31"/>
      <c r="J7" s="32"/>
      <c r="K7" s="9"/>
    </row>
    <row r="8" ht="9.75" customHeight="1">
      <c r="A8" s="25"/>
      <c r="B8" s="26" t="s">
        <v>20</v>
      </c>
      <c r="C8" s="27"/>
      <c r="D8" s="29"/>
      <c r="E8" s="29"/>
      <c r="F8" s="30"/>
      <c r="G8" s="29"/>
      <c r="H8" s="29"/>
      <c r="I8" s="34">
        <v>60.0</v>
      </c>
      <c r="J8" s="35">
        <v>0.2916666666666667</v>
      </c>
      <c r="K8" s="9"/>
    </row>
    <row r="9" ht="9.75" customHeight="1">
      <c r="A9" s="36"/>
      <c r="B9" s="37" t="s">
        <v>21</v>
      </c>
      <c r="C9" s="38" t="s">
        <v>22</v>
      </c>
      <c r="D9" s="38" t="s">
        <v>23</v>
      </c>
      <c r="E9" s="39"/>
      <c r="F9" s="30"/>
      <c r="G9" s="38" t="s">
        <v>24</v>
      </c>
      <c r="H9" s="38" t="s">
        <v>25</v>
      </c>
      <c r="I9" s="40">
        <v>10.0</v>
      </c>
      <c r="J9" s="41">
        <f t="shared" ref="J9:J12" si="2">J8+TIME(0,I8,0)</f>
        <v>0.3333333333</v>
      </c>
      <c r="K9" s="9"/>
    </row>
    <row r="10" ht="9.75" customHeight="1">
      <c r="A10" s="36"/>
      <c r="B10" s="42"/>
      <c r="C10" s="43" t="s">
        <v>26</v>
      </c>
      <c r="D10" s="44" t="str">
        <f>hyperlink("http://tinyurl.com/9bnk3mh","Attendance List [register here]")</f>
        <v>Attendance List [register here]</v>
      </c>
      <c r="E10" s="39"/>
      <c r="F10" s="30"/>
      <c r="G10" s="38" t="s">
        <v>24</v>
      </c>
      <c r="H10" s="45"/>
      <c r="I10" s="46"/>
      <c r="J10" s="41">
        <f t="shared" si="2"/>
        <v>0.3402777778</v>
      </c>
      <c r="K10" s="9"/>
    </row>
    <row r="11" ht="9.75" customHeight="1">
      <c r="A11" s="36"/>
      <c r="B11" s="42"/>
      <c r="C11" s="38" t="s">
        <v>27</v>
      </c>
      <c r="D11" s="47"/>
      <c r="E11" s="47"/>
      <c r="F11" s="48"/>
      <c r="G11" s="38" t="s">
        <v>24</v>
      </c>
      <c r="H11" s="45"/>
      <c r="I11" s="46"/>
      <c r="J11" s="41">
        <f t="shared" si="2"/>
        <v>0.3402777778</v>
      </c>
      <c r="K11" s="9"/>
    </row>
    <row r="12" ht="9.75" customHeight="1">
      <c r="A12" s="36"/>
      <c r="B12" s="42"/>
      <c r="C12" s="43" t="s">
        <v>28</v>
      </c>
      <c r="D12" s="49"/>
      <c r="E12" s="50"/>
      <c r="F12" s="51"/>
      <c r="G12" s="38" t="s">
        <v>24</v>
      </c>
      <c r="H12" s="52" t="s">
        <v>29</v>
      </c>
      <c r="I12" s="46"/>
      <c r="J12" s="41">
        <f t="shared" si="2"/>
        <v>0.3402777778</v>
      </c>
      <c r="K12" s="9"/>
    </row>
    <row r="13" ht="9.75" customHeight="1">
      <c r="A13" s="36"/>
      <c r="B13" s="49"/>
      <c r="C13" s="43" t="s">
        <v>30</v>
      </c>
      <c r="D13" s="27"/>
      <c r="E13" s="50"/>
      <c r="F13" s="51"/>
      <c r="G13" s="38" t="s">
        <v>24</v>
      </c>
      <c r="H13" s="45"/>
      <c r="I13" s="31"/>
      <c r="J13" s="41">
        <f t="shared" ref="J13:J16" si="3">J11+TIME(0,I11,0)</f>
        <v>0.3402777778</v>
      </c>
      <c r="K13" s="9"/>
    </row>
    <row r="14" ht="9.75" customHeight="1">
      <c r="A14" s="36"/>
      <c r="B14" s="49"/>
      <c r="C14" s="53" t="s">
        <v>31</v>
      </c>
      <c r="D14" s="44" t="str">
        <f>hyperlink("https://docs.google.com/spreadsheet/ccc?key=0Arb3_3dB_pMCdGgzdmZyS3dDbEFLcEs1SmZvcjZhR1E#gid=0","Agenda Item Request List")</f>
        <v>Agenda Item Request List</v>
      </c>
      <c r="E14" s="50"/>
      <c r="F14" s="51"/>
      <c r="G14" s="38" t="s">
        <v>24</v>
      </c>
      <c r="H14" s="45"/>
      <c r="I14" s="31"/>
      <c r="J14" s="41">
        <f t="shared" si="3"/>
        <v>0.3402777778</v>
      </c>
      <c r="K14" s="9"/>
    </row>
    <row r="15" ht="9.75" customHeight="1">
      <c r="A15" s="36"/>
      <c r="B15" s="49"/>
      <c r="C15" s="53" t="s">
        <v>32</v>
      </c>
      <c r="D15" s="44" t="str">
        <f>hyperlink("https://docs.google.com/spreadsheet/ccc?key=0Arb3_3dB_pMCdFpubk5ZZk9ibDFnbE9ONGsya2pRUXc#gid=0","Action Item Register")</f>
        <v>Action Item Register</v>
      </c>
      <c r="E15" s="50"/>
      <c r="F15" s="51"/>
      <c r="G15" s="38" t="s">
        <v>24</v>
      </c>
      <c r="H15" s="52" t="s">
        <v>33</v>
      </c>
      <c r="I15" s="31"/>
      <c r="J15" s="41">
        <f t="shared" si="3"/>
        <v>0.3402777778</v>
      </c>
      <c r="K15" s="9"/>
    </row>
    <row r="16" ht="9.75" customHeight="1">
      <c r="A16" s="36"/>
      <c r="B16" s="38" t="s">
        <v>34</v>
      </c>
      <c r="C16" s="54"/>
      <c r="D16" s="55"/>
      <c r="E16" s="55"/>
      <c r="F16" s="56"/>
      <c r="G16" s="57" t="s">
        <v>35</v>
      </c>
      <c r="H16" s="58"/>
      <c r="I16" s="59">
        <v>10.0</v>
      </c>
      <c r="J16" s="41">
        <f t="shared" si="3"/>
        <v>0.3402777778</v>
      </c>
      <c r="K16" s="9"/>
    </row>
    <row r="17" ht="9.75" customHeight="1">
      <c r="A17" s="60"/>
      <c r="B17" s="61" t="s">
        <v>36</v>
      </c>
      <c r="C17" s="62" t="s">
        <v>37</v>
      </c>
      <c r="D17" s="63"/>
      <c r="E17" s="63"/>
      <c r="F17" s="64"/>
      <c r="G17" s="54"/>
      <c r="H17" s="58"/>
      <c r="I17" s="65">
        <v>100.0</v>
      </c>
      <c r="J17" s="66">
        <f>J16+TIME(0,I16,0)</f>
        <v>0.3472222222</v>
      </c>
      <c r="K17" s="9"/>
    </row>
    <row r="18" ht="22.5" customHeight="1">
      <c r="A18" s="36"/>
      <c r="B18" s="39"/>
      <c r="C18" s="67"/>
      <c r="D18" s="68" t="s">
        <v>38</v>
      </c>
      <c r="E18" s="68" t="s">
        <v>39</v>
      </c>
      <c r="F18" s="69" t="str">
        <f>hyperlink("https://mentor.ieee.org/802-ec/dcn/12/ec-12-0080","doc")</f>
        <v>doc</v>
      </c>
      <c r="G18" s="57" t="s">
        <v>35</v>
      </c>
      <c r="H18" s="70" t="s">
        <v>40</v>
      </c>
      <c r="I18" s="59">
        <v>40.0</v>
      </c>
      <c r="J18" s="32"/>
      <c r="K18" s="71" t="s">
        <v>41</v>
      </c>
    </row>
    <row r="19" ht="22.5" customHeight="1">
      <c r="A19" s="36"/>
      <c r="B19" s="39"/>
      <c r="C19" s="72"/>
      <c r="D19" s="68" t="s">
        <v>42</v>
      </c>
      <c r="E19" s="68" t="s">
        <v>43</v>
      </c>
      <c r="F19" s="69" t="str">
        <f>hyperlink("https://mentor.ieee.org/802-ec/dcn/12/ec-12-0073","doc")</f>
        <v>doc</v>
      </c>
      <c r="G19" s="52" t="s">
        <v>35</v>
      </c>
      <c r="H19" s="73" t="s">
        <v>44</v>
      </c>
      <c r="I19" s="59">
        <v>40.0</v>
      </c>
      <c r="J19" s="32"/>
      <c r="K19" s="71" t="s">
        <v>41</v>
      </c>
    </row>
    <row r="20" ht="22.5" customHeight="1">
      <c r="A20" s="36"/>
      <c r="B20" s="38" t="s">
        <v>45</v>
      </c>
      <c r="C20" s="67"/>
      <c r="D20" s="55"/>
      <c r="E20" s="55"/>
      <c r="F20" s="56"/>
      <c r="G20" s="57" t="s">
        <v>46</v>
      </c>
      <c r="H20" s="58"/>
      <c r="I20" s="59">
        <v>15.0</v>
      </c>
      <c r="J20" s="41">
        <f>J17+TIME(0,I17,0)</f>
        <v>0.4166666667</v>
      </c>
      <c r="K20" s="74">
        <v>0.4409722222222222</v>
      </c>
    </row>
    <row r="21" ht="9.75" customHeight="1">
      <c r="A21" s="60"/>
      <c r="B21" s="61" t="s">
        <v>36</v>
      </c>
      <c r="C21" s="62" t="s">
        <v>47</v>
      </c>
      <c r="D21" s="75"/>
      <c r="E21" s="63"/>
      <c r="F21" s="64"/>
      <c r="G21" s="76"/>
      <c r="H21" s="76"/>
      <c r="I21" s="65">
        <v>120.0</v>
      </c>
      <c r="J21" s="66">
        <f>J20+TIME(0,I20,0)</f>
        <v>0.4270833333</v>
      </c>
      <c r="K21" s="74">
        <v>0.4479166666666667</v>
      </c>
    </row>
    <row r="22" ht="9.75" customHeight="1">
      <c r="A22" s="36"/>
      <c r="B22" s="39"/>
      <c r="C22" s="67"/>
      <c r="D22" s="77" t="s">
        <v>48</v>
      </c>
      <c r="E22" s="77" t="s">
        <v>49</v>
      </c>
      <c r="F22" s="69" t="str">
        <f>hyperlink("https://mentor.ieee.org/802-ec/dcn/12/ec-12-0081-01","doc")</f>
        <v>doc</v>
      </c>
      <c r="G22" s="57" t="s">
        <v>35</v>
      </c>
      <c r="H22" s="70" t="s">
        <v>25</v>
      </c>
      <c r="I22" s="59">
        <v>5.0</v>
      </c>
      <c r="J22" s="32"/>
      <c r="K22" s="71" t="s">
        <v>41</v>
      </c>
    </row>
    <row r="23" ht="9.75" customHeight="1">
      <c r="A23" s="36"/>
      <c r="B23" s="39"/>
      <c r="C23" s="67"/>
      <c r="D23" s="77" t="s">
        <v>50</v>
      </c>
      <c r="E23" s="77" t="s">
        <v>51</v>
      </c>
      <c r="F23" s="78" t="s">
        <v>52</v>
      </c>
      <c r="G23" s="57" t="s">
        <v>35</v>
      </c>
      <c r="H23" s="79" t="s">
        <v>53</v>
      </c>
      <c r="I23" s="59">
        <v>25.0</v>
      </c>
      <c r="J23" s="32"/>
      <c r="K23" s="71" t="s">
        <v>41</v>
      </c>
    </row>
    <row r="24" ht="9.75" customHeight="1">
      <c r="A24" s="36"/>
      <c r="B24" s="39"/>
      <c r="C24" s="67"/>
      <c r="D24" s="80" t="s">
        <v>54</v>
      </c>
      <c r="E24" s="77" t="s">
        <v>55</v>
      </c>
      <c r="F24" s="69" t="str">
        <f>hyperlink("https://mentor.ieee.org/802-ec/dcn/12/ec-12-0082","doc")</f>
        <v>doc</v>
      </c>
      <c r="G24" s="57" t="s">
        <v>35</v>
      </c>
      <c r="H24" s="79" t="s">
        <v>25</v>
      </c>
      <c r="I24" s="59">
        <v>15.0</v>
      </c>
      <c r="J24" s="32"/>
      <c r="K24" s="71" t="s">
        <v>56</v>
      </c>
    </row>
    <row r="25" ht="9.75" customHeight="1">
      <c r="A25" s="36"/>
      <c r="B25" s="39"/>
      <c r="C25" s="67"/>
      <c r="D25" s="80" t="s">
        <v>57</v>
      </c>
      <c r="E25" s="77" t="s">
        <v>55</v>
      </c>
      <c r="F25" s="64"/>
      <c r="G25" s="57" t="s">
        <v>35</v>
      </c>
      <c r="H25" s="79" t="s">
        <v>44</v>
      </c>
      <c r="I25" s="59">
        <v>15.0</v>
      </c>
      <c r="J25" s="32"/>
      <c r="K25" s="71" t="s">
        <v>56</v>
      </c>
    </row>
    <row r="26" ht="9.75" customHeight="1">
      <c r="A26" s="36"/>
      <c r="B26" s="39"/>
      <c r="C26" s="72"/>
      <c r="D26" s="68" t="s">
        <v>58</v>
      </c>
      <c r="E26" s="68" t="s">
        <v>59</v>
      </c>
      <c r="F26" s="69" t="str">
        <f>hyperlink("https://mentor.ieee.org/802-ec/dcn/12/ec-12-0075","doc")</f>
        <v>doc</v>
      </c>
      <c r="G26" s="52" t="s">
        <v>35</v>
      </c>
      <c r="H26" s="28" t="s">
        <v>60</v>
      </c>
      <c r="I26" s="59">
        <v>30.0</v>
      </c>
      <c r="J26" s="32"/>
      <c r="K26" s="71" t="s">
        <v>41</v>
      </c>
    </row>
    <row r="27" ht="9.75" customHeight="1">
      <c r="A27" s="36"/>
      <c r="B27" s="39"/>
      <c r="C27" s="67"/>
      <c r="D27" s="63"/>
      <c r="E27" s="63"/>
      <c r="F27" s="64"/>
      <c r="G27" s="54"/>
      <c r="H27" s="81"/>
      <c r="I27" s="82"/>
      <c r="J27" s="32"/>
      <c r="K27" s="9"/>
    </row>
    <row r="28" ht="9.75" customHeight="1">
      <c r="A28" s="36"/>
      <c r="B28" s="37" t="s">
        <v>61</v>
      </c>
      <c r="C28" s="67"/>
      <c r="D28" s="58"/>
      <c r="E28" s="58"/>
      <c r="F28" s="83"/>
      <c r="G28" s="70" t="s">
        <v>46</v>
      </c>
      <c r="H28" s="54"/>
      <c r="I28" s="59">
        <v>60.0</v>
      </c>
      <c r="J28" s="41">
        <f>J21+TIME(0,I21,0)</f>
        <v>0.5104166667</v>
      </c>
      <c r="K28" s="9"/>
    </row>
    <row r="29" ht="9.75" customHeight="1">
      <c r="A29" s="60"/>
      <c r="B29" s="61" t="s">
        <v>36</v>
      </c>
      <c r="C29" s="62" t="s">
        <v>62</v>
      </c>
      <c r="D29" s="63"/>
      <c r="E29" s="63"/>
      <c r="F29" s="64"/>
      <c r="G29" s="54"/>
      <c r="H29" s="81"/>
      <c r="I29" s="65">
        <v>120.0</v>
      </c>
      <c r="J29" s="66">
        <f>J28+TIME(0,I28,0)</f>
        <v>0.5520833333</v>
      </c>
      <c r="K29" s="9"/>
    </row>
    <row r="30" ht="9.75" customHeight="1">
      <c r="A30" s="36"/>
      <c r="B30" s="39"/>
      <c r="C30" s="67"/>
      <c r="D30" s="77" t="s">
        <v>63</v>
      </c>
      <c r="E30" s="63"/>
      <c r="F30" s="78" t="s">
        <v>52</v>
      </c>
      <c r="G30" s="54"/>
      <c r="H30" s="79" t="s">
        <v>29</v>
      </c>
      <c r="I30" s="59">
        <v>15.0</v>
      </c>
      <c r="J30" s="32"/>
      <c r="K30" s="71" t="s">
        <v>41</v>
      </c>
    </row>
    <row r="31" ht="9.75" customHeight="1">
      <c r="A31" s="36"/>
      <c r="B31" s="39"/>
      <c r="C31" s="67"/>
      <c r="D31" s="77" t="s">
        <v>64</v>
      </c>
      <c r="E31" s="77" t="s">
        <v>65</v>
      </c>
      <c r="F31" s="69" t="str">
        <f>hyperlink("https://mentor.ieee.org/802-ec/dcn/12/ec-12-0074","doc")</f>
        <v>doc</v>
      </c>
      <c r="G31" s="57" t="s">
        <v>35</v>
      </c>
      <c r="H31" s="79" t="s">
        <v>66</v>
      </c>
      <c r="I31" s="59">
        <v>15.0</v>
      </c>
      <c r="J31" s="32"/>
      <c r="K31" s="71" t="s">
        <v>41</v>
      </c>
    </row>
    <row r="32" ht="9.75" customHeight="1">
      <c r="A32" s="36"/>
      <c r="B32" s="39"/>
      <c r="C32" s="67"/>
      <c r="D32" s="77" t="s">
        <v>67</v>
      </c>
      <c r="E32" s="77" t="s">
        <v>68</v>
      </c>
      <c r="F32" s="64"/>
      <c r="G32" s="57" t="s">
        <v>35</v>
      </c>
      <c r="H32" s="79" t="s">
        <v>66</v>
      </c>
      <c r="I32" s="59">
        <v>15.0</v>
      </c>
      <c r="J32" s="32"/>
      <c r="K32" s="78" t="s">
        <v>69</v>
      </c>
    </row>
    <row r="33" ht="9.75" customHeight="1">
      <c r="A33" s="36"/>
      <c r="B33" s="39"/>
      <c r="C33" s="67"/>
      <c r="D33" s="77" t="s">
        <v>70</v>
      </c>
      <c r="E33" s="77" t="s">
        <v>71</v>
      </c>
      <c r="F33" s="78" t="s">
        <v>52</v>
      </c>
      <c r="G33" s="57" t="s">
        <v>35</v>
      </c>
      <c r="H33" s="79" t="s">
        <v>53</v>
      </c>
      <c r="I33" s="59">
        <v>30.0</v>
      </c>
      <c r="J33" s="32"/>
      <c r="K33" s="71" t="s">
        <v>41</v>
      </c>
    </row>
    <row r="34" ht="9.75" customHeight="1">
      <c r="A34" s="36"/>
      <c r="B34" s="39"/>
      <c r="C34" s="67"/>
      <c r="D34" s="77" t="s">
        <v>72</v>
      </c>
      <c r="E34" s="77" t="s">
        <v>73</v>
      </c>
      <c r="F34" s="64"/>
      <c r="G34" s="57" t="s">
        <v>35</v>
      </c>
      <c r="H34" s="79" t="s">
        <v>66</v>
      </c>
      <c r="I34" s="59">
        <v>15.0</v>
      </c>
      <c r="J34" s="32"/>
      <c r="K34" s="71" t="s">
        <v>56</v>
      </c>
    </row>
    <row r="35" ht="9.75" customHeight="1">
      <c r="A35" s="36"/>
      <c r="B35" s="39"/>
      <c r="C35" s="81"/>
      <c r="D35" s="77" t="s">
        <v>74</v>
      </c>
      <c r="E35" s="77" t="s">
        <v>75</v>
      </c>
      <c r="F35" s="78" t="s">
        <v>52</v>
      </c>
      <c r="G35" s="70" t="s">
        <v>35</v>
      </c>
      <c r="H35" s="79" t="s">
        <v>76</v>
      </c>
      <c r="I35" s="59">
        <v>20.0</v>
      </c>
      <c r="J35" s="32"/>
      <c r="K35" s="71" t="s">
        <v>41</v>
      </c>
    </row>
    <row r="36" ht="9.75" customHeight="1">
      <c r="A36" s="36"/>
      <c r="B36" s="38" t="s">
        <v>45</v>
      </c>
      <c r="C36" s="81"/>
      <c r="D36" s="55"/>
      <c r="E36" s="55"/>
      <c r="F36" s="56"/>
      <c r="G36" s="70" t="s">
        <v>46</v>
      </c>
      <c r="H36" s="54"/>
      <c r="I36" s="59">
        <v>15.0</v>
      </c>
      <c r="J36" s="41">
        <f>J29+TIME(0,I29,0)</f>
        <v>0.6354166667</v>
      </c>
      <c r="K36" s="9"/>
    </row>
    <row r="37" ht="9.75" customHeight="1">
      <c r="A37" s="60"/>
      <c r="B37" s="61" t="s">
        <v>36</v>
      </c>
      <c r="C37" s="84" t="s">
        <v>77</v>
      </c>
      <c r="D37" s="85"/>
      <c r="E37" s="85"/>
      <c r="F37" s="48"/>
      <c r="G37" s="45"/>
      <c r="H37" s="49"/>
      <c r="I37" s="65">
        <v>45.0</v>
      </c>
      <c r="J37" s="66">
        <f>J36+TIME(0,I36,0)</f>
        <v>0.6458333333</v>
      </c>
      <c r="K37" s="9"/>
    </row>
    <row r="38" ht="9.75" customHeight="1">
      <c r="A38" s="36"/>
      <c r="B38" s="39"/>
      <c r="C38" s="67"/>
      <c r="D38" s="77" t="s">
        <v>78</v>
      </c>
      <c r="E38" s="77" t="s">
        <v>79</v>
      </c>
      <c r="F38" s="69" t="str">
        <f>hyperlink("https://mentor.ieee.org/802-ec/dcn/12/ec-12-0076","doc")</f>
        <v>doc</v>
      </c>
      <c r="G38" s="57" t="s">
        <v>35</v>
      </c>
      <c r="H38" s="79" t="s">
        <v>80</v>
      </c>
      <c r="I38" s="59">
        <v>40.0</v>
      </c>
      <c r="J38" s="32"/>
      <c r="K38" s="71" t="s">
        <v>41</v>
      </c>
    </row>
    <row r="39" ht="9.75" customHeight="1">
      <c r="A39" s="36"/>
      <c r="B39" s="39"/>
      <c r="C39" s="67"/>
      <c r="D39" s="63"/>
      <c r="E39" s="63"/>
      <c r="F39" s="64"/>
      <c r="G39" s="58"/>
      <c r="H39" s="55"/>
      <c r="I39" s="82"/>
      <c r="J39" s="32"/>
      <c r="K39" s="9"/>
    </row>
    <row r="40" ht="9.75" customHeight="1">
      <c r="A40" s="36"/>
      <c r="B40" s="39"/>
      <c r="C40" s="67"/>
      <c r="D40" s="63"/>
      <c r="E40" s="63"/>
      <c r="F40" s="64"/>
      <c r="G40" s="58"/>
      <c r="H40" s="55"/>
      <c r="I40" s="82"/>
      <c r="J40" s="32"/>
      <c r="K40" s="9"/>
    </row>
    <row r="41" ht="9.75" customHeight="1">
      <c r="A41" s="36"/>
      <c r="B41" s="61" t="s">
        <v>81</v>
      </c>
      <c r="C41" s="67"/>
      <c r="D41" s="63"/>
      <c r="E41" s="63"/>
      <c r="F41" s="64"/>
      <c r="G41" s="58"/>
      <c r="H41" s="55"/>
      <c r="I41" s="65">
        <v>90.0</v>
      </c>
      <c r="J41" s="86">
        <v>0.6770833333333334</v>
      </c>
      <c r="K41" s="9"/>
    </row>
    <row r="42" ht="9.75" customHeight="1">
      <c r="A42" s="36"/>
      <c r="B42" s="37" t="s">
        <v>82</v>
      </c>
      <c r="C42" s="81"/>
      <c r="D42" s="87" t="s">
        <v>83</v>
      </c>
      <c r="E42" s="55"/>
      <c r="F42" s="56"/>
      <c r="G42" s="70" t="s">
        <v>35</v>
      </c>
      <c r="H42" s="54"/>
      <c r="I42" s="59">
        <v>30.0</v>
      </c>
      <c r="J42" s="32"/>
      <c r="K42" s="9"/>
    </row>
    <row r="43" ht="9.75" customHeight="1">
      <c r="A43" s="36"/>
      <c r="B43" s="38" t="s">
        <v>84</v>
      </c>
      <c r="C43" s="72"/>
      <c r="D43" s="38" t="s">
        <v>85</v>
      </c>
      <c r="E43" s="39"/>
      <c r="F43" s="30"/>
      <c r="G43" s="38" t="s">
        <v>35</v>
      </c>
      <c r="H43" s="39"/>
      <c r="I43" s="34">
        <v>15.0</v>
      </c>
      <c r="J43" s="32"/>
      <c r="K43" s="9"/>
    </row>
    <row r="44" ht="9.75" customHeight="1">
      <c r="A44" s="36"/>
      <c r="B44" s="37" t="s">
        <v>86</v>
      </c>
      <c r="C44" s="72"/>
      <c r="D44" s="39"/>
      <c r="E44" s="39"/>
      <c r="F44" s="30"/>
      <c r="G44" s="38" t="s">
        <v>35</v>
      </c>
      <c r="H44" s="39"/>
      <c r="I44" s="31"/>
      <c r="J44" s="86">
        <v>0.7083333333333334</v>
      </c>
      <c r="K44" s="9"/>
    </row>
    <row r="45" ht="9.75" customHeight="1">
      <c r="A45" s="88"/>
      <c r="B45" s="89"/>
      <c r="C45" s="90"/>
      <c r="D45" s="91"/>
      <c r="E45" s="91"/>
      <c r="F45" s="92"/>
      <c r="G45" s="91"/>
      <c r="H45" s="91"/>
      <c r="I45" s="93"/>
      <c r="J45" s="32"/>
      <c r="K45" s="9"/>
    </row>
    <row r="46" ht="9.75" customHeight="1">
      <c r="A46" s="88"/>
      <c r="B46" s="89"/>
      <c r="C46" s="90"/>
      <c r="D46" s="94" t="s">
        <v>87</v>
      </c>
      <c r="E46" s="95"/>
      <c r="F46" s="92"/>
      <c r="G46" s="91"/>
      <c r="H46" s="91"/>
      <c r="I46" s="93"/>
      <c r="J46" s="32"/>
      <c r="K46" s="9"/>
    </row>
    <row r="47" ht="9.75" customHeight="1">
      <c r="A47" s="88"/>
      <c r="B47" s="89"/>
      <c r="C47" s="90"/>
      <c r="D47" s="91"/>
      <c r="E47" s="91"/>
      <c r="F47" s="92"/>
      <c r="G47" s="91"/>
      <c r="H47" s="91"/>
      <c r="I47" s="93"/>
      <c r="J47" s="32"/>
      <c r="K47" s="9"/>
    </row>
    <row r="48" ht="9.75" customHeight="1">
      <c r="A48" s="88"/>
      <c r="B48" s="89"/>
      <c r="C48" s="90"/>
      <c r="D48" s="95"/>
      <c r="E48" s="95"/>
      <c r="F48" s="92"/>
      <c r="G48" s="95"/>
      <c r="H48" s="95"/>
      <c r="I48" s="93"/>
      <c r="J48" s="32"/>
      <c r="K48" s="9"/>
    </row>
    <row r="49" ht="9.75" customHeight="1">
      <c r="A49" s="88"/>
      <c r="B49" s="89"/>
      <c r="C49" s="90"/>
      <c r="D49" s="95"/>
      <c r="E49" s="95"/>
      <c r="F49" s="92"/>
      <c r="G49" s="95"/>
      <c r="H49" s="95"/>
      <c r="I49" s="93"/>
      <c r="J49" s="32"/>
      <c r="K49" s="9"/>
    </row>
    <row r="50" ht="9.75" customHeight="1">
      <c r="A50" s="88"/>
      <c r="B50" s="89"/>
      <c r="C50" s="90"/>
      <c r="D50" s="95"/>
      <c r="E50" s="95"/>
      <c r="F50" s="92"/>
      <c r="G50" s="95"/>
      <c r="H50" s="95"/>
      <c r="I50" s="93"/>
      <c r="J50" s="32"/>
      <c r="K50" s="9"/>
    </row>
    <row r="51" ht="9.75" customHeight="1">
      <c r="A51" s="88"/>
      <c r="B51" s="89"/>
      <c r="C51" s="90"/>
      <c r="D51" s="95"/>
      <c r="E51" s="95"/>
      <c r="F51" s="92"/>
      <c r="G51" s="95"/>
      <c r="H51" s="95"/>
      <c r="I51" s="93"/>
      <c r="J51" s="32"/>
      <c r="K51" s="9"/>
    </row>
    <row r="52" ht="9.75" customHeight="1">
      <c r="A52" s="88"/>
      <c r="B52" s="89"/>
      <c r="C52" s="90"/>
      <c r="D52" s="95"/>
      <c r="E52" s="95"/>
      <c r="F52" s="92"/>
      <c r="G52" s="95"/>
      <c r="H52" s="95"/>
      <c r="I52" s="93"/>
      <c r="J52" s="96"/>
      <c r="K52" s="9"/>
    </row>
    <row r="53" ht="9.75" customHeight="1">
      <c r="A53" s="88"/>
      <c r="B53" s="89"/>
      <c r="C53" s="90"/>
      <c r="D53" s="95"/>
      <c r="E53" s="95"/>
      <c r="F53" s="92"/>
      <c r="G53" s="95"/>
      <c r="H53" s="95"/>
      <c r="I53" s="93"/>
      <c r="J53" s="96"/>
      <c r="K53" s="9"/>
    </row>
    <row r="54" ht="9.75" customHeight="1">
      <c r="A54" s="88"/>
      <c r="B54" s="89"/>
      <c r="C54" s="90"/>
      <c r="D54" s="95"/>
      <c r="E54" s="95"/>
      <c r="F54" s="92"/>
      <c r="G54" s="95"/>
      <c r="H54" s="95"/>
      <c r="I54" s="93"/>
      <c r="J54" s="96"/>
      <c r="K54" s="9"/>
    </row>
    <row r="55" ht="9.75" customHeight="1">
      <c r="A55" s="88"/>
      <c r="B55" s="89"/>
      <c r="C55" s="90"/>
      <c r="D55" s="95"/>
      <c r="E55" s="95"/>
      <c r="F55" s="92"/>
      <c r="G55" s="95"/>
      <c r="H55" s="95"/>
      <c r="I55" s="93"/>
      <c r="J55" s="96"/>
      <c r="K55" s="9"/>
    </row>
    <row r="56" ht="9.75" customHeight="1">
      <c r="A56" s="88"/>
      <c r="B56" s="89"/>
      <c r="C56" s="90"/>
      <c r="D56" s="95"/>
      <c r="E56" s="95"/>
      <c r="F56" s="92"/>
      <c r="G56" s="95"/>
      <c r="H56" s="95"/>
      <c r="I56" s="93"/>
      <c r="J56" s="96"/>
      <c r="K56" s="9"/>
    </row>
    <row r="57" ht="9.75" customHeight="1">
      <c r="A57" s="88"/>
      <c r="B57" s="89"/>
      <c r="C57" s="90"/>
      <c r="D57" s="95"/>
      <c r="E57" s="95"/>
      <c r="F57" s="92"/>
      <c r="G57" s="95"/>
      <c r="H57" s="95"/>
      <c r="I57" s="93"/>
      <c r="J57" s="96"/>
      <c r="K57" s="9"/>
    </row>
    <row r="58" ht="9.75" customHeight="1">
      <c r="A58" s="88"/>
      <c r="B58" s="89"/>
      <c r="C58" s="90"/>
      <c r="D58" s="95"/>
      <c r="E58" s="95"/>
      <c r="F58" s="92"/>
      <c r="G58" s="95"/>
      <c r="H58" s="95"/>
      <c r="I58" s="93"/>
      <c r="J58" s="96"/>
      <c r="K58" s="9"/>
    </row>
    <row r="59" ht="9.75" customHeight="1">
      <c r="A59" s="88"/>
      <c r="B59" s="89"/>
      <c r="C59" s="90"/>
      <c r="D59" s="95"/>
      <c r="E59" s="95"/>
      <c r="F59" s="92"/>
      <c r="G59" s="95"/>
      <c r="H59" s="95"/>
      <c r="I59" s="93"/>
      <c r="J59" s="96"/>
      <c r="K59" s="9"/>
    </row>
    <row r="60" ht="9.75" customHeight="1">
      <c r="A60" s="88"/>
      <c r="B60" s="89"/>
      <c r="C60" s="90"/>
      <c r="D60" s="95"/>
      <c r="E60" s="95"/>
      <c r="F60" s="92"/>
      <c r="G60" s="95"/>
      <c r="H60" s="95"/>
      <c r="I60" s="93"/>
      <c r="J60" s="96"/>
      <c r="K60" s="9"/>
    </row>
    <row r="61" ht="9.75" customHeight="1">
      <c r="A61" s="88"/>
      <c r="B61" s="89"/>
      <c r="C61" s="90"/>
      <c r="D61" s="95"/>
      <c r="E61" s="95"/>
      <c r="F61" s="92"/>
      <c r="G61" s="95"/>
      <c r="H61" s="95"/>
      <c r="I61" s="93"/>
      <c r="J61" s="96"/>
      <c r="K61" s="9"/>
    </row>
    <row r="62" ht="9.75" customHeight="1">
      <c r="A62" s="88"/>
      <c r="B62" s="89"/>
      <c r="C62" s="90"/>
      <c r="D62" s="95"/>
      <c r="E62" s="95"/>
      <c r="F62" s="92"/>
      <c r="G62" s="95"/>
      <c r="H62" s="95"/>
      <c r="I62" s="93"/>
      <c r="J62" s="96"/>
      <c r="K62" s="9"/>
    </row>
    <row r="63" ht="9.75" customHeight="1">
      <c r="A63" s="88"/>
      <c r="B63" s="89"/>
      <c r="C63" s="90"/>
      <c r="D63" s="95"/>
      <c r="E63" s="95"/>
      <c r="F63" s="92"/>
      <c r="G63" s="95"/>
      <c r="H63" s="95"/>
      <c r="I63" s="93"/>
      <c r="J63" s="96"/>
      <c r="K63" s="9"/>
    </row>
    <row r="64" ht="9.75" customHeight="1">
      <c r="A64" s="88"/>
      <c r="B64" s="89"/>
      <c r="C64" s="90"/>
      <c r="D64" s="95"/>
      <c r="E64" s="95"/>
      <c r="F64" s="92"/>
      <c r="G64" s="95"/>
      <c r="H64" s="95"/>
      <c r="I64" s="93"/>
      <c r="J64" s="96"/>
      <c r="K64" s="9"/>
    </row>
    <row r="65" ht="9.75" customHeight="1">
      <c r="A65" s="88"/>
      <c r="B65" s="89"/>
      <c r="C65" s="90"/>
      <c r="D65" s="95"/>
      <c r="E65" s="95"/>
      <c r="F65" s="92"/>
      <c r="G65" s="95"/>
      <c r="H65" s="95"/>
      <c r="I65" s="93"/>
      <c r="J65" s="96"/>
      <c r="K65" s="9"/>
    </row>
    <row r="66" ht="9.75" customHeight="1">
      <c r="A66" s="88"/>
      <c r="B66" s="89"/>
      <c r="C66" s="90"/>
      <c r="D66" s="95"/>
      <c r="E66" s="95"/>
      <c r="F66" s="92"/>
      <c r="G66" s="95"/>
      <c r="H66" s="95"/>
      <c r="I66" s="93"/>
      <c r="J66" s="96"/>
      <c r="K66" s="9"/>
    </row>
    <row r="67" ht="9.75" customHeight="1">
      <c r="A67" s="88"/>
      <c r="B67" s="89"/>
      <c r="C67" s="90"/>
      <c r="D67" s="95"/>
      <c r="E67" s="95"/>
      <c r="F67" s="92"/>
      <c r="G67" s="95"/>
      <c r="H67" s="95"/>
      <c r="I67" s="93"/>
      <c r="J67" s="96"/>
      <c r="K67" s="9"/>
    </row>
    <row r="68" ht="9.75" customHeight="1">
      <c r="A68" s="88"/>
      <c r="B68" s="89"/>
      <c r="C68" s="90"/>
      <c r="D68" s="95"/>
      <c r="E68" s="95"/>
      <c r="F68" s="92"/>
      <c r="G68" s="95"/>
      <c r="H68" s="95"/>
      <c r="I68" s="93"/>
      <c r="J68" s="96"/>
      <c r="K68" s="9"/>
    </row>
  </sheetData>
  <mergeCells count="2">
    <mergeCell ref="A1:B1"/>
    <mergeCell ref="A4:J4"/>
  </mergeCells>
  <dataValidations>
    <dataValidation type="list" allowBlank="1" showInputMessage="1" showErrorMessage="1" prompt="Click and enter a value from the list of items" sqref="H1">
      <formula1>"Draft,Approved"</formula1>
    </dataValidation>
  </dataValidations>
  <hyperlinks>
    <hyperlink r:id="rId1" ref="A1"/>
  </hyperlinks>
  <drawing r:id="rId2"/>
</worksheet>
</file>