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7/"/>
    </mc:Choice>
  </mc:AlternateContent>
  <xr:revisionPtr revIDLastSave="74" documentId="8_{CF25D98E-213E-406C-B9BB-C2F5D266CC46}" xr6:coauthVersionLast="47" xr6:coauthVersionMax="47" xr10:uidLastSave="{016756C2-BE5A-4BDD-8EF6-A6B8B8BCC602}"/>
  <bookViews>
    <workbookView xWindow="-98" yWindow="-98" windowWidth="28996" windowHeight="17475" xr2:uid="{00000000-000D-0000-FFFF-FFFF00000000}"/>
  </bookViews>
  <sheets>
    <sheet name="EC_Opening_Agenda" sheetId="1" r:id="rId1"/>
  </sheets>
  <definedNames>
    <definedName name="Excel_BuiltIn_Print_Area_1_1">EC_Opening_Agenda!$A$1:$F$79</definedName>
    <definedName name="_xlnm.Print_Area" localSheetId="0">EC_Opening_Agenda!$A$1:$F$80</definedName>
    <definedName name="Print_Area_MI">EC_Opening_Agenda!$A$1:$E$55</definedName>
    <definedName name="PRINT_AREA_MI_1">EC_Opening_Agenda!$A$1:$E$55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18" i="1"/>
  <c r="F16" i="1"/>
  <c r="A51" i="1"/>
  <c r="A61" i="1"/>
  <c r="A18" i="1"/>
  <c r="A19" i="1" s="1"/>
  <c r="A9" i="1"/>
  <c r="A46" i="1"/>
  <c r="A35" i="1" l="1"/>
  <c r="A49" i="1" l="1"/>
  <c r="A50" i="1" s="1"/>
  <c r="F8" i="1"/>
  <c r="F9" i="1" l="1"/>
  <c r="F11" i="1" s="1"/>
  <c r="F13" i="1" s="1"/>
  <c r="A54" i="1"/>
  <c r="A13" i="1" l="1"/>
  <c r="A14" i="1" s="1"/>
  <c r="A15" i="1" s="1"/>
  <c r="A37" i="1" l="1"/>
  <c r="A38" i="1" s="1"/>
  <c r="A39" i="1" s="1"/>
  <c r="A40" i="1" s="1"/>
  <c r="A41" i="1" s="1"/>
  <c r="A42" i="1" s="1"/>
  <c r="A43" i="1" s="1"/>
  <c r="A55" i="1" l="1"/>
  <c r="A56" i="1" s="1"/>
  <c r="A57" i="1" s="1"/>
  <c r="A58" i="1" s="1"/>
  <c r="A22" i="1"/>
  <c r="A23" i="1" s="1"/>
  <c r="A24" i="1" s="1"/>
  <c r="A64" i="1"/>
  <c r="A66" i="1" s="1"/>
  <c r="A25" i="1" l="1"/>
  <c r="A26" i="1" s="1"/>
  <c r="A27" i="1" s="1"/>
  <c r="F14" i="1"/>
  <c r="F15" i="1" s="1"/>
  <c r="A68" i="1"/>
  <c r="A70" i="1" s="1"/>
  <c r="A28" i="1" l="1"/>
  <c r="A29" i="1" s="1"/>
  <c r="A30" i="1" s="1"/>
  <c r="A31" i="1" s="1"/>
  <c r="A32" i="1" s="1"/>
  <c r="F17" i="1"/>
  <c r="F60" i="1" l="1"/>
  <c r="F61" i="1" l="1"/>
  <c r="F63" i="1" s="1"/>
  <c r="F64" i="1" s="1"/>
  <c r="F66" i="1" s="1"/>
  <c r="F68" i="1" s="1"/>
  <c r="F70" i="1" s="1"/>
  <c r="F73" i="1" s="1"/>
  <c r="F74" i="1" s="1"/>
</calcChain>
</file>

<file path=xl/sharedStrings.xml><?xml version="1.0" encoding="utf-8"?>
<sst xmlns="http://schemas.openxmlformats.org/spreadsheetml/2006/main" count="157" uniqueCount="85">
  <si>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</si>
  <si>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</si>
  <si>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</si>
  <si>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</si>
  <si>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</si>
  <si>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</si>
  <si>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</si>
  <si>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</si>
  <si>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</si>
  <si>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</si>
  <si>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LMSC items</t>
  </si>
  <si>
    <t>II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</si>
  <si>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</si>
  <si>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</si>
  <si>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</si>
  <si>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</si>
  <si>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</si>
  <si>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</si>
  <si>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</si>
  <si>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</si>
  <si>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</si>
  <si>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</si>
  <si>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</si>
  <si>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</si>
  <si>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</si>
  <si>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</si>
  <si>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Chair's Announcements</t>
  </si>
  <si>
    <t>DAmbrosia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</si>
  <si>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</si>
  <si>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</si>
  <si>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</si>
  <si>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</si>
  <si>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</si>
  <si>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</si>
  <si>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</si>
  <si>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Public Visibility</t>
  </si>
  <si>
    <t>Haasz</t>
  </si>
  <si>
    <t xml:space="preserve">IEEE 802 EC Solutions_Report
</t>
  </si>
  <si>
    <t xml:space="preserve">IEEE 802 Active Standards Report
</t>
  </si>
  <si>
    <t xml:space="preserve">IEEE 802 Active PAR Report
</t>
  </si>
  <si>
    <t>Au</t>
  </si>
  <si>
    <t>IEEE SA Reports</t>
  </si>
  <si>
    <t xml:space="preserve">IEEE-SA Participation / Copyright Policies 
Ref: https://ieee802.org/sapolicies.shtml </t>
  </si>
  <si>
    <t>APPROVE OR MODIFY AGENDA</t>
  </si>
  <si>
    <t>Baykas</t>
  </si>
  <si>
    <t>Monday 1800 - 2015  (8:00 am to 10:15 am EDT)
15 Jul 2024</t>
  </si>
  <si>
    <t>AGENDA  -  IEEE 802 LMSC EXECUTIVE COMMITTEE MEETING
IEEE 802 LMSC 136th Plenary Session</t>
  </si>
  <si>
    <t>Chaplin</t>
  </si>
  <si>
    <t>Halasz</t>
  </si>
  <si>
    <t xml:space="preserve"> WG / TAG Chairs</t>
  </si>
  <si>
    <t>Internal Business</t>
  </si>
  <si>
    <t>IEEE 802 History Activity</t>
  </si>
  <si>
    <t>IEEE 802 EC November 2024 Workshop</t>
  </si>
  <si>
    <t>Orientation Report</t>
  </si>
  <si>
    <t>Yee</t>
  </si>
  <si>
    <t>Introductions</t>
  </si>
  <si>
    <t>IEEE Staff</t>
  </si>
  <si>
    <t>Other guests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</si>
  <si>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</si>
  <si>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</si>
  <si>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</si>
  <si>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</si>
  <si>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</si>
  <si>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</si>
  <si>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</si>
  <si>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</si>
  <si>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</si>
  <si>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 xml:space="preserve">Future Venues
</t>
  </si>
  <si>
    <t>Montreal - 2024 July 802 Plenary - Things to Know</t>
  </si>
  <si>
    <t>Action Item Recap - 
Ref: https://mentor.ieee.org/802-ec/dcn/24/ec-24-0127-00-00EC-ec-action-items-ongoing.docx</t>
  </si>
  <si>
    <t xml:space="preserve">IEEE 802 Publication Report
https://mentor.ieee.org/802-ec/dcn/24/ec-24-0142-00-00SA-ieee-802-publication-report-july-2024.pdf
</t>
  </si>
  <si>
    <t xml:space="preserve">https://mentor.ieee.org/802-ec/dcn/24/ec-24-0142-00-00SA-ieee-802-publication-report-july-2024.pdf </t>
  </si>
  <si>
    <t>https://mentor.ieee.org/802-ec/dcn/24/ec-24-0143-00-00SA-ieee-802-ec-solutions-report-july-2024.pdf</t>
  </si>
  <si>
    <t xml:space="preserve">https://mentor.ieee.org/802-ec/dcn/24/ec-24-0141-00-00SA-ieee-802-active-standards-report-5-july-2024.pdf </t>
  </si>
  <si>
    <t xml:space="preserve">https://mentor.ieee.org/802-ec/dcn/24/ec-24-0140-00-00SA-ieee-802-active-par-report-5-july-2024.pdf </t>
  </si>
  <si>
    <t>IEEE 802.18 Regulatory Communications Update</t>
  </si>
  <si>
    <t xml:space="preserve">FEE Waivers
Confirm meeting fee waivers for the July 2024 LMSC Session for the following individuals:
· Amir Amdailby - IEEE Ottawa Section Chair
</t>
  </si>
  <si>
    <t>Roll Call</t>
  </si>
  <si>
    <t>R3</t>
  </si>
  <si>
    <t>ME</t>
  </si>
  <si>
    <t>APPROVE Motion: Approve  the following minutes 
· 04 Jun 2024 802 EC Monthly Teleconference - https://mentor.ieee.org/802-ec/dcn/24/ec-24-0118-01-00EC-04-jun-2024-802-ec-monthly-teleconference-minutes.pdf
M: D'Ambrosia     S: Rosdahl</t>
  </si>
  <si>
    <t>Liaison - ITU-T to IEEE
https://mentor.ieee.org/802-ec/dcn/24/ec-24-0153-00-INTL-itu-t-sg15-liaison-ls136.docx</t>
  </si>
  <si>
    <t>Joint ITU-T / IEEE 802 Workshop Report</t>
  </si>
  <si>
    <t>Marks</t>
  </si>
  <si>
    <t>LMSC ICAID Auto-Renewal Proposal
Ref: https://mentor.ieee.org/802-ec/documents?is_dcn=0151&amp;is_year=2024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</si>
</sst>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trike/>
      <sz val="8"/>
      <color rgb="FF000000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30" fillId="0" borderId="0" applyNumberFormat="0" applyFill="0" applyBorder="0" applyAlignment="0" applyProtection="0"/>
  </cellStyleXfs>
  <cellXfs count="165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14" xfId="0" applyFont="1" applyBorder="1" applyAlignment="1">
      <alignment horizontal="left" vertical="top" wrapText="1"/>
    </xf>
    <xf numFmtId="164" fontId="20" fillId="19" borderId="10" xfId="0" applyFont="1" applyFill="1" applyBorder="1" applyAlignment="1">
      <alignment horizontal="left" vertical="top" wrapTex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horizontal="left" vertical="top" wrapText="1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>
      <alignment horizontal="left" vertical="top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6" fillId="0" borderId="10" xfId="0" applyFont="1" applyBorder="1" applyAlignment="1">
      <alignment horizontal="center" vertical="top" wrapText="1"/>
    </xf>
    <xf numFmtId="164" fontId="27" fillId="19" borderId="10" xfId="0" applyFont="1" applyFill="1" applyBorder="1" applyAlignment="1">
      <alignment horizontal="left" vertical="top" wrapText="1" indent="1"/>
    </xf>
    <xf numFmtId="164" fontId="27" fillId="0" borderId="10" xfId="0" applyFont="1" applyBorder="1" applyAlignment="1">
      <alignment horizontal="left" vertical="top" wrapText="1"/>
    </xf>
    <xf numFmtId="1" fontId="27" fillId="19" borderId="10" xfId="0" applyNumberFormat="1" applyFont="1" applyFill="1" applyBorder="1" applyAlignment="1">
      <alignment horizontal="right" vertical="top"/>
    </xf>
    <xf numFmtId="165" fontId="27" fillId="0" borderId="10" xfId="0" applyNumberFormat="1" applyFont="1" applyBorder="1" applyAlignment="1">
      <alignment horizontal="right" vertical="top"/>
    </xf>
    <xf numFmtId="165" fontId="27" fillId="23" borderId="10" xfId="0" applyNumberFormat="1" applyFont="1" applyFill="1" applyBorder="1" applyAlignment="1">
      <alignment horizontal="right" vertical="top"/>
    </xf>
    <xf numFmtId="164" fontId="27" fillId="19" borderId="12" xfId="0" applyFont="1" applyFill="1" applyBorder="1" applyAlignment="1">
      <alignment horizontal="left" vertical="top" wrapText="1" indent="1"/>
    </xf>
    <xf numFmtId="1" fontId="27" fillId="19" borderId="12" xfId="0" applyNumberFormat="1" applyFont="1" applyFill="1" applyBorder="1" applyAlignment="1">
      <alignment horizontal="right" vertical="top"/>
    </xf>
    <xf numFmtId="164" fontId="27" fillId="19" borderId="17" xfId="0" applyFont="1" applyFill="1" applyBorder="1" applyAlignment="1">
      <alignment horizontal="left" vertical="top" wrapText="1" indent="1"/>
    </xf>
    <xf numFmtId="1" fontId="27" fillId="19" borderId="16" xfId="0" applyNumberFormat="1" applyFont="1" applyFill="1" applyBorder="1" applyAlignment="1">
      <alignment horizontal="right" vertical="top"/>
    </xf>
    <xf numFmtId="164" fontId="27" fillId="23" borderId="11" xfId="0" applyFont="1" applyFill="1" applyBorder="1" applyAlignment="1">
      <alignment horizontal="left" vertical="top" wrapText="1" indent="1"/>
    </xf>
    <xf numFmtId="1" fontId="27" fillId="19" borderId="11" xfId="0" applyNumberFormat="1" applyFont="1" applyFill="1" applyBorder="1" applyAlignment="1">
      <alignment horizontal="right" vertical="top"/>
    </xf>
    <xf numFmtId="1" fontId="27" fillId="23" borderId="11" xfId="0" applyNumberFormat="1" applyFont="1" applyFill="1" applyBorder="1" applyAlignment="1">
      <alignment horizontal="right" vertical="top"/>
    </xf>
    <xf numFmtId="164" fontId="27" fillId="0" borderId="11" xfId="0" applyFont="1" applyBorder="1" applyAlignment="1">
      <alignment horizontal="left" vertical="top" wrapText="1" indent="1"/>
    </xf>
    <xf numFmtId="1" fontId="27" fillId="0" borderId="11" xfId="0" applyNumberFormat="1" applyFont="1" applyBorder="1" applyAlignment="1">
      <alignment horizontal="right" vertical="top"/>
    </xf>
    <xf numFmtId="1" fontId="27" fillId="0" borderId="10" xfId="0" applyNumberFormat="1" applyFont="1" applyBorder="1" applyAlignment="1">
      <alignment horizontal="right" vertical="top"/>
    </xf>
    <xf numFmtId="164" fontId="27" fillId="18" borderId="10" xfId="0" applyFont="1" applyFill="1" applyBorder="1" applyAlignment="1">
      <alignment horizontal="left" vertical="top" wrapText="1"/>
    </xf>
    <xf numFmtId="1" fontId="27" fillId="18" borderId="10" xfId="0" applyNumberFormat="1" applyFont="1" applyFill="1" applyBorder="1" applyAlignment="1">
      <alignment horizontal="right" vertical="top"/>
    </xf>
    <xf numFmtId="165" fontId="27" fillId="22" borderId="10" xfId="0" applyNumberFormat="1" applyFont="1" applyFill="1" applyBorder="1" applyAlignment="1">
      <alignment horizontal="right" vertical="top"/>
    </xf>
    <xf numFmtId="164" fontId="27" fillId="18" borderId="20" xfId="0" applyFont="1" applyFill="1" applyBorder="1" applyAlignment="1">
      <alignment horizontal="left" vertical="top" wrapText="1"/>
    </xf>
    <xf numFmtId="164" fontId="27" fillId="19" borderId="10" xfId="0" applyFont="1" applyFill="1" applyBorder="1" applyAlignment="1">
      <alignment horizontal="left" vertical="top" wrapText="1"/>
    </xf>
    <xf numFmtId="1" fontId="27" fillId="0" borderId="10" xfId="0" applyNumberFormat="1" applyFont="1" applyBorder="1" applyAlignment="1">
      <alignment vertical="top"/>
    </xf>
    <xf numFmtId="164" fontId="27" fillId="0" borderId="11" xfId="0" applyFont="1" applyBorder="1" applyAlignment="1">
      <alignment horizontal="left" vertical="top" wrapText="1"/>
    </xf>
    <xf numFmtId="165" fontId="27" fillId="0" borderId="11" xfId="0" applyNumberFormat="1" applyFont="1" applyBorder="1" applyAlignment="1">
      <alignment horizontal="right" vertical="top"/>
    </xf>
    <xf numFmtId="164" fontId="27" fillId="23" borderId="11" xfId="0" applyFont="1" applyFill="1" applyBorder="1" applyAlignment="1">
      <alignment horizontal="left" vertical="top" wrapText="1"/>
    </xf>
    <xf numFmtId="1" fontId="28" fillId="0" borderId="11" xfId="0" applyNumberFormat="1" applyFont="1" applyBorder="1" applyAlignment="1">
      <alignment horizontal="right" vertical="top"/>
    </xf>
    <xf numFmtId="165" fontId="27" fillId="23" borderId="11" xfId="0" applyNumberFormat="1" applyFont="1" applyFill="1" applyBorder="1" applyAlignment="1">
      <alignment horizontal="right" vertical="top"/>
    </xf>
    <xf numFmtId="164" fontId="29" fillId="0" borderId="11" xfId="0" applyFont="1" applyBorder="1" applyAlignment="1">
      <alignment horizontal="left" vertical="top" wrapText="1"/>
    </xf>
    <xf numFmtId="1" fontId="29" fillId="0" borderId="11" xfId="0" applyNumberFormat="1" applyFont="1" applyBorder="1" applyAlignment="1">
      <alignment horizontal="right" vertical="top"/>
    </xf>
    <xf numFmtId="164" fontId="27" fillId="0" borderId="0" xfId="0" applyFont="1" applyAlignment="1">
      <alignment horizontal="left" vertical="top" wrapText="1"/>
    </xf>
    <xf numFmtId="1" fontId="27" fillId="0" borderId="0" xfId="0" applyNumberFormat="1" applyFont="1" applyAlignment="1">
      <alignment vertical="top"/>
    </xf>
    <xf numFmtId="165" fontId="27" fillId="0" borderId="15" xfId="0" applyNumberFormat="1" applyFont="1" applyBorder="1" applyAlignment="1">
      <alignment horizontal="right" vertical="top"/>
    </xf>
    <xf numFmtId="164" fontId="27" fillId="14" borderId="13" xfId="0" applyFont="1" applyFill="1" applyBorder="1" applyAlignment="1">
      <alignment vertical="top" wrapText="1"/>
    </xf>
    <xf numFmtId="1" fontId="27" fillId="14" borderId="13" xfId="0" applyNumberFormat="1" applyFont="1" applyFill="1" applyBorder="1" applyAlignment="1">
      <alignment vertical="top"/>
    </xf>
    <xf numFmtId="165" fontId="27" fillId="20" borderId="15" xfId="0" applyNumberFormat="1" applyFont="1" applyFill="1" applyBorder="1" applyAlignment="1">
      <alignment horizontal="right" vertical="top"/>
    </xf>
    <xf numFmtId="164" fontId="28" fillId="0" borderId="11" xfId="0" applyFont="1" applyBorder="1" applyAlignment="1">
      <alignment horizontal="left" vertical="top" wrapText="1" indent="1"/>
    </xf>
    <xf numFmtId="2" fontId="20" fillId="0" borderId="21" xfId="0" applyNumberFormat="1" applyFont="1" applyBorder="1" applyAlignment="1">
      <alignment horizontal="left" vertical="top"/>
    </xf>
    <xf numFmtId="164" fontId="20" fillId="0" borderId="21" xfId="0" applyFont="1" applyBorder="1" applyAlignment="1">
      <alignment horizontal="left" vertical="top" wrapText="1"/>
    </xf>
    <xf numFmtId="164" fontId="27" fillId="0" borderId="21" xfId="0" applyFont="1" applyBorder="1" applyAlignment="1">
      <alignment horizontal="left" vertical="top" wrapText="1"/>
    </xf>
    <xf numFmtId="1" fontId="27" fillId="0" borderId="21" xfId="0" applyNumberFormat="1" applyFont="1" applyBorder="1" applyAlignment="1">
      <alignment horizontal="right" vertical="top"/>
    </xf>
    <xf numFmtId="165" fontId="27" fillId="23" borderId="21" xfId="0" applyNumberFormat="1" applyFont="1" applyFill="1" applyBorder="1" applyAlignment="1">
      <alignment horizontal="right" vertical="top"/>
    </xf>
    <xf numFmtId="2" fontId="20" fillId="22" borderId="13" xfId="0" applyNumberFormat="1" applyFont="1" applyFill="1" applyBorder="1" applyAlignment="1">
      <alignment horizontal="left" vertical="top"/>
    </xf>
    <xf numFmtId="164" fontId="27" fillId="22" borderId="13" xfId="0" applyFont="1" applyFill="1" applyBorder="1" applyAlignment="1">
      <alignment horizontal="left" vertical="top" wrapText="1"/>
    </xf>
    <xf numFmtId="1" fontId="27" fillId="22" borderId="13" xfId="0" applyNumberFormat="1" applyFont="1" applyFill="1" applyBorder="1" applyAlignment="1">
      <alignment horizontal="right" vertical="top"/>
    </xf>
    <xf numFmtId="165" fontId="27" fillId="22" borderId="13" xfId="0" applyNumberFormat="1" applyFont="1" applyFill="1" applyBorder="1" applyAlignment="1">
      <alignment horizontal="right" vertical="top"/>
    </xf>
    <xf numFmtId="1" fontId="27" fillId="22" borderId="0" xfId="0" applyNumberFormat="1" applyFont="1" applyFill="1" applyAlignment="1">
      <alignment horizontal="right" vertical="top"/>
    </xf>
    <xf numFmtId="164" fontId="27" fillId="22" borderId="22" xfId="0" applyFont="1" applyFill="1" applyBorder="1" applyAlignment="1">
      <alignment horizontal="left" vertical="top" wrapText="1" indent="1"/>
    </xf>
    <xf numFmtId="1" fontId="27" fillId="22" borderId="22" xfId="0" applyNumberFormat="1" applyFont="1" applyFill="1" applyBorder="1" applyAlignment="1">
      <alignment horizontal="right" vertical="top"/>
    </xf>
    <xf numFmtId="164" fontId="27" fillId="22" borderId="21" xfId="0" applyFont="1" applyFill="1" applyBorder="1" applyAlignment="1">
      <alignment horizontal="left" vertical="top" wrapText="1"/>
    </xf>
    <xf numFmtId="165" fontId="27" fillId="22" borderId="21" xfId="0" applyNumberFormat="1" applyFont="1" applyFill="1" applyBorder="1" applyAlignment="1">
      <alignment horizontal="right" vertical="top"/>
    </xf>
    <xf numFmtId="2" fontId="20" fillId="22" borderId="21" xfId="0" applyNumberFormat="1" applyFont="1" applyFill="1" applyBorder="1" applyAlignment="1">
      <alignment horizontal="left" vertical="top"/>
    </xf>
    <xf numFmtId="2" fontId="20" fillId="22" borderId="23" xfId="0" applyNumberFormat="1" applyFont="1" applyFill="1" applyBorder="1" applyAlignment="1">
      <alignment horizontal="left" vertical="top"/>
    </xf>
    <xf numFmtId="164" fontId="31" fillId="22" borderId="0" xfId="46" applyFont="1" applyFill="1" applyBorder="1" applyAlignment="1">
      <alignment horizontal="left" vertical="top" wrapText="1" indent="1"/>
    </xf>
    <xf numFmtId="164" fontId="27" fillId="22" borderId="23" xfId="0" applyFont="1" applyFill="1" applyBorder="1" applyAlignment="1">
      <alignment horizontal="left" vertical="top" wrapText="1"/>
    </xf>
    <xf numFmtId="165" fontId="27" fillId="22" borderId="23" xfId="0" applyNumberFormat="1" applyFont="1" applyFill="1" applyBorder="1" applyAlignment="1">
      <alignment horizontal="right" vertical="top"/>
    </xf>
    <xf numFmtId="2" fontId="20" fillId="23" borderId="13" xfId="0" applyNumberFormat="1" applyFont="1" applyFill="1" applyBorder="1" applyAlignment="1">
      <alignment horizontal="left" vertical="top"/>
    </xf>
    <xf numFmtId="164" fontId="20" fillId="23" borderId="13" xfId="0" applyFont="1" applyFill="1" applyBorder="1" applyAlignment="1">
      <alignment horizontal="left" vertical="top" wrapText="1" indent="1"/>
    </xf>
    <xf numFmtId="164" fontId="27" fillId="23" borderId="13" xfId="0" applyFont="1" applyFill="1" applyBorder="1" applyAlignment="1">
      <alignment horizontal="left" vertical="top" wrapText="1"/>
    </xf>
    <xf numFmtId="1" fontId="27" fillId="23" borderId="13" xfId="0" applyNumberFormat="1" applyFont="1" applyFill="1" applyBorder="1" applyAlignment="1">
      <alignment horizontal="right" vertical="top"/>
    </xf>
    <xf numFmtId="165" fontId="27" fillId="23" borderId="13" xfId="0" applyNumberFormat="1" applyFont="1" applyFill="1" applyBorder="1" applyAlignment="1">
      <alignment horizontal="right" vertical="top"/>
    </xf>
    <xf numFmtId="164" fontId="27" fillId="22" borderId="21" xfId="0" applyFont="1" applyFill="1" applyBorder="1" applyAlignment="1">
      <alignment horizontal="left" vertical="top" wrapText="1" indent="1"/>
    </xf>
    <xf numFmtId="1" fontId="27" fillId="22" borderId="21" xfId="0" applyNumberFormat="1" applyFont="1" applyFill="1" applyBorder="1" applyAlignment="1">
      <alignment horizontal="right" vertical="top"/>
    </xf>
    <xf numFmtId="164" fontId="31" fillId="22" borderId="13" xfId="46" applyFont="1" applyFill="1" applyBorder="1" applyAlignment="1">
      <alignment horizontal="left" vertical="top" wrapText="1" indent="1"/>
    </xf>
    <xf numFmtId="164" fontId="27" fillId="18" borderId="11" xfId="0" applyFont="1" applyFill="1" applyBorder="1" applyAlignment="1">
      <alignment horizontal="left" vertical="top" wrapText="1"/>
    </xf>
    <xf numFmtId="164" fontId="20" fillId="0" borderId="0" xfId="0" applyFont="1" applyAlignment="1">
      <alignment horizontal="left" vertical="top" wrapText="1"/>
    </xf>
    <xf numFmtId="164" fontId="27" fillId="18" borderId="16" xfId="0" applyFont="1" applyFill="1" applyBorder="1" applyAlignment="1">
      <alignment horizontal="left" vertical="top" wrapText="1"/>
    </xf>
    <xf numFmtId="164" fontId="20" fillId="19" borderId="10" xfId="0" applyFont="1" applyFill="1" applyBorder="1" applyAlignment="1">
      <alignment horizontal="left" vertical="top"/>
    </xf>
    <xf numFmtId="164" fontId="20" fillId="18" borderId="19" xfId="0" applyFont="1" applyFill="1" applyBorder="1" applyAlignment="1">
      <alignment horizontal="left" vertical="top"/>
    </xf>
    <xf numFmtId="164" fontId="20" fillId="19" borderId="16" xfId="0" applyFont="1" applyFill="1" applyBorder="1" applyAlignment="1">
      <alignment horizontal="left" vertical="top"/>
    </xf>
    <xf numFmtId="164" fontId="20" fillId="19" borderId="11" xfId="0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164" fontId="20" fillId="23" borderId="11" xfId="0" applyFont="1" applyFill="1" applyBorder="1" applyAlignment="1">
      <alignment horizontal="left" vertical="top"/>
    </xf>
    <xf numFmtId="164" fontId="20" fillId="0" borderId="21" xfId="0" applyFont="1" applyBorder="1" applyAlignment="1">
      <alignment horizontal="left" vertical="top"/>
    </xf>
    <xf numFmtId="164" fontId="20" fillId="22" borderId="21" xfId="0" applyFont="1" applyFill="1" applyBorder="1" applyAlignment="1">
      <alignment horizontal="left" vertical="top"/>
    </xf>
    <xf numFmtId="164" fontId="20" fillId="22" borderId="23" xfId="0" applyFont="1" applyFill="1" applyBorder="1" applyAlignment="1">
      <alignment horizontal="left" vertical="top"/>
    </xf>
    <xf numFmtId="164" fontId="20" fillId="22" borderId="13" xfId="0" applyFont="1" applyFill="1" applyBorder="1" applyAlignment="1">
      <alignment horizontal="left" vertical="top"/>
    </xf>
    <xf numFmtId="164" fontId="20" fillId="23" borderId="13" xfId="0" applyFont="1" applyFill="1" applyBorder="1" applyAlignment="1">
      <alignment horizontal="left" vertical="top"/>
    </xf>
    <xf numFmtId="164" fontId="25" fillId="0" borderId="11" xfId="0" applyFont="1" applyBorder="1" applyAlignment="1">
      <alignment horizontal="left" vertical="top"/>
    </xf>
    <xf numFmtId="164" fontId="20" fillId="0" borderId="13" xfId="0" applyFont="1" applyBorder="1" applyAlignment="1">
      <alignment horizontal="left" vertical="top"/>
    </xf>
    <xf numFmtId="164" fontId="0" fillId="0" borderId="0" xfId="0" applyAlignment="1">
      <alignment horizontal="left" vertical="top"/>
    </xf>
    <xf numFmtId="2" fontId="20" fillId="23" borderId="21" xfId="0" applyNumberFormat="1" applyFont="1" applyFill="1" applyBorder="1" applyAlignment="1">
      <alignment horizontal="left" vertical="top"/>
    </xf>
    <xf numFmtId="164" fontId="20" fillId="23" borderId="21" xfId="0" applyFont="1" applyFill="1" applyBorder="1" applyAlignment="1">
      <alignment horizontal="left" vertical="top"/>
    </xf>
    <xf numFmtId="164" fontId="27" fillId="23" borderId="21" xfId="0" applyFont="1" applyFill="1" applyBorder="1" applyAlignment="1">
      <alignment horizontal="left" vertical="top" wrapText="1" indent="1"/>
    </xf>
    <xf numFmtId="164" fontId="27" fillId="23" borderId="21" xfId="0" applyFont="1" applyFill="1" applyBorder="1" applyAlignment="1">
      <alignment horizontal="left" vertical="top" wrapText="1"/>
    </xf>
    <xf numFmtId="1" fontId="27" fillId="23" borderId="21" xfId="0" applyNumberFormat="1" applyFont="1" applyFill="1" applyBorder="1" applyAlignment="1">
      <alignment horizontal="right" vertical="top"/>
    </xf>
    <xf numFmtId="164" fontId="31" fillId="23" borderId="13" xfId="46" applyFont="1" applyFill="1" applyBorder="1" applyAlignment="1">
      <alignment horizontal="left" vertical="top" wrapText="1" indent="1"/>
    </xf>
    <xf numFmtId="166" fontId="20" fillId="23" borderId="16" xfId="0" applyNumberFormat="1" applyFont="1" applyFill="1" applyBorder="1" applyAlignment="1">
      <alignment horizontal="right" vertical="top"/>
    </xf>
    <xf numFmtId="2" fontId="27" fillId="23" borderId="11" xfId="0" applyNumberFormat="1" applyFont="1" applyFill="1" applyBorder="1" applyAlignment="1">
      <alignment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24/ec-24-0141-00-00SA-ieee-802-active-standards-report-5-july-2024.pdf" TargetMode="External"/><Relationship Id="rId2" Type="http://schemas.openxmlformats.org/officeDocument/2006/relationships/hyperlink" Target="https://mentor.ieee.org/802-ec/dcn/24/ec-24-0143-00-00SA-ieee-802-ec-solutions-report-july-2024.pdf" TargetMode="External"/><Relationship Id="rId1" Type="http://schemas.openxmlformats.org/officeDocument/2006/relationships/hyperlink" Target="https://mentor.ieee.org/802-ec/dcn/24/ec-24-0142-00-00SA-ieee-802-publication-report-july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-ec/dcn/24/ec-24-0140-00-00SA-ieee-802-active-par-report-5-july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4"/>
  <sheetViews>
    <sheetView tabSelected="1" zoomScale="160" zoomScaleNormal="160" workbookViewId="0">
      <selection activeCell="F79" sqref="F79"/>
    </sheetView>
  </sheetViews>
  <sheetFormatPr defaultRowHeight="15.75" x14ac:dyDescent="0.5"/>
  <cols>
    <col min="1" max="1" width="3.89453125" style="7" customWidth="1"/>
    <col min="2" max="2" width="3" style="156" customWidth="1"/>
    <col min="3" max="3" width="45.89453125" style="46" customWidth="1"/>
    <col min="4" max="4" width="6.89453125" style="46" customWidth="1"/>
    <col min="5" max="5" width="2.3125" style="47" customWidth="1"/>
    <col min="6" max="6" width="6.47265625" style="48" customWidth="1"/>
    <col min="7" max="7" width="3.41796875" style="7" customWidth="1"/>
    <col min="8" max="8" width="3" style="49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5" customHeight="1" x14ac:dyDescent="0.5">
      <c r="A1" s="1" t="s">
        <v>78</v>
      </c>
      <c r="B1" s="1"/>
      <c r="C1" s="77" t="s">
        <v>46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1"/>
      <c r="C2" s="3" t="s">
        <v>45</v>
      </c>
      <c r="D2" s="4"/>
      <c r="E2" s="5"/>
      <c r="F2" s="6"/>
      <c r="H2" s="8"/>
    </row>
    <row r="3" spans="1:254" x14ac:dyDescent="0.5">
      <c r="A3" s="2"/>
      <c r="B3" s="1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1"/>
      <c r="C5" s="12" t="s">
        <v>3</v>
      </c>
      <c r="D5" s="13"/>
      <c r="E5" s="14"/>
      <c r="F5" s="15"/>
      <c r="H5" s="16"/>
    </row>
    <row r="6" spans="1:254" x14ac:dyDescent="0.5">
      <c r="A6" s="17"/>
      <c r="B6" s="18"/>
      <c r="C6" s="19" t="s">
        <v>4</v>
      </c>
      <c r="D6" s="20"/>
      <c r="E6" s="21"/>
      <c r="F6" s="22"/>
      <c r="H6" s="23"/>
    </row>
    <row r="7" spans="1:254" x14ac:dyDescent="0.5">
      <c r="A7" s="2"/>
      <c r="B7" s="1"/>
      <c r="C7" s="24"/>
      <c r="D7" s="4"/>
      <c r="E7" s="5"/>
      <c r="F7" s="10"/>
      <c r="H7" s="8"/>
    </row>
    <row r="8" spans="1:254" ht="11.25" customHeight="1" x14ac:dyDescent="0.5">
      <c r="A8" s="25">
        <v>1</v>
      </c>
      <c r="B8" s="1"/>
      <c r="C8" s="24" t="s">
        <v>5</v>
      </c>
      <c r="D8" s="79" t="s">
        <v>12</v>
      </c>
      <c r="E8" s="92">
        <v>1</v>
      </c>
      <c r="F8" s="82">
        <f>F7+TIME(8,E7,0)</f>
        <v>0.33333333333333331</v>
      </c>
      <c r="H8" s="26">
        <v>6.9444444444444436E-4</v>
      </c>
    </row>
    <row r="9" spans="1:254" ht="11.25" customHeight="1" x14ac:dyDescent="0.5">
      <c r="A9" s="55">
        <f t="shared" ref="A9" si="0">A8+0.01</f>
        <v>1.01</v>
      </c>
      <c r="B9" s="1" t="s">
        <v>13</v>
      </c>
      <c r="C9" s="79" t="s">
        <v>77</v>
      </c>
      <c r="D9" s="79" t="s">
        <v>21</v>
      </c>
      <c r="E9" s="92">
        <v>5</v>
      </c>
      <c r="F9" s="82">
        <f t="shared" ref="F9" si="1">F8+TIME(0,E8,0)</f>
        <v>0.33402777777777776</v>
      </c>
      <c r="H9" s="26"/>
    </row>
    <row r="10" spans="1:254" ht="11.25" customHeight="1" x14ac:dyDescent="0.5">
      <c r="A10" s="55"/>
      <c r="B10" s="1"/>
      <c r="C10" s="24"/>
      <c r="D10" s="79"/>
      <c r="E10" s="92"/>
      <c r="F10" s="82"/>
      <c r="H10" s="26"/>
    </row>
    <row r="11" spans="1:254" ht="10.35" customHeight="1" x14ac:dyDescent="0.5">
      <c r="A11" s="25">
        <v>2</v>
      </c>
      <c r="B11" s="1" t="s">
        <v>7</v>
      </c>
      <c r="C11" s="24" t="s">
        <v>43</v>
      </c>
      <c r="D11" s="79" t="s">
        <v>12</v>
      </c>
      <c r="E11" s="92">
        <v>5</v>
      </c>
      <c r="F11" s="82">
        <f>F9+TIME(0,E9,0)</f>
        <v>0.33749999999999997</v>
      </c>
      <c r="H11" s="26">
        <v>6.9444444444444449E-3</v>
      </c>
    </row>
    <row r="12" spans="1:254" ht="10.35" customHeight="1" x14ac:dyDescent="0.5">
      <c r="A12" s="25"/>
      <c r="B12" s="1"/>
      <c r="C12" s="141"/>
      <c r="D12" s="79"/>
      <c r="E12" s="92"/>
      <c r="F12" s="82"/>
      <c r="H12" s="26"/>
    </row>
    <row r="13" spans="1:254" ht="22.35" customHeight="1" x14ac:dyDescent="0.5">
      <c r="A13" s="74">
        <f>A11+1</f>
        <v>3</v>
      </c>
      <c r="B13" s="143" t="s">
        <v>11</v>
      </c>
      <c r="C13" s="164" t="s">
        <v>42</v>
      </c>
      <c r="D13" s="79" t="s">
        <v>12</v>
      </c>
      <c r="E13" s="80">
        <v>2</v>
      </c>
      <c r="F13" s="82">
        <f>F11+TIME(0,E11,0)</f>
        <v>0.34097222222222218</v>
      </c>
      <c r="H13" s="26"/>
    </row>
    <row r="14" spans="1:254" ht="43.5" customHeight="1" x14ac:dyDescent="0.5">
      <c r="A14" s="27">
        <f>A13+0.01</f>
        <v>3.01</v>
      </c>
      <c r="B14" s="18" t="s">
        <v>8</v>
      </c>
      <c r="C14" s="142" t="s">
        <v>80</v>
      </c>
      <c r="D14" s="93" t="s">
        <v>21</v>
      </c>
      <c r="E14" s="94">
        <v>0</v>
      </c>
      <c r="F14" s="95">
        <f t="shared" ref="F14:F74" si="2">F13+TIME(0,E13,0)</f>
        <v>0.34236111111111106</v>
      </c>
      <c r="H14" s="28">
        <v>0</v>
      </c>
    </row>
    <row r="15" spans="1:254" s="73" customFormat="1" ht="34.5" customHeight="1" x14ac:dyDescent="0.5">
      <c r="A15" s="27">
        <f>A14+0.01</f>
        <v>3.0199999999999996</v>
      </c>
      <c r="B15" s="144" t="s">
        <v>8</v>
      </c>
      <c r="C15" s="140" t="s">
        <v>76</v>
      </c>
      <c r="D15" s="96" t="s">
        <v>12</v>
      </c>
      <c r="E15" s="94">
        <v>0</v>
      </c>
      <c r="F15" s="95">
        <f t="shared" si="2"/>
        <v>0.34236111111111106</v>
      </c>
      <c r="G15" s="71"/>
      <c r="H15" s="75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</row>
    <row r="16" spans="1:254" ht="10.35" customHeight="1" x14ac:dyDescent="0.5">
      <c r="A16" s="55"/>
      <c r="B16" s="143"/>
      <c r="D16" s="97"/>
      <c r="E16" s="80"/>
      <c r="F16" s="81">
        <f t="shared" si="2"/>
        <v>0.34236111111111106</v>
      </c>
      <c r="H16" s="28"/>
    </row>
    <row r="17" spans="1:254" ht="12" customHeight="1" x14ac:dyDescent="0.5">
      <c r="A17" s="55">
        <v>4</v>
      </c>
      <c r="B17" s="143" t="s">
        <v>11</v>
      </c>
      <c r="C17" s="97" t="s">
        <v>55</v>
      </c>
      <c r="D17" s="79" t="s">
        <v>12</v>
      </c>
      <c r="E17" s="80">
        <v>2</v>
      </c>
      <c r="F17" s="81">
        <f t="shared" si="2"/>
        <v>0.34236111111111106</v>
      </c>
      <c r="H17" s="28">
        <v>0</v>
      </c>
    </row>
    <row r="18" spans="1:254" ht="12" customHeight="1" x14ac:dyDescent="0.5">
      <c r="A18" s="55">
        <f t="shared" ref="A18:A19" si="3">A17+0.01</f>
        <v>4.01</v>
      </c>
      <c r="B18" s="143" t="s">
        <v>11</v>
      </c>
      <c r="C18" s="97" t="s">
        <v>56</v>
      </c>
      <c r="D18" s="79" t="s">
        <v>12</v>
      </c>
      <c r="E18" s="80">
        <v>5</v>
      </c>
      <c r="F18" s="81">
        <f t="shared" si="2"/>
        <v>0.34374999999999994</v>
      </c>
      <c r="H18" s="28"/>
    </row>
    <row r="19" spans="1:254" ht="12" customHeight="1" x14ac:dyDescent="0.5">
      <c r="A19" s="55">
        <f t="shared" si="3"/>
        <v>4.0199999999999996</v>
      </c>
      <c r="B19" s="143" t="s">
        <v>11</v>
      </c>
      <c r="C19" s="97" t="s">
        <v>57</v>
      </c>
      <c r="D19" s="79" t="s">
        <v>12</v>
      </c>
      <c r="E19" s="80">
        <v>2</v>
      </c>
      <c r="F19" s="81">
        <f t="shared" si="2"/>
        <v>0.34722222222222215</v>
      </c>
      <c r="H19" s="28"/>
    </row>
    <row r="20" spans="1:254" ht="10.35" customHeight="1" x14ac:dyDescent="0.5">
      <c r="A20" s="25"/>
      <c r="B20" s="1"/>
      <c r="C20" s="60"/>
      <c r="D20" s="79"/>
      <c r="E20" s="98">
        <v>0</v>
      </c>
      <c r="F20" s="81">
        <f t="shared" si="2"/>
        <v>0.34861111111111104</v>
      </c>
      <c r="H20" s="8">
        <v>0</v>
      </c>
    </row>
    <row r="21" spans="1:254" ht="11.25" customHeight="1" x14ac:dyDescent="0.5">
      <c r="A21" s="25"/>
      <c r="B21" s="1"/>
      <c r="C21" s="24" t="s">
        <v>10</v>
      </c>
      <c r="D21" s="79"/>
      <c r="E21" s="98">
        <v>0</v>
      </c>
      <c r="F21" s="81">
        <f t="shared" si="2"/>
        <v>0.34861111111111104</v>
      </c>
      <c r="H21" s="8"/>
    </row>
    <row r="22" spans="1:254" ht="10.35" customHeight="1" x14ac:dyDescent="0.5">
      <c r="A22" s="55">
        <f>5</f>
        <v>5</v>
      </c>
      <c r="B22" s="1"/>
      <c r="C22" s="24" t="s">
        <v>22</v>
      </c>
      <c r="D22" s="79" t="s">
        <v>12</v>
      </c>
      <c r="E22" s="98">
        <v>0</v>
      </c>
      <c r="F22" s="81">
        <f t="shared" si="2"/>
        <v>0.34861111111111104</v>
      </c>
      <c r="H22" s="28"/>
    </row>
    <row r="23" spans="1:254" ht="10.35" customHeight="1" x14ac:dyDescent="0.5">
      <c r="A23" s="55">
        <f>A22+0.01</f>
        <v>5.01</v>
      </c>
      <c r="B23" s="143" t="s">
        <v>11</v>
      </c>
      <c r="C23" s="78" t="s">
        <v>26</v>
      </c>
      <c r="D23" s="79" t="s">
        <v>12</v>
      </c>
      <c r="E23" s="80">
        <v>5</v>
      </c>
      <c r="F23" s="81">
        <f t="shared" si="2"/>
        <v>0.34861111111111104</v>
      </c>
      <c r="H23" s="28">
        <v>0</v>
      </c>
    </row>
    <row r="24" spans="1:254" ht="10.35" customHeight="1" x14ac:dyDescent="0.5">
      <c r="A24" s="55">
        <f>A23+0.01</f>
        <v>5.0199999999999996</v>
      </c>
      <c r="B24" s="143" t="s">
        <v>11</v>
      </c>
      <c r="C24" s="78" t="s">
        <v>58</v>
      </c>
      <c r="D24" s="79" t="s">
        <v>12</v>
      </c>
      <c r="E24" s="80">
        <v>3</v>
      </c>
      <c r="F24" s="81">
        <f t="shared" si="2"/>
        <v>0.35208333333333325</v>
      </c>
      <c r="H24" s="28">
        <v>0</v>
      </c>
    </row>
    <row r="25" spans="1:254" ht="10.35" customHeight="1" x14ac:dyDescent="0.5">
      <c r="A25" s="55">
        <f t="shared" ref="A25:A32" si="4">A24+0.01</f>
        <v>5.0299999999999994</v>
      </c>
      <c r="B25" s="143" t="s">
        <v>11</v>
      </c>
      <c r="C25" s="78" t="s">
        <v>59</v>
      </c>
      <c r="D25" s="79" t="s">
        <v>12</v>
      </c>
      <c r="E25" s="80">
        <v>3</v>
      </c>
      <c r="F25" s="81">
        <f t="shared" si="2"/>
        <v>0.35416666666666657</v>
      </c>
      <c r="H25" s="28">
        <v>0</v>
      </c>
    </row>
    <row r="26" spans="1:254" ht="10.35" customHeight="1" x14ac:dyDescent="0.5">
      <c r="A26" s="55">
        <f t="shared" si="4"/>
        <v>5.0399999999999991</v>
      </c>
      <c r="B26" s="143" t="s">
        <v>11</v>
      </c>
      <c r="C26" s="78" t="s">
        <v>60</v>
      </c>
      <c r="D26" s="79" t="s">
        <v>12</v>
      </c>
      <c r="E26" s="80">
        <v>1</v>
      </c>
      <c r="F26" s="81">
        <f t="shared" si="2"/>
        <v>0.3562499999999999</v>
      </c>
      <c r="H26" s="28"/>
    </row>
    <row r="27" spans="1:254" s="30" customFormat="1" ht="10.35" customHeight="1" x14ac:dyDescent="0.5">
      <c r="A27" s="55">
        <f t="shared" si="4"/>
        <v>5.0499999999999989</v>
      </c>
      <c r="B27" s="143" t="s">
        <v>11</v>
      </c>
      <c r="C27" s="78" t="s">
        <v>61</v>
      </c>
      <c r="D27" s="79" t="s">
        <v>12</v>
      </c>
      <c r="E27" s="80">
        <v>2</v>
      </c>
      <c r="F27" s="81">
        <f t="shared" si="2"/>
        <v>0.35694444444444434</v>
      </c>
      <c r="G27" s="29"/>
      <c r="H27" s="28"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0.35" customHeight="1" x14ac:dyDescent="0.5">
      <c r="A28" s="55">
        <f t="shared" si="4"/>
        <v>5.0599999999999987</v>
      </c>
      <c r="B28" s="143" t="s">
        <v>11</v>
      </c>
      <c r="C28" s="78" t="s">
        <v>62</v>
      </c>
      <c r="D28" s="79" t="s">
        <v>12</v>
      </c>
      <c r="E28" s="80">
        <v>1</v>
      </c>
      <c r="F28" s="81">
        <f t="shared" si="2"/>
        <v>0.35833333333333323</v>
      </c>
      <c r="H28" s="28">
        <v>0</v>
      </c>
    </row>
    <row r="29" spans="1:254" ht="10.35" customHeight="1" x14ac:dyDescent="0.5">
      <c r="A29" s="55">
        <f t="shared" si="4"/>
        <v>5.0699999999999985</v>
      </c>
      <c r="B29" s="143" t="s">
        <v>11</v>
      </c>
      <c r="C29" s="83" t="s">
        <v>63</v>
      </c>
      <c r="D29" s="79" t="s">
        <v>12</v>
      </c>
      <c r="E29" s="84">
        <v>1</v>
      </c>
      <c r="F29" s="81">
        <f t="shared" si="2"/>
        <v>0.35902777777777767</v>
      </c>
      <c r="H29" s="28"/>
    </row>
    <row r="30" spans="1:254" ht="10.35" customHeight="1" x14ac:dyDescent="0.5">
      <c r="A30" s="55">
        <f t="shared" si="4"/>
        <v>5.0799999999999983</v>
      </c>
      <c r="B30" s="143" t="s">
        <v>11</v>
      </c>
      <c r="C30" s="85" t="s">
        <v>64</v>
      </c>
      <c r="D30" s="79" t="s">
        <v>12</v>
      </c>
      <c r="E30" s="86">
        <v>10</v>
      </c>
      <c r="F30" s="81">
        <f t="shared" si="2"/>
        <v>0.35972222222222211</v>
      </c>
      <c r="H30" s="26">
        <v>3.4722222222222225E-3</v>
      </c>
    </row>
    <row r="31" spans="1:254" ht="10.35" customHeight="1" x14ac:dyDescent="0.5">
      <c r="A31" s="55">
        <f t="shared" si="4"/>
        <v>5.0899999999999981</v>
      </c>
      <c r="B31" s="143" t="s">
        <v>11</v>
      </c>
      <c r="C31" s="87" t="s">
        <v>65</v>
      </c>
      <c r="D31" s="79" t="s">
        <v>12</v>
      </c>
      <c r="E31" s="88">
        <v>1</v>
      </c>
      <c r="F31" s="81">
        <f t="shared" si="2"/>
        <v>0.36666666666666653</v>
      </c>
      <c r="H31" s="26">
        <v>3.4722222222222225E-3</v>
      </c>
    </row>
    <row r="32" spans="1:254" ht="10.35" customHeight="1" x14ac:dyDescent="0.5">
      <c r="A32" s="55">
        <f t="shared" si="4"/>
        <v>5.0999999999999979</v>
      </c>
      <c r="B32" s="143" t="s">
        <v>11</v>
      </c>
      <c r="C32" s="87" t="s">
        <v>66</v>
      </c>
      <c r="D32" s="79" t="s">
        <v>12</v>
      </c>
      <c r="E32" s="89">
        <v>0</v>
      </c>
      <c r="F32" s="81">
        <f t="shared" si="2"/>
        <v>0.36736111111111097</v>
      </c>
      <c r="H32" s="26"/>
    </row>
    <row r="33" spans="1:10" ht="10.35" customHeight="1" x14ac:dyDescent="0.5">
      <c r="A33" s="55"/>
      <c r="B33" s="143"/>
      <c r="C33" s="90"/>
      <c r="D33" s="79" t="s">
        <v>12</v>
      </c>
      <c r="E33" s="91"/>
      <c r="F33" s="81">
        <f t="shared" si="2"/>
        <v>0.36736111111111097</v>
      </c>
      <c r="H33" s="26"/>
    </row>
    <row r="34" spans="1:10" ht="10.35" customHeight="1" x14ac:dyDescent="0.5">
      <c r="A34" s="55"/>
      <c r="B34" s="143"/>
      <c r="C34" s="63"/>
      <c r="D34" s="57"/>
      <c r="E34" s="64"/>
      <c r="F34" s="81">
        <f t="shared" si="2"/>
        <v>0.36736111111111097</v>
      </c>
      <c r="H34" s="26"/>
    </row>
    <row r="35" spans="1:10" ht="23.25" customHeight="1" x14ac:dyDescent="0.5">
      <c r="A35" s="55">
        <f>5.99</f>
        <v>5.99</v>
      </c>
      <c r="B35" s="145" t="s">
        <v>11</v>
      </c>
      <c r="C35" s="57" t="s">
        <v>69</v>
      </c>
      <c r="D35" s="99" t="s">
        <v>27</v>
      </c>
      <c r="E35" s="91">
        <v>5</v>
      </c>
      <c r="F35" s="81">
        <f t="shared" si="2"/>
        <v>0.36736111111111097</v>
      </c>
      <c r="H35" s="26"/>
    </row>
    <row r="36" spans="1:10" ht="10.35" customHeight="1" x14ac:dyDescent="0.5">
      <c r="A36" s="76"/>
      <c r="B36" s="146"/>
      <c r="C36" s="63"/>
      <c r="D36" s="99"/>
      <c r="E36" s="91"/>
      <c r="F36" s="81">
        <f t="shared" si="2"/>
        <v>0.37083333333333318</v>
      </c>
      <c r="H36" s="26"/>
    </row>
    <row r="37" spans="1:10" ht="9" customHeight="1" x14ac:dyDescent="0.5">
      <c r="A37" s="55">
        <f>6</f>
        <v>6</v>
      </c>
      <c r="B37" s="147"/>
      <c r="C37" s="57" t="s">
        <v>23</v>
      </c>
      <c r="D37" s="99"/>
      <c r="E37" s="91"/>
      <c r="F37" s="81">
        <f t="shared" si="2"/>
        <v>0.37083333333333318</v>
      </c>
      <c r="H37" s="26">
        <v>3.4722222222222225E-3</v>
      </c>
    </row>
    <row r="38" spans="1:10" ht="10.35" customHeight="1" x14ac:dyDescent="0.5">
      <c r="A38" s="62">
        <f>A37+0.01</f>
        <v>6.01</v>
      </c>
      <c r="B38" s="147" t="s">
        <v>11</v>
      </c>
      <c r="C38" s="90" t="s">
        <v>14</v>
      </c>
      <c r="D38" s="101" t="s">
        <v>30</v>
      </c>
      <c r="E38" s="91">
        <v>5</v>
      </c>
      <c r="F38" s="81">
        <f t="shared" si="2"/>
        <v>0.37083333333333318</v>
      </c>
      <c r="H38" s="26">
        <v>3.4722222222222225E-3</v>
      </c>
      <c r="J38" s="54"/>
    </row>
    <row r="39" spans="1:10" ht="10.35" customHeight="1" x14ac:dyDescent="0.5">
      <c r="A39" s="62">
        <f t="shared" ref="A39:A43" si="5">A38+0.01</f>
        <v>6.02</v>
      </c>
      <c r="B39" s="147" t="s">
        <v>11</v>
      </c>
      <c r="C39" s="90" t="s">
        <v>68</v>
      </c>
      <c r="D39" s="99" t="s">
        <v>15</v>
      </c>
      <c r="E39" s="102">
        <v>8</v>
      </c>
      <c r="F39" s="81">
        <f t="shared" si="2"/>
        <v>0.37430555555555539</v>
      </c>
      <c r="H39" s="26">
        <v>3.4722222222222225E-3</v>
      </c>
    </row>
    <row r="40" spans="1:10" ht="10.35" customHeight="1" x14ac:dyDescent="0.5">
      <c r="A40" s="62">
        <f t="shared" si="5"/>
        <v>6.0299999999999994</v>
      </c>
      <c r="B40" s="147" t="s">
        <v>11</v>
      </c>
      <c r="C40" s="90" t="s">
        <v>67</v>
      </c>
      <c r="D40" s="99" t="s">
        <v>15</v>
      </c>
      <c r="E40" s="102">
        <v>8</v>
      </c>
      <c r="F40" s="81">
        <f t="shared" si="2"/>
        <v>0.37986111111111093</v>
      </c>
      <c r="H40" s="26"/>
    </row>
    <row r="41" spans="1:10" ht="10.35" customHeight="1" x14ac:dyDescent="0.5">
      <c r="A41" s="62">
        <f t="shared" si="5"/>
        <v>6.0399999999999991</v>
      </c>
      <c r="B41" s="148" t="s">
        <v>11</v>
      </c>
      <c r="C41" s="87" t="s">
        <v>16</v>
      </c>
      <c r="D41" s="99" t="s">
        <v>47</v>
      </c>
      <c r="E41" s="89">
        <v>10</v>
      </c>
      <c r="F41" s="81">
        <f t="shared" si="2"/>
        <v>0.38541666666666646</v>
      </c>
      <c r="H41" s="26"/>
    </row>
    <row r="42" spans="1:10" ht="10.35" customHeight="1" x14ac:dyDescent="0.5">
      <c r="A42" s="62">
        <f t="shared" si="5"/>
        <v>6.0499999999999989</v>
      </c>
      <c r="B42" s="148" t="s">
        <v>11</v>
      </c>
      <c r="C42" s="87" t="s">
        <v>53</v>
      </c>
      <c r="D42" s="101" t="s">
        <v>48</v>
      </c>
      <c r="E42" s="89">
        <v>3</v>
      </c>
      <c r="F42" s="81">
        <f t="shared" si="2"/>
        <v>0.39236111111111088</v>
      </c>
      <c r="H42" s="26"/>
    </row>
    <row r="43" spans="1:10" ht="10.35" customHeight="1" x14ac:dyDescent="0.5">
      <c r="A43" s="62">
        <f t="shared" si="5"/>
        <v>6.0599999999999987</v>
      </c>
      <c r="B43" s="148" t="s">
        <v>11</v>
      </c>
      <c r="C43" s="87" t="s">
        <v>82</v>
      </c>
      <c r="D43" s="101" t="s">
        <v>29</v>
      </c>
      <c r="E43" s="89">
        <v>3</v>
      </c>
      <c r="F43" s="81">
        <f t="shared" si="2"/>
        <v>0.39444444444444421</v>
      </c>
      <c r="H43" s="26"/>
    </row>
    <row r="44" spans="1:10" ht="10.35" customHeight="1" x14ac:dyDescent="0.5">
      <c r="A44" s="62"/>
      <c r="B44" s="148"/>
      <c r="C44" s="67"/>
      <c r="D44" s="101"/>
      <c r="E44" s="89"/>
      <c r="F44" s="81">
        <f t="shared" si="2"/>
        <v>0.39652777777777753</v>
      </c>
      <c r="H44" s="26"/>
    </row>
    <row r="45" spans="1:10" ht="11.25" customHeight="1" x14ac:dyDescent="0.5">
      <c r="A45" s="62">
        <v>7</v>
      </c>
      <c r="B45" s="148"/>
      <c r="C45" s="68" t="s">
        <v>49</v>
      </c>
      <c r="D45" s="101"/>
      <c r="E45" s="89"/>
      <c r="F45" s="81">
        <f t="shared" si="2"/>
        <v>0.39652777777777753</v>
      </c>
      <c r="H45" s="26"/>
    </row>
    <row r="46" spans="1:10" ht="11.25" customHeight="1" x14ac:dyDescent="0.5">
      <c r="A46" s="62">
        <f>A45+0.01</f>
        <v>7.01</v>
      </c>
      <c r="B46" s="148" t="s">
        <v>79</v>
      </c>
      <c r="C46" s="87" t="s">
        <v>75</v>
      </c>
      <c r="D46" s="101" t="s">
        <v>40</v>
      </c>
      <c r="E46" s="89">
        <v>6</v>
      </c>
      <c r="F46" s="81">
        <f t="shared" si="2"/>
        <v>0.39652777777777753</v>
      </c>
      <c r="H46" s="26"/>
    </row>
    <row r="47" spans="1:10" ht="10.35" customHeight="1" x14ac:dyDescent="0.5">
      <c r="A47" s="62"/>
      <c r="B47" s="148"/>
      <c r="C47" s="67"/>
      <c r="D47" s="101"/>
      <c r="E47" s="89"/>
      <c r="F47" s="81">
        <f t="shared" si="2"/>
        <v>0.40069444444444419</v>
      </c>
      <c r="H47" s="26"/>
    </row>
    <row r="48" spans="1:10" ht="10.35" customHeight="1" x14ac:dyDescent="0.5">
      <c r="A48" s="62">
        <v>8</v>
      </c>
      <c r="B48" s="148"/>
      <c r="C48" s="68" t="s">
        <v>50</v>
      </c>
      <c r="D48" s="101"/>
      <c r="E48" s="89"/>
      <c r="F48" s="81">
        <f t="shared" si="2"/>
        <v>0.40069444444444419</v>
      </c>
      <c r="H48" s="26"/>
    </row>
    <row r="49" spans="1:10" ht="10.35" customHeight="1" x14ac:dyDescent="0.5">
      <c r="A49" s="62">
        <f t="shared" ref="A49" si="6">A48+0.01</f>
        <v>8.01</v>
      </c>
      <c r="B49" s="147" t="s">
        <v>11</v>
      </c>
      <c r="C49" s="87" t="s">
        <v>51</v>
      </c>
      <c r="D49" s="101" t="s">
        <v>6</v>
      </c>
      <c r="E49" s="89">
        <v>5</v>
      </c>
      <c r="F49" s="81">
        <f t="shared" si="2"/>
        <v>0.40069444444444419</v>
      </c>
      <c r="H49" s="26"/>
    </row>
    <row r="50" spans="1:10" ht="10.35" customHeight="1" x14ac:dyDescent="0.5">
      <c r="A50" s="62">
        <f>A49+0.01</f>
        <v>8.02</v>
      </c>
      <c r="B50" s="147" t="s">
        <v>11</v>
      </c>
      <c r="C50" s="87" t="s">
        <v>52</v>
      </c>
      <c r="D50" s="101" t="s">
        <v>6</v>
      </c>
      <c r="E50" s="89">
        <v>5</v>
      </c>
      <c r="F50" s="81">
        <f t="shared" si="2"/>
        <v>0.4041666666666664</v>
      </c>
      <c r="H50" s="26"/>
    </row>
    <row r="51" spans="1:10" ht="22.5" customHeight="1" x14ac:dyDescent="0.5">
      <c r="A51" s="62">
        <f>A50+0.01</f>
        <v>8.0299999999999994</v>
      </c>
      <c r="B51" s="147" t="s">
        <v>11</v>
      </c>
      <c r="C51" s="87" t="s">
        <v>84</v>
      </c>
      <c r="D51" s="101" t="s">
        <v>83</v>
      </c>
      <c r="E51" s="89">
        <v>5</v>
      </c>
      <c r="F51" s="81">
        <f t="shared" si="2"/>
        <v>0.40763888888888861</v>
      </c>
      <c r="H51" s="26"/>
    </row>
    <row r="52" spans="1:10" ht="10.35" customHeight="1" x14ac:dyDescent="0.5">
      <c r="A52" s="62"/>
      <c r="B52" s="148"/>
      <c r="C52" s="67"/>
      <c r="D52" s="101"/>
      <c r="E52" s="89"/>
      <c r="F52" s="81">
        <f t="shared" si="2"/>
        <v>0.41111111111111082</v>
      </c>
      <c r="H52" s="26"/>
    </row>
    <row r="53" spans="1:10" ht="10.35" customHeight="1" x14ac:dyDescent="0.5">
      <c r="A53" s="62">
        <v>9</v>
      </c>
      <c r="B53" s="147"/>
      <c r="C53" s="57" t="s">
        <v>24</v>
      </c>
      <c r="D53" s="99"/>
      <c r="E53" s="91"/>
      <c r="F53" s="81">
        <f t="shared" si="2"/>
        <v>0.41111111111111082</v>
      </c>
      <c r="H53" s="26"/>
    </row>
    <row r="54" spans="1:10" ht="10.35" customHeight="1" x14ac:dyDescent="0.5">
      <c r="A54" s="62">
        <f t="shared" ref="A54:A64" si="7">A53+0.01</f>
        <v>9.01</v>
      </c>
      <c r="B54" s="147" t="s">
        <v>13</v>
      </c>
      <c r="C54" s="90" t="s">
        <v>31</v>
      </c>
      <c r="D54" s="99" t="s">
        <v>54</v>
      </c>
      <c r="E54" s="91">
        <v>4</v>
      </c>
      <c r="F54" s="81">
        <f t="shared" si="2"/>
        <v>0.41111111111111082</v>
      </c>
      <c r="H54" s="26">
        <v>3.4722222222222225E-3</v>
      </c>
      <c r="J54" s="54"/>
    </row>
    <row r="55" spans="1:10" ht="10.35" customHeight="1" x14ac:dyDescent="0.5">
      <c r="A55" s="62">
        <f>A54+0.01</f>
        <v>9.02</v>
      </c>
      <c r="B55" s="147" t="s">
        <v>13</v>
      </c>
      <c r="C55" s="112" t="s">
        <v>32</v>
      </c>
      <c r="D55" s="99" t="s">
        <v>29</v>
      </c>
      <c r="E55" s="91">
        <v>4</v>
      </c>
      <c r="F55" s="81">
        <f t="shared" si="2"/>
        <v>0.41388888888888858</v>
      </c>
      <c r="H55" s="26">
        <v>3.4722222222222225E-3</v>
      </c>
    </row>
    <row r="56" spans="1:10" ht="10.35" customHeight="1" x14ac:dyDescent="0.5">
      <c r="A56" s="62">
        <f t="shared" si="7"/>
        <v>9.0299999999999994</v>
      </c>
      <c r="B56" s="147" t="s">
        <v>13</v>
      </c>
      <c r="C56" s="112" t="s">
        <v>33</v>
      </c>
      <c r="D56" s="99" t="s">
        <v>28</v>
      </c>
      <c r="E56" s="91">
        <v>4</v>
      </c>
      <c r="F56" s="81">
        <f t="shared" si="2"/>
        <v>0.41666666666666635</v>
      </c>
      <c r="H56" s="26"/>
    </row>
    <row r="57" spans="1:10" ht="10.35" customHeight="1" x14ac:dyDescent="0.5">
      <c r="A57" s="62">
        <f t="shared" si="7"/>
        <v>9.0399999999999991</v>
      </c>
      <c r="B57" s="147" t="s">
        <v>13</v>
      </c>
      <c r="C57" s="112" t="s">
        <v>34</v>
      </c>
      <c r="D57" s="99" t="s">
        <v>28</v>
      </c>
      <c r="E57" s="91">
        <v>4</v>
      </c>
      <c r="F57" s="81">
        <f t="shared" si="2"/>
        <v>0.41944444444444412</v>
      </c>
      <c r="H57" s="26"/>
    </row>
    <row r="58" spans="1:10" ht="10.35" customHeight="1" x14ac:dyDescent="0.5">
      <c r="A58" s="62">
        <f t="shared" si="7"/>
        <v>9.0499999999999989</v>
      </c>
      <c r="B58" s="147" t="s">
        <v>13</v>
      </c>
      <c r="C58" s="112" t="s">
        <v>35</v>
      </c>
      <c r="D58" s="99" t="s">
        <v>44</v>
      </c>
      <c r="E58" s="91">
        <v>4</v>
      </c>
      <c r="F58" s="81">
        <f t="shared" si="2"/>
        <v>0.42222222222222189</v>
      </c>
      <c r="H58" s="26"/>
    </row>
    <row r="59" spans="1:10" ht="10.35" customHeight="1" x14ac:dyDescent="0.5">
      <c r="A59" s="62"/>
      <c r="B59" s="147"/>
      <c r="C59" s="56"/>
      <c r="D59" s="99"/>
      <c r="E59" s="91"/>
      <c r="F59" s="103"/>
      <c r="H59" s="26"/>
    </row>
    <row r="60" spans="1:10" x14ac:dyDescent="0.5">
      <c r="A60" s="62">
        <v>10</v>
      </c>
      <c r="B60" s="147"/>
      <c r="C60" s="57" t="s">
        <v>25</v>
      </c>
      <c r="D60" s="99"/>
      <c r="E60" s="91"/>
      <c r="F60" s="103">
        <f>F58+TIME(0,E58,0)</f>
        <v>0.42499999999999966</v>
      </c>
      <c r="H60" s="26"/>
      <c r="J60" s="54"/>
    </row>
    <row r="61" spans="1:10" ht="20.25" x14ac:dyDescent="0.5">
      <c r="A61" s="62">
        <f t="shared" si="7"/>
        <v>10.01</v>
      </c>
      <c r="B61" s="147" t="s">
        <v>11</v>
      </c>
      <c r="C61" s="90" t="s">
        <v>81</v>
      </c>
      <c r="D61" s="99" t="s">
        <v>29</v>
      </c>
      <c r="E61" s="91">
        <v>2</v>
      </c>
      <c r="F61" s="103">
        <f t="shared" si="2"/>
        <v>0.42499999999999966</v>
      </c>
      <c r="H61" s="26"/>
      <c r="J61" s="54"/>
    </row>
    <row r="62" spans="1:10" ht="10.35" customHeight="1" x14ac:dyDescent="0.5">
      <c r="A62" s="62"/>
      <c r="B62" s="147"/>
      <c r="C62" s="57"/>
      <c r="D62" s="99"/>
      <c r="E62" s="91"/>
      <c r="F62" s="103"/>
      <c r="H62" s="26"/>
      <c r="J62" s="54"/>
    </row>
    <row r="63" spans="1:10" x14ac:dyDescent="0.5">
      <c r="A63" s="113">
        <v>11</v>
      </c>
      <c r="B63" s="149"/>
      <c r="C63" s="114" t="s">
        <v>41</v>
      </c>
      <c r="D63" s="115"/>
      <c r="E63" s="116"/>
      <c r="F63" s="103">
        <f>F61+TIME(0,E61,0)</f>
        <v>0.42638888888888854</v>
      </c>
      <c r="H63" s="26">
        <v>2.0833333333333333E-3</v>
      </c>
    </row>
    <row r="64" spans="1:10" ht="9.75" customHeight="1" x14ac:dyDescent="0.5">
      <c r="A64" s="127">
        <f t="shared" si="7"/>
        <v>11.01</v>
      </c>
      <c r="B64" s="150" t="s">
        <v>9</v>
      </c>
      <c r="C64" s="123" t="s">
        <v>70</v>
      </c>
      <c r="D64" s="125" t="s">
        <v>36</v>
      </c>
      <c r="E64" s="124">
        <v>0</v>
      </c>
      <c r="F64" s="126">
        <f t="shared" si="2"/>
        <v>0.42638888888888854</v>
      </c>
      <c r="H64" s="26"/>
    </row>
    <row r="65" spans="1:254" ht="24" customHeight="1" x14ac:dyDescent="0.5">
      <c r="A65" s="128"/>
      <c r="B65" s="151"/>
      <c r="C65" s="129" t="s">
        <v>71</v>
      </c>
      <c r="D65" s="130"/>
      <c r="E65" s="122"/>
      <c r="F65" s="131"/>
      <c r="H65" s="61"/>
    </row>
    <row r="66" spans="1:254" s="73" customFormat="1" ht="10.35" customHeight="1" x14ac:dyDescent="0.5">
      <c r="A66" s="157">
        <f>A64+0.01</f>
        <v>11.02</v>
      </c>
      <c r="B66" s="158" t="s">
        <v>11</v>
      </c>
      <c r="C66" s="159" t="s">
        <v>37</v>
      </c>
      <c r="D66" s="160" t="s">
        <v>36</v>
      </c>
      <c r="E66" s="161">
        <v>1</v>
      </c>
      <c r="F66" s="117">
        <f>F64+TIME(0,E64,0)</f>
        <v>0.42638888888888854</v>
      </c>
      <c r="G66" s="71"/>
      <c r="H66" s="163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</row>
    <row r="67" spans="1:254" s="73" customFormat="1" ht="21.75" customHeight="1" x14ac:dyDescent="0.5">
      <c r="A67" s="132"/>
      <c r="B67" s="153"/>
      <c r="C67" s="162" t="s">
        <v>72</v>
      </c>
      <c r="D67" s="134"/>
      <c r="E67" s="135"/>
      <c r="F67" s="136"/>
      <c r="G67" s="71"/>
      <c r="H67" s="72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</row>
    <row r="68" spans="1:254" ht="10.35" customHeight="1" x14ac:dyDescent="0.5">
      <c r="A68" s="127">
        <f>A66+0.01</f>
        <v>11.03</v>
      </c>
      <c r="B68" s="150" t="s">
        <v>9</v>
      </c>
      <c r="C68" s="137" t="s">
        <v>38</v>
      </c>
      <c r="D68" s="125" t="s">
        <v>36</v>
      </c>
      <c r="E68" s="138">
        <v>0</v>
      </c>
      <c r="F68" s="126">
        <f>F66+TIME(0,E66,0)</f>
        <v>0.42708333333333298</v>
      </c>
      <c r="H68" s="69"/>
    </row>
    <row r="69" spans="1:254" ht="23.25" customHeight="1" x14ac:dyDescent="0.5">
      <c r="A69" s="118"/>
      <c r="B69" s="152"/>
      <c r="C69" s="139" t="s">
        <v>73</v>
      </c>
      <c r="D69" s="119"/>
      <c r="E69" s="120"/>
      <c r="F69" s="121"/>
      <c r="H69" s="69"/>
    </row>
    <row r="70" spans="1:254" s="73" customFormat="1" ht="10.35" customHeight="1" x14ac:dyDescent="0.5">
      <c r="A70" s="157">
        <f>A68+0.01</f>
        <v>11.04</v>
      </c>
      <c r="B70" s="158" t="s">
        <v>11</v>
      </c>
      <c r="C70" s="159" t="s">
        <v>39</v>
      </c>
      <c r="D70" s="160" t="s">
        <v>36</v>
      </c>
      <c r="E70" s="161">
        <v>1</v>
      </c>
      <c r="F70" s="117">
        <f>F68+TIME(0,E68,0)</f>
        <v>0.42708333333333298</v>
      </c>
      <c r="G70" s="71"/>
      <c r="H70" s="72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</row>
    <row r="71" spans="1:254" s="73" customFormat="1" ht="25.5" customHeight="1" x14ac:dyDescent="0.5">
      <c r="A71" s="132"/>
      <c r="B71" s="153"/>
      <c r="C71" s="162" t="s">
        <v>74</v>
      </c>
      <c r="D71" s="134"/>
      <c r="E71" s="135"/>
      <c r="F71" s="136"/>
      <c r="G71" s="71"/>
      <c r="H71" s="72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</row>
    <row r="72" spans="1:254" s="73" customFormat="1" ht="10.35" customHeight="1" x14ac:dyDescent="0.5">
      <c r="A72" s="132"/>
      <c r="B72" s="153"/>
      <c r="C72" s="133"/>
      <c r="D72" s="134"/>
      <c r="E72" s="135"/>
      <c r="F72" s="136"/>
      <c r="G72" s="71"/>
      <c r="H72" s="72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</row>
    <row r="73" spans="1:254" ht="10.35" customHeight="1" x14ac:dyDescent="0.5">
      <c r="A73" s="62">
        <v>12</v>
      </c>
      <c r="B73" s="147" t="s">
        <v>11</v>
      </c>
      <c r="C73" s="57" t="s">
        <v>17</v>
      </c>
      <c r="D73" s="79" t="s">
        <v>12</v>
      </c>
      <c r="E73" s="91">
        <v>3</v>
      </c>
      <c r="F73" s="103">
        <f>F70+TIME(0,E70,0)</f>
        <v>0.42777777777777742</v>
      </c>
      <c r="H73" s="8"/>
    </row>
    <row r="74" spans="1:254" ht="10.35" customHeight="1" x14ac:dyDescent="0.5">
      <c r="A74" s="65"/>
      <c r="B74" s="154"/>
      <c r="C74" s="66"/>
      <c r="D74" s="104"/>
      <c r="E74" s="105"/>
      <c r="F74" s="100">
        <f t="shared" si="2"/>
        <v>0.42986111111111075</v>
      </c>
      <c r="H74" s="8"/>
    </row>
    <row r="75" spans="1:254" ht="10.35" customHeight="1" x14ac:dyDescent="0.5">
      <c r="A75" s="58"/>
      <c r="B75" s="155"/>
      <c r="C75" s="59"/>
      <c r="D75" s="106"/>
      <c r="E75" s="107"/>
      <c r="F75" s="108"/>
      <c r="H75" s="32"/>
    </row>
    <row r="76" spans="1:254" ht="10.35" customHeight="1" x14ac:dyDescent="0.5">
      <c r="A76" s="70">
        <v>13</v>
      </c>
      <c r="B76" s="52" t="s">
        <v>13</v>
      </c>
      <c r="C76" s="53" t="s">
        <v>18</v>
      </c>
      <c r="D76" s="109" t="s">
        <v>12</v>
      </c>
      <c r="E76" s="110"/>
      <c r="F76" s="111">
        <v>0.42708333333333331</v>
      </c>
      <c r="H76" s="37"/>
    </row>
    <row r="77" spans="1:254" ht="24.75" customHeight="1" x14ac:dyDescent="0.5">
      <c r="A77" s="33"/>
      <c r="B77" s="34"/>
      <c r="C77" s="31"/>
      <c r="D77" s="31"/>
      <c r="E77" s="35"/>
      <c r="F77" s="36"/>
      <c r="H77" s="39" t="s">
        <v>1</v>
      </c>
    </row>
    <row r="78" spans="1:254" x14ac:dyDescent="0.5">
      <c r="A78" s="38" t="s">
        <v>1</v>
      </c>
      <c r="B78" s="34" t="s">
        <v>1</v>
      </c>
      <c r="C78" s="31" t="s">
        <v>19</v>
      </c>
      <c r="D78" s="31"/>
      <c r="E78" s="35" t="s">
        <v>1</v>
      </c>
      <c r="F78" s="36" t="s">
        <v>1</v>
      </c>
      <c r="H78" s="43"/>
    </row>
    <row r="79" spans="1:254" x14ac:dyDescent="0.5">
      <c r="A79" s="34"/>
      <c r="B79" s="34"/>
      <c r="C79" s="31" t="s">
        <v>20</v>
      </c>
      <c r="D79" s="40"/>
      <c r="E79" s="41"/>
      <c r="F79" s="42"/>
      <c r="H79" s="43"/>
    </row>
    <row r="80" spans="1:254" x14ac:dyDescent="0.5">
      <c r="A80" s="34"/>
      <c r="B80" s="34"/>
      <c r="C80" s="31"/>
      <c r="D80" s="40"/>
      <c r="E80" s="41"/>
      <c r="F80" s="42"/>
    </row>
    <row r="81" spans="1:4" x14ac:dyDescent="0.5">
      <c r="A81" s="44"/>
      <c r="B81" s="44"/>
      <c r="C81" s="45"/>
    </row>
    <row r="82" spans="1:4" x14ac:dyDescent="0.5">
      <c r="A82" s="44"/>
      <c r="B82" s="44"/>
      <c r="C82" s="50"/>
      <c r="D82" s="50"/>
    </row>
    <row r="83" spans="1:4" x14ac:dyDescent="0.5">
      <c r="A83" s="44"/>
      <c r="B83" s="44"/>
      <c r="C83" s="51"/>
      <c r="D83" s="50"/>
    </row>
    <row r="84" spans="1:4" x14ac:dyDescent="0.5">
      <c r="D84" s="50"/>
    </row>
  </sheetData>
  <hyperlinks>
    <hyperlink ref="C65" r:id="rId1" xr:uid="{DBAF3701-6FCE-4075-8E0E-3EDECE2BC36B}"/>
    <hyperlink ref="C67" r:id="rId2" xr:uid="{16A6CDC2-2D25-4EAB-ADEB-BF1B682D5B96}"/>
    <hyperlink ref="C69" r:id="rId3" xr:uid="{A08854D8-C2AD-463F-9111-A4CBAA7884F2}"/>
    <hyperlink ref="C71" r:id="rId4" xr:uid="{2A978DCB-54B8-4714-ACA9-5892BA6E7192}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2024-07-14T12:31:47Z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