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15" documentId="8_{6940B515-8399-4FE6-9A55-F5813E99985B}" xr6:coauthVersionLast="47" xr6:coauthVersionMax="47" xr10:uidLastSave="{870CEE1D-2A23-4A7C-BEC2-EEB5E2D07228}"/>
  <bookViews>
    <workbookView xWindow="13590" yWindow="5370" windowWidth="20415" windowHeight="23295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I26" i="2" l="1"/>
  <c r="H26" i="2"/>
  <c r="G26" i="2"/>
  <c r="I25" i="2"/>
  <c r="H25" i="2"/>
  <c r="G25" i="2"/>
  <c r="I24" i="2"/>
  <c r="H24" i="2"/>
  <c r="G24" i="2"/>
  <c r="E24" i="2"/>
  <c r="D24" i="2"/>
  <c r="F8" i="1" l="1"/>
  <c r="A22" i="1"/>
  <c r="A33" i="1" l="1"/>
  <c r="A34" i="1"/>
  <c r="A31" i="1" l="1"/>
  <c r="A28" i="1"/>
  <c r="A29" i="1" s="1"/>
  <c r="A24" i="1"/>
  <c r="A25" i="1" s="1"/>
  <c r="A26" i="1" s="1"/>
  <c r="A13" i="1"/>
  <c r="A18" i="1" s="1"/>
  <c r="A19" i="1" s="1"/>
  <c r="A20" i="1" s="1"/>
  <c r="A9" i="1"/>
  <c r="A10" i="1" s="1"/>
  <c r="A8" i="1"/>
  <c r="F9" i="1" l="1"/>
  <c r="F10" i="1" l="1"/>
  <c r="F13" i="1" l="1"/>
  <c r="F14" i="1" l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8" i="1" s="1"/>
  <c r="F29" i="1" l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<sst xmlns="http://schemas.openxmlformats.org/spreadsheetml/2006/main" count="143" uniqueCount="83">
  <si>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</si>
  <si>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</si>
  <si>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</si>
  <si>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</si>
  <si>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</si>
  <si>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</si>
  <si>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</si>
  <si>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</si>
  <si>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</si>
  <si>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</si>
  <si>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</si>
  <si>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</si>
  <si>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</si>
  <si>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</si>
  <si>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</si>
  <si>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</si>
  <si>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</si>
  <si>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</si>
  <si>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</si>
  <si>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</si>
  <si>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</si>
  <si>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</si>
  <si>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</si>
  <si>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</si>
  <si>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</si>
  <si>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</si>
  <si>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</si>
  <si>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</si>
  <si>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</si>
  <si>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</si>
  <si>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</si>
  <si>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</si>
  <si>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</si>
  <si>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</si>
  <si>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</si>
  <si>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</si>
  <si>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</si>
  <si>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</si>
  <si>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</si>
  <si>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</si>
  <si>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</si>
  <si>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</si>
  <si>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</si>
  <si>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</si>
  <si>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</si>
  <si>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</si>
  <si>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</si>
  <si>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</si>
  <si>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</si>
  <si>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</si>
  <si>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</si>
  <si>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</si>
  <si>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</si>
  <si>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</si>
  <si>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</si>
  <si>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</si>
  <si>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</si>
  <si>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</si>
  <si>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</si>
  <si>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</si>
  <si>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</si>
  <si>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</si>
  <si>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</si>
  <si>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</si>
  <si>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</si>
  <si>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</si>
  <si>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</si>
  <si>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</si>
  <si>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</si>
  <si>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</si>
  <si>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</si>
  <si>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</si>
  <si>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</si>
  <si>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</si>
  <si>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</si>
  <si>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</si>
  <si>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</si>
  <si>
    <t>Chaplin</t>
  </si>
  <si>
    <t xml:space="preserve">Grouper Search Tool </t>
  </si>
  <si>
    <t>IEEE Milestone Status</t>
  </si>
  <si>
    <t>Baykas / Au</t>
  </si>
  <si>
    <t>R7</t>
  </si>
  <si>
    <r>
      <t xml:space="preserve">Approve the following minutes
</t>
    </r>
    <r>
      <rPr>
        <sz val="10"/>
        <color rgb="FF000000"/>
        <rFont val="Symbol"/>
        <family val="1"/>
        <charset val="2"/>
      </rPr>
      <t xml:space="preserve">· </t>
    </r>
    <r>
      <rPr>
        <sz val="10"/>
        <color rgb="FF000000"/>
        <rFont val="Cambria"/>
        <family val="1"/>
      </rPr>
      <t xml:space="preserve">https://mentor.ieee.org/802-ec/dcn/24/ec-24-0019-00-00EC-mar-2024-plenary-802-ec-opening-minutes.pdf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https://mentor.ieee.org/802-ec/dcn/24/ec-24-0021-00-00EC-mar-2024-plenary-802-ec-closing-minutes.pdf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https://mentor.ieee.org/802-ec/dcn/24/ec-24-0087-00-00EC-02-apr-2024-802-lmsc-teleconference-minutes.pdf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</si>
</sst>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trike/>
      <sz val="10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center" vertical="top" wrapText="1"/>
    </xf>
    <xf numFmtId="165" fontId="18" fillId="0" borderId="1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2" fontId="13" fillId="4" borderId="0" xfId="0" applyNumberFormat="1" applyFont="1" applyFill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140" zoomScaleNormal="140" zoomScaleSheetLayoutView="110" workbookViewId="0">
      <selection activeCell="H11" sqref="H11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81</v>
      </c>
      <c r="B1" s="26"/>
      <c r="C1" s="95" t="s">
        <v>55</v>
      </c>
      <c r="D1" s="27"/>
      <c r="E1" s="28"/>
      <c r="F1" s="29"/>
    </row>
    <row r="2" spans="1:9" x14ac:dyDescent="0.25">
      <c r="A2" s="32"/>
      <c r="B2" s="84"/>
      <c r="C2" s="92" t="s">
        <v>58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33" si="0">F8+TIME(0,E8,0)</f>
        <v>0.62847222222222221</v>
      </c>
      <c r="G9" s="117"/>
      <c r="H9" s="117"/>
      <c r="I9" s="117"/>
    </row>
    <row r="10" spans="1:9" ht="25.5" x14ac:dyDescent="0.25">
      <c r="A10" s="93">
        <f t="shared" ref="A10" si="1">A9+0.01</f>
        <v>2.0099999999999998</v>
      </c>
      <c r="B10" s="96" t="s">
        <v>7</v>
      </c>
      <c r="C10" s="97" t="s">
        <v>49</v>
      </c>
      <c r="D10" s="88" t="s">
        <v>56</v>
      </c>
      <c r="E10" s="91">
        <v>2</v>
      </c>
      <c r="F10" s="94">
        <f t="shared" si="0"/>
        <v>0.63194444444444442</v>
      </c>
      <c r="H10" s="30"/>
      <c r="I10" s="30"/>
    </row>
    <row r="11" spans="1:9" ht="79.5" customHeight="1" x14ac:dyDescent="0.25">
      <c r="A11" s="118">
        <v>2.02</v>
      </c>
      <c r="B11" s="96" t="s">
        <v>6</v>
      </c>
      <c r="C11" s="97" t="s">
        <v>82</v>
      </c>
      <c r="D11" s="88" t="s">
        <v>44</v>
      </c>
      <c r="E11" s="91">
        <v>5</v>
      </c>
      <c r="F11" s="94">
        <f t="shared" si="0"/>
        <v>0.6333333333333333</v>
      </c>
      <c r="H11" s="30"/>
      <c r="I11" s="30"/>
    </row>
    <row r="12" spans="1:9" s="62" customFormat="1" x14ac:dyDescent="0.25">
      <c r="A12" s="93"/>
      <c r="B12" s="86"/>
      <c r="C12" s="87"/>
      <c r="D12" s="88"/>
      <c r="E12" s="91"/>
      <c r="F12" s="94">
        <f t="shared" si="0"/>
        <v>0.63680555555555551</v>
      </c>
      <c r="G12" s="83"/>
      <c r="H12" s="83"/>
      <c r="I12" s="83"/>
    </row>
    <row r="13" spans="1:9" x14ac:dyDescent="0.25">
      <c r="A13" s="119">
        <f>3</f>
        <v>3</v>
      </c>
      <c r="B13" s="54" t="s">
        <v>7</v>
      </c>
      <c r="C13" s="55" t="s">
        <v>8</v>
      </c>
      <c r="D13" s="55" t="s">
        <v>56</v>
      </c>
      <c r="E13" s="34">
        <v>5</v>
      </c>
      <c r="F13" s="94">
        <f t="shared" si="0"/>
        <v>0.63680555555555551</v>
      </c>
    </row>
    <row r="14" spans="1:9" x14ac:dyDescent="0.25">
      <c r="A14" s="109">
        <v>3.0009999999999999</v>
      </c>
      <c r="B14" s="54" t="s">
        <v>46</v>
      </c>
      <c r="C14" s="55" t="s">
        <v>73</v>
      </c>
      <c r="D14" s="55" t="s">
        <v>56</v>
      </c>
      <c r="E14" s="34">
        <v>5</v>
      </c>
      <c r="F14" s="94">
        <f t="shared" si="0"/>
        <v>0.64027777777777772</v>
      </c>
    </row>
    <row r="15" spans="1:9" x14ac:dyDescent="0.25">
      <c r="A15" s="109">
        <v>3.0019999999999998</v>
      </c>
      <c r="B15" s="54" t="s">
        <v>59</v>
      </c>
      <c r="C15" s="99" t="s">
        <v>61</v>
      </c>
      <c r="D15" s="55" t="s">
        <v>60</v>
      </c>
      <c r="E15" s="34">
        <v>5</v>
      </c>
      <c r="F15" s="78">
        <f t="shared" ref="F15:F18" si="2">F14+TIME(0,E14,0)</f>
        <v>0.64374999999999993</v>
      </c>
    </row>
    <row r="16" spans="1:9" x14ac:dyDescent="0.25">
      <c r="A16" s="109">
        <v>3.0030000000000001</v>
      </c>
      <c r="B16" s="54" t="s">
        <v>59</v>
      </c>
      <c r="C16" s="99" t="s">
        <v>62</v>
      </c>
      <c r="D16" s="55" t="s">
        <v>60</v>
      </c>
      <c r="E16" s="34">
        <v>5</v>
      </c>
      <c r="F16" s="78">
        <f t="shared" si="2"/>
        <v>0.64722222222222214</v>
      </c>
    </row>
    <row r="17" spans="1:10" x14ac:dyDescent="0.25">
      <c r="A17" s="109">
        <v>3.004</v>
      </c>
      <c r="B17" s="54" t="s">
        <v>7</v>
      </c>
      <c r="C17" s="99" t="s">
        <v>79</v>
      </c>
      <c r="D17" s="55" t="s">
        <v>80</v>
      </c>
      <c r="E17" s="34">
        <v>5</v>
      </c>
      <c r="F17" s="78">
        <f t="shared" si="2"/>
        <v>0.65069444444444435</v>
      </c>
    </row>
    <row r="18" spans="1:10" x14ac:dyDescent="0.25">
      <c r="A18" s="89">
        <f>A13+0.01</f>
        <v>3.01</v>
      </c>
      <c r="B18" s="54" t="s">
        <v>6</v>
      </c>
      <c r="C18" s="55" t="s">
        <v>51</v>
      </c>
      <c r="D18" s="55" t="s">
        <v>0</v>
      </c>
      <c r="E18" s="34">
        <v>10</v>
      </c>
      <c r="F18" s="78">
        <f t="shared" si="2"/>
        <v>0.65416666666666656</v>
      </c>
    </row>
    <row r="19" spans="1:10" x14ac:dyDescent="0.25">
      <c r="A19" s="89">
        <f t="shared" ref="A19:A20" si="3">A18+0.01</f>
        <v>3.0199999999999996</v>
      </c>
      <c r="B19" s="54" t="s">
        <v>7</v>
      </c>
      <c r="C19" s="55" t="s">
        <v>50</v>
      </c>
      <c r="D19" s="55" t="s">
        <v>77</v>
      </c>
      <c r="E19" s="34">
        <v>10</v>
      </c>
      <c r="F19" s="78">
        <f t="shared" si="0"/>
        <v>0.66111111111111098</v>
      </c>
    </row>
    <row r="20" spans="1:10" x14ac:dyDescent="0.25">
      <c r="A20" s="89">
        <f t="shared" si="3"/>
        <v>3.0299999999999994</v>
      </c>
      <c r="B20" s="54" t="s">
        <v>46</v>
      </c>
      <c r="C20" s="55" t="s">
        <v>78</v>
      </c>
      <c r="D20" s="55" t="s">
        <v>44</v>
      </c>
      <c r="E20" s="34">
        <v>5</v>
      </c>
      <c r="F20" s="78">
        <f t="shared" si="0"/>
        <v>0.6680555555555554</v>
      </c>
    </row>
    <row r="21" spans="1:10" x14ac:dyDescent="0.25">
      <c r="A21" s="89"/>
      <c r="B21" s="54"/>
      <c r="C21" s="55"/>
      <c r="D21" s="55"/>
      <c r="E21" s="34"/>
      <c r="F21" s="78">
        <f t="shared" si="0"/>
        <v>0.67152777777777761</v>
      </c>
    </row>
    <row r="22" spans="1:10" ht="42.75" customHeight="1" x14ac:dyDescent="0.25">
      <c r="A22" s="89">
        <f>3.09</f>
        <v>3.09</v>
      </c>
      <c r="B22" s="54" t="s">
        <v>46</v>
      </c>
      <c r="C22" s="55" t="s">
        <v>76</v>
      </c>
      <c r="D22" s="55" t="s">
        <v>44</v>
      </c>
      <c r="E22" s="34">
        <v>5</v>
      </c>
      <c r="F22" s="78">
        <f t="shared" si="0"/>
        <v>0.67152777777777761</v>
      </c>
    </row>
    <row r="23" spans="1:10" x14ac:dyDescent="0.25">
      <c r="A23" s="53"/>
      <c r="B23" s="54"/>
      <c r="C23" s="55"/>
      <c r="D23" s="55"/>
      <c r="E23" s="34"/>
      <c r="F23" s="78">
        <f t="shared" si="0"/>
        <v>0.67499999999999982</v>
      </c>
    </row>
    <row r="24" spans="1:10" x14ac:dyDescent="0.25">
      <c r="A24" s="85">
        <f>4</f>
        <v>4</v>
      </c>
      <c r="B24" s="54"/>
      <c r="C24" s="59" t="s">
        <v>47</v>
      </c>
      <c r="D24" s="55"/>
      <c r="E24" s="34"/>
      <c r="F24" s="78">
        <f t="shared" si="0"/>
        <v>0.67499999999999982</v>
      </c>
    </row>
    <row r="25" spans="1:10" x14ac:dyDescent="0.25">
      <c r="A25" s="111">
        <f t="shared" ref="A25:A26" si="4">A24+0.01</f>
        <v>4.01</v>
      </c>
      <c r="B25" s="112"/>
      <c r="C25" s="113" t="s">
        <v>61</v>
      </c>
      <c r="D25" s="114" t="s">
        <v>60</v>
      </c>
      <c r="E25" s="115"/>
      <c r="F25" s="116">
        <f t="shared" si="0"/>
        <v>0.67499999999999982</v>
      </c>
    </row>
    <row r="26" spans="1:10" x14ac:dyDescent="0.25">
      <c r="A26" s="111">
        <f t="shared" si="4"/>
        <v>4.0199999999999996</v>
      </c>
      <c r="B26" s="112"/>
      <c r="C26" s="113" t="s">
        <v>62</v>
      </c>
      <c r="D26" s="114" t="s">
        <v>60</v>
      </c>
      <c r="E26" s="115"/>
      <c r="F26" s="116">
        <f t="shared" si="0"/>
        <v>0.67499999999999982</v>
      </c>
    </row>
    <row r="27" spans="1:10" x14ac:dyDescent="0.25">
      <c r="A27" s="98"/>
      <c r="B27" s="54"/>
      <c r="C27" s="59"/>
      <c r="D27" s="55"/>
      <c r="E27" s="34"/>
      <c r="F27" s="78"/>
    </row>
    <row r="28" spans="1:10" x14ac:dyDescent="0.25">
      <c r="A28" s="85">
        <f>5</f>
        <v>5</v>
      </c>
      <c r="B28" s="54"/>
      <c r="C28" s="57" t="s">
        <v>35</v>
      </c>
      <c r="D28" s="55"/>
      <c r="E28" s="34"/>
      <c r="F28" s="78">
        <f>F26+TIME(0,E26,0)</f>
        <v>0.67499999999999982</v>
      </c>
      <c r="G28" s="61"/>
      <c r="H28" s="60"/>
      <c r="I28" s="61"/>
      <c r="J28" s="61"/>
    </row>
    <row r="29" spans="1:10" x14ac:dyDescent="0.25">
      <c r="A29" s="89">
        <f t="shared" ref="A29" si="5">A28+0.01</f>
        <v>5.01</v>
      </c>
      <c r="B29" s="54" t="s">
        <v>7</v>
      </c>
      <c r="C29" s="110" t="s">
        <v>75</v>
      </c>
      <c r="D29" s="55" t="s">
        <v>74</v>
      </c>
      <c r="E29" s="34">
        <v>10</v>
      </c>
      <c r="F29" s="78">
        <f t="shared" si="0"/>
        <v>0.67499999999999982</v>
      </c>
      <c r="G29" s="61"/>
      <c r="H29" s="60"/>
      <c r="I29" s="61"/>
      <c r="J29" s="61"/>
    </row>
    <row r="30" spans="1:10" x14ac:dyDescent="0.25">
      <c r="A30" s="56"/>
      <c r="B30" s="54"/>
      <c r="C30" s="55"/>
      <c r="D30" s="55"/>
      <c r="E30" s="34"/>
      <c r="F30" s="78">
        <f t="shared" si="0"/>
        <v>0.68194444444444424</v>
      </c>
      <c r="G30" s="61"/>
      <c r="H30" s="61"/>
      <c r="I30" s="61"/>
      <c r="J30" s="61"/>
    </row>
    <row r="31" spans="1:10" x14ac:dyDescent="0.25">
      <c r="A31" s="85">
        <f>6</f>
        <v>6</v>
      </c>
      <c r="B31" s="54"/>
      <c r="C31" s="57" t="s">
        <v>48</v>
      </c>
      <c r="D31" s="55"/>
      <c r="E31" s="34"/>
      <c r="F31" s="78">
        <f t="shared" si="0"/>
        <v>0.68194444444444424</v>
      </c>
      <c r="G31" s="61"/>
      <c r="H31" s="61"/>
      <c r="I31" s="61"/>
      <c r="J31" s="61"/>
    </row>
    <row r="32" spans="1:10" x14ac:dyDescent="0.2">
      <c r="A32" s="53"/>
      <c r="B32" s="54"/>
      <c r="C32" s="63"/>
      <c r="D32" s="64"/>
      <c r="E32" s="65"/>
      <c r="F32" s="78">
        <f t="shared" si="0"/>
        <v>0.68194444444444424</v>
      </c>
      <c r="G32" s="61"/>
      <c r="H32" s="61"/>
      <c r="I32" s="61"/>
      <c r="J32" s="61"/>
    </row>
    <row r="33" spans="1:10" ht="25.5" x14ac:dyDescent="0.25">
      <c r="A33" s="85">
        <f>9</f>
        <v>9</v>
      </c>
      <c r="B33" s="54"/>
      <c r="C33" s="66" t="s">
        <v>28</v>
      </c>
      <c r="D33" s="55" t="s">
        <v>57</v>
      </c>
      <c r="E33" s="67">
        <v>5</v>
      </c>
      <c r="F33" s="78">
        <f t="shared" si="0"/>
        <v>0.68194444444444424</v>
      </c>
      <c r="G33" s="61"/>
      <c r="H33" s="61"/>
      <c r="I33" s="61"/>
      <c r="J33" s="61"/>
    </row>
    <row r="34" spans="1:10" ht="14.65" customHeight="1" thickBot="1" x14ac:dyDescent="0.3">
      <c r="A34" s="90">
        <f>10</f>
        <v>10</v>
      </c>
      <c r="B34" s="68" t="s">
        <v>6</v>
      </c>
      <c r="C34" s="69" t="s">
        <v>30</v>
      </c>
      <c r="D34" s="70" t="s">
        <v>56</v>
      </c>
      <c r="E34" s="71"/>
      <c r="F34" s="72">
        <v>0.70833333333333337</v>
      </c>
      <c r="G34" s="73"/>
      <c r="H34" s="61"/>
    </row>
    <row r="38" spans="1:10" x14ac:dyDescent="0.25">
      <c r="C38" s="75"/>
    </row>
    <row r="39" spans="1:10" x14ac:dyDescent="0.25">
      <c r="C39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0" t="s">
        <v>9</v>
      </c>
      <c r="C2" s="100" t="s">
        <v>10</v>
      </c>
      <c r="D2" s="101" t="s">
        <v>11</v>
      </c>
      <c r="E2" s="101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0" t="s">
        <v>12</v>
      </c>
      <c r="C3" s="102" t="s">
        <v>14</v>
      </c>
      <c r="D3" s="100">
        <v>1</v>
      </c>
      <c r="E3" s="100"/>
      <c r="F3" s="9"/>
      <c r="G3" s="13"/>
      <c r="H3" s="4"/>
      <c r="I3" s="14"/>
    </row>
    <row r="4" spans="1:9" ht="15.75" thickBot="1" x14ac:dyDescent="0.3">
      <c r="A4" s="108">
        <v>2</v>
      </c>
      <c r="B4" s="100" t="s">
        <v>13</v>
      </c>
      <c r="C4" s="103" t="s">
        <v>65</v>
      </c>
      <c r="D4" s="100">
        <v>1</v>
      </c>
      <c r="E4" s="100"/>
      <c r="F4" s="9"/>
      <c r="G4" s="13"/>
      <c r="H4" s="4"/>
      <c r="I4" s="14"/>
    </row>
    <row r="5" spans="1:9" ht="15.75" thickBot="1" x14ac:dyDescent="0.3">
      <c r="A5" s="108">
        <v>3</v>
      </c>
      <c r="B5" s="100" t="s">
        <v>13</v>
      </c>
      <c r="C5" s="102" t="s">
        <v>43</v>
      </c>
      <c r="D5" s="100">
        <v>1</v>
      </c>
      <c r="E5" s="100"/>
      <c r="F5" s="9"/>
      <c r="G5" s="15"/>
      <c r="H5" s="5"/>
      <c r="I5" s="16"/>
    </row>
    <row r="6" spans="1:9" ht="15.75" thickBot="1" x14ac:dyDescent="0.3">
      <c r="A6" s="108">
        <v>4</v>
      </c>
      <c r="B6" s="100" t="s">
        <v>15</v>
      </c>
      <c r="C6" s="102" t="s">
        <v>16</v>
      </c>
      <c r="D6" s="100">
        <v>1</v>
      </c>
      <c r="E6" s="100"/>
      <c r="F6" s="9"/>
      <c r="G6" s="15"/>
      <c r="H6" s="5"/>
      <c r="I6" s="16"/>
    </row>
    <row r="7" spans="1:9" ht="15.75" thickBot="1" x14ac:dyDescent="0.3">
      <c r="A7" s="108">
        <v>5</v>
      </c>
      <c r="B7" s="100" t="s">
        <v>17</v>
      </c>
      <c r="C7" s="102" t="s">
        <v>18</v>
      </c>
      <c r="D7" s="100">
        <v>1</v>
      </c>
      <c r="E7" s="100"/>
      <c r="F7" s="9"/>
      <c r="G7" s="15"/>
      <c r="H7" s="5"/>
      <c r="I7" s="16"/>
    </row>
    <row r="8" spans="1:9" ht="15.75" thickBot="1" x14ac:dyDescent="0.3">
      <c r="A8" s="108">
        <v>6</v>
      </c>
      <c r="B8" s="100" t="s">
        <v>27</v>
      </c>
      <c r="C8" s="102" t="s">
        <v>19</v>
      </c>
      <c r="D8" s="100">
        <v>1</v>
      </c>
      <c r="E8" s="100"/>
      <c r="F8" s="9"/>
      <c r="G8" s="15"/>
      <c r="H8" s="5"/>
      <c r="I8" s="16"/>
    </row>
    <row r="9" spans="1:9" ht="15.75" thickBot="1" x14ac:dyDescent="0.3">
      <c r="A9" s="108">
        <v>7</v>
      </c>
      <c r="B9" s="100">
        <v>1</v>
      </c>
      <c r="C9" s="102" t="s">
        <v>52</v>
      </c>
      <c r="D9" s="100">
        <v>1</v>
      </c>
      <c r="E9" s="100"/>
      <c r="F9" s="9"/>
      <c r="G9" s="15"/>
      <c r="H9" s="5"/>
      <c r="I9" s="16"/>
    </row>
    <row r="10" spans="1:9" ht="15.75" thickBot="1" x14ac:dyDescent="0.3">
      <c r="A10" s="108">
        <v>8</v>
      </c>
      <c r="B10" s="100">
        <v>3</v>
      </c>
      <c r="C10" s="102" t="s">
        <v>20</v>
      </c>
      <c r="D10" s="100">
        <v>1</v>
      </c>
      <c r="E10" s="100"/>
      <c r="F10" s="9"/>
      <c r="G10" s="15"/>
      <c r="H10" s="5"/>
      <c r="I10" s="16"/>
    </row>
    <row r="11" spans="1:9" ht="15.75" thickBot="1" x14ac:dyDescent="0.3">
      <c r="A11" s="108">
        <v>9</v>
      </c>
      <c r="B11" s="100">
        <v>11</v>
      </c>
      <c r="C11" s="104" t="s">
        <v>64</v>
      </c>
      <c r="D11" s="100">
        <v>1</v>
      </c>
      <c r="E11" s="100"/>
      <c r="F11" s="9"/>
      <c r="G11" s="15"/>
      <c r="H11" s="5"/>
      <c r="I11" s="16"/>
    </row>
    <row r="12" spans="1:9" ht="15.75" thickBot="1" x14ac:dyDescent="0.3">
      <c r="A12" s="108">
        <v>10</v>
      </c>
      <c r="B12" s="100">
        <v>15</v>
      </c>
      <c r="C12" s="102" t="s">
        <v>53</v>
      </c>
      <c r="D12" s="100">
        <v>1</v>
      </c>
      <c r="E12" s="100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0">
        <v>18</v>
      </c>
      <c r="C13" s="102" t="s">
        <v>54</v>
      </c>
      <c r="D13" s="100">
        <v>1</v>
      </c>
      <c r="E13" s="100"/>
      <c r="F13" s="9"/>
      <c r="G13" s="15"/>
      <c r="H13" s="5"/>
      <c r="I13" s="16"/>
    </row>
    <row r="14" spans="1:9" ht="15.75" thickBot="1" x14ac:dyDescent="0.3">
      <c r="A14" s="108">
        <v>12</v>
      </c>
      <c r="B14" s="100">
        <v>19</v>
      </c>
      <c r="C14" s="102" t="s">
        <v>63</v>
      </c>
      <c r="D14" s="100">
        <v>1</v>
      </c>
      <c r="E14" s="100"/>
      <c r="F14" s="9"/>
      <c r="G14" s="15"/>
      <c r="H14" s="5"/>
      <c r="I14" s="16"/>
    </row>
    <row r="15" spans="1:9" ht="15.75" thickBot="1" x14ac:dyDescent="0.3">
      <c r="A15" s="108">
        <v>15</v>
      </c>
      <c r="B15" s="100">
        <v>24</v>
      </c>
      <c r="C15" s="102" t="s">
        <v>39</v>
      </c>
      <c r="D15" s="100">
        <v>1</v>
      </c>
      <c r="E15" s="100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0" t="s">
        <v>22</v>
      </c>
      <c r="C16" s="102" t="s">
        <v>36</v>
      </c>
      <c r="D16" s="100" t="s">
        <v>21</v>
      </c>
      <c r="E16" s="100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0" t="s">
        <v>22</v>
      </c>
      <c r="C17" s="102" t="s">
        <v>66</v>
      </c>
      <c r="D17" s="100" t="s">
        <v>21</v>
      </c>
      <c r="E17" s="100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0" t="s">
        <v>22</v>
      </c>
      <c r="C18" s="102" t="s">
        <v>23</v>
      </c>
      <c r="D18" s="100" t="s">
        <v>21</v>
      </c>
      <c r="E18" s="100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0" t="s">
        <v>42</v>
      </c>
      <c r="C19" s="102" t="s">
        <v>67</v>
      </c>
      <c r="D19" s="100" t="s">
        <v>21</v>
      </c>
      <c r="E19" s="100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0" t="s">
        <v>68</v>
      </c>
      <c r="C20" s="102" t="s">
        <v>69</v>
      </c>
      <c r="D20" s="100" t="s">
        <v>21</v>
      </c>
      <c r="E20" s="100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0" t="s">
        <v>70</v>
      </c>
      <c r="C21" s="102" t="s">
        <v>52</v>
      </c>
      <c r="D21" s="100" t="s">
        <v>21</v>
      </c>
      <c r="E21" s="100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0" t="s">
        <v>71</v>
      </c>
      <c r="C22" s="102" t="s">
        <v>63</v>
      </c>
      <c r="D22" s="100" t="s">
        <v>21</v>
      </c>
      <c r="E22" s="100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0" t="s">
        <v>72</v>
      </c>
      <c r="C23" s="102" t="s">
        <v>69</v>
      </c>
      <c r="D23" s="100" t="s">
        <v>21</v>
      </c>
      <c r="E23" s="100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5"/>
      <c r="C24" s="106" t="s">
        <v>24</v>
      </c>
      <c r="D24" s="107">
        <f>SUM(D3:D23)</f>
        <v>13</v>
      </c>
      <c r="E24" s="107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2024-05-07T18:00:23Z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