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507/"/>
    </mc:Choice>
  </mc:AlternateContent>
  <xr:revisionPtr revIDLastSave="2" documentId="8_{7887FD4B-8920-4F90-8259-76A84847BF21}" xr6:coauthVersionLast="47" xr6:coauthVersionMax="47" xr10:uidLastSave="{C6BF7F70-1995-4436-B756-40531D273AB6}"/>
  <bookViews>
    <workbookView xWindow="25605" yWindow="5610" windowWidth="18105" windowHeight="15930" xr2:uid="{00000000-000D-0000-FFFF-FFFF00000000}"/>
  </bookViews>
  <sheets>
    <sheet name="EC Telecon Tues 07 May" sheetId="1" r:id="rId1"/>
    <sheet name="EC Roster - Vote Calculator" sheetId="2" r:id="rId2"/>
  </sheets>
  <definedNames>
    <definedName name="_xlnm.Print_Area" localSheetId="0">'EC Telecon Tues 07 May'!$A$1:$G$29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6" i="1"/>
  <c r="A24" i="1"/>
  <c r="I26" i="2"/>
  <c r="H26" i="2"/>
  <c r="G26" i="2"/>
  <c r="I25" i="2"/>
  <c r="H25" i="2"/>
  <c r="G25" i="2"/>
  <c r="I24" i="2"/>
  <c r="H24" i="2"/>
  <c r="G24" i="2"/>
  <c r="E24" i="2"/>
  <c r="D24" i="2"/>
  <c r="F8" i="1" l="1"/>
  <c r="A17" i="1"/>
  <c r="A28" i="1" l="1"/>
  <c r="A29" i="1"/>
  <c r="A26" i="1" l="1"/>
  <c r="A23" i="1"/>
  <c r="A19" i="1"/>
  <c r="A20" i="1" s="1"/>
  <c r="A21" i="1" s="1"/>
  <c r="A12" i="1"/>
  <c r="A14" i="1" s="1"/>
  <c r="A15" i="1" s="1"/>
  <c r="A9" i="1"/>
  <c r="A10" i="1" s="1"/>
  <c r="A8" i="1"/>
  <c r="F9" i="1" l="1"/>
  <c r="F10" i="1" l="1"/>
  <c r="F11" i="1" l="1"/>
  <c r="F12" i="1" s="1"/>
  <c r="F13" i="1" l="1"/>
  <c r="F14" i="1" s="1"/>
  <c r="F15" i="1" s="1"/>
  <c r="F18" i="1" l="1"/>
  <c r="F19" i="1" s="1"/>
  <c r="F20" i="1" s="1"/>
  <c r="F21" i="1" s="1"/>
  <c r="F23" i="1" s="1"/>
  <c r="F24" i="1" l="1"/>
  <c r="F25" i="1" s="1"/>
  <c r="F26" i="1" s="1"/>
  <c r="F27" i="1" s="1"/>
  <c r="F28" i="1" s="1"/>
</calcChain>
</file>

<file path=xl/sharedStrings.xml><?xml version="1.0" encoding="utf-8"?>
<sst xmlns="http://schemas.openxmlformats.org/spreadsheetml/2006/main" count="130" uniqueCount="79">
  <si>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</si>
  <si>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</si>
  <si>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</si>
  <si>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</si>
  <si>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</si>
  <si>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</si>
  <si>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</si>
  <si>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</si>
  <si>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</si>
  <si>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</si>
  <si>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</si>
  <si>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</si>
  <si>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</si>
  <si>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</si>
  <si>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</si>
  <si>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</si>
  <si>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</si>
  <si>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</si>
  <si>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</si>
  <si>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</si>
  <si>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</si>
  <si>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</si>
  <si>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</si>
  <si>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</si>
  <si>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</si>
  <si>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</si>
  <si>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</si>
  <si>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</si>
  <si>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</si>
  <si>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</si>
  <si>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</si>
  <si>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</si>
  <si>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</si>
  <si>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</si>
  <si>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</si>
  <si>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</si>
  <si>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</si>
  <si>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</si>
  <si>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</si>
  <si>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</si>
  <si>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</si>
  <si>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</si>
  <si>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</si>
  <si>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</si>
  <si>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</si>
  <si>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</si>
  <si>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</si>
  <si>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</si>
  <si>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</si>
  <si>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</si>
  <si>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</si>
  <si>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</si>
  <si>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</si>
  <si>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</si>
  <si>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</si>
  <si>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</si>
  <si>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</si>
  <si>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</si>
  <si>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Tuesday 1900-2100 UTC, 07 May 2024</t>
  </si>
  <si>
    <t>ME</t>
  </si>
  <si>
    <t>Au</t>
  </si>
  <si>
    <t>Document Approval, Australia ACMA</t>
  </si>
  <si>
    <t>Document Approval, Canada RABC</t>
  </si>
  <si>
    <t>Tuncer Baykas</t>
  </si>
  <si>
    <t>Robert Stacey</t>
  </si>
  <si>
    <t>David Halasz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</si>
  <si>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</si>
  <si>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</si>
  <si>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</si>
  <si>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</si>
  <si>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</si>
  <si>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</si>
  <si>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</si>
  <si>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Schedule June 2024 Teleconference Call</t>
  </si>
  <si>
    <t>Law</t>
  </si>
  <si>
    <t>Submission of IEEE 802.3 for adoption by ITU-T SG15</t>
  </si>
  <si>
    <t xml:space="preserve">Update - EC Action Item Summary
Ref: https://mentor.ieee.org/802-ec/dcn/19/ec-19-0085-96-00EC-ec-action-items-ongoing.docx 
</t>
  </si>
  <si>
    <t>R3</t>
  </si>
  <si>
    <t>Chaplin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</si>
</sst>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0" xfId="0" applyNumberFormat="1" applyFont="1" applyAlignment="1">
      <alignment horizontal="left" vertical="top"/>
    </xf>
    <xf numFmtId="2" fontId="5" fillId="0" borderId="1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/>
    <xf numFmtId="0" fontId="0" fillId="0" borderId="27" xfId="0" applyBorder="1"/>
    <xf numFmtId="0" fontId="1" fillId="0" borderId="27" xfId="0" applyFont="1" applyBorder="1" applyAlignment="1">
      <alignment wrapText="1"/>
    </xf>
    <xf numFmtId="0" fontId="2" fillId="0" borderId="27" xfId="0" applyFont="1" applyBorder="1"/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67" fontId="13" fillId="0" borderId="0" xfId="0" applyNumberFormat="1" applyFont="1" applyAlignment="1">
      <alignment horizontal="left" vertical="top"/>
    </xf>
    <xf numFmtId="2" fontId="5" fillId="0" borderId="1" xfId="0" quotePrefix="1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40" zoomScaleNormal="140" zoomScaleSheetLayoutView="110" workbookViewId="0">
      <selection activeCell="D16" sqref="D16"/>
    </sheetView>
  </sheetViews>
  <sheetFormatPr defaultColWidth="8.85546875" defaultRowHeight="12.75" x14ac:dyDescent="0.25"/>
  <cols>
    <col min="1" max="1" width="5.7109375" style="31" customWidth="1"/>
    <col min="2" max="2" width="7.7109375" style="74" customWidth="1"/>
    <col min="3" max="3" width="53" style="31" customWidth="1"/>
    <col min="4" max="4" width="13.5703125" style="31" customWidth="1"/>
    <col min="5" max="5" width="5.140625" style="74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77</v>
      </c>
      <c r="B1" s="26"/>
      <c r="C1" s="96" t="s">
        <v>55</v>
      </c>
      <c r="D1" s="27"/>
      <c r="E1" s="28"/>
      <c r="F1" s="29"/>
    </row>
    <row r="2" spans="1:9" x14ac:dyDescent="0.25">
      <c r="A2" s="32"/>
      <c r="B2" s="84"/>
      <c r="C2" s="93" t="s">
        <v>58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2" customFormat="1" x14ac:dyDescent="0.25">
      <c r="A7" s="79"/>
      <c r="B7" s="80"/>
      <c r="C7" s="81"/>
      <c r="D7" s="81"/>
      <c r="E7" s="58"/>
      <c r="F7" s="82"/>
      <c r="G7" s="83"/>
    </row>
    <row r="8" spans="1:9" x14ac:dyDescent="0.25">
      <c r="A8" s="85">
        <f>1</f>
        <v>1</v>
      </c>
      <c r="B8" s="76"/>
      <c r="C8" s="77" t="s">
        <v>5</v>
      </c>
      <c r="D8" s="55" t="s">
        <v>56</v>
      </c>
      <c r="E8" s="34">
        <v>5</v>
      </c>
      <c r="F8" s="78">
        <f>TIME(15,0,0)</f>
        <v>0.625</v>
      </c>
    </row>
    <row r="9" spans="1:9" x14ac:dyDescent="0.25">
      <c r="A9" s="85">
        <f>2</f>
        <v>2</v>
      </c>
      <c r="B9" s="54" t="s">
        <v>6</v>
      </c>
      <c r="C9" s="55" t="s">
        <v>29</v>
      </c>
      <c r="D9" s="55" t="s">
        <v>56</v>
      </c>
      <c r="E9" s="34">
        <v>5</v>
      </c>
      <c r="F9" s="78">
        <f t="shared" ref="F9:F28" si="0">F8+TIME(0,E8,0)</f>
        <v>0.62847222222222221</v>
      </c>
      <c r="G9" s="112"/>
      <c r="H9" s="112"/>
      <c r="I9" s="112"/>
    </row>
    <row r="10" spans="1:9" ht="25.5" x14ac:dyDescent="0.25">
      <c r="A10" s="94">
        <f t="shared" ref="A10" si="1">A9+0.01</f>
        <v>2.0099999999999998</v>
      </c>
      <c r="B10" s="97" t="s">
        <v>7</v>
      </c>
      <c r="C10" s="98" t="s">
        <v>49</v>
      </c>
      <c r="D10" s="89" t="s">
        <v>56</v>
      </c>
      <c r="E10" s="92">
        <v>2</v>
      </c>
      <c r="F10" s="95">
        <f t="shared" si="0"/>
        <v>0.63194444444444442</v>
      </c>
      <c r="H10" s="30"/>
      <c r="I10" s="30"/>
    </row>
    <row r="11" spans="1:9" s="62" customFormat="1" x14ac:dyDescent="0.25">
      <c r="A11" s="86"/>
      <c r="B11" s="87"/>
      <c r="C11" s="88"/>
      <c r="D11" s="89"/>
      <c r="E11" s="92"/>
      <c r="F11" s="95">
        <f t="shared" si="0"/>
        <v>0.6333333333333333</v>
      </c>
      <c r="G11" s="83"/>
      <c r="H11" s="83"/>
      <c r="I11" s="83"/>
    </row>
    <row r="12" spans="1:9" x14ac:dyDescent="0.25">
      <c r="A12" s="85">
        <f>3</f>
        <v>3</v>
      </c>
      <c r="B12" s="54" t="s">
        <v>7</v>
      </c>
      <c r="C12" s="55" t="s">
        <v>8</v>
      </c>
      <c r="D12" s="55" t="s">
        <v>56</v>
      </c>
      <c r="E12" s="34">
        <v>5</v>
      </c>
      <c r="F12" s="95">
        <f t="shared" si="0"/>
        <v>0.6333333333333333</v>
      </c>
    </row>
    <row r="13" spans="1:9" x14ac:dyDescent="0.25">
      <c r="A13" s="110">
        <v>3.0009999999999999</v>
      </c>
      <c r="B13" s="54" t="s">
        <v>46</v>
      </c>
      <c r="C13" s="55" t="s">
        <v>73</v>
      </c>
      <c r="D13" s="55" t="s">
        <v>56</v>
      </c>
      <c r="E13" s="34">
        <v>5</v>
      </c>
      <c r="F13" s="95">
        <f t="shared" si="0"/>
        <v>0.63680555555555551</v>
      </c>
    </row>
    <row r="14" spans="1:9" x14ac:dyDescent="0.25">
      <c r="A14" s="90">
        <f>A12+0.01</f>
        <v>3.01</v>
      </c>
      <c r="B14" s="54" t="s">
        <v>6</v>
      </c>
      <c r="C14" s="55" t="s">
        <v>51</v>
      </c>
      <c r="D14" s="55" t="s">
        <v>0</v>
      </c>
      <c r="E14" s="34">
        <v>10</v>
      </c>
      <c r="F14" s="95">
        <f t="shared" si="0"/>
        <v>0.64027777777777772</v>
      </c>
    </row>
    <row r="15" spans="1:9" x14ac:dyDescent="0.25">
      <c r="A15" s="90">
        <f t="shared" ref="A15" si="2">A14+0.01</f>
        <v>3.0199999999999996</v>
      </c>
      <c r="B15" s="54" t="s">
        <v>7</v>
      </c>
      <c r="C15" s="55" t="s">
        <v>50</v>
      </c>
      <c r="D15" s="55" t="s">
        <v>78</v>
      </c>
      <c r="E15" s="34">
        <v>10</v>
      </c>
      <c r="F15" s="78">
        <f t="shared" si="0"/>
        <v>0.64722222222222214</v>
      </c>
    </row>
    <row r="16" spans="1:9" x14ac:dyDescent="0.25">
      <c r="A16" s="90"/>
      <c r="B16" s="54"/>
      <c r="C16" s="55"/>
      <c r="D16" s="55"/>
      <c r="E16" s="34"/>
      <c r="F16" s="78">
        <f t="shared" si="0"/>
        <v>0.65416666666666656</v>
      </c>
    </row>
    <row r="17" spans="1:10" ht="42.75" customHeight="1" x14ac:dyDescent="0.25">
      <c r="A17" s="90">
        <f>3.09</f>
        <v>3.09</v>
      </c>
      <c r="B17" s="54" t="s">
        <v>46</v>
      </c>
      <c r="C17" s="55" t="s">
        <v>76</v>
      </c>
      <c r="D17" s="55" t="s">
        <v>44</v>
      </c>
      <c r="E17" s="34">
        <v>5</v>
      </c>
      <c r="F17" s="78">
        <f t="shared" si="0"/>
        <v>0.65416666666666656</v>
      </c>
    </row>
    <row r="18" spans="1:10" x14ac:dyDescent="0.25">
      <c r="A18" s="53"/>
      <c r="B18" s="54"/>
      <c r="C18" s="55"/>
      <c r="D18" s="55"/>
      <c r="E18" s="34"/>
      <c r="F18" s="78">
        <f t="shared" si="0"/>
        <v>0.65763888888888877</v>
      </c>
    </row>
    <row r="19" spans="1:10" x14ac:dyDescent="0.25">
      <c r="A19" s="85">
        <f>4</f>
        <v>4</v>
      </c>
      <c r="B19" s="54"/>
      <c r="C19" s="59" t="s">
        <v>47</v>
      </c>
      <c r="D19" s="55"/>
      <c r="E19" s="34"/>
      <c r="F19" s="78">
        <f t="shared" si="0"/>
        <v>0.65763888888888877</v>
      </c>
    </row>
    <row r="20" spans="1:10" x14ac:dyDescent="0.25">
      <c r="A20" s="90">
        <f t="shared" ref="A20:A21" si="3">A19+0.01</f>
        <v>4.01</v>
      </c>
      <c r="B20" s="54" t="s">
        <v>59</v>
      </c>
      <c r="C20" s="100" t="s">
        <v>61</v>
      </c>
      <c r="D20" s="55" t="s">
        <v>60</v>
      </c>
      <c r="E20" s="34">
        <v>5</v>
      </c>
      <c r="F20" s="78">
        <f t="shared" si="0"/>
        <v>0.65763888888888877</v>
      </c>
    </row>
    <row r="21" spans="1:10" x14ac:dyDescent="0.25">
      <c r="A21" s="90">
        <f t="shared" si="3"/>
        <v>4.0199999999999996</v>
      </c>
      <c r="B21" s="54" t="s">
        <v>59</v>
      </c>
      <c r="C21" s="100" t="s">
        <v>62</v>
      </c>
      <c r="D21" s="55" t="s">
        <v>60</v>
      </c>
      <c r="E21" s="34">
        <v>5</v>
      </c>
      <c r="F21" s="78">
        <f t="shared" si="0"/>
        <v>0.66111111111111098</v>
      </c>
    </row>
    <row r="22" spans="1:10" x14ac:dyDescent="0.25">
      <c r="A22" s="99"/>
      <c r="B22" s="54"/>
      <c r="C22" s="59"/>
      <c r="D22" s="55"/>
      <c r="E22" s="34"/>
      <c r="F22" s="78"/>
    </row>
    <row r="23" spans="1:10" x14ac:dyDescent="0.25">
      <c r="A23" s="85">
        <f>5</f>
        <v>5</v>
      </c>
      <c r="B23" s="54"/>
      <c r="C23" s="57" t="s">
        <v>35</v>
      </c>
      <c r="D23" s="55"/>
      <c r="E23" s="34"/>
      <c r="F23" s="78">
        <f>F21+TIME(0,E21,0)</f>
        <v>0.66458333333333319</v>
      </c>
      <c r="G23" s="61"/>
      <c r="H23" s="60"/>
      <c r="I23" s="61"/>
      <c r="J23" s="61"/>
    </row>
    <row r="24" spans="1:10" x14ac:dyDescent="0.25">
      <c r="A24" s="90">
        <f t="shared" ref="A24" si="4">A23+0.01</f>
        <v>5.01</v>
      </c>
      <c r="B24" s="54" t="s">
        <v>7</v>
      </c>
      <c r="C24" s="111" t="s">
        <v>75</v>
      </c>
      <c r="D24" s="55" t="s">
        <v>74</v>
      </c>
      <c r="E24" s="34">
        <v>10</v>
      </c>
      <c r="F24" s="78">
        <f t="shared" si="0"/>
        <v>0.66458333333333319</v>
      </c>
      <c r="G24" s="61"/>
      <c r="H24" s="60"/>
      <c r="I24" s="61"/>
      <c r="J24" s="61"/>
    </row>
    <row r="25" spans="1:10" x14ac:dyDescent="0.25">
      <c r="A25" s="56"/>
      <c r="B25" s="54"/>
      <c r="C25" s="55"/>
      <c r="D25" s="55"/>
      <c r="E25" s="34"/>
      <c r="F25" s="78">
        <f t="shared" si="0"/>
        <v>0.67152777777777761</v>
      </c>
      <c r="G25" s="61"/>
      <c r="H25" s="61"/>
      <c r="I25" s="61"/>
      <c r="J25" s="61"/>
    </row>
    <row r="26" spans="1:10" x14ac:dyDescent="0.25">
      <c r="A26" s="85">
        <f>6</f>
        <v>6</v>
      </c>
      <c r="B26" s="54"/>
      <c r="C26" s="57" t="s">
        <v>48</v>
      </c>
      <c r="D26" s="55"/>
      <c r="E26" s="34"/>
      <c r="F26" s="78">
        <f t="shared" si="0"/>
        <v>0.67152777777777761</v>
      </c>
      <c r="G26" s="61"/>
      <c r="H26" s="61"/>
      <c r="I26" s="61"/>
      <c r="J26" s="61"/>
    </row>
    <row r="27" spans="1:10" x14ac:dyDescent="0.2">
      <c r="A27" s="53"/>
      <c r="B27" s="54"/>
      <c r="C27" s="63"/>
      <c r="D27" s="64"/>
      <c r="E27" s="65"/>
      <c r="F27" s="78">
        <f t="shared" si="0"/>
        <v>0.67152777777777761</v>
      </c>
      <c r="G27" s="61"/>
      <c r="H27" s="61"/>
      <c r="I27" s="61"/>
      <c r="J27" s="61"/>
    </row>
    <row r="28" spans="1:10" ht="25.5" x14ac:dyDescent="0.25">
      <c r="A28" s="85">
        <f>9</f>
        <v>9</v>
      </c>
      <c r="B28" s="54"/>
      <c r="C28" s="66" t="s">
        <v>28</v>
      </c>
      <c r="D28" s="55" t="s">
        <v>57</v>
      </c>
      <c r="E28" s="67">
        <v>5</v>
      </c>
      <c r="F28" s="78">
        <f t="shared" si="0"/>
        <v>0.67152777777777761</v>
      </c>
      <c r="G28" s="61"/>
      <c r="H28" s="61"/>
      <c r="I28" s="61"/>
      <c r="J28" s="61"/>
    </row>
    <row r="29" spans="1:10" ht="14.65" customHeight="1" thickBot="1" x14ac:dyDescent="0.3">
      <c r="A29" s="91">
        <f>10</f>
        <v>10</v>
      </c>
      <c r="B29" s="68" t="s">
        <v>6</v>
      </c>
      <c r="C29" s="69" t="s">
        <v>30</v>
      </c>
      <c r="D29" s="70" t="s">
        <v>56</v>
      </c>
      <c r="E29" s="71"/>
      <c r="F29" s="72">
        <v>0.70833333333333337</v>
      </c>
      <c r="G29" s="73"/>
      <c r="H29" s="61"/>
    </row>
    <row r="33" spans="3:3" x14ac:dyDescent="0.25">
      <c r="C33" s="75"/>
    </row>
    <row r="34" spans="3:3" x14ac:dyDescent="0.25">
      <c r="C34" s="7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109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1" t="s">
        <v>9</v>
      </c>
      <c r="C2" s="101" t="s">
        <v>10</v>
      </c>
      <c r="D2" s="102" t="s">
        <v>11</v>
      </c>
      <c r="E2" s="102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09">
        <v>1</v>
      </c>
      <c r="B3" s="101" t="s">
        <v>12</v>
      </c>
      <c r="C3" s="103" t="s">
        <v>14</v>
      </c>
      <c r="D3" s="101">
        <v>1</v>
      </c>
      <c r="E3" s="101"/>
      <c r="F3" s="9"/>
      <c r="G3" s="13"/>
      <c r="H3" s="4"/>
      <c r="I3" s="14"/>
    </row>
    <row r="4" spans="1:9" ht="15.75" thickBot="1" x14ac:dyDescent="0.3">
      <c r="A4" s="109">
        <v>2</v>
      </c>
      <c r="B4" s="101" t="s">
        <v>13</v>
      </c>
      <c r="C4" s="104" t="s">
        <v>65</v>
      </c>
      <c r="D4" s="101">
        <v>1</v>
      </c>
      <c r="E4" s="101"/>
      <c r="F4" s="9"/>
      <c r="G4" s="13"/>
      <c r="H4" s="4"/>
      <c r="I4" s="14"/>
    </row>
    <row r="5" spans="1:9" ht="15.75" thickBot="1" x14ac:dyDescent="0.3">
      <c r="A5" s="109">
        <v>3</v>
      </c>
      <c r="B5" s="101" t="s">
        <v>13</v>
      </c>
      <c r="C5" s="103" t="s">
        <v>43</v>
      </c>
      <c r="D5" s="101">
        <v>1</v>
      </c>
      <c r="E5" s="101"/>
      <c r="F5" s="9"/>
      <c r="G5" s="15"/>
      <c r="H5" s="5"/>
      <c r="I5" s="16"/>
    </row>
    <row r="6" spans="1:9" ht="15.75" thickBot="1" x14ac:dyDescent="0.3">
      <c r="A6" s="109">
        <v>4</v>
      </c>
      <c r="B6" s="101" t="s">
        <v>15</v>
      </c>
      <c r="C6" s="103" t="s">
        <v>16</v>
      </c>
      <c r="D6" s="101">
        <v>1</v>
      </c>
      <c r="E6" s="101"/>
      <c r="F6" s="9"/>
      <c r="G6" s="15"/>
      <c r="H6" s="5"/>
      <c r="I6" s="16"/>
    </row>
    <row r="7" spans="1:9" ht="15.75" thickBot="1" x14ac:dyDescent="0.3">
      <c r="A7" s="109">
        <v>5</v>
      </c>
      <c r="B7" s="101" t="s">
        <v>17</v>
      </c>
      <c r="C7" s="103" t="s">
        <v>18</v>
      </c>
      <c r="D7" s="101">
        <v>1</v>
      </c>
      <c r="E7" s="101"/>
      <c r="F7" s="9"/>
      <c r="G7" s="15"/>
      <c r="H7" s="5"/>
      <c r="I7" s="16"/>
    </row>
    <row r="8" spans="1:9" ht="15.75" thickBot="1" x14ac:dyDescent="0.3">
      <c r="A8" s="109">
        <v>6</v>
      </c>
      <c r="B8" s="101" t="s">
        <v>27</v>
      </c>
      <c r="C8" s="103" t="s">
        <v>19</v>
      </c>
      <c r="D8" s="101">
        <v>1</v>
      </c>
      <c r="E8" s="101"/>
      <c r="F8" s="9"/>
      <c r="G8" s="15"/>
      <c r="H8" s="5"/>
      <c r="I8" s="16"/>
    </row>
    <row r="9" spans="1:9" ht="15.75" thickBot="1" x14ac:dyDescent="0.3">
      <c r="A9" s="109">
        <v>7</v>
      </c>
      <c r="B9" s="101">
        <v>1</v>
      </c>
      <c r="C9" s="103" t="s">
        <v>52</v>
      </c>
      <c r="D9" s="101">
        <v>1</v>
      </c>
      <c r="E9" s="101"/>
      <c r="F9" s="9"/>
      <c r="G9" s="15"/>
      <c r="H9" s="5"/>
      <c r="I9" s="16"/>
    </row>
    <row r="10" spans="1:9" ht="15.75" thickBot="1" x14ac:dyDescent="0.3">
      <c r="A10" s="109">
        <v>8</v>
      </c>
      <c r="B10" s="101">
        <v>3</v>
      </c>
      <c r="C10" s="103" t="s">
        <v>20</v>
      </c>
      <c r="D10" s="101">
        <v>1</v>
      </c>
      <c r="E10" s="101"/>
      <c r="F10" s="9"/>
      <c r="G10" s="15"/>
      <c r="H10" s="5"/>
      <c r="I10" s="16"/>
    </row>
    <row r="11" spans="1:9" ht="15.75" thickBot="1" x14ac:dyDescent="0.3">
      <c r="A11" s="109">
        <v>9</v>
      </c>
      <c r="B11" s="101">
        <v>11</v>
      </c>
      <c r="C11" s="105" t="s">
        <v>64</v>
      </c>
      <c r="D11" s="101">
        <v>1</v>
      </c>
      <c r="E11" s="101"/>
      <c r="F11" s="9"/>
      <c r="G11" s="15"/>
      <c r="H11" s="5"/>
      <c r="I11" s="16"/>
    </row>
    <row r="12" spans="1:9" ht="15.75" thickBot="1" x14ac:dyDescent="0.3">
      <c r="A12" s="109">
        <v>10</v>
      </c>
      <c r="B12" s="101">
        <v>15</v>
      </c>
      <c r="C12" s="103" t="s">
        <v>53</v>
      </c>
      <c r="D12" s="101">
        <v>1</v>
      </c>
      <c r="E12" s="101"/>
      <c r="F12" s="9"/>
      <c r="G12" s="15"/>
      <c r="H12" s="5"/>
      <c r="I12" s="16"/>
    </row>
    <row r="13" spans="1:9" ht="15" customHeight="1" thickBot="1" x14ac:dyDescent="0.3">
      <c r="A13" s="109">
        <v>11</v>
      </c>
      <c r="B13" s="101">
        <v>18</v>
      </c>
      <c r="C13" s="103" t="s">
        <v>54</v>
      </c>
      <c r="D13" s="101">
        <v>1</v>
      </c>
      <c r="E13" s="101"/>
      <c r="F13" s="9"/>
      <c r="G13" s="15"/>
      <c r="H13" s="5"/>
      <c r="I13" s="16"/>
    </row>
    <row r="14" spans="1:9" ht="15.75" thickBot="1" x14ac:dyDescent="0.3">
      <c r="A14" s="109">
        <v>12</v>
      </c>
      <c r="B14" s="101">
        <v>19</v>
      </c>
      <c r="C14" s="103" t="s">
        <v>63</v>
      </c>
      <c r="D14" s="101">
        <v>1</v>
      </c>
      <c r="E14" s="101"/>
      <c r="F14" s="9"/>
      <c r="G14" s="15"/>
      <c r="H14" s="5"/>
      <c r="I14" s="16"/>
    </row>
    <row r="15" spans="1:9" ht="15.75" thickBot="1" x14ac:dyDescent="0.3">
      <c r="A15" s="109">
        <v>15</v>
      </c>
      <c r="B15" s="101">
        <v>24</v>
      </c>
      <c r="C15" s="103" t="s">
        <v>39</v>
      </c>
      <c r="D15" s="101">
        <v>1</v>
      </c>
      <c r="E15" s="101"/>
      <c r="F15" s="9"/>
      <c r="G15" s="15"/>
      <c r="H15" s="5"/>
      <c r="I15" s="16"/>
    </row>
    <row r="16" spans="1:9" ht="18" customHeight="1" thickBot="1" x14ac:dyDescent="0.3">
      <c r="A16" s="109">
        <v>16</v>
      </c>
      <c r="B16" s="101" t="s">
        <v>22</v>
      </c>
      <c r="C16" s="103" t="s">
        <v>36</v>
      </c>
      <c r="D16" s="101" t="s">
        <v>21</v>
      </c>
      <c r="E16" s="101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09">
        <v>17</v>
      </c>
      <c r="B17" s="101" t="s">
        <v>22</v>
      </c>
      <c r="C17" s="103" t="s">
        <v>66</v>
      </c>
      <c r="D17" s="101" t="s">
        <v>21</v>
      </c>
      <c r="E17" s="101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09">
        <v>18</v>
      </c>
      <c r="B18" s="101" t="s">
        <v>22</v>
      </c>
      <c r="C18" s="103" t="s">
        <v>23</v>
      </c>
      <c r="D18" s="101" t="s">
        <v>21</v>
      </c>
      <c r="E18" s="101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09">
        <v>19</v>
      </c>
      <c r="B19" s="101" t="s">
        <v>42</v>
      </c>
      <c r="C19" s="103" t="s">
        <v>67</v>
      </c>
      <c r="D19" s="101" t="s">
        <v>21</v>
      </c>
      <c r="E19" s="101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09">
        <v>20</v>
      </c>
      <c r="B20" s="101" t="s">
        <v>68</v>
      </c>
      <c r="C20" s="103" t="s">
        <v>69</v>
      </c>
      <c r="D20" s="101" t="s">
        <v>21</v>
      </c>
      <c r="E20" s="101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09">
        <v>21</v>
      </c>
      <c r="B21" s="101" t="s">
        <v>70</v>
      </c>
      <c r="C21" s="103" t="s">
        <v>52</v>
      </c>
      <c r="D21" s="101" t="s">
        <v>21</v>
      </c>
      <c r="E21" s="101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09">
        <v>22</v>
      </c>
      <c r="B22" s="101" t="s">
        <v>71</v>
      </c>
      <c r="C22" s="103" t="s">
        <v>63</v>
      </c>
      <c r="D22" s="101" t="s">
        <v>21</v>
      </c>
      <c r="E22" s="101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09">
        <v>23</v>
      </c>
      <c r="B23" s="101" t="s">
        <v>72</v>
      </c>
      <c r="C23" s="103" t="s">
        <v>69</v>
      </c>
      <c r="D23" s="101" t="s">
        <v>21</v>
      </c>
      <c r="E23" s="101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06"/>
      <c r="C24" s="107" t="s">
        <v>24</v>
      </c>
      <c r="D24" s="108">
        <f>SUM(D3:D23)</f>
        <v>13</v>
      </c>
      <c r="E24" s="108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May</vt:lpstr>
      <vt:lpstr>EC Roster - Vote Calculator</vt:lpstr>
      <vt:lpstr>'EC Telecon Tues 07 May'!Print_Area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2024-04-29T16:42:21Z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