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402/"/>
    </mc:Choice>
  </mc:AlternateContent>
  <xr:revisionPtr revIDLastSave="17" documentId="8_{C8BC983B-2B0E-4303-A010-1DA8067DDA81}" xr6:coauthVersionLast="47" xr6:coauthVersionMax="47" xr10:uidLastSave="{2896FE3C-2740-4E90-8177-517533D6FB77}"/>
  <bookViews>
    <workbookView xWindow="-21225" yWindow="1155" windowWidth="16980" windowHeight="19200" xr2:uid="{00000000-000D-0000-FFFF-FFFF00000000}"/>
  </bookViews>
  <sheets>
    <sheet name="EC Telecon Tues 02 Apr Agenda" sheetId="1" r:id="rId1"/>
    <sheet name="EC Roster - Vote Calculator" sheetId="2" r:id="rId2"/>
  </sheets>
  <definedNames>
    <definedName name="_xlnm.Print_Area" localSheetId="0">'EC Telecon Tues 02 Apr Agenda'!$A$1:$G$30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A17" i="1"/>
  <c r="F8" i="1" l="1"/>
  <c r="A19" i="1"/>
  <c r="A29" i="1" l="1"/>
  <c r="A30" i="1"/>
  <c r="A27" i="1" l="1"/>
  <c r="A25" i="1"/>
  <c r="A21" i="1"/>
  <c r="A22" i="1" s="1"/>
  <c r="A23" i="1" s="1"/>
  <c r="A12" i="1"/>
  <c r="A13" i="1" s="1"/>
  <c r="A14" i="1" s="1"/>
  <c r="A15" i="1" s="1"/>
  <c r="A16" i="1" s="1"/>
  <c r="A9" i="1"/>
  <c r="A10" i="1" s="1"/>
  <c r="A8" i="1"/>
  <c r="E24" i="2" l="1"/>
  <c r="H26" i="2" l="1"/>
  <c r="H25" i="2"/>
  <c r="H24" i="2"/>
  <c r="I26" i="2" l="1"/>
  <c r="I25" i="2"/>
  <c r="I24" i="2"/>
  <c r="G26" i="2"/>
  <c r="G25" i="2"/>
  <c r="G24" i="2"/>
  <c r="D24" i="2" l="1"/>
  <c r="F9" i="1"/>
  <c r="F10" i="1" s="1"/>
  <c r="F11" i="1" s="1"/>
  <c r="F12" i="1" s="1"/>
  <c r="F13" i="1" s="1"/>
  <c r="F14" i="1" s="1"/>
  <c r="F15" i="1" s="1"/>
  <c r="F16" i="1" l="1"/>
  <c r="F19" i="1" s="1"/>
  <c r="F20" i="1" s="1"/>
  <c r="F21" i="1" s="1"/>
  <c r="F22" i="1" s="1"/>
  <c r="F23" i="1" l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<sst xmlns="http://schemas.openxmlformats.org/spreadsheetml/2006/main" count="134" uniqueCount="82">
  <si>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</si>
  <si>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</si>
  <si>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</si>
  <si>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</si>
  <si>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</si>
  <si>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</si>
  <si>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</si>
  <si>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</si>
  <si>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</si>
  <si>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</si>
  <si>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</si>
  <si>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</si>
  <si>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</si>
  <si>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</si>
  <si>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</si>
  <si>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</si>
  <si>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</si>
  <si>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</si>
  <si>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</si>
  <si>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</si>
  <si>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</si>
  <si>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</si>
  <si>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</si>
  <si>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</si>
  <si>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</si>
  <si>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</si>
  <si>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</si>
  <si>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</si>
  <si>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</si>
  <si>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</si>
  <si>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</si>
  <si>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</si>
  <si>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</si>
  <si>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</si>
  <si>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</si>
  <si>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</si>
  <si>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</si>
  <si>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</si>
  <si>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</si>
  <si>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</si>
  <si>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</si>
  <si>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</si>
  <si>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</si>
  <si>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</si>
  <si>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</si>
  <si>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</si>
  <si>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</si>
  <si>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</si>
  <si>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</si>
  <si>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</si>
  <si>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</si>
  <si>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</si>
  <si>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</si>
  <si>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</si>
  <si>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</si>
  <si>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</si>
  <si>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d</t>
  </si>
  <si>
    <t>Tuesday 1900-2100 UTC, 02 Apr 2024</t>
  </si>
  <si>
    <t>Gilb</t>
  </si>
  <si>
    <t>Gilb / D'Ambrosia</t>
  </si>
  <si>
    <t>Planning for Nov. 2024 EC Workshop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</si>
  <si>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</si>
  <si>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</si>
  <si>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</si>
  <si>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</si>
  <si>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</si>
  <si>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</si>
  <si>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</si>
  <si>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</si>
  <si>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</si>
  <si>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</si>
  <si>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</si>
  <si>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ME</t>
  </si>
  <si>
    <t>Approval of Liaision to ISO/IEC JTC 1</t>
  </si>
  <si>
    <t>Yee</t>
  </si>
  <si>
    <t>Date and time of June 2024 IEEE 802 LMSC Conference Call</t>
  </si>
  <si>
    <t xml:space="preserve">Update - EC Action Item Summary
Ref: https://mentor.ieee.org/802-ec/dcn/19/ec-19-0085-94-00EC-ec-action-items-ongoing.docx
</t>
  </si>
  <si>
    <t>R3</t>
  </si>
  <si>
    <t>Approval of Liaision to ISO/IEC JTC 1 ITU-R WP5A May 2024 meeting</t>
  </si>
  <si>
    <t>Au</t>
  </si>
  <si>
    <t>Plans for 19 May 2024 802 LMSC Milestone Event</t>
  </si>
  <si>
    <t>Nikolich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</si>
</sst>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left" vertical="top" wrapText="1"/>
    </xf>
    <xf numFmtId="164" fontId="7" fillId="0" borderId="10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2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2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165" fontId="11" fillId="2" borderId="13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2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2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5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5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4" fontId="6" fillId="0" borderId="10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0" borderId="0" xfId="0" applyNumberFormat="1" applyFont="1" applyAlignment="1">
      <alignment horizontal="left" vertical="top"/>
    </xf>
    <xf numFmtId="0" fontId="1" fillId="0" borderId="2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/>
    <xf numFmtId="0" fontId="1" fillId="0" borderId="39" xfId="0" applyFont="1" applyBorder="1"/>
    <xf numFmtId="0" fontId="1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140" zoomScaleNormal="140" zoomScaleSheetLayoutView="110" workbookViewId="0">
      <selection activeCell="F17" sqref="F17:F18"/>
    </sheetView>
  </sheetViews>
  <sheetFormatPr defaultColWidth="8.86328125" defaultRowHeight="12.75" x14ac:dyDescent="0.45"/>
  <cols>
    <col min="1" max="1" width="5.6640625" style="48" customWidth="1"/>
    <col min="2" max="2" width="7.6640625" style="92" customWidth="1"/>
    <col min="3" max="3" width="53" style="48" customWidth="1"/>
    <col min="4" max="4" width="13.59765625" style="48" customWidth="1"/>
    <col min="5" max="5" width="5.19921875" style="92" customWidth="1"/>
    <col min="6" max="6" width="10.6640625" style="48" customWidth="1"/>
    <col min="7" max="7" width="9.86328125" style="47" customWidth="1"/>
    <col min="8" max="8" width="13.19921875" style="48" customWidth="1"/>
    <col min="9" max="9" width="15.86328125" style="48" customWidth="1"/>
    <col min="10" max="16384" width="8.86328125" style="48"/>
  </cols>
  <sheetData>
    <row r="1" spans="1:9" ht="25.5" x14ac:dyDescent="0.45">
      <c r="A1" s="42" t="s">
        <v>77</v>
      </c>
      <c r="B1" s="43"/>
      <c r="C1" s="113" t="s">
        <v>55</v>
      </c>
      <c r="D1" s="44"/>
      <c r="E1" s="45"/>
      <c r="F1" s="46"/>
    </row>
    <row r="2" spans="1:9" x14ac:dyDescent="0.45">
      <c r="A2" s="49"/>
      <c r="B2" s="102"/>
      <c r="C2" s="111" t="s">
        <v>57</v>
      </c>
      <c r="D2" s="50"/>
      <c r="E2" s="51"/>
      <c r="F2" s="52"/>
    </row>
    <row r="3" spans="1:9" x14ac:dyDescent="0.45">
      <c r="A3" s="53"/>
      <c r="B3" s="54"/>
      <c r="C3" s="55"/>
      <c r="D3" s="50"/>
      <c r="E3" s="51"/>
      <c r="F3" s="52"/>
    </row>
    <row r="4" spans="1:9" ht="25.5" x14ac:dyDescent="0.45">
      <c r="A4" s="56" t="s">
        <v>1</v>
      </c>
      <c r="B4" s="54" t="s">
        <v>2</v>
      </c>
      <c r="C4" s="57" t="s">
        <v>26</v>
      </c>
      <c r="D4" s="50"/>
      <c r="E4" s="51" t="s">
        <v>2</v>
      </c>
      <c r="F4" s="58" t="s">
        <v>2</v>
      </c>
    </row>
    <row r="5" spans="1:9" x14ac:dyDescent="0.45">
      <c r="A5" s="59"/>
      <c r="B5" s="60"/>
      <c r="C5" s="61" t="s">
        <v>3</v>
      </c>
      <c r="D5" s="62"/>
      <c r="E5" s="63"/>
      <c r="F5" s="64"/>
    </row>
    <row r="6" spans="1:9" x14ac:dyDescent="0.45">
      <c r="A6" s="65"/>
      <c r="B6" s="66"/>
      <c r="C6" s="67" t="s">
        <v>4</v>
      </c>
      <c r="D6" s="67"/>
      <c r="E6" s="68"/>
      <c r="F6" s="69"/>
    </row>
    <row r="7" spans="1:9" s="80" customFormat="1" x14ac:dyDescent="0.45">
      <c r="A7" s="97"/>
      <c r="B7" s="98"/>
      <c r="C7" s="99"/>
      <c r="D7" s="99"/>
      <c r="E7" s="76"/>
      <c r="F7" s="100"/>
      <c r="G7" s="101"/>
    </row>
    <row r="8" spans="1:9" x14ac:dyDescent="0.45">
      <c r="A8" s="103">
        <f>1</f>
        <v>1</v>
      </c>
      <c r="B8" s="94"/>
      <c r="C8" s="95" t="s">
        <v>5</v>
      </c>
      <c r="D8" s="72" t="s">
        <v>58</v>
      </c>
      <c r="E8" s="51">
        <v>5</v>
      </c>
      <c r="F8" s="96">
        <f>TIME(15,0,0)</f>
        <v>0.625</v>
      </c>
    </row>
    <row r="9" spans="1:9" x14ac:dyDescent="0.45">
      <c r="A9" s="103">
        <f>2</f>
        <v>2</v>
      </c>
      <c r="B9" s="71" t="s">
        <v>6</v>
      </c>
      <c r="C9" s="72" t="s">
        <v>29</v>
      </c>
      <c r="D9" s="72" t="s">
        <v>58</v>
      </c>
      <c r="E9" s="51">
        <v>5</v>
      </c>
      <c r="F9" s="96">
        <f t="shared" ref="F9:F29" si="0">F8+TIME(0,E8,0)</f>
        <v>0.62847222222222221</v>
      </c>
      <c r="G9" s="124"/>
      <c r="H9" s="124"/>
      <c r="I9" s="124"/>
    </row>
    <row r="10" spans="1:9" ht="25.5" x14ac:dyDescent="0.45">
      <c r="A10" s="112">
        <f t="shared" ref="A10" si="1">A9+0.01</f>
        <v>2.0099999999999998</v>
      </c>
      <c r="B10" s="114" t="s">
        <v>7</v>
      </c>
      <c r="C10" s="115" t="s">
        <v>49</v>
      </c>
      <c r="D10" s="107" t="s">
        <v>58</v>
      </c>
      <c r="E10" s="110">
        <v>2</v>
      </c>
      <c r="F10" s="96">
        <f t="shared" si="0"/>
        <v>0.63194444444444442</v>
      </c>
      <c r="H10" s="47"/>
      <c r="I10" s="47"/>
    </row>
    <row r="11" spans="1:9" s="80" customFormat="1" x14ac:dyDescent="0.45">
      <c r="A11" s="104"/>
      <c r="B11" s="105"/>
      <c r="C11" s="106"/>
      <c r="D11" s="107"/>
      <c r="E11" s="110"/>
      <c r="F11" s="96">
        <f t="shared" si="0"/>
        <v>0.6333333333333333</v>
      </c>
      <c r="G11" s="101"/>
      <c r="H11" s="101"/>
      <c r="I11" s="101"/>
    </row>
    <row r="12" spans="1:9" x14ac:dyDescent="0.45">
      <c r="A12" s="103">
        <f>3</f>
        <v>3</v>
      </c>
      <c r="B12" s="71" t="s">
        <v>7</v>
      </c>
      <c r="C12" s="72" t="s">
        <v>8</v>
      </c>
      <c r="D12" s="72" t="s">
        <v>58</v>
      </c>
      <c r="E12" s="51">
        <v>5</v>
      </c>
      <c r="F12" s="96">
        <f t="shared" si="0"/>
        <v>0.6333333333333333</v>
      </c>
    </row>
    <row r="13" spans="1:9" x14ac:dyDescent="0.45">
      <c r="A13" s="108">
        <f t="shared" ref="A13:A17" si="2">A12+0.01</f>
        <v>3.01</v>
      </c>
      <c r="B13" s="71" t="s">
        <v>6</v>
      </c>
      <c r="C13" s="72" t="s">
        <v>51</v>
      </c>
      <c r="D13" s="72" t="s">
        <v>0</v>
      </c>
      <c r="E13" s="51">
        <v>0</v>
      </c>
      <c r="F13" s="96">
        <f t="shared" si="0"/>
        <v>0.63680555555555551</v>
      </c>
    </row>
    <row r="14" spans="1:9" x14ac:dyDescent="0.45">
      <c r="A14" s="108">
        <f t="shared" si="2"/>
        <v>3.0199999999999996</v>
      </c>
      <c r="B14" s="71" t="s">
        <v>7</v>
      </c>
      <c r="C14" s="72" t="s">
        <v>50</v>
      </c>
      <c r="D14" s="72" t="s">
        <v>61</v>
      </c>
      <c r="E14" s="51">
        <v>5</v>
      </c>
      <c r="F14" s="96">
        <f t="shared" si="0"/>
        <v>0.63680555555555551</v>
      </c>
    </row>
    <row r="15" spans="1:9" x14ac:dyDescent="0.45">
      <c r="A15" s="108">
        <f t="shared" si="2"/>
        <v>3.0299999999999994</v>
      </c>
      <c r="B15" s="71" t="s">
        <v>46</v>
      </c>
      <c r="C15" s="72" t="s">
        <v>60</v>
      </c>
      <c r="D15" s="72" t="s">
        <v>58</v>
      </c>
      <c r="E15" s="51">
        <v>10</v>
      </c>
      <c r="F15" s="96">
        <f t="shared" si="0"/>
        <v>0.64027777777777772</v>
      </c>
    </row>
    <row r="16" spans="1:9" x14ac:dyDescent="0.45">
      <c r="A16" s="108">
        <f t="shared" si="2"/>
        <v>3.0399999999999991</v>
      </c>
      <c r="B16" s="71" t="s">
        <v>46</v>
      </c>
      <c r="C16" s="72" t="s">
        <v>75</v>
      </c>
      <c r="D16" s="72" t="s">
        <v>58</v>
      </c>
      <c r="E16" s="51">
        <v>10</v>
      </c>
      <c r="F16" s="96">
        <f t="shared" si="0"/>
        <v>0.64722222222222214</v>
      </c>
    </row>
    <row r="17" spans="1:10" x14ac:dyDescent="0.45">
      <c r="A17" s="108">
        <f t="shared" si="2"/>
        <v>3.0499999999999989</v>
      </c>
      <c r="B17" s="71" t="s">
        <v>46</v>
      </c>
      <c r="C17" s="72" t="s">
        <v>80</v>
      </c>
      <c r="D17" s="72" t="s">
        <v>81</v>
      </c>
      <c r="E17" s="51">
        <v>10</v>
      </c>
      <c r="F17" s="96">
        <f t="shared" si="0"/>
        <v>0.65416666666666656</v>
      </c>
    </row>
    <row r="18" spans="1:10" x14ac:dyDescent="0.45">
      <c r="A18" s="108"/>
      <c r="B18" s="71"/>
      <c r="C18" s="72"/>
      <c r="D18" s="72"/>
      <c r="E18" s="51"/>
      <c r="F18" s="96">
        <f t="shared" si="0"/>
        <v>0.66111111111111098</v>
      </c>
    </row>
    <row r="19" spans="1:10" ht="42.75" customHeight="1" x14ac:dyDescent="0.45">
      <c r="A19" s="108">
        <f>3.09</f>
        <v>3.09</v>
      </c>
      <c r="B19" s="71" t="s">
        <v>46</v>
      </c>
      <c r="C19" s="72" t="s">
        <v>76</v>
      </c>
      <c r="D19" s="72" t="s">
        <v>44</v>
      </c>
      <c r="E19" s="51">
        <v>5</v>
      </c>
      <c r="F19" s="96">
        <f t="shared" si="0"/>
        <v>0.66111111111111098</v>
      </c>
    </row>
    <row r="20" spans="1:10" x14ac:dyDescent="0.45">
      <c r="A20" s="70"/>
      <c r="B20" s="71"/>
      <c r="C20" s="72"/>
      <c r="D20" s="72"/>
      <c r="E20" s="51"/>
      <c r="F20" s="96">
        <f t="shared" si="0"/>
        <v>0.66458333333333319</v>
      </c>
    </row>
    <row r="21" spans="1:10" x14ac:dyDescent="0.45">
      <c r="A21" s="103">
        <f>4</f>
        <v>4</v>
      </c>
      <c r="B21" s="71"/>
      <c r="C21" s="77" t="s">
        <v>47</v>
      </c>
      <c r="D21" s="72"/>
      <c r="E21" s="51"/>
      <c r="F21" s="96">
        <f t="shared" si="0"/>
        <v>0.66458333333333319</v>
      </c>
    </row>
    <row r="22" spans="1:10" x14ac:dyDescent="0.45">
      <c r="A22" s="108">
        <f t="shared" ref="A22:A23" si="3">A21+0.01</f>
        <v>4.01</v>
      </c>
      <c r="B22" s="71" t="s">
        <v>72</v>
      </c>
      <c r="C22" s="123" t="s">
        <v>73</v>
      </c>
      <c r="D22" s="72" t="s">
        <v>74</v>
      </c>
      <c r="E22" s="51">
        <v>5</v>
      </c>
      <c r="F22" s="96">
        <f t="shared" si="0"/>
        <v>0.66458333333333319</v>
      </c>
    </row>
    <row r="23" spans="1:10" ht="25.5" x14ac:dyDescent="0.45">
      <c r="A23" s="108">
        <f t="shared" si="3"/>
        <v>4.0199999999999996</v>
      </c>
      <c r="B23" s="71" t="s">
        <v>72</v>
      </c>
      <c r="C23" s="123" t="s">
        <v>78</v>
      </c>
      <c r="D23" s="72" t="s">
        <v>79</v>
      </c>
      <c r="E23" s="51">
        <v>5</v>
      </c>
      <c r="F23" s="96">
        <f t="shared" si="0"/>
        <v>0.6680555555555554</v>
      </c>
    </row>
    <row r="24" spans="1:10" x14ac:dyDescent="0.45">
      <c r="A24" s="116"/>
      <c r="B24" s="71"/>
      <c r="C24" s="75"/>
      <c r="D24" s="72"/>
      <c r="E24" s="76"/>
      <c r="F24" s="96">
        <f t="shared" si="0"/>
        <v>0.67152777777777761</v>
      </c>
    </row>
    <row r="25" spans="1:10" x14ac:dyDescent="0.45">
      <c r="A25" s="103">
        <f>5</f>
        <v>5</v>
      </c>
      <c r="B25" s="71"/>
      <c r="C25" s="74" t="s">
        <v>35</v>
      </c>
      <c r="D25" s="72"/>
      <c r="E25" s="51"/>
      <c r="F25" s="96">
        <f t="shared" si="0"/>
        <v>0.67152777777777761</v>
      </c>
      <c r="G25" s="79"/>
      <c r="H25" s="78"/>
      <c r="I25" s="79"/>
      <c r="J25" s="79"/>
    </row>
    <row r="26" spans="1:10" x14ac:dyDescent="0.45">
      <c r="A26" s="73"/>
      <c r="B26" s="71"/>
      <c r="C26" s="72"/>
      <c r="D26" s="72"/>
      <c r="E26" s="51"/>
      <c r="F26" s="96">
        <f t="shared" si="0"/>
        <v>0.67152777777777761</v>
      </c>
      <c r="G26" s="79"/>
      <c r="H26" s="79"/>
      <c r="I26" s="79"/>
      <c r="J26" s="79"/>
    </row>
    <row r="27" spans="1:10" x14ac:dyDescent="0.45">
      <c r="A27" s="103">
        <f>6</f>
        <v>6</v>
      </c>
      <c r="B27" s="71"/>
      <c r="C27" s="74" t="s">
        <v>48</v>
      </c>
      <c r="D27" s="72"/>
      <c r="E27" s="51"/>
      <c r="F27" s="96">
        <f t="shared" si="0"/>
        <v>0.67152777777777761</v>
      </c>
      <c r="G27" s="79"/>
      <c r="H27" s="79"/>
      <c r="I27" s="79"/>
      <c r="J27" s="79"/>
    </row>
    <row r="28" spans="1:10" x14ac:dyDescent="0.35">
      <c r="A28" s="70"/>
      <c r="B28" s="71"/>
      <c r="C28" s="81"/>
      <c r="D28" s="82"/>
      <c r="E28" s="83"/>
      <c r="F28" s="96">
        <f t="shared" si="0"/>
        <v>0.67152777777777761</v>
      </c>
      <c r="G28" s="79"/>
      <c r="H28" s="79"/>
      <c r="I28" s="79"/>
      <c r="J28" s="79"/>
    </row>
    <row r="29" spans="1:10" ht="25.5" x14ac:dyDescent="0.45">
      <c r="A29" s="103">
        <f>9</f>
        <v>9</v>
      </c>
      <c r="B29" s="71"/>
      <c r="C29" s="84" t="s">
        <v>28</v>
      </c>
      <c r="D29" s="72" t="s">
        <v>59</v>
      </c>
      <c r="E29" s="85">
        <v>5</v>
      </c>
      <c r="F29" s="96">
        <f t="shared" si="0"/>
        <v>0.67152777777777761</v>
      </c>
      <c r="G29" s="79"/>
      <c r="H29" s="79"/>
      <c r="I29" s="79"/>
      <c r="J29" s="79"/>
    </row>
    <row r="30" spans="1:10" ht="14.65" customHeight="1" thickBot="1" x14ac:dyDescent="0.5">
      <c r="A30" s="109">
        <f>10</f>
        <v>10</v>
      </c>
      <c r="B30" s="86" t="s">
        <v>6</v>
      </c>
      <c r="C30" s="87" t="s">
        <v>30</v>
      </c>
      <c r="D30" s="88" t="s">
        <v>58</v>
      </c>
      <c r="E30" s="89"/>
      <c r="F30" s="90">
        <v>0.70833333333333337</v>
      </c>
      <c r="G30" s="91"/>
      <c r="H30" s="79"/>
    </row>
    <row r="34" spans="3:3" x14ac:dyDescent="0.45">
      <c r="C34" s="93"/>
    </row>
    <row r="35" spans="3:3" x14ac:dyDescent="0.45">
      <c r="C35" s="93"/>
    </row>
    <row r="41" spans="3:3" x14ac:dyDescent="0.45">
      <c r="C41" s="48" t="s">
        <v>56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="110" zoomScaleNormal="110" workbookViewId="0">
      <selection activeCell="D33" sqref="D33"/>
    </sheetView>
  </sheetViews>
  <sheetFormatPr defaultRowHeight="14.25" x14ac:dyDescent="0.45"/>
  <cols>
    <col min="2" max="2" width="25.796875" customWidth="1"/>
    <col min="3" max="3" width="27.59765625" customWidth="1"/>
    <col min="4" max="5" width="11.59765625" customWidth="1"/>
    <col min="6" max="9" width="11.59765625" style="3" customWidth="1"/>
  </cols>
  <sheetData>
    <row r="1" spans="1:9" ht="14.65" thickBot="1" x14ac:dyDescent="0.5"/>
    <row r="2" spans="1:9" ht="45.75" customHeight="1" thickBot="1" x14ac:dyDescent="0.5">
      <c r="B2" s="32" t="s">
        <v>9</v>
      </c>
      <c r="C2" s="33" t="s">
        <v>10</v>
      </c>
      <c r="D2" s="34" t="s">
        <v>11</v>
      </c>
      <c r="E2" s="37" t="s">
        <v>45</v>
      </c>
      <c r="F2" s="14"/>
      <c r="G2" s="16" t="s">
        <v>40</v>
      </c>
      <c r="H2" s="17" t="s">
        <v>38</v>
      </c>
      <c r="I2" s="18" t="s">
        <v>41</v>
      </c>
    </row>
    <row r="3" spans="1:9" x14ac:dyDescent="0.45">
      <c r="A3">
        <v>1</v>
      </c>
      <c r="B3" s="13" t="s">
        <v>12</v>
      </c>
      <c r="C3" s="2" t="s">
        <v>14</v>
      </c>
      <c r="D3" s="38">
        <v>1</v>
      </c>
      <c r="E3" s="40"/>
      <c r="F3" s="15"/>
      <c r="G3" s="19"/>
      <c r="H3" s="7"/>
      <c r="I3" s="20"/>
    </row>
    <row r="4" spans="1:9" x14ac:dyDescent="0.45">
      <c r="A4">
        <v>2</v>
      </c>
      <c r="B4" s="1" t="s">
        <v>13</v>
      </c>
      <c r="C4" t="s">
        <v>62</v>
      </c>
      <c r="D4" s="30">
        <v>1</v>
      </c>
      <c r="E4" s="41"/>
      <c r="F4" s="15"/>
      <c r="G4" s="19"/>
      <c r="H4" s="7"/>
      <c r="I4" s="20"/>
    </row>
    <row r="5" spans="1:9" x14ac:dyDescent="0.45">
      <c r="A5">
        <v>3</v>
      </c>
      <c r="B5" s="1" t="s">
        <v>13</v>
      </c>
      <c r="C5" s="2" t="s">
        <v>43</v>
      </c>
      <c r="D5" s="30">
        <v>1</v>
      </c>
      <c r="E5" s="41"/>
      <c r="F5" s="15"/>
      <c r="G5" s="21"/>
      <c r="H5" s="8"/>
      <c r="I5" s="22"/>
    </row>
    <row r="6" spans="1:9" x14ac:dyDescent="0.45">
      <c r="A6">
        <v>4</v>
      </c>
      <c r="B6" s="1" t="s">
        <v>15</v>
      </c>
      <c r="C6" s="2" t="s">
        <v>16</v>
      </c>
      <c r="D6" s="30">
        <v>1</v>
      </c>
      <c r="E6" s="41"/>
      <c r="F6" s="15"/>
      <c r="G6" s="21"/>
      <c r="H6" s="8"/>
      <c r="I6" s="22"/>
    </row>
    <row r="7" spans="1:9" x14ac:dyDescent="0.45">
      <c r="A7">
        <v>5</v>
      </c>
      <c r="B7" s="1" t="s">
        <v>17</v>
      </c>
      <c r="C7" s="2" t="s">
        <v>18</v>
      </c>
      <c r="D7" s="30">
        <v>1</v>
      </c>
      <c r="E7" s="41"/>
      <c r="F7" s="15"/>
      <c r="G7" s="21"/>
      <c r="H7" s="8"/>
      <c r="I7" s="22"/>
    </row>
    <row r="8" spans="1:9" x14ac:dyDescent="0.45">
      <c r="A8">
        <v>6</v>
      </c>
      <c r="B8" s="1" t="s">
        <v>27</v>
      </c>
      <c r="C8" s="2" t="s">
        <v>19</v>
      </c>
      <c r="D8" s="30">
        <v>1</v>
      </c>
      <c r="E8" s="41"/>
      <c r="F8" s="15"/>
      <c r="G8" s="21"/>
      <c r="H8" s="8"/>
      <c r="I8" s="22"/>
    </row>
    <row r="9" spans="1:9" x14ac:dyDescent="0.45">
      <c r="A9">
        <v>7</v>
      </c>
      <c r="B9" s="1">
        <v>1</v>
      </c>
      <c r="C9" s="2" t="s">
        <v>52</v>
      </c>
      <c r="D9" s="30">
        <v>1</v>
      </c>
      <c r="E9" s="41"/>
      <c r="F9" s="15"/>
      <c r="G9" s="21"/>
      <c r="H9" s="8"/>
      <c r="I9" s="22"/>
    </row>
    <row r="10" spans="1:9" x14ac:dyDescent="0.45">
      <c r="A10">
        <v>8</v>
      </c>
      <c r="B10" s="1">
        <v>3</v>
      </c>
      <c r="C10" s="2" t="s">
        <v>20</v>
      </c>
      <c r="D10" s="30">
        <v>1</v>
      </c>
      <c r="E10" s="41"/>
      <c r="F10" s="15"/>
      <c r="G10" s="21"/>
      <c r="H10" s="8"/>
      <c r="I10" s="22"/>
    </row>
    <row r="11" spans="1:9" x14ac:dyDescent="0.45">
      <c r="A11">
        <v>9</v>
      </c>
      <c r="B11" s="1">
        <v>11</v>
      </c>
      <c r="C11" s="11" t="s">
        <v>63</v>
      </c>
      <c r="D11" s="30">
        <v>1</v>
      </c>
      <c r="E11" s="41"/>
      <c r="F11" s="15"/>
      <c r="G11" s="21"/>
      <c r="H11" s="8"/>
      <c r="I11" s="22"/>
    </row>
    <row r="12" spans="1:9" x14ac:dyDescent="0.45">
      <c r="A12">
        <v>10</v>
      </c>
      <c r="B12" s="1">
        <v>15</v>
      </c>
      <c r="C12" s="2" t="s">
        <v>53</v>
      </c>
      <c r="D12" s="30">
        <v>1</v>
      </c>
      <c r="E12" s="41"/>
      <c r="F12" s="15"/>
      <c r="G12" s="21"/>
      <c r="H12" s="8"/>
      <c r="I12" s="22"/>
    </row>
    <row r="13" spans="1:9" ht="15" customHeight="1" x14ac:dyDescent="0.45">
      <c r="A13">
        <v>11</v>
      </c>
      <c r="B13" s="1">
        <v>18</v>
      </c>
      <c r="C13" s="2" t="s">
        <v>54</v>
      </c>
      <c r="D13" s="30">
        <v>1</v>
      </c>
      <c r="E13" s="41"/>
      <c r="F13" s="15"/>
      <c r="G13" s="21"/>
      <c r="H13" s="8"/>
      <c r="I13" s="22"/>
    </row>
    <row r="14" spans="1:9" x14ac:dyDescent="0.45">
      <c r="A14">
        <v>12</v>
      </c>
      <c r="B14" s="1">
        <v>19</v>
      </c>
      <c r="C14" s="2" t="s">
        <v>64</v>
      </c>
      <c r="D14" s="30">
        <v>1</v>
      </c>
      <c r="E14" s="41"/>
      <c r="F14" s="15"/>
      <c r="G14" s="21"/>
      <c r="H14" s="8"/>
      <c r="I14" s="22"/>
    </row>
    <row r="15" spans="1:9" x14ac:dyDescent="0.45">
      <c r="A15">
        <v>15</v>
      </c>
      <c r="B15" s="1">
        <v>24</v>
      </c>
      <c r="C15" s="2" t="s">
        <v>39</v>
      </c>
      <c r="D15" s="30">
        <v>1</v>
      </c>
      <c r="E15" s="41"/>
      <c r="F15" s="15"/>
      <c r="G15" s="21"/>
      <c r="H15" s="8"/>
      <c r="I15" s="22"/>
    </row>
    <row r="16" spans="1:9" ht="18" customHeight="1" x14ac:dyDescent="0.45">
      <c r="A16">
        <v>16</v>
      </c>
      <c r="B16" s="1" t="s">
        <v>22</v>
      </c>
      <c r="C16" s="120" t="s">
        <v>36</v>
      </c>
      <c r="D16" s="30" t="s">
        <v>21</v>
      </c>
      <c r="E16" s="41"/>
      <c r="F16" s="31"/>
      <c r="G16" s="23" t="s">
        <v>34</v>
      </c>
      <c r="H16" s="9" t="s">
        <v>34</v>
      </c>
      <c r="I16" s="24" t="s">
        <v>34</v>
      </c>
    </row>
    <row r="17" spans="1:9" ht="18" customHeight="1" x14ac:dyDescent="0.45">
      <c r="A17">
        <v>17</v>
      </c>
      <c r="B17" s="1" t="s">
        <v>22</v>
      </c>
      <c r="C17" s="120" t="s">
        <v>65</v>
      </c>
      <c r="D17" s="30" t="s">
        <v>21</v>
      </c>
      <c r="E17" s="41"/>
      <c r="F17" s="31"/>
      <c r="G17" s="23" t="s">
        <v>34</v>
      </c>
      <c r="H17" s="23" t="s">
        <v>34</v>
      </c>
      <c r="I17" s="23" t="s">
        <v>34</v>
      </c>
    </row>
    <row r="18" spans="1:9" ht="18" customHeight="1" x14ac:dyDescent="0.45">
      <c r="A18">
        <v>18</v>
      </c>
      <c r="B18" s="1" t="s">
        <v>22</v>
      </c>
      <c r="C18" s="2" t="s">
        <v>23</v>
      </c>
      <c r="D18" s="30" t="s">
        <v>21</v>
      </c>
      <c r="E18" s="119"/>
      <c r="F18" s="31"/>
      <c r="G18" s="23" t="s">
        <v>34</v>
      </c>
      <c r="H18" s="23" t="s">
        <v>34</v>
      </c>
      <c r="I18" s="23" t="s">
        <v>34</v>
      </c>
    </row>
    <row r="19" spans="1:9" ht="18" customHeight="1" x14ac:dyDescent="0.45">
      <c r="A19">
        <v>19</v>
      </c>
      <c r="B19" s="117" t="s">
        <v>42</v>
      </c>
      <c r="C19" s="121" t="s">
        <v>66</v>
      </c>
      <c r="D19" s="118" t="s">
        <v>21</v>
      </c>
      <c r="E19" s="119"/>
      <c r="F19" s="31"/>
      <c r="G19" s="23" t="s">
        <v>34</v>
      </c>
      <c r="H19" s="23" t="s">
        <v>34</v>
      </c>
      <c r="I19" s="23" t="s">
        <v>34</v>
      </c>
    </row>
    <row r="20" spans="1:9" ht="18" customHeight="1" x14ac:dyDescent="0.45">
      <c r="A20">
        <v>20</v>
      </c>
      <c r="B20" s="122" t="s">
        <v>67</v>
      </c>
      <c r="C20" s="2" t="s">
        <v>68</v>
      </c>
      <c r="D20" s="122" t="s">
        <v>21</v>
      </c>
      <c r="E20" s="122"/>
      <c r="F20" s="31"/>
      <c r="G20" s="23" t="s">
        <v>34</v>
      </c>
      <c r="H20" s="23" t="s">
        <v>34</v>
      </c>
      <c r="I20" s="23" t="s">
        <v>34</v>
      </c>
    </row>
    <row r="21" spans="1:9" ht="18" customHeight="1" x14ac:dyDescent="0.45">
      <c r="A21">
        <v>21</v>
      </c>
      <c r="B21" s="122" t="s">
        <v>69</v>
      </c>
      <c r="C21" s="2" t="s">
        <v>52</v>
      </c>
      <c r="D21" s="122" t="s">
        <v>21</v>
      </c>
      <c r="E21" s="122"/>
      <c r="F21" s="31"/>
      <c r="G21" s="23" t="s">
        <v>34</v>
      </c>
      <c r="H21" s="23" t="s">
        <v>34</v>
      </c>
      <c r="I21" s="23" t="s">
        <v>34</v>
      </c>
    </row>
    <row r="22" spans="1:9" ht="18" customHeight="1" x14ac:dyDescent="0.45">
      <c r="A22">
        <v>22</v>
      </c>
      <c r="B22" s="122" t="s">
        <v>70</v>
      </c>
      <c r="C22" s="2" t="s">
        <v>64</v>
      </c>
      <c r="D22" s="122" t="s">
        <v>21</v>
      </c>
      <c r="E22" s="122"/>
      <c r="F22" s="31"/>
      <c r="G22" s="23" t="s">
        <v>34</v>
      </c>
      <c r="H22" s="23" t="s">
        <v>34</v>
      </c>
      <c r="I22" s="23" t="s">
        <v>34</v>
      </c>
    </row>
    <row r="23" spans="1:9" ht="18" customHeight="1" thickBot="1" x14ac:dyDescent="0.5">
      <c r="A23">
        <v>23</v>
      </c>
      <c r="B23" s="122" t="s">
        <v>71</v>
      </c>
      <c r="C23" s="2" t="s">
        <v>68</v>
      </c>
      <c r="D23" s="122" t="s">
        <v>21</v>
      </c>
      <c r="E23" s="122"/>
      <c r="F23" s="31"/>
      <c r="G23" s="23" t="s">
        <v>34</v>
      </c>
      <c r="H23" s="23" t="s">
        <v>34</v>
      </c>
      <c r="I23" s="23" t="s">
        <v>34</v>
      </c>
    </row>
    <row r="24" spans="1:9" ht="38.25" customHeight="1" thickTop="1" thickBot="1" x14ac:dyDescent="0.5">
      <c r="B24" s="35"/>
      <c r="C24" s="12" t="s">
        <v>24</v>
      </c>
      <c r="D24" s="39">
        <f>SUM(D3:D23)</f>
        <v>13</v>
      </c>
      <c r="E24" s="36">
        <f>SUM(E3:E23)</f>
        <v>0</v>
      </c>
      <c r="F24" s="6" t="s">
        <v>31</v>
      </c>
      <c r="G24" s="25">
        <f>COUNTIF(G3:G15,"y")</f>
        <v>0</v>
      </c>
      <c r="H24" s="5">
        <f>COUNTIF(H3:H15,"y")</f>
        <v>0</v>
      </c>
      <c r="I24" s="26">
        <f>COUNTIF(I3:I15,"y")</f>
        <v>0</v>
      </c>
    </row>
    <row r="25" spans="1:9" ht="15.75" thickTop="1" thickBot="1" x14ac:dyDescent="0.5">
      <c r="F25" s="6" t="s">
        <v>32</v>
      </c>
      <c r="G25" s="25">
        <f>COUNTIF(G3:G15,"n")</f>
        <v>0</v>
      </c>
      <c r="H25" s="5">
        <f>COUNTIF(H3:H15,"n")</f>
        <v>0</v>
      </c>
      <c r="I25" s="26">
        <f>COUNTIF(I3:I15,"n")</f>
        <v>0</v>
      </c>
    </row>
    <row r="26" spans="1:9" ht="15.75" thickTop="1" thickBot="1" x14ac:dyDescent="0.5">
      <c r="F26" s="6" t="s">
        <v>33</v>
      </c>
      <c r="G26" s="27">
        <f>COUNTIF(G3:G15,"a")</f>
        <v>0</v>
      </c>
      <c r="H26" s="28">
        <f>COUNTIF(H3:H15,"a")</f>
        <v>0</v>
      </c>
      <c r="I26" s="29">
        <f>COUNTIF(I3:I15,"a")</f>
        <v>0</v>
      </c>
    </row>
    <row r="27" spans="1:9" x14ac:dyDescent="0.45">
      <c r="B27" t="s">
        <v>25</v>
      </c>
    </row>
    <row r="28" spans="1:9" x14ac:dyDescent="0.45">
      <c r="B28" s="10"/>
    </row>
    <row r="29" spans="1:9" x14ac:dyDescent="0.45">
      <c r="B29" s="10"/>
    </row>
    <row r="30" spans="1:9" x14ac:dyDescent="0.45">
      <c r="A30" s="4"/>
      <c r="B30" s="10"/>
    </row>
    <row r="31" spans="1:9" x14ac:dyDescent="0.45">
      <c r="B31" s="10"/>
    </row>
    <row r="32" spans="1:9" x14ac:dyDescent="0.45">
      <c r="B32" s="10"/>
    </row>
    <row r="33" spans="2:2" x14ac:dyDescent="0.45">
      <c r="B33" s="10"/>
    </row>
    <row r="35" spans="2:2" x14ac:dyDescent="0.45">
      <c r="B35" t="s">
        <v>37</v>
      </c>
    </row>
    <row r="36" spans="2:2" x14ac:dyDescent="0.45">
      <c r="B36" s="10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02 Apr Agenda</vt:lpstr>
      <vt:lpstr>EC Roster - Vote Calculator</vt:lpstr>
      <vt:lpstr>'EC Telecon Tues 02 Apr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2024-04-02T13:00:10Z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