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03/"/>
    </mc:Choice>
  </mc:AlternateContent>
  <xr:revisionPtr revIDLastSave="50" documentId="8_{7D2154E9-465A-49E1-9869-EDC49D1A7E1F}" xr6:coauthVersionLast="47" xr6:coauthVersionMax="47" xr10:uidLastSave="{1A255EFF-FA0D-4877-85E0-71C2AC310D2C}"/>
  <bookViews>
    <workbookView xWindow="0" yWindow="180" windowWidth="18277" windowHeight="16740" xr2:uid="{00000000-000D-0000-FFFF-FFFF00000000}"/>
  </bookViews>
  <sheets>
    <sheet name="EC_Closing_Agenda" sheetId="1" r:id="rId1"/>
  </sheets>
  <definedNames>
    <definedName name="_xlnm.Print_Area" localSheetId="0">EC_Closing_Agenda!$A$1:$F$106</definedName>
    <definedName name="Print_Area_MI">EC_Closing_Agenda!$A$1:$E$29</definedName>
    <definedName name="PRINT_AREA_MI_1">EC_Closing_Agenda!$A$1:$E$29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A18" i="1"/>
  <c r="A13" i="1" l="1"/>
  <c r="F102" i="1"/>
  <c r="A53" i="1"/>
  <c r="A55" i="1" s="1"/>
  <c r="A57" i="1" s="1"/>
  <c r="A58" i="1" s="1"/>
  <c r="A59" i="1" s="1"/>
  <c r="A60" i="1" s="1"/>
  <c r="A54" i="1" l="1"/>
  <c r="A56" i="1"/>
  <c r="F8" i="1" l="1"/>
  <c r="A83" i="1" l="1"/>
  <c r="F9" i="1" l="1"/>
  <c r="F10" i="1" s="1"/>
  <c r="F11" i="1" s="1"/>
  <c r="F12" i="1" s="1"/>
  <c r="A30" i="1"/>
  <c r="A84" i="1"/>
  <c r="A65" i="1"/>
  <c r="A66" i="1" s="1"/>
  <c r="A21" i="1"/>
  <c r="A12" i="1"/>
  <c r="A14" i="1" s="1"/>
  <c r="A15" i="1" s="1"/>
  <c r="A16" i="1" s="1"/>
  <c r="A17" i="1" s="1"/>
  <c r="A19" i="1" s="1"/>
  <c r="A9" i="1"/>
  <c r="A10" i="1" s="1"/>
  <c r="A8" i="1"/>
  <c r="F13" i="1" l="1"/>
  <c r="F14" i="1" s="1"/>
  <c r="F15" i="1" s="1"/>
  <c r="F16" i="1" s="1"/>
  <c r="F17" i="1" s="1"/>
  <c r="F20" i="1" s="1"/>
  <c r="F21" i="1" s="1"/>
  <c r="F22" i="1" s="1"/>
  <c r="F23" i="1" s="1"/>
  <c r="F24" i="1" s="1"/>
  <c r="A22" i="1"/>
  <c r="A23" i="1" s="1"/>
  <c r="A24" i="1" s="1"/>
  <c r="A25" i="1" s="1"/>
  <c r="A67" i="1"/>
  <c r="A68" i="1" s="1"/>
  <c r="A69" i="1" s="1"/>
  <c r="A70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89" i="1"/>
  <c r="A95" i="1" s="1"/>
  <c r="A96" i="1" s="1"/>
  <c r="A97" i="1" s="1"/>
  <c r="A85" i="1"/>
  <c r="A86" i="1" s="1"/>
  <c r="A87" i="1" s="1"/>
  <c r="A88" i="1" s="1"/>
  <c r="F25" i="1" l="1"/>
  <c r="A71" i="1"/>
  <c r="A72" i="1" s="1"/>
  <c r="A73" i="1" s="1"/>
  <c r="A61" i="1"/>
  <c r="A41" i="1"/>
  <c r="A98" i="1"/>
  <c r="A74" i="1"/>
  <c r="A75" i="1" s="1"/>
  <c r="A76" i="1" s="1"/>
  <c r="A90" i="1"/>
  <c r="A91" i="1" s="1"/>
  <c r="F26" i="1" l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A44" i="1"/>
  <c r="A45" i="1" s="1"/>
  <c r="A46" i="1" s="1"/>
  <c r="A42" i="1"/>
  <c r="A43" i="1" s="1"/>
  <c r="A77" i="1"/>
  <c r="A92" i="1"/>
  <c r="A93" i="1" s="1"/>
  <c r="A94" i="1" s="1"/>
  <c r="F74" i="1" l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73" i="1"/>
  <c r="A47" i="1"/>
  <c r="A48" i="1" s="1"/>
  <c r="A79" i="1"/>
  <c r="A78" i="1"/>
</calcChain>
</file>

<file path=xl/sharedStrings.xml><?xml version="1.0" encoding="utf-8"?>
<sst xmlns="http://schemas.openxmlformats.org/spreadsheetml/2006/main" count="211" uniqueCount="102">
  <si>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</si>
  <si>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</si>
  <si>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</si>
  <si>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</si>
  <si>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</si>
  <si>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</si>
  <si>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</si>
  <si>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</si>
  <si>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</si>
  <si>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</si>
  <si>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</si>
  <si>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</si>
  <si>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</si>
  <si>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</si>
  <si>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</si>
  <si>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</si>
  <si>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</si>
  <si>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</si>
  <si>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</si>
  <si>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</si>
  <si>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</si>
  <si>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</si>
  <si>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</si>
  <si>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</si>
  <si>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</si>
  <si>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</si>
  <si>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</si>
  <si>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</si>
  <si>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</si>
  <si>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</si>
  <si>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</si>
  <si>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</si>
  <si>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</si>
  <si>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</si>
  <si>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</si>
  <si>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</si>
  <si>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</si>
  <si>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</si>
  <si>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</si>
  <si>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</si>
  <si>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</si>
  <si>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</si>
  <si>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</si>
  <si>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</si>
  <si>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</si>
  <si>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</si>
  <si>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</si>
  <si>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</si>
  <si>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</si>
  <si>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</si>
  <si>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</si>
  <si>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</si>
  <si>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</si>
  <si>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</si>
  <si>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</si>
  <si>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</si>
  <si>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</si>
  <si>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Baykas</t>
  </si>
  <si>
    <t>GIlb</t>
  </si>
  <si>
    <t>Yee</t>
  </si>
  <si>
    <t xml:space="preserve">Announcement of 802 EC Interim Telecons
</t>
  </si>
  <si>
    <t>AGENDA  -  IEEE 802 LMSC EXECUTIVE COMMITTEE MEETING
IEEE 802 LMSC 135th Plenary Session</t>
  </si>
  <si>
    <t xml:space="preserve">IEEE-SA Participation / Copyright Policies 
Reference - https://ieee802.org/sapolicies.shtml </t>
  </si>
  <si>
    <t>Shellhammer</t>
  </si>
  <si>
    <t>ME*</t>
  </si>
  <si>
    <t>To NesCom, IEEE P802.11bf PAR modification</t>
  </si>
  <si>
    <t>To NesCom, IEEE P802.11bp PAR</t>
  </si>
  <si>
    <t>MI*</t>
  </si>
  <si>
    <t xml:space="preserve">1st Study Group Rechartering, 802.11 Integrated Millimeter Wave (IMMW) Study Group
Motion: Grant the first rechartering of the 802.11 Integrated Millimeter Wave (IMMW) Study Group.
M: Stanley     S: Rosdahl
    </t>
  </si>
  <si>
    <t xml:space="preserve">Call for Tutorials for Jul 2024 Plenary </t>
  </si>
  <si>
    <t>Approve document for submission to the US Federal Communications Commission (FCC)</t>
  </si>
  <si>
    <t xml:space="preserve">To RevCom (conditional), IEEE P802.1DC </t>
  </si>
  <si>
    <t>To Standards Association Ballot, IEEE P802.1Qdy</t>
  </si>
  <si>
    <t xml:space="preserve">To RevCom (conditional), IEEE P802.1ASdm </t>
  </si>
  <si>
    <t xml:space="preserve">To RevCom (conditional), IEEE P802.1ASdn </t>
  </si>
  <si>
    <t>To NesCom, IEEE P802.3dm Asymmetrical Electrical Automotive Ethernet PAR</t>
  </si>
  <si>
    <t>Recognitions</t>
  </si>
  <si>
    <t>2nd Study Group Rechartering,
Motion: Grant the 2nd rechartering of IEEE 802.3 Ethernet for Automotive Imaging Sensors Study Group
M: Law     S: D'Ambrosia</t>
  </si>
  <si>
    <t>To NesCom, IEEE P802.3cw 400 Gb/s over DWDM systems PAR Withdrawal
Motion: Approve forwarding IEEE P802.3dw PAR withdrawal request to NesCom
M: Law     S: D'Ambrosia</t>
  </si>
  <si>
    <t xml:space="preserve">To NesCom, IEEE P802.1ASeb PAR
Motion: 	Approve forwarding P802.1ASeb PAR documentation in https://www.ieee802.org/1/files/public/docs2024/eb-PAR-0324-v01.pdf to NesCom
Approve CSD documentation in https://www.ieee802.org/1/files/public/docs2024/eb-CSD-0324-v01.pdf 
M: Parsons     S: Marks </t>
  </si>
  <si>
    <t>To Standards Association Ballot, IEEE/IEC 60802 
Motion: Conditionally approve sending IEC/IEEE 60802 D3.0 to Standards Association ballot
Confirm the CSD for IEC/IEEE 60802 in https://mentor.ieee.org/802-ec/dcn/18/ec-18-0088-01-ACSD-p60802.pdf 
M: Parsons     S: Marks</t>
  </si>
  <si>
    <t>To Standards Association Ballot, IEEE P802-REVc D2.0
Motion: Conditionally approve sending P802-REVc D2.0 to Standards Association Ballot
M: Parsons      S: Marks</t>
  </si>
  <si>
    <t>To RevCom (conditional), IEEE P802.1Qdj 
Motion: Approve sending P802.1Qdj to RevCom
Approve CSD documentation in https://mentor.ieee.org/802-ec/dcn/19/ec-19-0139-00-ACSD-p802-1qdj.pdf
M: Parsons     S: Marks</t>
  </si>
  <si>
    <t>To RevCom (conditional), IEEE P802.1Qdx 
Motion: Conditionally approve sending P802.1Qdx to RevCom
Approve CSD documentation in https://mentor.ieee.org/802-ec/dcn/23/ec-23-0075-00-ACSD-p802-1qdx.pdf 
M: Parsons     S: Marks</t>
  </si>
  <si>
    <t>Approval of drafts to SC6, IEEE 802.1Qdj, IEEE 802.1Qdx
Motion: Approve submission of the following drafts when published to ISO/IEC JTC1/SC6 for adoption under the PSDO agreement: IEEE 802.1Qdj, IEEE 802.1Qdx
M: Parsons      S: Marks</t>
  </si>
  <si>
    <r>
      <t xml:space="preserve">Approval of comment responses to SC6, IEEE 802.1Qcw-2023 and IEEE 802.1Qcj-2023
Motion: Approve submission of the following comment responses to ISO/IEC JTC1/SC6 for adoption under the PSDO agreement: 
</t>
    </r>
    <r>
      <rPr>
        <sz val="8"/>
        <color rgb="FF000000"/>
        <rFont val="Symbol"/>
        <family val="1"/>
        <charset val="2"/>
      </rPr>
      <t>·</t>
    </r>
    <r>
      <rPr>
        <sz val="12.8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IEEE 802.1Qcw-2023, https://www.ieee802.org/1/files/public/docs2024/liaison-randall-SC6CommentResponseQcw-0324.pdf
</t>
    </r>
    <r>
      <rPr>
        <sz val="8"/>
        <color rgb="FF000000"/>
        <rFont val="Symbol"/>
        <family val="1"/>
        <charset val="2"/>
      </rPr>
      <t>·</t>
    </r>
    <r>
      <rPr>
        <sz val="12.8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>IEEE 802.1Qcj-2023, https://www.ieee802.org/1/files/public/docs2024/liaison-randall-SC6CommentResponseQcj-0324.pdf
M: Parsons      S: Marks</t>
    </r>
  </si>
  <si>
    <t>Approval of liaison to ITU-T SG15, LS89: LS on OTNT Standardization Work Plan Issue 33
Motion: 	Approve https://www.ieee802.org/1/files/public/docs2024/liaison-itu-t-sg15-LS89-OTNTSWP33-ieee8021status-0324.pdf as communication to ITU-T SG15 on LS89: LS on OTNT Standardization Work Plan Issue 33, granting the IEEE 802.1 WG chair (or his delegate) editorial license.
M: Parsons     S: Marks</t>
  </si>
  <si>
    <t>Approval of liaison to ITU-T JCA, LS14: LS on Invitation to update the information in the IMT2020 roadmap
Motion: 	Approve https://www.ieee802.org/1/files/public/docs2024/liaison-response-itu-t-JCA-RoadmapIMT2020-0324.pdf as communication to ITU-T JCA on LS14: LS on Invitation to update the information in the IMT2020 roadmap, granting the IEEE 802.1 WG chair (or his delegate) editorial license.
M: Parsons     S: Marks</t>
  </si>
  <si>
    <t>Approval of liaison to BBF
Approve https://www.ieee802.org/1/files/public/docs2024/liaison-response-BroadbandForum-YANG-0324-v01.pdf  as communication to Broadband Forum, granting the IEEE 802.1 WG chair (or his delegate) editorial license.</t>
  </si>
  <si>
    <t>Approval of liaison to IEEE 1588
Approve https://www.ieee802.org/1/files/public/docs2024/liaison-response-ieee1588-P8021ASebPARcomments-0324-v01.pdf as communication to IEEE 1588 WG, granting the IEEE 802.1 WG chair (or his delegate) editorial license.</t>
  </si>
  <si>
    <t>Orientation Program Report</t>
  </si>
  <si>
    <t xml:space="preserve">Friday  (1:00 pm to 6:00 pm MDT)
15 Mar 2024
</t>
  </si>
  <si>
    <t>R3</t>
  </si>
  <si>
    <t>Beecher</t>
  </si>
  <si>
    <t>To Standards Association Ballot, IEEE P802.15.4 Revision
Motion: Approve sending IEEE P802.15.4me-D03 to Standards Association ballot.
M: Beecher     S: Rosdahl</t>
  </si>
  <si>
    <t>Update - Summary of Received Endorsement / Affiliation Letters</t>
  </si>
  <si>
    <t>IEEE 802 LMSC Chair Election</t>
  </si>
  <si>
    <t>IEEE 802 LMSC WG and TAG Officer Confirmations</t>
  </si>
  <si>
    <t>Announcements from the IEEE 802 Chair</t>
  </si>
  <si>
    <t>Confirmation of IEEE 802 Voting Positions Appointed by Chair</t>
  </si>
  <si>
    <t>Confirmation of IEEE 802 Non-voting Positions Appointed by Chair</t>
  </si>
  <si>
    <t>Welcome new IEEE 802 LMSC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</si>
</sst>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Symbol"/>
      <family val="1"/>
      <charset val="2"/>
    </font>
    <font>
      <sz val="12.8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4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0" borderId="13" xfId="0" applyNumberFormat="1" applyFont="1" applyBorder="1" applyAlignment="1">
      <alignment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 wrapText="1"/>
    </xf>
    <xf numFmtId="164" fontId="19" fillId="0" borderId="23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2" fontId="18" fillId="0" borderId="24" xfId="0" applyNumberFormat="1" applyFont="1" applyBorder="1" applyAlignment="1">
      <alignment horizontal="left" vertical="top"/>
    </xf>
    <xf numFmtId="2" fontId="18" fillId="0" borderId="0" xfId="0" applyNumberFormat="1" applyFont="1" applyAlignment="1">
      <alignment vertical="top" wrapText="1"/>
    </xf>
    <xf numFmtId="2" fontId="20" fillId="0" borderId="0" xfId="0" applyNumberFormat="1" applyFont="1" applyAlignment="1">
      <alignment vertical="top"/>
    </xf>
    <xf numFmtId="2" fontId="20" fillId="0" borderId="12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horizontal="left" vertical="top" wrapText="1" indent="1"/>
    </xf>
    <xf numFmtId="2" fontId="20" fillId="0" borderId="14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horizontal="left" vertical="top" wrapText="1" indent="1"/>
    </xf>
    <xf numFmtId="2" fontId="20" fillId="0" borderId="10" xfId="0" applyNumberFormat="1" applyFont="1" applyBorder="1" applyAlignment="1">
      <alignment vertical="center"/>
    </xf>
    <xf numFmtId="2" fontId="20" fillId="0" borderId="10" xfId="0" applyNumberFormat="1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  <xf numFmtId="166" fontId="18" fillId="19" borderId="19" xfId="0" applyNumberFormat="1" applyFont="1" applyFill="1" applyBorder="1" applyAlignment="1">
      <alignment horizontal="left"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6" fontId="18" fillId="20" borderId="19" xfId="0" applyNumberFormat="1" applyFont="1" applyFill="1" applyBorder="1" applyAlignment="1">
      <alignment horizontal="left" vertical="top"/>
    </xf>
    <xf numFmtId="164" fontId="19" fillId="20" borderId="11" xfId="0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 indent="1"/>
    </xf>
    <xf numFmtId="2" fontId="20" fillId="0" borderId="12" xfId="0" applyNumberFormat="1" applyFont="1" applyBorder="1" applyAlignment="1">
      <alignment vertical="center"/>
    </xf>
    <xf numFmtId="2" fontId="20" fillId="0" borderId="12" xfId="0" applyNumberFormat="1" applyFont="1" applyBorder="1" applyAlignment="1">
      <alignment vertical="center" wrapText="1"/>
    </xf>
    <xf numFmtId="1" fontId="20" fillId="0" borderId="12" xfId="0" applyNumberFormat="1" applyFont="1" applyBorder="1" applyAlignment="1">
      <alignment vertical="center"/>
    </xf>
    <xf numFmtId="2" fontId="20" fillId="0" borderId="11" xfId="0" applyNumberFormat="1" applyFont="1" applyBorder="1" applyAlignment="1">
      <alignment vertical="center"/>
    </xf>
    <xf numFmtId="2" fontId="20" fillId="0" borderId="11" xfId="0" applyNumberFormat="1" applyFont="1" applyBorder="1" applyAlignment="1">
      <alignment vertical="center" wrapText="1"/>
    </xf>
    <xf numFmtId="1" fontId="20" fillId="0" borderId="11" xfId="0" applyNumberFormat="1" applyFont="1" applyBorder="1" applyAlignment="1">
      <alignment vertical="center"/>
    </xf>
    <xf numFmtId="165" fontId="18" fillId="0" borderId="11" xfId="0" applyNumberFormat="1" applyFont="1" applyBorder="1" applyAlignment="1">
      <alignment vertical="top"/>
    </xf>
    <xf numFmtId="165" fontId="18" fillId="19" borderId="12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1"/>
    </xf>
    <xf numFmtId="2" fontId="20" fillId="16" borderId="21" xfId="0" applyNumberFormat="1" applyFont="1" applyFill="1" applyBorder="1" applyAlignment="1">
      <alignment vertical="top"/>
    </xf>
    <xf numFmtId="2" fontId="20" fillId="0" borderId="15" xfId="0" applyNumberFormat="1" applyFont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0" fillId="20" borderId="21" xfId="0" applyFont="1" applyFill="1" applyBorder="1" applyAlignment="1">
      <alignment vertical="top"/>
    </xf>
    <xf numFmtId="2" fontId="20" fillId="0" borderId="13" xfId="0" applyNumberFormat="1" applyFont="1" applyBorder="1" applyAlignment="1">
      <alignment vertical="top"/>
    </xf>
    <xf numFmtId="2" fontId="20" fillId="19" borderId="13" xfId="0" applyNumberFormat="1" applyFont="1" applyFill="1" applyBorder="1" applyAlignment="1">
      <alignment vertical="top"/>
    </xf>
    <xf numFmtId="2" fontId="24" fillId="0" borderId="11" xfId="0" applyNumberFormat="1" applyFont="1" applyBorder="1" applyAlignment="1">
      <alignment horizontal="left" vertical="top"/>
    </xf>
    <xf numFmtId="2" fontId="25" fillId="0" borderId="11" xfId="0" applyNumberFormat="1" applyFont="1" applyBorder="1" applyAlignment="1">
      <alignment vertical="top"/>
    </xf>
    <xf numFmtId="164" fontId="25" fillId="0" borderId="13" xfId="0" applyFont="1" applyBorder="1" applyAlignment="1">
      <alignment horizontal="left" vertical="top" wrapText="1"/>
    </xf>
    <xf numFmtId="164" fontId="25" fillId="0" borderId="11" xfId="0" applyFont="1" applyBorder="1" applyAlignment="1">
      <alignment vertical="top"/>
    </xf>
    <xf numFmtId="165" fontId="24" fillId="0" borderId="12" xfId="0" applyNumberFormat="1" applyFont="1" applyBorder="1" applyAlignment="1">
      <alignment vertical="top"/>
    </xf>
    <xf numFmtId="164" fontId="25" fillId="20" borderId="11" xfId="0" applyFont="1" applyFill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66" fontId="18" fillId="0" borderId="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2" xfId="0" applyNumberFormat="1" applyFont="1" applyBorder="1" applyAlignment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16" borderId="21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1" fontId="20" fillId="19" borderId="19" xfId="0" applyNumberFormat="1" applyFont="1" applyFill="1" applyBorder="1" applyAlignment="1">
      <alignment vertical="top"/>
    </xf>
    <xf numFmtId="1" fontId="20" fillId="0" borderId="19" xfId="0" applyNumberFormat="1" applyFont="1" applyBorder="1" applyAlignment="1">
      <alignment vertical="top"/>
    </xf>
    <xf numFmtId="1" fontId="20" fillId="0" borderId="15" xfId="0" applyNumberFormat="1" applyFont="1" applyBorder="1" applyAlignment="1">
      <alignment vertical="top"/>
    </xf>
    <xf numFmtId="1" fontId="25" fillId="0" borderId="11" xfId="0" applyNumberFormat="1" applyFont="1" applyBorder="1" applyAlignment="1">
      <alignment vertical="top"/>
    </xf>
    <xf numFmtId="1" fontId="20" fillId="0" borderId="22" xfId="0" applyNumberFormat="1" applyFont="1" applyBorder="1" applyAlignment="1">
      <alignment vertical="top"/>
    </xf>
    <xf numFmtId="1" fontId="20" fillId="0" borderId="17" xfId="0" applyNumberFormat="1" applyFont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21" borderId="11" xfId="0" applyNumberFormat="1" applyFont="1" applyFill="1" applyBorder="1" applyAlignment="1">
      <alignment vertical="top"/>
    </xf>
    <xf numFmtId="2" fontId="20" fillId="0" borderId="0" xfId="0" applyNumberFormat="1" applyFont="1" applyBorder="1" applyAlignment="1">
      <alignment vertical="center"/>
    </xf>
    <xf numFmtId="2" fontId="20" fillId="0" borderId="0" xfId="0" applyNumberFormat="1" applyFont="1" applyBorder="1" applyAlignment="1">
      <alignment vertical="center" wrapText="1"/>
    </xf>
    <xf numFmtId="1" fontId="20" fillId="0" borderId="0" xfId="0" applyNumberFormat="1" applyFont="1" applyBorder="1" applyAlignment="1">
      <alignment vertical="center"/>
    </xf>
    <xf numFmtId="166" fontId="24" fillId="20" borderId="19" xfId="0" applyNumberFormat="1" applyFont="1" applyFill="1" applyBorder="1" applyAlignment="1">
      <alignment horizontal="left" vertical="top"/>
    </xf>
    <xf numFmtId="164" fontId="25" fillId="0" borderId="11" xfId="0" applyFont="1" applyBorder="1" applyAlignment="1">
      <alignment horizontal="left" vertical="top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2"/>
  <sheetViews>
    <sheetView tabSelected="1" zoomScale="170" zoomScaleNormal="170" workbookViewId="0">
      <selection activeCell="A38" sqref="A38:F39"/>
    </sheetView>
  </sheetViews>
  <sheetFormatPr defaultColWidth="8.89453125" defaultRowHeight="19.5" customHeight="1" x14ac:dyDescent="0.5"/>
  <cols>
    <col min="1" max="1" width="4.578125" style="57" customWidth="1"/>
    <col min="2" max="2" width="2.9453125" style="1" customWidth="1"/>
    <col min="3" max="3" width="41.41796875" style="58" customWidth="1"/>
    <col min="4" max="4" width="9.1015625" style="1" customWidth="1"/>
    <col min="5" max="5" width="3.41796875" style="56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92</v>
      </c>
      <c r="B1" s="15"/>
      <c r="C1" s="16" t="s">
        <v>61</v>
      </c>
      <c r="D1" s="15"/>
      <c r="E1" s="124"/>
      <c r="F1" s="15"/>
    </row>
    <row r="2" spans="1:252" ht="24" customHeight="1" x14ac:dyDescent="0.5">
      <c r="A2" s="14"/>
      <c r="B2" s="15"/>
      <c r="C2" s="16" t="s">
        <v>91</v>
      </c>
      <c r="D2" s="15"/>
      <c r="E2" s="124"/>
      <c r="F2" s="15"/>
    </row>
    <row r="3" spans="1:252" ht="19.5" customHeight="1" x14ac:dyDescent="0.5">
      <c r="A3" s="14"/>
      <c r="B3" s="15"/>
      <c r="C3" s="17"/>
      <c r="D3" s="15"/>
      <c r="E3" s="124"/>
      <c r="F3" s="15"/>
    </row>
    <row r="4" spans="1:252" ht="22.5" customHeight="1" x14ac:dyDescent="0.5">
      <c r="A4" s="18" t="s">
        <v>0</v>
      </c>
      <c r="B4" s="15" t="s">
        <v>1</v>
      </c>
      <c r="C4" s="17" t="s">
        <v>2</v>
      </c>
      <c r="D4" s="15"/>
      <c r="E4" s="124" t="s">
        <v>1</v>
      </c>
      <c r="F4" s="8" t="s">
        <v>1</v>
      </c>
    </row>
    <row r="5" spans="1:252" ht="19.5" customHeight="1" x14ac:dyDescent="0.5">
      <c r="A5" s="19"/>
      <c r="B5" s="20"/>
      <c r="C5" s="21" t="s">
        <v>3</v>
      </c>
      <c r="D5" s="22"/>
      <c r="E5" s="41"/>
      <c r="F5" s="22"/>
    </row>
    <row r="6" spans="1:252" ht="19.5" customHeight="1" x14ac:dyDescent="0.5">
      <c r="A6" s="23"/>
      <c r="B6" s="24"/>
      <c r="C6" s="25" t="s">
        <v>4</v>
      </c>
      <c r="D6" s="24"/>
      <c r="E6" s="125"/>
      <c r="F6" s="26"/>
    </row>
    <row r="7" spans="1:252" s="54" customFormat="1" ht="19.5" customHeight="1" x14ac:dyDescent="0.5">
      <c r="A7" s="14"/>
      <c r="B7" s="15"/>
      <c r="C7" s="17"/>
      <c r="D7" s="15"/>
      <c r="E7" s="124"/>
      <c r="F7" s="8"/>
      <c r="L7" s="55"/>
      <c r="R7" s="55"/>
      <c r="X7" s="55"/>
      <c r="AD7" s="55"/>
      <c r="AJ7" s="55"/>
      <c r="AP7" s="55"/>
      <c r="AV7" s="55"/>
      <c r="BB7" s="55"/>
      <c r="BH7" s="55"/>
      <c r="BN7" s="55"/>
      <c r="BT7" s="55"/>
      <c r="BZ7" s="55"/>
      <c r="CF7" s="55"/>
      <c r="CL7" s="55"/>
      <c r="CR7" s="55"/>
      <c r="CX7" s="55"/>
      <c r="DD7" s="55"/>
      <c r="DJ7" s="55"/>
      <c r="DP7" s="55"/>
      <c r="DV7" s="55"/>
      <c r="EB7" s="55"/>
      <c r="EH7" s="55"/>
      <c r="EN7" s="55"/>
      <c r="ET7" s="55"/>
      <c r="EZ7" s="55"/>
      <c r="FF7" s="55"/>
      <c r="FL7" s="55"/>
      <c r="FR7" s="55"/>
      <c r="FX7" s="55"/>
      <c r="GD7" s="55"/>
      <c r="GJ7" s="55"/>
      <c r="GP7" s="55"/>
      <c r="GV7" s="55"/>
      <c r="HB7" s="55"/>
      <c r="HH7" s="55"/>
      <c r="HN7" s="55"/>
      <c r="HT7" s="55"/>
      <c r="HZ7" s="55"/>
      <c r="IF7" s="55"/>
      <c r="IL7" s="55"/>
      <c r="IR7" s="55"/>
    </row>
    <row r="8" spans="1:252" ht="10.25" customHeight="1" x14ac:dyDescent="0.5">
      <c r="A8" s="27">
        <f>1</f>
        <v>1</v>
      </c>
      <c r="B8" s="28"/>
      <c r="C8" s="29" t="s">
        <v>5</v>
      </c>
      <c r="D8" s="50" t="s">
        <v>6</v>
      </c>
      <c r="E8" s="124">
        <v>5</v>
      </c>
      <c r="F8" s="8">
        <f>TIME(13,0,0)</f>
        <v>0.54166666666666663</v>
      </c>
    </row>
    <row r="9" spans="1:252" ht="10.25" customHeight="1" x14ac:dyDescent="0.5">
      <c r="A9" s="30">
        <f>2</f>
        <v>2</v>
      </c>
      <c r="B9" s="51" t="s">
        <v>7</v>
      </c>
      <c r="C9" s="85" t="s">
        <v>8</v>
      </c>
      <c r="D9" s="51" t="s">
        <v>6</v>
      </c>
      <c r="E9" s="126">
        <v>5</v>
      </c>
      <c r="F9" s="52">
        <f>F8+TIME(0,E8,0)</f>
        <v>0.54513888888888884</v>
      </c>
    </row>
    <row r="10" spans="1:252" ht="22.15" customHeight="1" x14ac:dyDescent="0.5">
      <c r="A10" s="3">
        <f>A9+0.01</f>
        <v>2.0099999999999998</v>
      </c>
      <c r="B10" s="86" t="s">
        <v>9</v>
      </c>
      <c r="C10" s="64" t="s">
        <v>62</v>
      </c>
      <c r="D10" s="86" t="s">
        <v>6</v>
      </c>
      <c r="E10" s="127">
        <v>2</v>
      </c>
      <c r="F10" s="52">
        <f t="shared" ref="F10:F78" si="0">F9+TIME(0,E9,0)</f>
        <v>0.54861111111111105</v>
      </c>
    </row>
    <row r="11" spans="1:252" ht="11.25" customHeight="1" x14ac:dyDescent="0.5">
      <c r="A11" s="82"/>
      <c r="B11" s="84"/>
      <c r="C11" s="83"/>
      <c r="D11" s="84"/>
      <c r="E11" s="128"/>
      <c r="F11" s="52">
        <f t="shared" si="0"/>
        <v>0.54999999999999993</v>
      </c>
    </row>
    <row r="12" spans="1:252" ht="10.25" customHeight="1" x14ac:dyDescent="0.5">
      <c r="A12" s="30">
        <f>3</f>
        <v>3</v>
      </c>
      <c r="B12" s="51" t="s">
        <v>9</v>
      </c>
      <c r="C12" s="85" t="s">
        <v>98</v>
      </c>
      <c r="D12" s="51" t="s">
        <v>6</v>
      </c>
      <c r="E12" s="126">
        <v>5</v>
      </c>
      <c r="F12" s="52">
        <f t="shared" si="0"/>
        <v>0.54999999999999993</v>
      </c>
    </row>
    <row r="13" spans="1:252" ht="10.25" customHeight="1" x14ac:dyDescent="0.5">
      <c r="A13" s="123">
        <f>3.001</f>
        <v>3.0009999999999999</v>
      </c>
      <c r="B13" s="51" t="s">
        <v>9</v>
      </c>
      <c r="C13" s="85" t="s">
        <v>95</v>
      </c>
      <c r="D13" s="51" t="s">
        <v>15</v>
      </c>
      <c r="E13" s="126">
        <v>2</v>
      </c>
      <c r="F13" s="52">
        <f t="shared" si="0"/>
        <v>0.55347222222222214</v>
      </c>
    </row>
    <row r="14" spans="1:252" ht="10.25" customHeight="1" x14ac:dyDescent="0.5">
      <c r="A14" s="3">
        <f>A12+0.01</f>
        <v>3.01</v>
      </c>
      <c r="B14" s="91" t="s">
        <v>7</v>
      </c>
      <c r="C14" s="92" t="s">
        <v>97</v>
      </c>
      <c r="D14" s="91" t="s">
        <v>6</v>
      </c>
      <c r="E14" s="93">
        <v>15</v>
      </c>
      <c r="F14" s="52">
        <f t="shared" si="0"/>
        <v>0.55486111111111103</v>
      </c>
    </row>
    <row r="15" spans="1:252" ht="10.25" customHeight="1" x14ac:dyDescent="0.5">
      <c r="A15" s="3">
        <f t="shared" ref="A15:A17" si="1">A14+0.01</f>
        <v>3.0199999999999996</v>
      </c>
      <c r="B15" s="91"/>
      <c r="C15" s="92" t="s">
        <v>96</v>
      </c>
      <c r="D15" s="91" t="s">
        <v>6</v>
      </c>
      <c r="E15" s="93">
        <v>5</v>
      </c>
      <c r="F15" s="52">
        <f t="shared" si="0"/>
        <v>0.56527777777777766</v>
      </c>
    </row>
    <row r="16" spans="1:252" ht="10.25" customHeight="1" x14ac:dyDescent="0.5">
      <c r="A16" s="3">
        <f t="shared" si="1"/>
        <v>3.0299999999999994</v>
      </c>
      <c r="B16" s="91" t="s">
        <v>7</v>
      </c>
      <c r="C16" s="92" t="s">
        <v>99</v>
      </c>
      <c r="D16" s="91" t="s">
        <v>6</v>
      </c>
      <c r="E16" s="93">
        <v>5</v>
      </c>
      <c r="F16" s="52">
        <f t="shared" si="0"/>
        <v>0.56874999999999987</v>
      </c>
    </row>
    <row r="17" spans="1:6" ht="10.25" customHeight="1" x14ac:dyDescent="0.5">
      <c r="A17" s="9">
        <f t="shared" si="1"/>
        <v>3.0399999999999991</v>
      </c>
      <c r="B17" s="100" t="s">
        <v>7</v>
      </c>
      <c r="C17" s="101" t="s">
        <v>100</v>
      </c>
      <c r="D17" s="100" t="s">
        <v>6</v>
      </c>
      <c r="E17" s="102">
        <v>5</v>
      </c>
      <c r="F17" s="52">
        <f t="shared" si="0"/>
        <v>0.57222222222222208</v>
      </c>
    </row>
    <row r="18" spans="1:6" ht="10.25" customHeight="1" x14ac:dyDescent="0.5">
      <c r="A18" s="123">
        <f>3.041</f>
        <v>3.0409999999999999</v>
      </c>
      <c r="B18" s="139" t="s">
        <v>9</v>
      </c>
      <c r="C18" s="140" t="s">
        <v>101</v>
      </c>
      <c r="D18" s="139" t="s">
        <v>6</v>
      </c>
      <c r="E18" s="141">
        <v>10</v>
      </c>
      <c r="F18" s="52">
        <f t="shared" si="0"/>
        <v>0.57569444444444429</v>
      </c>
    </row>
    <row r="19" spans="1:6" ht="10.25" customHeight="1" x14ac:dyDescent="0.5">
      <c r="A19" s="3">
        <f>A17+0.01</f>
        <v>3.0499999999999989</v>
      </c>
      <c r="B19" s="103" t="s">
        <v>9</v>
      </c>
      <c r="C19" s="104" t="s">
        <v>76</v>
      </c>
      <c r="D19" s="103" t="s">
        <v>11</v>
      </c>
      <c r="E19" s="105">
        <v>15</v>
      </c>
      <c r="F19" s="52">
        <f t="shared" si="0"/>
        <v>0.58263888888888871</v>
      </c>
    </row>
    <row r="20" spans="1:6" ht="10.25" customHeight="1" x14ac:dyDescent="0.5">
      <c r="A20" s="38"/>
      <c r="B20" s="110"/>
      <c r="C20" s="40"/>
      <c r="D20" s="39"/>
      <c r="E20" s="129"/>
      <c r="F20" s="106">
        <f t="shared" si="0"/>
        <v>0.59305555555555534</v>
      </c>
    </row>
    <row r="21" spans="1:6" ht="10.25" customHeight="1" x14ac:dyDescent="0.5">
      <c r="A21" s="3">
        <f>4</f>
        <v>4</v>
      </c>
      <c r="B21" s="44"/>
      <c r="C21" s="2" t="s">
        <v>10</v>
      </c>
      <c r="D21" s="5"/>
      <c r="E21" s="42"/>
      <c r="F21" s="52">
        <f t="shared" si="0"/>
        <v>0.59305555555555534</v>
      </c>
    </row>
    <row r="22" spans="1:6" ht="10.25" customHeight="1" x14ac:dyDescent="0.5">
      <c r="A22" s="3">
        <f>A21+0.01</f>
        <v>4.01</v>
      </c>
      <c r="B22" s="44" t="s">
        <v>9</v>
      </c>
      <c r="C22" s="99" t="s">
        <v>35</v>
      </c>
      <c r="D22" s="46" t="s">
        <v>45</v>
      </c>
      <c r="E22" s="130">
        <v>15</v>
      </c>
      <c r="F22" s="52">
        <f t="shared" si="0"/>
        <v>0.59305555555555534</v>
      </c>
    </row>
    <row r="23" spans="1:6" ht="10.25" customHeight="1" x14ac:dyDescent="0.5">
      <c r="A23" s="3">
        <f t="shared" ref="A23:A25" si="2">A22+0.01</f>
        <v>4.0199999999999996</v>
      </c>
      <c r="B23" s="44" t="s">
        <v>7</v>
      </c>
      <c r="C23" s="99" t="s">
        <v>47</v>
      </c>
      <c r="D23" s="46" t="s">
        <v>11</v>
      </c>
      <c r="E23" s="130">
        <v>30</v>
      </c>
      <c r="F23" s="52">
        <f t="shared" si="0"/>
        <v>0.60347222222222197</v>
      </c>
    </row>
    <row r="24" spans="1:6" ht="10.25" customHeight="1" x14ac:dyDescent="0.5">
      <c r="A24" s="3">
        <f t="shared" si="2"/>
        <v>4.0299999999999994</v>
      </c>
      <c r="B24" s="44" t="s">
        <v>7</v>
      </c>
      <c r="C24" s="99" t="s">
        <v>56</v>
      </c>
      <c r="D24" s="46" t="s">
        <v>12</v>
      </c>
      <c r="E24" s="130">
        <v>20</v>
      </c>
      <c r="F24" s="52">
        <f t="shared" si="0"/>
        <v>0.62430555555555534</v>
      </c>
    </row>
    <row r="25" spans="1:6" ht="10.25" customHeight="1" x14ac:dyDescent="0.5">
      <c r="A25" s="3">
        <f t="shared" si="2"/>
        <v>4.0399999999999991</v>
      </c>
      <c r="B25" s="44" t="s">
        <v>9</v>
      </c>
      <c r="C25" s="99" t="s">
        <v>90</v>
      </c>
      <c r="D25" s="46" t="s">
        <v>27</v>
      </c>
      <c r="E25" s="130">
        <v>3</v>
      </c>
      <c r="F25" s="52">
        <f t="shared" si="0"/>
        <v>0.63819444444444418</v>
      </c>
    </row>
    <row r="26" spans="1:6" ht="10.25" customHeight="1" x14ac:dyDescent="0.5">
      <c r="A26" s="3"/>
      <c r="B26" s="44"/>
      <c r="C26" s="99"/>
      <c r="D26" s="46"/>
      <c r="E26" s="130"/>
      <c r="F26" s="52">
        <f t="shared" si="0"/>
        <v>0.6402777777777775</v>
      </c>
    </row>
    <row r="27" spans="1:6" ht="10.25" customHeight="1" x14ac:dyDescent="0.5">
      <c r="A27" s="3"/>
      <c r="B27" s="44"/>
      <c r="C27" s="99" t="s">
        <v>42</v>
      </c>
      <c r="D27" s="46"/>
      <c r="E27" s="130">
        <v>5</v>
      </c>
      <c r="F27" s="52">
        <f t="shared" si="0"/>
        <v>0.6402777777777775</v>
      </c>
    </row>
    <row r="28" spans="1:6" ht="15" customHeight="1" x14ac:dyDescent="0.5">
      <c r="A28" s="3"/>
      <c r="B28" s="44"/>
      <c r="C28" s="49"/>
      <c r="D28" s="46"/>
      <c r="E28" s="42"/>
      <c r="F28" s="52">
        <f t="shared" si="0"/>
        <v>0.64374999999999971</v>
      </c>
    </row>
    <row r="29" spans="1:6" ht="10.25" customHeight="1" x14ac:dyDescent="0.5">
      <c r="A29" s="3">
        <v>5</v>
      </c>
      <c r="B29" s="10"/>
      <c r="C29" s="12" t="s">
        <v>50</v>
      </c>
      <c r="D29" s="4"/>
      <c r="E29" s="42"/>
      <c r="F29" s="52">
        <f t="shared" si="0"/>
        <v>0.64374999999999971</v>
      </c>
    </row>
    <row r="30" spans="1:6" ht="10.25" customHeight="1" x14ac:dyDescent="0.5">
      <c r="A30" s="3">
        <f>A29+0.01</f>
        <v>5.01</v>
      </c>
      <c r="B30" s="44" t="s">
        <v>36</v>
      </c>
      <c r="C30" s="78" t="s">
        <v>21</v>
      </c>
      <c r="D30" s="10" t="s">
        <v>63</v>
      </c>
      <c r="E30" s="42"/>
      <c r="F30" s="52">
        <f t="shared" si="0"/>
        <v>0.64374999999999971</v>
      </c>
    </row>
    <row r="31" spans="1:6" ht="10.15" customHeight="1" x14ac:dyDescent="0.5">
      <c r="A31" s="3">
        <f>A30+0.01</f>
        <v>5.0199999999999996</v>
      </c>
      <c r="C31" s="78" t="s">
        <v>22</v>
      </c>
      <c r="E31" s="42"/>
      <c r="F31" s="52">
        <f t="shared" si="0"/>
        <v>0.64374999999999971</v>
      </c>
    </row>
    <row r="32" spans="1:6" ht="72.400000000000006" customHeight="1" x14ac:dyDescent="0.5">
      <c r="A32" s="94">
        <f t="shared" ref="A32:A40" si="3">A31+0.001</f>
        <v>5.0209999999999999</v>
      </c>
      <c r="B32" s="48" t="s">
        <v>64</v>
      </c>
      <c r="C32" s="96" t="s">
        <v>79</v>
      </c>
      <c r="D32" s="95" t="s">
        <v>37</v>
      </c>
      <c r="E32" s="108">
        <v>0</v>
      </c>
      <c r="F32" s="107">
        <f t="shared" si="0"/>
        <v>0.64374999999999971</v>
      </c>
    </row>
    <row r="33" spans="1:6" ht="64.150000000000006" customHeight="1" x14ac:dyDescent="0.5">
      <c r="A33" s="94">
        <f t="shared" si="3"/>
        <v>5.0220000000000002</v>
      </c>
      <c r="B33" s="48" t="s">
        <v>64</v>
      </c>
      <c r="C33" s="96" t="s">
        <v>80</v>
      </c>
      <c r="D33" s="95" t="s">
        <v>37</v>
      </c>
      <c r="E33" s="108">
        <v>0</v>
      </c>
      <c r="F33" s="107">
        <f t="shared" si="0"/>
        <v>0.64374999999999971</v>
      </c>
    </row>
    <row r="34" spans="1:6" ht="41.65" customHeight="1" x14ac:dyDescent="0.5">
      <c r="A34" s="94">
        <f t="shared" si="3"/>
        <v>5.0230000000000006</v>
      </c>
      <c r="B34" s="48" t="s">
        <v>64</v>
      </c>
      <c r="C34" s="96" t="s">
        <v>81</v>
      </c>
      <c r="D34" s="95" t="s">
        <v>37</v>
      </c>
      <c r="E34" s="108">
        <v>0</v>
      </c>
      <c r="F34" s="107">
        <f t="shared" si="0"/>
        <v>0.64374999999999971</v>
      </c>
    </row>
    <row r="35" spans="1:6" ht="10.15" customHeight="1" x14ac:dyDescent="0.5">
      <c r="A35" s="142">
        <f t="shared" si="3"/>
        <v>5.0240000000000009</v>
      </c>
      <c r="B35" s="117"/>
      <c r="C35" s="143" t="s">
        <v>72</v>
      </c>
      <c r="D35" s="119" t="s">
        <v>37</v>
      </c>
      <c r="E35" s="134"/>
      <c r="F35" s="120">
        <f t="shared" si="0"/>
        <v>0.64374999999999971</v>
      </c>
    </row>
    <row r="36" spans="1:6" ht="10.15" customHeight="1" x14ac:dyDescent="0.5">
      <c r="A36" s="142">
        <f t="shared" si="3"/>
        <v>5.0250000000000012</v>
      </c>
      <c r="B36" s="117"/>
      <c r="C36" s="143" t="s">
        <v>71</v>
      </c>
      <c r="D36" s="119" t="s">
        <v>37</v>
      </c>
      <c r="E36" s="134"/>
      <c r="F36" s="120">
        <f t="shared" si="0"/>
        <v>0.64374999999999971</v>
      </c>
    </row>
    <row r="37" spans="1:6" ht="51.4" customHeight="1" x14ac:dyDescent="0.5">
      <c r="A37" s="94">
        <f t="shared" si="3"/>
        <v>5.0260000000000016</v>
      </c>
      <c r="B37" s="48" t="s">
        <v>64</v>
      </c>
      <c r="C37" s="96" t="s">
        <v>82</v>
      </c>
      <c r="D37" s="95" t="s">
        <v>37</v>
      </c>
      <c r="E37" s="108">
        <v>0</v>
      </c>
      <c r="F37" s="107">
        <f t="shared" si="0"/>
        <v>0.64374999999999971</v>
      </c>
    </row>
    <row r="38" spans="1:6" ht="10.15" customHeight="1" x14ac:dyDescent="0.5">
      <c r="A38" s="142">
        <f t="shared" si="3"/>
        <v>5.0270000000000019</v>
      </c>
      <c r="B38" s="117"/>
      <c r="C38" s="143" t="s">
        <v>73</v>
      </c>
      <c r="D38" s="119" t="s">
        <v>37</v>
      </c>
      <c r="E38" s="134"/>
      <c r="F38" s="120">
        <f t="shared" si="0"/>
        <v>0.64374999999999971</v>
      </c>
    </row>
    <row r="39" spans="1:6" ht="10.15" customHeight="1" x14ac:dyDescent="0.5">
      <c r="A39" s="142">
        <f t="shared" si="3"/>
        <v>5.0280000000000022</v>
      </c>
      <c r="B39" s="117"/>
      <c r="C39" s="143" t="s">
        <v>74</v>
      </c>
      <c r="D39" s="119" t="s">
        <v>37</v>
      </c>
      <c r="E39" s="134"/>
      <c r="F39" s="120">
        <f t="shared" si="0"/>
        <v>0.64374999999999971</v>
      </c>
    </row>
    <row r="40" spans="1:6" ht="52.15" customHeight="1" x14ac:dyDescent="0.5">
      <c r="A40" s="94">
        <f t="shared" si="3"/>
        <v>5.0290000000000026</v>
      </c>
      <c r="B40" s="48" t="s">
        <v>64</v>
      </c>
      <c r="C40" s="96" t="s">
        <v>83</v>
      </c>
      <c r="D40" s="95" t="s">
        <v>37</v>
      </c>
      <c r="E40" s="108">
        <v>0</v>
      </c>
      <c r="F40" s="107">
        <f t="shared" si="0"/>
        <v>0.64374999999999971</v>
      </c>
    </row>
    <row r="41" spans="1:6" ht="10.25" customHeight="1" x14ac:dyDescent="0.5">
      <c r="A41" s="3">
        <f>A31+0.01</f>
        <v>5.0299999999999994</v>
      </c>
      <c r="C41" s="78" t="s">
        <v>23</v>
      </c>
      <c r="E41" s="42"/>
      <c r="F41" s="52">
        <f t="shared" si="0"/>
        <v>0.64374999999999971</v>
      </c>
    </row>
    <row r="42" spans="1:6" ht="22.9" customHeight="1" x14ac:dyDescent="0.5">
      <c r="A42" s="97">
        <f t="shared" ref="A42:A43" si="4">A41+0.001</f>
        <v>5.0309999999999997</v>
      </c>
      <c r="B42" s="44" t="s">
        <v>36</v>
      </c>
      <c r="C42" s="89" t="s">
        <v>75</v>
      </c>
      <c r="D42" s="10" t="s">
        <v>25</v>
      </c>
      <c r="E42" s="42">
        <v>3</v>
      </c>
      <c r="F42" s="52">
        <f t="shared" si="0"/>
        <v>0.64374999999999971</v>
      </c>
    </row>
    <row r="43" spans="1:6" ht="31.15" customHeight="1" x14ac:dyDescent="0.5">
      <c r="A43" s="94">
        <f t="shared" si="4"/>
        <v>5.032</v>
      </c>
      <c r="B43" s="48" t="s">
        <v>64</v>
      </c>
      <c r="C43" s="96" t="s">
        <v>78</v>
      </c>
      <c r="D43" s="95" t="s">
        <v>25</v>
      </c>
      <c r="E43" s="108">
        <v>0</v>
      </c>
      <c r="F43" s="107">
        <f t="shared" si="0"/>
        <v>0.64583333333333304</v>
      </c>
    </row>
    <row r="44" spans="1:6" ht="10.25" customHeight="1" x14ac:dyDescent="0.5">
      <c r="A44" s="3">
        <f>A41+0.01</f>
        <v>5.0399999999999991</v>
      </c>
      <c r="C44" s="78" t="s">
        <v>24</v>
      </c>
      <c r="E44" s="42"/>
      <c r="F44" s="52">
        <f t="shared" si="0"/>
        <v>0.64583333333333304</v>
      </c>
    </row>
    <row r="45" spans="1:6" ht="10.25" customHeight="1" x14ac:dyDescent="0.5">
      <c r="A45" s="97">
        <f t="shared" ref="A45:A46" si="5">A44+0.001</f>
        <v>5.0409999999999995</v>
      </c>
      <c r="B45" s="44" t="s">
        <v>36</v>
      </c>
      <c r="C45" s="89" t="s">
        <v>65</v>
      </c>
      <c r="D45" s="10" t="s">
        <v>44</v>
      </c>
      <c r="E45" s="42">
        <v>3</v>
      </c>
      <c r="F45" s="52">
        <f t="shared" si="0"/>
        <v>0.64583333333333304</v>
      </c>
    </row>
    <row r="46" spans="1:6" ht="10.25" customHeight="1" x14ac:dyDescent="0.5">
      <c r="A46" s="97">
        <f t="shared" si="5"/>
        <v>5.0419999999999998</v>
      </c>
      <c r="B46" s="44" t="s">
        <v>36</v>
      </c>
      <c r="C46" s="89" t="s">
        <v>66</v>
      </c>
      <c r="D46" s="10" t="s">
        <v>44</v>
      </c>
      <c r="E46" s="42">
        <v>3</v>
      </c>
      <c r="F46" s="52">
        <f t="shared" si="0"/>
        <v>0.64791666666666636</v>
      </c>
    </row>
    <row r="47" spans="1:6" ht="10.25" customHeight="1" x14ac:dyDescent="0.5">
      <c r="A47" s="3">
        <f>A44+0.01</f>
        <v>5.0499999999999989</v>
      </c>
      <c r="B47" s="13"/>
      <c r="C47" s="78" t="s">
        <v>26</v>
      </c>
      <c r="E47" s="42"/>
      <c r="F47" s="52">
        <f t="shared" si="0"/>
        <v>0.64999999999999969</v>
      </c>
    </row>
    <row r="48" spans="1:6" ht="47.65" customHeight="1" x14ac:dyDescent="0.5">
      <c r="A48" s="94">
        <f>A47+0.001</f>
        <v>5.0509999999999993</v>
      </c>
      <c r="B48" s="48" t="s">
        <v>64</v>
      </c>
      <c r="C48" s="96" t="s">
        <v>94</v>
      </c>
      <c r="D48" s="95" t="s">
        <v>93</v>
      </c>
      <c r="E48" s="131">
        <v>0</v>
      </c>
      <c r="F48" s="107">
        <f t="shared" si="0"/>
        <v>0.64999999999999969</v>
      </c>
    </row>
    <row r="49" spans="1:6" ht="10.25" customHeight="1" x14ac:dyDescent="0.5">
      <c r="A49" s="80"/>
      <c r="E49" s="132"/>
      <c r="F49" s="52">
        <f t="shared" si="0"/>
        <v>0.64999999999999969</v>
      </c>
    </row>
    <row r="50" spans="1:6" ht="10.25" customHeight="1" x14ac:dyDescent="0.5">
      <c r="A50" s="33"/>
      <c r="B50" s="111"/>
      <c r="C50" s="59" t="s">
        <v>42</v>
      </c>
      <c r="D50" s="60"/>
      <c r="E50" s="133">
        <v>5</v>
      </c>
      <c r="F50" s="52">
        <f t="shared" si="0"/>
        <v>0.64999999999999969</v>
      </c>
    </row>
    <row r="51" spans="1:6" ht="10.25" customHeight="1" x14ac:dyDescent="0.5">
      <c r="A51" s="31"/>
      <c r="B51" s="32"/>
      <c r="E51" s="132"/>
      <c r="F51" s="52">
        <f t="shared" si="0"/>
        <v>0.6534722222222219</v>
      </c>
    </row>
    <row r="52" spans="1:6" ht="10.25" customHeight="1" x14ac:dyDescent="0.5">
      <c r="A52" s="3">
        <v>6</v>
      </c>
      <c r="B52" s="10"/>
      <c r="C52" s="2" t="s">
        <v>49</v>
      </c>
      <c r="D52" s="4"/>
      <c r="E52" s="42"/>
      <c r="F52" s="52">
        <f t="shared" si="0"/>
        <v>0.6534722222222219</v>
      </c>
    </row>
    <row r="53" spans="1:6" s="53" customFormat="1" ht="10.25" customHeight="1" x14ac:dyDescent="0.5">
      <c r="A53" s="3">
        <f t="shared" ref="A53:A60" si="6">A52+0.01</f>
        <v>6.01</v>
      </c>
      <c r="C53" s="78" t="s">
        <v>23</v>
      </c>
      <c r="E53" s="42"/>
      <c r="F53" s="52">
        <f t="shared" si="0"/>
        <v>0.6534722222222219</v>
      </c>
    </row>
    <row r="54" spans="1:6" s="53" customFormat="1" ht="44.25" customHeight="1" x14ac:dyDescent="0.5">
      <c r="A54" s="94">
        <f t="shared" ref="A54" si="7">A53+0.001</f>
        <v>6.0110000000000001</v>
      </c>
      <c r="B54" s="95" t="s">
        <v>67</v>
      </c>
      <c r="C54" s="96" t="s">
        <v>77</v>
      </c>
      <c r="D54" s="95" t="s">
        <v>25</v>
      </c>
      <c r="E54" s="108">
        <v>0</v>
      </c>
      <c r="F54" s="107">
        <f t="shared" si="0"/>
        <v>0.6534722222222219</v>
      </c>
    </row>
    <row r="55" spans="1:6" s="53" customFormat="1" ht="10.25" customHeight="1" x14ac:dyDescent="0.5">
      <c r="A55" s="3">
        <f>A53+0.01</f>
        <v>6.02</v>
      </c>
      <c r="B55" s="112"/>
      <c r="C55" s="78" t="s">
        <v>24</v>
      </c>
      <c r="D55" s="98"/>
      <c r="E55" s="98"/>
      <c r="F55" s="52">
        <f t="shared" si="0"/>
        <v>0.6534722222222219</v>
      </c>
    </row>
    <row r="56" spans="1:6" s="53" customFormat="1" ht="49.9" customHeight="1" x14ac:dyDescent="0.5">
      <c r="A56" s="94">
        <f>A55+0.001</f>
        <v>6.0209999999999999</v>
      </c>
      <c r="B56" s="95" t="s">
        <v>67</v>
      </c>
      <c r="C56" s="96" t="s">
        <v>68</v>
      </c>
      <c r="D56" s="95" t="s">
        <v>44</v>
      </c>
      <c r="E56" s="131">
        <v>0</v>
      </c>
      <c r="F56" s="107">
        <f t="shared" si="0"/>
        <v>0.6534722222222219</v>
      </c>
    </row>
    <row r="57" spans="1:6" s="53" customFormat="1" ht="10.25" customHeight="1" x14ac:dyDescent="0.5">
      <c r="A57" s="116">
        <f>A55+0.01</f>
        <v>6.0299999999999994</v>
      </c>
      <c r="B57" s="121"/>
      <c r="C57" s="122" t="s">
        <v>26</v>
      </c>
      <c r="D57" s="119" t="s">
        <v>54</v>
      </c>
      <c r="E57" s="134"/>
      <c r="F57" s="120">
        <f t="shared" si="0"/>
        <v>0.6534722222222219</v>
      </c>
    </row>
    <row r="58" spans="1:6" ht="10.25" customHeight="1" x14ac:dyDescent="0.5">
      <c r="A58" s="3">
        <f t="shared" si="6"/>
        <v>6.0399999999999991</v>
      </c>
      <c r="B58" s="112" t="s">
        <v>7</v>
      </c>
      <c r="C58" s="78" t="s">
        <v>20</v>
      </c>
      <c r="D58" s="10" t="s">
        <v>55</v>
      </c>
      <c r="E58" s="42"/>
      <c r="F58" s="52">
        <f t="shared" si="0"/>
        <v>0.6534722222222219</v>
      </c>
    </row>
    <row r="59" spans="1:6" ht="10.25" customHeight="1" x14ac:dyDescent="0.5">
      <c r="A59" s="3">
        <f t="shared" si="6"/>
        <v>6.0499999999999989</v>
      </c>
      <c r="B59" s="112" t="s">
        <v>7</v>
      </c>
      <c r="C59" s="78" t="s">
        <v>21</v>
      </c>
      <c r="D59" s="10" t="s">
        <v>63</v>
      </c>
      <c r="E59" s="127"/>
      <c r="F59" s="52">
        <f t="shared" si="0"/>
        <v>0.6534722222222219</v>
      </c>
    </row>
    <row r="60" spans="1:6" ht="10.25" customHeight="1" x14ac:dyDescent="0.5">
      <c r="A60" s="3">
        <f t="shared" si="6"/>
        <v>6.0599999999999987</v>
      </c>
      <c r="B60" s="112" t="s">
        <v>7</v>
      </c>
      <c r="C60" s="78" t="s">
        <v>28</v>
      </c>
      <c r="D60" s="10" t="s">
        <v>40</v>
      </c>
      <c r="E60" s="133"/>
      <c r="F60" s="52">
        <f t="shared" si="0"/>
        <v>0.6534722222222219</v>
      </c>
    </row>
    <row r="61" spans="1:6" ht="10.25" customHeight="1" x14ac:dyDescent="0.5">
      <c r="A61" s="3">
        <f>A60+0.01</f>
        <v>6.0699999999999985</v>
      </c>
      <c r="B61" s="112" t="s">
        <v>7</v>
      </c>
      <c r="C61" s="78" t="s">
        <v>22</v>
      </c>
      <c r="D61" s="10" t="s">
        <v>37</v>
      </c>
      <c r="E61" s="42"/>
      <c r="F61" s="52">
        <f t="shared" si="0"/>
        <v>0.6534722222222219</v>
      </c>
    </row>
    <row r="62" spans="1:6" ht="10.25" customHeight="1" x14ac:dyDescent="0.5">
      <c r="A62" s="74"/>
      <c r="B62" s="113"/>
      <c r="E62" s="135"/>
      <c r="F62" s="52">
        <f t="shared" si="0"/>
        <v>0.6534722222222219</v>
      </c>
    </row>
    <row r="63" spans="1:6" ht="10.25" customHeight="1" x14ac:dyDescent="0.5">
      <c r="A63" s="31"/>
      <c r="B63" s="32"/>
      <c r="C63" s="75"/>
      <c r="D63" s="32"/>
      <c r="E63" s="76"/>
      <c r="F63" s="52">
        <f t="shared" si="0"/>
        <v>0.6534722222222219</v>
      </c>
    </row>
    <row r="64" spans="1:6" ht="19.5" customHeight="1" x14ac:dyDescent="0.5">
      <c r="A64" s="3">
        <v>7</v>
      </c>
      <c r="B64" s="10"/>
      <c r="C64" s="2" t="s">
        <v>41</v>
      </c>
      <c r="D64" s="5"/>
      <c r="E64" s="43"/>
      <c r="F64" s="52">
        <f t="shared" si="0"/>
        <v>0.6534722222222219</v>
      </c>
    </row>
    <row r="65" spans="1:6" ht="10.25" customHeight="1" x14ac:dyDescent="0.5">
      <c r="A65" s="3">
        <f t="shared" ref="A65" si="8">A64+0.01</f>
        <v>7.01</v>
      </c>
      <c r="B65" s="10"/>
      <c r="C65" s="78" t="s">
        <v>28</v>
      </c>
      <c r="D65" s="10" t="s">
        <v>40</v>
      </c>
      <c r="E65" s="73"/>
      <c r="F65" s="52">
        <f t="shared" si="0"/>
        <v>0.6534722222222219</v>
      </c>
    </row>
    <row r="66" spans="1:6" ht="10.25" customHeight="1" x14ac:dyDescent="0.5">
      <c r="A66" s="3">
        <f t="shared" ref="A66:A76" si="9">A65+0.01</f>
        <v>7.02</v>
      </c>
      <c r="B66" s="10"/>
      <c r="C66" s="81" t="s">
        <v>29</v>
      </c>
      <c r="D66" s="10" t="s">
        <v>6</v>
      </c>
      <c r="E66" s="136"/>
      <c r="F66" s="52">
        <f t="shared" si="0"/>
        <v>0.6534722222222219</v>
      </c>
    </row>
    <row r="67" spans="1:6" ht="10.25" customHeight="1" x14ac:dyDescent="0.5">
      <c r="A67" s="3">
        <f>A66+0.01</f>
        <v>7.0299999999999994</v>
      </c>
      <c r="B67" s="10"/>
      <c r="C67" s="78" t="s">
        <v>22</v>
      </c>
      <c r="E67" s="42"/>
      <c r="F67" s="52">
        <f t="shared" si="0"/>
        <v>0.6534722222222219</v>
      </c>
    </row>
    <row r="68" spans="1:6" ht="53.25" customHeight="1" x14ac:dyDescent="0.5">
      <c r="A68" s="94">
        <f t="shared" ref="A68:A73" si="10">A67+0.001</f>
        <v>7.0309999999999997</v>
      </c>
      <c r="B68" s="48" t="s">
        <v>64</v>
      </c>
      <c r="C68" s="109" t="s">
        <v>84</v>
      </c>
      <c r="D68" s="95" t="s">
        <v>37</v>
      </c>
      <c r="E68" s="108">
        <v>0</v>
      </c>
      <c r="F68" s="107">
        <f t="shared" si="0"/>
        <v>0.6534722222222219</v>
      </c>
    </row>
    <row r="69" spans="1:6" ht="73.900000000000006" customHeight="1" x14ac:dyDescent="0.5">
      <c r="A69" s="94">
        <f t="shared" si="10"/>
        <v>7.032</v>
      </c>
      <c r="B69" s="48" t="s">
        <v>64</v>
      </c>
      <c r="C69" s="109" t="s">
        <v>86</v>
      </c>
      <c r="D69" s="95" t="s">
        <v>37</v>
      </c>
      <c r="E69" s="108">
        <v>0</v>
      </c>
      <c r="F69" s="107">
        <f t="shared" si="0"/>
        <v>0.6534722222222219</v>
      </c>
    </row>
    <row r="70" spans="1:6" ht="75" customHeight="1" x14ac:dyDescent="0.5">
      <c r="A70" s="94">
        <f t="shared" si="10"/>
        <v>7.0330000000000004</v>
      </c>
      <c r="B70" s="48" t="s">
        <v>64</v>
      </c>
      <c r="C70" s="109" t="s">
        <v>87</v>
      </c>
      <c r="D70" s="95" t="s">
        <v>37</v>
      </c>
      <c r="E70" s="108">
        <v>0</v>
      </c>
      <c r="F70" s="107">
        <f t="shared" si="0"/>
        <v>0.6534722222222219</v>
      </c>
    </row>
    <row r="71" spans="1:6" ht="44.25" customHeight="1" x14ac:dyDescent="0.5">
      <c r="A71" s="94">
        <f>A70+0.001</f>
        <v>7.0340000000000007</v>
      </c>
      <c r="B71" s="48" t="s">
        <v>17</v>
      </c>
      <c r="C71" s="109" t="s">
        <v>88</v>
      </c>
      <c r="D71" s="95" t="s">
        <v>37</v>
      </c>
      <c r="E71" s="108">
        <v>3</v>
      </c>
      <c r="F71" s="107">
        <f t="shared" si="0"/>
        <v>0.6534722222222219</v>
      </c>
    </row>
    <row r="72" spans="1:6" ht="45" customHeight="1" x14ac:dyDescent="0.5">
      <c r="A72" s="94">
        <f t="shared" si="10"/>
        <v>7.035000000000001</v>
      </c>
      <c r="B72" s="48" t="s">
        <v>17</v>
      </c>
      <c r="C72" s="109" t="s">
        <v>89</v>
      </c>
      <c r="D72" s="95" t="s">
        <v>37</v>
      </c>
      <c r="E72" s="108">
        <v>0</v>
      </c>
      <c r="F72" s="107">
        <f t="shared" si="0"/>
        <v>0.65555555555555522</v>
      </c>
    </row>
    <row r="73" spans="1:6" ht="127.15" customHeight="1" x14ac:dyDescent="0.5">
      <c r="A73" s="94">
        <f t="shared" si="10"/>
        <v>7.0360000000000014</v>
      </c>
      <c r="B73" s="48" t="s">
        <v>64</v>
      </c>
      <c r="C73" s="109" t="s">
        <v>85</v>
      </c>
      <c r="D73" s="95" t="s">
        <v>37</v>
      </c>
      <c r="E73" s="108">
        <v>0</v>
      </c>
      <c r="F73" s="107">
        <f t="shared" si="0"/>
        <v>0.65555555555555522</v>
      </c>
    </row>
    <row r="74" spans="1:6" ht="10.25" customHeight="1" x14ac:dyDescent="0.5">
      <c r="A74" s="116">
        <f>A67+0.01</f>
        <v>7.0399999999999991</v>
      </c>
      <c r="B74" s="117"/>
      <c r="C74" s="118" t="s">
        <v>23</v>
      </c>
      <c r="D74" s="119" t="s">
        <v>25</v>
      </c>
      <c r="E74" s="134"/>
      <c r="F74" s="120">
        <f>F72+TIME(0,E72,0)</f>
        <v>0.65555555555555522</v>
      </c>
    </row>
    <row r="75" spans="1:6" ht="10.25" customHeight="1" x14ac:dyDescent="0.5">
      <c r="A75" s="3">
        <f t="shared" si="9"/>
        <v>7.0499999999999989</v>
      </c>
      <c r="B75" s="44" t="s">
        <v>36</v>
      </c>
      <c r="C75" s="78" t="s">
        <v>24</v>
      </c>
      <c r="D75" s="10" t="s">
        <v>44</v>
      </c>
      <c r="E75" s="42"/>
      <c r="F75" s="52">
        <f t="shared" si="0"/>
        <v>0.65555555555555522</v>
      </c>
    </row>
    <row r="76" spans="1:6" ht="10.25" customHeight="1" x14ac:dyDescent="0.5">
      <c r="A76" s="3">
        <f t="shared" si="9"/>
        <v>7.0599999999999987</v>
      </c>
      <c r="B76" s="44" t="s">
        <v>36</v>
      </c>
      <c r="C76" s="78" t="s">
        <v>26</v>
      </c>
      <c r="D76" s="10" t="s">
        <v>54</v>
      </c>
      <c r="E76" s="42"/>
      <c r="F76" s="52">
        <f t="shared" si="0"/>
        <v>0.65555555555555522</v>
      </c>
    </row>
    <row r="77" spans="1:6" ht="10.25" customHeight="1" x14ac:dyDescent="0.5">
      <c r="A77" s="3">
        <f>A76+0.01</f>
        <v>7.0699999999999985</v>
      </c>
      <c r="B77" s="10"/>
      <c r="C77" s="78" t="s">
        <v>20</v>
      </c>
      <c r="E77" s="42"/>
      <c r="F77" s="52">
        <f t="shared" si="0"/>
        <v>0.65555555555555522</v>
      </c>
    </row>
    <row r="78" spans="1:6" ht="20.25" customHeight="1" x14ac:dyDescent="0.5">
      <c r="A78" s="97">
        <f t="shared" ref="A78" si="11">A77+0.001</f>
        <v>7.0709999999999988</v>
      </c>
      <c r="B78" s="44" t="s">
        <v>36</v>
      </c>
      <c r="C78" s="89" t="s">
        <v>70</v>
      </c>
      <c r="D78" s="10" t="s">
        <v>55</v>
      </c>
      <c r="E78" s="42">
        <v>5</v>
      </c>
      <c r="F78" s="52">
        <f t="shared" si="0"/>
        <v>0.65555555555555522</v>
      </c>
    </row>
    <row r="79" spans="1:6" ht="10.25" customHeight="1" x14ac:dyDescent="0.5">
      <c r="A79" s="3">
        <f>A77+0.01</f>
        <v>7.0799999999999983</v>
      </c>
      <c r="B79" s="77"/>
      <c r="C79" s="78" t="s">
        <v>21</v>
      </c>
      <c r="D79" s="10" t="s">
        <v>63</v>
      </c>
      <c r="E79" s="42"/>
      <c r="F79" s="52">
        <f t="shared" ref="F79:F101" si="12">F78+TIME(0,E78,0)</f>
        <v>0.65902777777777743</v>
      </c>
    </row>
    <row r="80" spans="1:6" ht="10.25" customHeight="1" x14ac:dyDescent="0.5">
      <c r="A80" s="3"/>
      <c r="E80" s="42"/>
      <c r="F80" s="52">
        <f t="shared" si="12"/>
        <v>0.65902777777777743</v>
      </c>
    </row>
    <row r="81" spans="1:9" ht="10.25" customHeight="1" x14ac:dyDescent="0.5">
      <c r="A81" s="3"/>
      <c r="B81" s="13"/>
      <c r="C81" s="13"/>
      <c r="D81" s="13"/>
      <c r="E81" s="42"/>
      <c r="F81" s="52">
        <f t="shared" si="12"/>
        <v>0.65902777777777743</v>
      </c>
    </row>
    <row r="82" spans="1:9" ht="10.25" customHeight="1" x14ac:dyDescent="0.5">
      <c r="A82" s="3">
        <v>8</v>
      </c>
      <c r="B82" s="10"/>
      <c r="C82" s="2" t="s">
        <v>13</v>
      </c>
      <c r="D82" s="4"/>
      <c r="E82" s="72"/>
      <c r="F82" s="52">
        <f t="shared" si="12"/>
        <v>0.65902777777777743</v>
      </c>
      <c r="I82" s="6"/>
    </row>
    <row r="83" spans="1:9" ht="10.25" customHeight="1" x14ac:dyDescent="0.5">
      <c r="A83" s="3">
        <f t="shared" ref="A83" si="13">A82+0.01</f>
        <v>8.01</v>
      </c>
      <c r="B83" s="10" t="s">
        <v>9</v>
      </c>
      <c r="C83" s="2" t="s">
        <v>32</v>
      </c>
      <c r="D83" s="10"/>
      <c r="E83" s="42"/>
      <c r="F83" s="52">
        <f t="shared" si="12"/>
        <v>0.65902777777777743</v>
      </c>
      <c r="I83" s="6"/>
    </row>
    <row r="84" spans="1:9" ht="10.25" customHeight="1" x14ac:dyDescent="0.5">
      <c r="A84" s="3">
        <f>A83+0.01</f>
        <v>8.02</v>
      </c>
      <c r="B84" s="10"/>
      <c r="C84" s="2" t="s">
        <v>30</v>
      </c>
      <c r="D84" s="10"/>
      <c r="E84" s="42"/>
      <c r="F84" s="52">
        <f t="shared" si="12"/>
        <v>0.65902777777777743</v>
      </c>
      <c r="I84" s="6"/>
    </row>
    <row r="85" spans="1:9" ht="10.25" customHeight="1" x14ac:dyDescent="0.5">
      <c r="A85" s="11">
        <f>A84+0.001</f>
        <v>8.020999999999999</v>
      </c>
      <c r="B85" s="10" t="s">
        <v>9</v>
      </c>
      <c r="C85" s="87" t="s">
        <v>43</v>
      </c>
      <c r="D85" s="44" t="s">
        <v>59</v>
      </c>
      <c r="E85" s="42">
        <v>3</v>
      </c>
      <c r="F85" s="52">
        <f t="shared" si="12"/>
        <v>0.65902777777777743</v>
      </c>
      <c r="I85" s="6"/>
    </row>
    <row r="86" spans="1:9" ht="10.25" customHeight="1" x14ac:dyDescent="0.5">
      <c r="A86" s="11">
        <f>A85+0.001</f>
        <v>8.0219999999999985</v>
      </c>
      <c r="B86" s="10" t="s">
        <v>9</v>
      </c>
      <c r="C86" s="87" t="s">
        <v>38</v>
      </c>
      <c r="D86" s="44" t="s">
        <v>37</v>
      </c>
      <c r="E86" s="42">
        <v>3</v>
      </c>
      <c r="F86" s="52">
        <f t="shared" si="12"/>
        <v>0.66111111111111076</v>
      </c>
      <c r="I86" s="6"/>
    </row>
    <row r="87" spans="1:9" ht="10.25" customHeight="1" x14ac:dyDescent="0.5">
      <c r="A87" s="11">
        <f>A86+0.001</f>
        <v>8.0229999999999979</v>
      </c>
      <c r="B87" s="10" t="s">
        <v>9</v>
      </c>
      <c r="C87" s="88" t="s">
        <v>39</v>
      </c>
      <c r="D87" s="45" t="s">
        <v>44</v>
      </c>
      <c r="E87" s="42">
        <v>3</v>
      </c>
      <c r="F87" s="52">
        <f t="shared" si="12"/>
        <v>0.66319444444444409</v>
      </c>
      <c r="I87" s="6"/>
    </row>
    <row r="88" spans="1:9" ht="10.25" customHeight="1" x14ac:dyDescent="0.5">
      <c r="A88" s="11">
        <f>A87+0.001</f>
        <v>8.0239999999999974</v>
      </c>
      <c r="B88" s="10" t="s">
        <v>9</v>
      </c>
      <c r="C88" s="88" t="s">
        <v>48</v>
      </c>
      <c r="D88" s="45" t="s">
        <v>57</v>
      </c>
      <c r="E88" s="42">
        <v>3</v>
      </c>
      <c r="F88" s="52">
        <f t="shared" si="12"/>
        <v>0.66527777777777741</v>
      </c>
      <c r="I88" s="6"/>
    </row>
    <row r="89" spans="1:9" ht="10.25" customHeight="1" x14ac:dyDescent="0.5">
      <c r="A89" s="9">
        <f>A84+0.01</f>
        <v>8.0299999999999994</v>
      </c>
      <c r="B89" s="44"/>
      <c r="C89" s="34" t="s">
        <v>31</v>
      </c>
      <c r="D89" s="35"/>
      <c r="E89" s="130"/>
      <c r="F89" s="52">
        <f t="shared" si="12"/>
        <v>0.66736111111111074</v>
      </c>
      <c r="I89" s="6"/>
    </row>
    <row r="90" spans="1:9" ht="10.25" customHeight="1" x14ac:dyDescent="0.5">
      <c r="A90" s="11">
        <f t="shared" ref="A90:A94" si="14">A89+0.001</f>
        <v>8.0309999999999988</v>
      </c>
      <c r="B90" s="44" t="s">
        <v>9</v>
      </c>
      <c r="C90" s="89" t="s">
        <v>33</v>
      </c>
      <c r="D90" s="10" t="s">
        <v>58</v>
      </c>
      <c r="E90" s="130"/>
      <c r="F90" s="52">
        <f t="shared" si="12"/>
        <v>0.66736111111111074</v>
      </c>
      <c r="I90" s="6"/>
    </row>
    <row r="91" spans="1:9" ht="10.25" customHeight="1" x14ac:dyDescent="0.5">
      <c r="A91" s="11">
        <f>A90+0.001</f>
        <v>8.0319999999999983</v>
      </c>
      <c r="B91" s="10" t="s">
        <v>9</v>
      </c>
      <c r="C91" s="89" t="s">
        <v>34</v>
      </c>
      <c r="D91" s="10" t="s">
        <v>27</v>
      </c>
      <c r="E91" s="127">
        <v>2</v>
      </c>
      <c r="F91" s="52">
        <f t="shared" si="12"/>
        <v>0.66736111111111074</v>
      </c>
      <c r="I91" s="6"/>
    </row>
    <row r="92" spans="1:9" ht="10.25" customHeight="1" x14ac:dyDescent="0.5">
      <c r="A92" s="11">
        <f t="shared" si="14"/>
        <v>8.0329999999999977</v>
      </c>
      <c r="B92" s="86" t="s">
        <v>9</v>
      </c>
      <c r="C92" s="90" t="s">
        <v>14</v>
      </c>
      <c r="D92" s="47" t="s">
        <v>11</v>
      </c>
      <c r="E92" s="42">
        <v>5</v>
      </c>
      <c r="F92" s="52">
        <f t="shared" si="12"/>
        <v>0.66874999999999962</v>
      </c>
    </row>
    <row r="93" spans="1:9" ht="10.25" customHeight="1" x14ac:dyDescent="0.5">
      <c r="A93" s="11">
        <f t="shared" si="14"/>
        <v>8.0339999999999971</v>
      </c>
      <c r="B93" s="114" t="s">
        <v>9</v>
      </c>
      <c r="C93" s="87" t="s">
        <v>19</v>
      </c>
      <c r="D93" s="44" t="s">
        <v>15</v>
      </c>
      <c r="E93" s="137">
        <v>0</v>
      </c>
      <c r="F93" s="52">
        <f t="shared" si="12"/>
        <v>0.67222222222222183</v>
      </c>
    </row>
    <row r="94" spans="1:9" ht="10.25" customHeight="1" x14ac:dyDescent="0.5">
      <c r="A94" s="36">
        <f t="shared" si="14"/>
        <v>8.0349999999999966</v>
      </c>
      <c r="B94" s="115" t="s">
        <v>17</v>
      </c>
      <c r="C94" s="79" t="s">
        <v>18</v>
      </c>
      <c r="D94" s="48" t="s">
        <v>15</v>
      </c>
      <c r="E94" s="108">
        <v>0</v>
      </c>
      <c r="F94" s="107">
        <f t="shared" si="12"/>
        <v>0.67222222222222183</v>
      </c>
    </row>
    <row r="95" spans="1:9" ht="11.65" customHeight="1" x14ac:dyDescent="0.5">
      <c r="A95" s="3">
        <f>A89+0.01</f>
        <v>8.0399999999999991</v>
      </c>
      <c r="B95" s="86" t="s">
        <v>9</v>
      </c>
      <c r="C95" s="64" t="s">
        <v>60</v>
      </c>
      <c r="D95" s="44" t="s">
        <v>11</v>
      </c>
      <c r="E95" s="42">
        <v>5</v>
      </c>
      <c r="F95" s="52">
        <f t="shared" si="12"/>
        <v>0.67222222222222183</v>
      </c>
    </row>
    <row r="96" spans="1:9" ht="11.45" customHeight="1" x14ac:dyDescent="0.5">
      <c r="A96" s="3">
        <f t="shared" ref="A96:A98" si="15">A95+0.01</f>
        <v>8.0499999999999989</v>
      </c>
      <c r="B96" s="44" t="s">
        <v>9</v>
      </c>
      <c r="C96" s="70" t="s">
        <v>69</v>
      </c>
      <c r="D96" s="44" t="s">
        <v>11</v>
      </c>
      <c r="E96" s="42">
        <v>5</v>
      </c>
      <c r="F96" s="52">
        <f t="shared" si="12"/>
        <v>0.67569444444444404</v>
      </c>
    </row>
    <row r="97" spans="1:6" ht="10.25" customHeight="1" x14ac:dyDescent="0.5">
      <c r="A97" s="3">
        <f>A96+0.01</f>
        <v>8.0599999999999987</v>
      </c>
      <c r="B97" s="44" t="s">
        <v>9</v>
      </c>
      <c r="C97" s="70" t="s">
        <v>46</v>
      </c>
      <c r="D97" s="44" t="s">
        <v>15</v>
      </c>
      <c r="E97" s="42">
        <v>5</v>
      </c>
      <c r="F97" s="52">
        <f t="shared" si="12"/>
        <v>0.67916666666666625</v>
      </c>
    </row>
    <row r="98" spans="1:6" ht="10.25" customHeight="1" x14ac:dyDescent="0.5">
      <c r="A98" s="3">
        <f t="shared" si="15"/>
        <v>8.0699999999999985</v>
      </c>
      <c r="B98" s="45" t="s">
        <v>51</v>
      </c>
      <c r="C98" s="71" t="s">
        <v>53</v>
      </c>
      <c r="D98" s="44" t="s">
        <v>6</v>
      </c>
      <c r="E98" s="42">
        <v>1</v>
      </c>
      <c r="F98" s="52">
        <f t="shared" si="12"/>
        <v>0.68263888888888846</v>
      </c>
    </row>
    <row r="99" spans="1:6" ht="10.25" customHeight="1" x14ac:dyDescent="0.5">
      <c r="A99" s="9"/>
      <c r="B99" s="61"/>
      <c r="C99" s="71"/>
      <c r="D99" s="45"/>
      <c r="E99" s="128"/>
      <c r="F99" s="52">
        <f t="shared" si="12"/>
        <v>0.6833333333333329</v>
      </c>
    </row>
    <row r="100" spans="1:6" ht="10.25" customHeight="1" x14ac:dyDescent="0.5">
      <c r="A100" s="3">
        <v>9</v>
      </c>
      <c r="B100" s="5"/>
      <c r="C100" s="70" t="s">
        <v>52</v>
      </c>
      <c r="D100" s="44" t="s">
        <v>6</v>
      </c>
      <c r="E100" s="42"/>
      <c r="F100" s="52">
        <f t="shared" si="12"/>
        <v>0.6833333333333329</v>
      </c>
    </row>
    <row r="101" spans="1:6" ht="10.25" customHeight="1" x14ac:dyDescent="0.5">
      <c r="A101" s="7"/>
      <c r="B101" s="62"/>
      <c r="C101" s="63"/>
      <c r="D101" s="37"/>
      <c r="E101" s="6"/>
      <c r="F101" s="52">
        <f t="shared" si="12"/>
        <v>0.6833333333333329</v>
      </c>
    </row>
    <row r="102" spans="1:6" s="6" customFormat="1" ht="11.45" customHeight="1" x14ac:dyDescent="0.5">
      <c r="A102" s="65">
        <v>10</v>
      </c>
      <c r="B102" s="66"/>
      <c r="C102" s="67" t="s">
        <v>16</v>
      </c>
      <c r="D102" s="68" t="s">
        <v>6</v>
      </c>
      <c r="E102" s="138">
        <v>0</v>
      </c>
      <c r="F102" s="69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2024-03-15T16:29:30Z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