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d.docs.live.net/a76b78698ac40a99/IEEE/802/Meetings/23_03/"/>
    </mc:Choice>
  </mc:AlternateContent>
  <xr:revisionPtr revIDLastSave="0" documentId="8_{34A894C0-98FC-4693-A0E0-CF2E3FA83BC1}" xr6:coauthVersionLast="47" xr6:coauthVersionMax="47" xr10:uidLastSave="{00000000-0000-0000-0000-000000000000}"/>
  <bookViews>
    <workbookView xWindow="-24840" yWindow="675" windowWidth="22620" windowHeight="30000" xr2:uid="{00000000-000D-0000-FFFF-FFFF00000000}"/>
  </bookViews>
  <sheets>
    <sheet name="EC_Closing_Agenda" sheetId="1" r:id="rId1"/>
  </sheets>
  <definedNames>
    <definedName name="_xlnm.Print_Area" localSheetId="0">EC_Closing_Agenda!$A$1:$F$103</definedName>
    <definedName name="Print_Area_MI">EC_Closing_Agenda!$A$1:$E$21</definedName>
    <definedName name="PRINT_AREA_MI_1">EC_Closing_Agenda!$A$1:$E$21</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9" i="1" l="1"/>
  <c r="A46" i="1" l="1"/>
  <c r="A47" i="1"/>
  <c r="A48" i="1" s="1"/>
  <c r="F8" i="1"/>
  <c r="A81" i="1" l="1"/>
  <c r="F9" i="1" l="1"/>
  <c r="A22" i="1"/>
  <c r="A23" i="1" s="1"/>
  <c r="A24" i="1" s="1"/>
  <c r="A82" i="1"/>
  <c r="A59" i="1"/>
  <c r="A60" i="1" s="1"/>
  <c r="A61" i="1" s="1"/>
  <c r="A62" i="1" s="1"/>
  <c r="A14" i="1"/>
  <c r="A12" i="1"/>
  <c r="A9" i="1"/>
  <c r="A10" i="1" s="1"/>
  <c r="A8" i="1"/>
  <c r="F11" i="1" l="1"/>
  <c r="F10" i="1"/>
  <c r="A15" i="1"/>
  <c r="A16" i="1" s="1"/>
  <c r="A17" i="1" s="1"/>
  <c r="A18" i="1" s="1"/>
  <c r="A19" i="1" s="1"/>
  <c r="A63" i="1"/>
  <c r="A49" i="1"/>
  <c r="A50" i="1" s="1"/>
  <c r="A25" i="1"/>
  <c r="A86" i="1"/>
  <c r="A92" i="1" s="1"/>
  <c r="A93" i="1" s="1"/>
  <c r="A94" i="1" s="1"/>
  <c r="A83" i="1"/>
  <c r="A84" i="1" s="1"/>
  <c r="A85" i="1" s="1"/>
  <c r="A54" i="1" l="1"/>
  <c r="A51" i="1"/>
  <c r="A52" i="1" s="1"/>
  <c r="A53" i="1" s="1"/>
  <c r="A27" i="1"/>
  <c r="A26" i="1"/>
  <c r="A95" i="1"/>
  <c r="A64" i="1"/>
  <c r="A65" i="1" s="1"/>
  <c r="A66" i="1" s="1"/>
  <c r="A28" i="1"/>
  <c r="A29" i="1" s="1"/>
  <c r="A30" i="1" s="1"/>
  <c r="A31" i="1" s="1"/>
  <c r="A32" i="1" s="1"/>
  <c r="A33" i="1" s="1"/>
  <c r="A34" i="1" s="1"/>
  <c r="A35" i="1" s="1"/>
  <c r="A36" i="1" s="1"/>
  <c r="A37" i="1" s="1"/>
  <c r="A38" i="1" s="1"/>
  <c r="A39" i="1" s="1"/>
  <c r="F12" i="1"/>
  <c r="A87" i="1"/>
  <c r="A88" i="1" s="1"/>
  <c r="A56" i="1" l="1"/>
  <c r="A55" i="1"/>
  <c r="A76" i="1"/>
  <c r="A77" i="1" s="1"/>
  <c r="A67" i="1"/>
  <c r="A68" i="1" s="1"/>
  <c r="A69" i="1" s="1"/>
  <c r="A70" i="1" s="1"/>
  <c r="A71" i="1" s="1"/>
  <c r="A72" i="1" s="1"/>
  <c r="A73" i="1" s="1"/>
  <c r="A74" i="1" s="1"/>
  <c r="A75" i="1" s="1"/>
  <c r="A40" i="1"/>
  <c r="A41" i="1" s="1"/>
  <c r="F13" i="1"/>
  <c r="F14" i="1" s="1"/>
  <c r="F15" i="1" s="1"/>
  <c r="F16" i="1" s="1"/>
  <c r="F17" i="1" s="1"/>
  <c r="F18" i="1" s="1"/>
  <c r="F19" i="1" s="1"/>
  <c r="A89" i="1"/>
  <c r="A90" i="1" s="1"/>
  <c r="A91" i="1" s="1"/>
  <c r="F20" i="1" l="1"/>
  <c r="F21" i="1" s="1"/>
  <c r="F22" i="1" s="1"/>
  <c r="F23" i="1" s="1"/>
  <c r="F24" i="1" s="1"/>
  <c r="F25" i="1" s="1"/>
  <c r="F26" i="1" l="1"/>
  <c r="F27" i="1" s="1"/>
  <c r="F28" i="1" s="1"/>
  <c r="F29" i="1" l="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l="1"/>
  <c r="F52" i="1" l="1"/>
  <c r="F53" i="1" s="1"/>
  <c r="F54" i="1" s="1"/>
  <c r="F55" i="1" s="1"/>
  <c r="F56" i="1" l="1"/>
  <c r="F57" i="1" s="1"/>
  <c r="F58" i="1" s="1"/>
  <c r="F59" i="1" s="1"/>
  <c r="F60" i="1" l="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l="1"/>
  <c r="F87" i="1" s="1"/>
  <c r="F88" i="1" s="1"/>
  <c r="F89" i="1" s="1"/>
  <c r="F90" i="1" s="1"/>
  <c r="F91" i="1" s="1"/>
  <c r="F92" i="1" s="1"/>
  <c r="F93" i="1" s="1"/>
  <c r="F94" i="1" s="1"/>
  <c r="F95" i="1" s="1"/>
  <c r="F96" i="1" s="1"/>
  <c r="F97" i="1" s="1"/>
  <c r="F98" i="1" s="1"/>
</calcChain>
</file>

<file path=xl/sharedStrings.xml><?xml version="1.0" encoding="utf-8"?>
<sst xmlns="http://schemas.openxmlformats.org/spreadsheetml/2006/main" count="209" uniqueCount="101">
  <si>
    <t>Key:</t>
  </si>
  <si>
    <t xml:space="preserve"> </t>
  </si>
  <si>
    <t>ME - Motion, External, MI - Motion, Internal, DT- Discussion Topic, II - Information Item</t>
  </si>
  <si>
    <t>Special Orders</t>
  </si>
  <si>
    <t>Category  (* = consent agenda)</t>
  </si>
  <si>
    <t>MEETING CALLED TO ORDER</t>
  </si>
  <si>
    <t>Nikolich</t>
  </si>
  <si>
    <t>MI</t>
  </si>
  <si>
    <t>APPROVE OR MODIFY AGENDA</t>
  </si>
  <si>
    <t>II</t>
  </si>
  <si>
    <t>LMSC Internal business</t>
  </si>
  <si>
    <t>Rosdahl</t>
  </si>
  <si>
    <t>Gilb</t>
  </si>
  <si>
    <t>Information Items</t>
  </si>
  <si>
    <t>Executive secretary report</t>
  </si>
  <si>
    <t>D'Ambrosia</t>
  </si>
  <si>
    <t>ADJOURN SEC MEETING</t>
  </si>
  <si>
    <t>II*</t>
  </si>
  <si>
    <t>Appeals report -No items to report</t>
  </si>
  <si>
    <t>Announcements from the Chair</t>
  </si>
  <si>
    <t>Recording Secretary Report</t>
  </si>
  <si>
    <t>IEEE 802.18</t>
  </si>
  <si>
    <t>IEEE 802.19</t>
  </si>
  <si>
    <t>IEEE 802.1</t>
  </si>
  <si>
    <t>IEEE 802.3</t>
  </si>
  <si>
    <t>IEEE 802.11</t>
  </si>
  <si>
    <t>Law</t>
  </si>
  <si>
    <t>IEEE 802.15</t>
  </si>
  <si>
    <t>Marks</t>
  </si>
  <si>
    <t>Shellhammer</t>
  </si>
  <si>
    <t>IEEE 802.24</t>
  </si>
  <si>
    <t>IEEE 802</t>
  </si>
  <si>
    <t>Standing Committee Reports</t>
  </si>
  <si>
    <t>Officers Reports</t>
  </si>
  <si>
    <t>IEEE SA Staff Reports</t>
  </si>
  <si>
    <t xml:space="preserve">1st Vice Chair Report </t>
  </si>
  <si>
    <t>2nd Vice Chair Report</t>
  </si>
  <si>
    <t>Treasurer's Report</t>
  </si>
  <si>
    <t>ME</t>
  </si>
  <si>
    <t>Parsons</t>
  </si>
  <si>
    <t>802 / ITU SC Report</t>
  </si>
  <si>
    <t>802 / IETF SC Report</t>
  </si>
  <si>
    <t>Godfrey</t>
  </si>
  <si>
    <t>LMSC Liaisons and External Communications</t>
  </si>
  <si>
    <t>Break</t>
  </si>
  <si>
    <t xml:space="preserve">802 / JTC1 SC Report </t>
  </si>
  <si>
    <t>Stanley</t>
  </si>
  <si>
    <t>Zimmerman</t>
  </si>
  <si>
    <t>Action Item Review</t>
  </si>
  <si>
    <t>Future Meetings</t>
  </si>
  <si>
    <t>Executive Committee Study Groups, WG Study Groups, and TAGs</t>
  </si>
  <si>
    <t>IEEE Standards Board, SA Ballot Items, and  Industry Connections</t>
  </si>
  <si>
    <t>IEEE 802 Restructuring Ad hoc Status Update</t>
  </si>
  <si>
    <t>DT</t>
  </si>
  <si>
    <t>Any Other Business</t>
  </si>
  <si>
    <t>802/SA Task Force Meeting Reminder</t>
  </si>
  <si>
    <t>Au</t>
  </si>
  <si>
    <t xml:space="preserve">Announcement of 802 EC Interim Telecon 
</t>
  </si>
  <si>
    <t>AGENDA  -  IEEE 802 LMSC EXECUTIVE COMMITTEE MEETING
IEEE 802 LMSC 132nd Plenary Session</t>
  </si>
  <si>
    <t>Friday 1700 – 22:00 UTC (1:00 pm to 6:00 pm ET)
17 Mar 2023</t>
  </si>
  <si>
    <t>ME*</t>
  </si>
  <si>
    <t>To RevCom (Conditional), IEEE P802.3cy Greater than 10 Gb/s Electrical Automotive Ethernet 
Motion: Conditionally approve sending IEEE P802.3cy to RevCom Confirm the CSD for IEEE P802.3cy in &lt;https://mentor.ieee.org/802-ec/dcn/20/ec-20-0094-00-ACSD-p802-3cy.pdf&gt;
M: Law     S: D'Ambrosia</t>
  </si>
  <si>
    <t>To NesCom: P802.1ASdm PAR modification 
Motion: 
Approve forwarding P802.1ASdm PAR modification documentation in https://www.ieee802.org/1/files/public/docs2023/dm-PAR-modification-0323-v01.pdf to NesCom
Approve CSD modification documentation in https://www.ieee802.org/1/files/public/docs2023/dm-CSD-modification-0323-v01.pdf
M: Parsons     S: Marks</t>
  </si>
  <si>
    <t>To NesCom: P802.1Qdt PAR modification
Motion: 
Approve forwarding P802.1Qdt PAR modification documentation in https://www.ieee802.org/1/files/public/docs2023/dt-PAR-modification-0323-v01.pdf to NesCom
Approve CSD modification documentation in https://www.ieee802.org/1/files/public/docs2023/dt-CSD-modification-0323-v01.pdf
M: Parsons     S: Marks</t>
  </si>
  <si>
    <t>To NesCom: P802.1Qdx PAR 
Motion: 
Approve forwarding P802.1Qdx PAR documentation in https://www.ieee802.org/1/files/public/docs2023/dx-PAR-0323-v01.pdf to NesCom
Approve CSD documentation in https://www.ieee802.org/1/files/public/docs2023/dx-CSD-0323-v01.pdf 
M: Parsons     S: Marks</t>
  </si>
  <si>
    <t>To NesCom: P802.1DU PAR 
Motion:
Approve forwarding P802.1DU PAR documentation in https://www.ieee802.org/1/files/public/docs2023/du-PAR-0323-v01.pdf to NesCom
Approve CSD documentation in https://www.ieee802.org/1/files/public/docs2023/du-CSD-0323-v01.pdf 
M: Parsons     S: Marks</t>
  </si>
  <si>
    <t>To NesCom: P802.1CS-2020/Cor1 PAR modification 
Motion:
Approve forwarding P802.1CS-2020/Cor1 PAR modification documentation in https://www.ieee802.org/1/files/public/docs2023/cs-2020-cor1-PAR-modification-0323-v01.pdf  to NesCom
M: Parsons     S: Marks</t>
  </si>
  <si>
    <t>To NesCom: P802.1Q-2022-Rev PAR 
Motion:
Approve forwarding P802.1Q-2022-Rev PAR documentation in
https://www.ieee802.org/1/files/public/docs2023/q-rev-draft-PAR-0323-v01.pdf to NesCom
M: Parsons     S: Marks</t>
  </si>
  <si>
    <t>To NesCom: P802.1AS-2020-Rev PAR
Motion: 
Approve forwarding P802.1AS-2020-Rev PAR documentation in
https://www.ieee802.org/1/files/public/docs2023/as2020-rev-PAR-0323-v02.pdf  to NesCom
M: Parsons     S: Marks</t>
  </si>
  <si>
    <t>To SA Ballot, P802.1CS-2020/Cor1 D2.0
Motion
Conditionally approve sending P802.1CS-2020/Cor1 D2.0 to Standards Association ballot
M: Parsons     S: Marks</t>
  </si>
  <si>
    <t>To RevCom: P802.1Qcz 
Motion: 
Approve sending P802.1Qcz to RevCom
Approve CSD documentation in https://mentor.ieee.org/802-ec/dcn/18/ec-18-0160-00-ACSD-802-1qcz.pdf 
M:     Parsons     S: Marks</t>
  </si>
  <si>
    <t>To RevCom: P802.1AEdk
Motion
Approve sending P802.1AEdk to RevCom
Approve CSD documentation in https://mentor.ieee.org/802-ec/dcn/19/ec-19-0218-00-ACSD-p802-1aedk.pdf
M:     Parsons     S: Marks</t>
  </si>
  <si>
    <t>Draft(s) to ISO/IEC JTC1/SC6 
Motion
Approve submission of the following draft(s) to ISO/IEC JTC1/SC6 for information under the PSDO agreement, once SA Balloting begins:    P802.1CS-2020/Cor1
M: Parsons     S: Marks</t>
  </si>
  <si>
    <t>Draft(s) to ISO/IEC JTC1/SC6 
Motion
Approve submission of the following draft(s) to ISO/IEC JTC1/SC6 for adoption under the PSDO agreement, once approved and published:   P802.1AEdk
M: Parsons     S: Marks</t>
  </si>
  <si>
    <t xml:space="preserve">External Communication to ITU-T SG15 
Approve https://www.ieee802.org/1/files/public/docs2023/liaison-response-itu-t-sg15-otnt-swp-0323.pdf as communication to ITU-T SG15 on LS15: OTNT Standardization Work Plan Issue 31, granting the IEEE 802.1 WG chair (or his delegate) editorial license.
This approval is under LMSC OM “IEEE 802 LMSC subgroup public statements to government bodies” </t>
  </si>
  <si>
    <t xml:space="preserve">External Communication to ITU-T SG13
Approve https://www.ieee802.org/1/files/public/docs2023/liaison-response-itu-t-SG13-DeterminCommunicSvcsandNetworking-0323.pdf as communication to ITU-T SG13 granting the IEEE 802.1 WG chair (or his delegate) editorial license.
This approval is under LMSC OM “IEEE 802 LMSC subgroup public statements to government bodies” </t>
  </si>
  <si>
    <t>External Communiation to IETF
Approve https://www.ieee802.org/1/files/public/docs2023/liaison-IETF-RFC7042bis-0323.pdf as communication to IETF regarding review of https://datatracker.ietf.org/doc/draft-eastlake-rfc7042bis/09/, granting the IEEE 802.1 WG chair (or his delegate) editorial license and incorporation of additional RAC approved comments.</t>
  </si>
  <si>
    <t>External Communiation to IEEE 802.11 WG
Approve https://www.ieee802.org/1/files/public/docs2023/liaison-response-80211-TSNsupport-0323.pdf as communication to the IEEE 802.11 WG, granting the IEEE 802.1 WG chair (or his delegate) editorial license.</t>
  </si>
  <si>
    <t>External Communiation to BBF
Approve https://www.ieee802.org/1/files/public/docs2023/liaison-response-BBF-1XandYANG-0323.pdf  as communication to BBF, granting the IEEE 802.1 WG chair (or his delegate) editorial license.</t>
  </si>
  <si>
    <t>Approve document for submission to IEEE SA Public Affairs</t>
  </si>
  <si>
    <t>Approve document for submission to ETSI</t>
  </si>
  <si>
    <t>To NesCom, 802.15.4ac PAR</t>
  </si>
  <si>
    <t>Beecher</t>
  </si>
  <si>
    <t>Rule Changes</t>
  </si>
  <si>
    <t>Milestone Citation</t>
  </si>
  <si>
    <t>WG11 Ultra High Reliability Study Group 2nd Rechartering &amp; Extension</t>
  </si>
  <si>
    <t xml:space="preserve">Study Group Formation - Ambient Power </t>
  </si>
  <si>
    <t>Study Group (first rechartering)
M: Grant the first rechartering of the 802.15 Privacy Study Group
M:Beecher     S: D'Ambrosia</t>
  </si>
  <si>
    <t>MI*</t>
  </si>
  <si>
    <t>IEEE P802-REVc status and plans</t>
  </si>
  <si>
    <t>Participation Requirements</t>
  </si>
  <si>
    <t>Rosdahl / Zimmerman</t>
  </si>
  <si>
    <t xml:space="preserve">Approve Call for Participation for the IEC/IEEE 60802 project </t>
  </si>
  <si>
    <t xml:space="preserve">Call for Tutorials for Jul 2023 Plenary </t>
  </si>
  <si>
    <t>Yee</t>
  </si>
  <si>
    <t>GIlb</t>
  </si>
  <si>
    <t>External Communiation to LNI 4.0
Approve https://www.ieee802.org/1/files/public/docs2023/liaison-response-LNI40-WhitepaperandIEEESAlogorequest-0323.pdf as communication to LNI 4.0, granting the IEEE 802.1 WG chair (or his delegate) editorial license.</t>
  </si>
  <si>
    <t>To Revcom, IEEE P802.11bb</t>
  </si>
  <si>
    <t>To Revcom, IEEE P802.11bc</t>
  </si>
  <si>
    <t>Study Group Formation - Integrated mm Wave (IMW) Study Group</t>
  </si>
  <si>
    <t>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</si>
</sst>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quot;General"/>
    <numFmt numFmtId="165" formatCode="hh&quot;:&quot;mm&quot; &quot;AM/PM&quot; &quot;"/>
    <numFmt numFmtId="166" formatCode="0.000"/>
    <numFmt numFmtId="167" formatCode="0.0000"/>
  </numFmts>
  <fonts count="25" x14ac:knownFonts="1">
    <font>
      <sz val="12"/>
      <color rgb="FF000000"/>
      <name val="Courier New"/>
      <family val="3"/>
    </font>
    <font>
      <sz val="12"/>
      <color rgb="FF000000"/>
      <name val="Courier New"/>
      <family val="3"/>
    </font>
    <font>
      <sz val="11"/>
      <color rgb="FF000000"/>
      <name val="Calibri"/>
      <family val="2"/>
    </font>
    <font>
      <sz val="11"/>
      <color rgb="FFFFFFFF"/>
      <name val="Calibri"/>
      <family val="2"/>
    </font>
    <font>
      <sz val="11"/>
      <color rgb="FF800080"/>
      <name val="Calibri"/>
      <family val="2"/>
    </font>
    <font>
      <b/>
      <sz val="11"/>
      <color rgb="FFFF0000"/>
      <name val="Calibri"/>
      <family val="2"/>
    </font>
    <font>
      <b/>
      <sz val="11"/>
      <color rgb="FFFFFFFF"/>
      <name val="Calibri"/>
      <family val="2"/>
    </font>
    <font>
      <i/>
      <sz val="11"/>
      <color rgb="FF808080"/>
      <name val="Calibri"/>
      <family val="2"/>
    </font>
    <font>
      <sz val="11"/>
      <color rgb="FF008000"/>
      <name val="Calibri"/>
      <family val="2"/>
    </font>
    <font>
      <b/>
      <sz val="15"/>
      <color rgb="FF333399"/>
      <name val="Calibri"/>
      <family val="2"/>
    </font>
    <font>
      <b/>
      <sz val="13"/>
      <color rgb="FF333399"/>
      <name val="Calibri"/>
      <family val="2"/>
    </font>
    <font>
      <b/>
      <sz val="11"/>
      <color rgb="FF333399"/>
      <name val="Calibri"/>
      <family val="2"/>
    </font>
    <font>
      <sz val="11"/>
      <color rgb="FF333399"/>
      <name val="Calibri"/>
      <family val="2"/>
    </font>
    <font>
      <sz val="11"/>
      <color rgb="FFFF0000"/>
      <name val="Calibri"/>
      <family val="2"/>
    </font>
    <font>
      <sz val="11"/>
      <color rgb="FF808000"/>
      <name val="Calibri"/>
      <family val="2"/>
    </font>
    <font>
      <b/>
      <sz val="11"/>
      <color rgb="FF424242"/>
      <name val="Calibri"/>
      <family val="2"/>
    </font>
    <font>
      <b/>
      <sz val="18"/>
      <color rgb="FF333399"/>
      <name val="Cambria"/>
      <family val="1"/>
    </font>
    <font>
      <b/>
      <sz val="11"/>
      <color rgb="FF000000"/>
      <name val="Calibri"/>
      <family val="2"/>
    </font>
    <font>
      <b/>
      <sz val="8"/>
      <color rgb="FF000000"/>
      <name val="Cambria"/>
      <family val="1"/>
    </font>
    <font>
      <sz val="12"/>
      <color rgb="FF000000"/>
      <name val="Cambria"/>
      <family val="1"/>
    </font>
    <font>
      <sz val="8"/>
      <color rgb="FF000000"/>
      <name val="Cambria"/>
      <family val="1"/>
    </font>
    <font>
      <b/>
      <sz val="8"/>
      <name val="Cambria"/>
      <family val="1"/>
    </font>
    <font>
      <b/>
      <strike/>
      <sz val="8"/>
      <color rgb="FF000000"/>
      <name val="Cambria"/>
      <family val="1"/>
    </font>
    <font>
      <strike/>
      <sz val="8"/>
      <color rgb="FF000000"/>
      <name val="Cambria"/>
      <family val="1"/>
    </font>
    <font>
      <strike/>
      <sz val="12"/>
      <color rgb="FF000000"/>
      <name val="Cambria"/>
      <family val="1"/>
    </font>
  </fonts>
  <fills count="22">
    <fill>
      <patternFill patternType="none"/>
    </fill>
    <fill>
      <patternFill patternType="gray125"/>
    </fill>
    <fill>
      <patternFill patternType="solid">
        <fgColor rgb="FFA6CAF0"/>
        <bgColor rgb="FFA6CAF0"/>
      </patternFill>
    </fill>
    <fill>
      <patternFill patternType="solid">
        <fgColor rgb="FFFF8080"/>
        <bgColor rgb="FFFF8080"/>
      </patternFill>
    </fill>
    <fill>
      <patternFill patternType="solid">
        <fgColor rgb="FFFFFFC0"/>
        <bgColor rgb="FFFFFFC0"/>
      </patternFill>
    </fill>
    <fill>
      <patternFill patternType="solid">
        <fgColor rgb="FFE3E3E3"/>
        <bgColor rgb="FFE3E3E3"/>
      </patternFill>
    </fill>
    <fill>
      <patternFill patternType="solid">
        <fgColor rgb="FFA0E0E0"/>
        <bgColor rgb="FFA0E0E0"/>
      </patternFill>
    </fill>
    <fill>
      <patternFill patternType="solid">
        <fgColor rgb="FFFFFF99"/>
        <bgColor rgb="FFFFFF99"/>
      </patternFill>
    </fill>
    <fill>
      <patternFill patternType="solid">
        <fgColor rgb="FFCC9CCC"/>
        <bgColor rgb="FFCC9CCC"/>
      </patternFill>
    </fill>
    <fill>
      <patternFill patternType="solid">
        <fgColor rgb="FF996666"/>
        <bgColor rgb="FF996666"/>
      </patternFill>
    </fill>
    <fill>
      <patternFill patternType="solid">
        <fgColor rgb="FF999933"/>
        <bgColor rgb="FF999933"/>
      </patternFill>
    </fill>
    <fill>
      <patternFill patternType="solid">
        <fgColor rgb="FF3333CC"/>
        <bgColor rgb="FF3333CC"/>
      </patternFill>
    </fill>
    <fill>
      <patternFill patternType="solid">
        <fgColor rgb="FF666699"/>
        <bgColor rgb="FF666699"/>
      </patternFill>
    </fill>
    <fill>
      <patternFill patternType="solid">
        <fgColor rgb="FF33CCCC"/>
        <bgColor rgb="FF33CCCC"/>
      </patternFill>
    </fill>
    <fill>
      <patternFill patternType="solid">
        <fgColor rgb="FFFF0000"/>
        <bgColor rgb="FFFF0000"/>
      </patternFill>
    </fill>
    <fill>
      <patternFill patternType="solid">
        <fgColor rgb="FFCC99FF"/>
        <bgColor rgb="FFCC99FF"/>
      </patternFill>
    </fill>
    <fill>
      <patternFill patternType="solid">
        <fgColor rgb="FFFFFFFF"/>
        <bgColor rgb="FFFFFFFF"/>
      </patternFill>
    </fill>
    <fill>
      <patternFill patternType="solid">
        <fgColor rgb="FF969696"/>
        <bgColor rgb="FF969696"/>
      </patternFill>
    </fill>
    <fill>
      <patternFill patternType="solid">
        <fgColor rgb="FFFFFF00"/>
        <bgColor rgb="FFFFFF00"/>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26">
    <border>
      <left/>
      <right/>
      <top/>
      <bottom/>
      <diagonal/>
    </border>
    <border>
      <left style="thin">
        <color rgb="FF808080"/>
      </left>
      <right style="thin">
        <color rgb="FF808080"/>
      </right>
      <top style="thin">
        <color rgb="FF808080"/>
      </top>
      <bottom style="thin">
        <color rgb="FF808080"/>
      </bottom>
      <diagonal/>
    </border>
    <border>
      <left style="double">
        <color rgb="FF424242"/>
      </left>
      <right style="double">
        <color rgb="FF424242"/>
      </right>
      <top style="double">
        <color rgb="FF424242"/>
      </top>
      <bottom style="double">
        <color rgb="FF424242"/>
      </bottom>
      <diagonal/>
    </border>
    <border>
      <left/>
      <right/>
      <top/>
      <bottom style="thick">
        <color rgb="FF3333CC"/>
      </bottom>
      <diagonal/>
    </border>
    <border>
      <left/>
      <right/>
      <top/>
      <bottom style="thick">
        <color rgb="FFA0E0E0"/>
      </bottom>
      <diagonal/>
    </border>
    <border>
      <left/>
      <right/>
      <top/>
      <bottom style="medium">
        <color rgb="FFA0E0E0"/>
      </bottom>
      <diagonal/>
    </border>
    <border>
      <left/>
      <right/>
      <top/>
      <bottom style="double">
        <color rgb="FFFF0000"/>
      </bottom>
      <diagonal/>
    </border>
    <border>
      <left style="thin">
        <color rgb="FFC0C0C0"/>
      </left>
      <right style="thin">
        <color rgb="FFC0C0C0"/>
      </right>
      <top style="thin">
        <color rgb="FFC0C0C0"/>
      </top>
      <bottom style="thin">
        <color rgb="FFC0C0C0"/>
      </bottom>
      <diagonal/>
    </border>
    <border>
      <left style="thin">
        <color rgb="FF424242"/>
      </left>
      <right style="thin">
        <color rgb="FF424242"/>
      </right>
      <top style="thin">
        <color rgb="FF424242"/>
      </top>
      <bottom style="thin">
        <color rgb="FF424242"/>
      </bottom>
      <diagonal/>
    </border>
    <border>
      <left/>
      <right/>
      <top style="thin">
        <color rgb="FF3333CC"/>
      </top>
      <bottom style="double">
        <color rgb="FF3333CC"/>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top/>
      <bottom style="thin">
        <color rgb="FF000000"/>
      </bottom>
      <diagonal/>
    </border>
    <border>
      <left/>
      <right style="thin">
        <color indexed="64"/>
      </right>
      <top/>
      <bottom style="thin">
        <color indexed="64"/>
      </bottom>
      <diagonal/>
    </border>
    <border>
      <left style="thin">
        <color rgb="FF000000"/>
      </left>
      <right style="thin">
        <color rgb="FF000000"/>
      </right>
      <top/>
      <bottom/>
      <diagonal/>
    </border>
  </borders>
  <cellStyleXfs count="43">
    <xf numFmtId="164" fontId="0" fillId="0" borderId="0"/>
    <xf numFmtId="164" fontId="16" fillId="0" borderId="0" applyNumberFormat="0" applyBorder="0" applyAlignment="0" applyProtection="0"/>
    <xf numFmtId="164" fontId="9" fillId="0" borderId="3" applyNumberFormat="0" applyAlignment="0" applyProtection="0"/>
    <xf numFmtId="164" fontId="10" fillId="0" borderId="4" applyNumberFormat="0" applyAlignment="0" applyProtection="0"/>
    <xf numFmtId="164" fontId="11" fillId="0" borderId="5" applyNumberFormat="0" applyAlignment="0" applyProtection="0"/>
    <xf numFmtId="164" fontId="11" fillId="0" borderId="0" applyNumberFormat="0" applyBorder="0" applyAlignment="0" applyProtection="0"/>
    <xf numFmtId="164" fontId="8" fillId="6" borderId="0" applyNumberFormat="0" applyBorder="0" applyAlignment="0" applyProtection="0"/>
    <xf numFmtId="164" fontId="4" fillId="15" borderId="0" applyNumberFormat="0" applyBorder="0" applyAlignment="0" applyProtection="0"/>
    <xf numFmtId="164" fontId="14" fillId="7" borderId="0" applyNumberFormat="0" applyBorder="0" applyAlignment="0" applyProtection="0"/>
    <xf numFmtId="164" fontId="12" fillId="7" borderId="1" applyNumberFormat="0" applyAlignment="0" applyProtection="0"/>
    <xf numFmtId="164" fontId="15" fillId="16" borderId="8" applyNumberFormat="0" applyAlignment="0" applyProtection="0"/>
    <xf numFmtId="164" fontId="5" fillId="16" borderId="1" applyNumberFormat="0" applyAlignment="0" applyProtection="0"/>
    <xf numFmtId="164" fontId="13" fillId="0" borderId="6" applyNumberFormat="0" applyAlignment="0" applyProtection="0"/>
    <xf numFmtId="164" fontId="6" fillId="17" borderId="2" applyNumberFormat="0" applyAlignment="0" applyProtection="0"/>
    <xf numFmtId="164" fontId="13" fillId="0" borderId="0" applyNumberFormat="0" applyBorder="0" applyAlignment="0" applyProtection="0"/>
    <xf numFmtId="164" fontId="1" fillId="4" borderId="7" applyNumberFormat="0" applyFont="0" applyAlignment="0" applyProtection="0"/>
    <xf numFmtId="164" fontId="7" fillId="0" borderId="0" applyNumberFormat="0" applyBorder="0" applyAlignment="0" applyProtection="0"/>
    <xf numFmtId="164" fontId="17" fillId="0" borderId="9" applyNumberFormat="0" applyAlignment="0" applyProtection="0"/>
    <xf numFmtId="164" fontId="3" fillId="11" borderId="0" applyNumberFormat="0" applyBorder="0" applyAlignment="0" applyProtection="0"/>
    <xf numFmtId="164" fontId="2" fillId="2"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9" borderId="0" applyNumberFormat="0" applyBorder="0" applyAlignment="0" applyProtection="0"/>
    <xf numFmtId="164" fontId="2" fillId="3" borderId="0" applyNumberFormat="0" applyBorder="0" applyAlignment="0" applyProtection="0"/>
    <xf numFmtId="164" fontId="2" fillId="3" borderId="0" applyNumberFormat="0" applyBorder="0" applyAlignment="0" applyProtection="0"/>
    <xf numFmtId="164" fontId="3" fillId="9" borderId="0" applyNumberFormat="0" applyBorder="0" applyAlignment="0" applyProtection="0"/>
    <xf numFmtId="164" fontId="3" fillId="10" borderId="0" applyNumberFormat="0" applyBorder="0" applyAlignment="0" applyProtection="0"/>
    <xf numFmtId="164" fontId="2" fillId="4" borderId="0" applyNumberFormat="0" applyBorder="0" applyAlignment="0" applyProtection="0"/>
    <xf numFmtId="164" fontId="2" fillId="7" borderId="0" applyNumberFormat="0" applyBorder="0" applyAlignment="0" applyProtection="0"/>
    <xf numFmtId="164" fontId="3" fillId="10" borderId="0" applyNumberFormat="0" applyBorder="0" applyAlignment="0" applyProtection="0"/>
    <xf numFmtId="164" fontId="3" fillId="12" borderId="0" applyNumberFormat="0" applyBorder="0" applyAlignment="0" applyProtection="0"/>
    <xf numFmtId="164" fontId="2" fillId="5" borderId="0" applyNumberFormat="0" applyBorder="0" applyAlignment="0" applyProtection="0"/>
    <xf numFmtId="164" fontId="2" fillId="8" borderId="0" applyNumberFormat="0" applyBorder="0" applyAlignment="0" applyProtection="0"/>
    <xf numFmtId="164" fontId="3" fillId="8" borderId="0" applyNumberFormat="0" applyBorder="0" applyAlignment="0" applyProtection="0"/>
    <xf numFmtId="164" fontId="3" fillId="13" borderId="0" applyNumberFormat="0" applyBorder="0" applyAlignment="0" applyProtection="0"/>
    <xf numFmtId="164" fontId="2" fillId="6"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14" borderId="0" applyNumberFormat="0" applyBorder="0" applyAlignment="0" applyProtection="0"/>
    <xf numFmtId="164" fontId="2" fillId="4" borderId="0" applyNumberFormat="0" applyBorder="0" applyAlignment="0" applyProtection="0"/>
    <xf numFmtId="164" fontId="2" fillId="4" borderId="0" applyNumberFormat="0" applyBorder="0" applyAlignment="0" applyProtection="0"/>
    <xf numFmtId="164" fontId="3" fillId="3" borderId="0" applyNumberFormat="0" applyBorder="0" applyAlignment="0" applyProtection="0"/>
    <xf numFmtId="164" fontId="1" fillId="0" borderId="0" applyNumberFormat="0" applyFill="0" applyBorder="0" applyAlignment="0" applyProtection="0"/>
  </cellStyleXfs>
  <cellXfs count="139">
    <xf numFmtId="164" fontId="0" fillId="0" borderId="0" xfId="0"/>
    <xf numFmtId="164" fontId="19" fillId="0" borderId="0" xfId="0" applyFont="1" applyAlignment="1">
      <alignment vertical="top"/>
    </xf>
    <xf numFmtId="164" fontId="18" fillId="0" borderId="11" xfId="0" applyFont="1" applyBorder="1" applyAlignment="1">
      <alignment vertical="top" wrapText="1"/>
    </xf>
    <xf numFmtId="2" fontId="18" fillId="0" borderId="11" xfId="0" applyNumberFormat="1" applyFont="1" applyBorder="1" applyAlignment="1">
      <alignment horizontal="left" vertical="top"/>
    </xf>
    <xf numFmtId="164" fontId="18" fillId="0" borderId="11" xfId="0" applyFont="1" applyBorder="1" applyAlignment="1">
      <alignment vertical="top"/>
    </xf>
    <xf numFmtId="2" fontId="18" fillId="0" borderId="11" xfId="0" applyNumberFormat="1" applyFont="1" applyBorder="1" applyAlignment="1">
      <alignment vertical="top"/>
    </xf>
    <xf numFmtId="164" fontId="20" fillId="0" borderId="0" xfId="0" applyFont="1" applyAlignment="1">
      <alignment vertical="top"/>
    </xf>
    <xf numFmtId="2" fontId="18" fillId="0" borderId="13" xfId="0" applyNumberFormat="1" applyFont="1" applyBorder="1" applyAlignment="1">
      <alignment horizontal="left" vertical="top"/>
    </xf>
    <xf numFmtId="165" fontId="18" fillId="0" borderId="10" xfId="0" applyNumberFormat="1" applyFont="1" applyBorder="1" applyAlignment="1">
      <alignment vertical="top"/>
    </xf>
    <xf numFmtId="2" fontId="18" fillId="0" borderId="14" xfId="0" applyNumberFormat="1" applyFont="1" applyBorder="1" applyAlignment="1">
      <alignment horizontal="left" vertical="top"/>
    </xf>
    <xf numFmtId="164" fontId="20" fillId="0" borderId="11" xfId="0" applyFont="1" applyBorder="1" applyAlignment="1">
      <alignment vertical="top"/>
    </xf>
    <xf numFmtId="166" fontId="18" fillId="0" borderId="11" xfId="0" applyNumberFormat="1" applyFont="1" applyBorder="1" applyAlignment="1">
      <alignment horizontal="left" vertical="top"/>
    </xf>
    <xf numFmtId="164" fontId="21" fillId="0" borderId="11" xfId="0" applyFont="1" applyBorder="1" applyAlignment="1">
      <alignment vertical="top" wrapText="1"/>
    </xf>
    <xf numFmtId="164" fontId="19" fillId="0" borderId="11" xfId="0" applyFont="1" applyBorder="1" applyAlignment="1">
      <alignment vertical="top"/>
    </xf>
    <xf numFmtId="164" fontId="18" fillId="0" borderId="10" xfId="0" applyFont="1" applyBorder="1" applyAlignment="1">
      <alignment horizontal="left" vertical="top"/>
    </xf>
    <xf numFmtId="164" fontId="18" fillId="0" borderId="10" xfId="0" applyFont="1" applyBorder="1" applyAlignment="1">
      <alignment vertical="top"/>
    </xf>
    <xf numFmtId="164" fontId="18" fillId="0" borderId="10" xfId="0" applyFont="1" applyBorder="1" applyAlignment="1">
      <alignment horizontal="center" vertical="top" wrapText="1"/>
    </xf>
    <xf numFmtId="164" fontId="18" fillId="0" borderId="10" xfId="0" applyFont="1" applyBorder="1" applyAlignment="1">
      <alignment vertical="top" wrapText="1"/>
    </xf>
    <xf numFmtId="49" fontId="18" fillId="0" borderId="10" xfId="0" applyNumberFormat="1" applyFont="1" applyBorder="1" applyAlignment="1">
      <alignment horizontal="left" vertical="top"/>
    </xf>
    <xf numFmtId="164" fontId="18" fillId="14" borderId="10" xfId="0" applyFont="1" applyFill="1" applyBorder="1" applyAlignment="1">
      <alignment horizontal="left" vertical="top"/>
    </xf>
    <xf numFmtId="164" fontId="18" fillId="14" borderId="10" xfId="0" applyFont="1" applyFill="1" applyBorder="1" applyAlignment="1">
      <alignment vertical="top"/>
    </xf>
    <xf numFmtId="164" fontId="18" fillId="14" borderId="10" xfId="0" applyFont="1" applyFill="1" applyBorder="1" applyAlignment="1">
      <alignment vertical="top" wrapText="1"/>
    </xf>
    <xf numFmtId="164" fontId="20" fillId="14" borderId="10" xfId="0" applyFont="1" applyFill="1" applyBorder="1" applyAlignment="1">
      <alignment vertical="top"/>
    </xf>
    <xf numFmtId="164" fontId="18" fillId="18" borderId="10" xfId="0" applyFont="1" applyFill="1" applyBorder="1" applyAlignment="1">
      <alignment horizontal="left" vertical="top"/>
    </xf>
    <xf numFmtId="164" fontId="18" fillId="18" borderId="10" xfId="0" applyFont="1" applyFill="1" applyBorder="1" applyAlignment="1">
      <alignment vertical="top"/>
    </xf>
    <xf numFmtId="164" fontId="18" fillId="18" borderId="10" xfId="0" applyFont="1" applyFill="1" applyBorder="1" applyAlignment="1">
      <alignment vertical="top" wrapText="1"/>
    </xf>
    <xf numFmtId="165" fontId="18" fillId="18" borderId="10" xfId="0" applyNumberFormat="1" applyFont="1" applyFill="1" applyBorder="1" applyAlignment="1">
      <alignment vertical="top"/>
    </xf>
    <xf numFmtId="2" fontId="18" fillId="0" borderId="10" xfId="0" applyNumberFormat="1" applyFont="1" applyBorder="1" applyAlignment="1">
      <alignment horizontal="left" vertical="top"/>
    </xf>
    <xf numFmtId="2" fontId="18" fillId="0" borderId="10" xfId="0" applyNumberFormat="1" applyFont="1" applyBorder="1" applyAlignment="1">
      <alignment vertical="top"/>
    </xf>
    <xf numFmtId="2" fontId="18" fillId="0" borderId="10" xfId="0" applyNumberFormat="1" applyFont="1" applyBorder="1" applyAlignment="1">
      <alignment vertical="top" wrapText="1"/>
    </xf>
    <xf numFmtId="2" fontId="18" fillId="0" borderId="12" xfId="0" applyNumberFormat="1" applyFont="1" applyBorder="1" applyAlignment="1">
      <alignment horizontal="left" vertical="top"/>
    </xf>
    <xf numFmtId="2" fontId="18" fillId="0" borderId="12" xfId="0" applyNumberFormat="1" applyFont="1" applyBorder="1" applyAlignment="1">
      <alignment vertical="top"/>
    </xf>
    <xf numFmtId="2" fontId="18" fillId="0" borderId="12" xfId="0" applyNumberFormat="1" applyFont="1" applyBorder="1" applyAlignment="1">
      <alignment vertical="top" wrapText="1"/>
    </xf>
    <xf numFmtId="2" fontId="18" fillId="0" borderId="18" xfId="0" applyNumberFormat="1" applyFont="1" applyBorder="1" applyAlignment="1">
      <alignment horizontal="left" vertical="top"/>
    </xf>
    <xf numFmtId="164" fontId="19" fillId="0" borderId="19" xfId="0" applyFont="1" applyBorder="1" applyAlignment="1">
      <alignment vertical="top"/>
    </xf>
    <xf numFmtId="164" fontId="18" fillId="0" borderId="14" xfId="0" applyFont="1" applyBorder="1" applyAlignment="1">
      <alignment vertical="top" wrapText="1"/>
    </xf>
    <xf numFmtId="164" fontId="19" fillId="0" borderId="14" xfId="0" applyFont="1" applyBorder="1" applyAlignment="1">
      <alignment vertical="top"/>
    </xf>
    <xf numFmtId="164" fontId="20" fillId="0" borderId="11" xfId="0" applyFont="1" applyBorder="1" applyAlignment="1">
      <alignment horizontal="left" vertical="top" wrapText="1" indent="1"/>
    </xf>
    <xf numFmtId="166" fontId="18" fillId="19" borderId="11" xfId="0" applyNumberFormat="1" applyFont="1" applyFill="1" applyBorder="1" applyAlignment="1">
      <alignment horizontal="left" vertical="top"/>
    </xf>
    <xf numFmtId="2" fontId="18" fillId="19" borderId="13" xfId="0" applyNumberFormat="1" applyFont="1" applyFill="1" applyBorder="1" applyAlignment="1">
      <alignment vertical="top"/>
    </xf>
    <xf numFmtId="2" fontId="18" fillId="0" borderId="13" xfId="0" applyNumberFormat="1" applyFont="1" applyBorder="1" applyAlignment="1">
      <alignment vertical="top"/>
    </xf>
    <xf numFmtId="2" fontId="18" fillId="20" borderId="11" xfId="0" applyNumberFormat="1" applyFont="1" applyFill="1" applyBorder="1" applyAlignment="1">
      <alignment vertical="top"/>
    </xf>
    <xf numFmtId="2" fontId="18" fillId="16" borderId="20" xfId="0" applyNumberFormat="1" applyFont="1" applyFill="1" applyBorder="1" applyAlignment="1">
      <alignment horizontal="left" vertical="top"/>
    </xf>
    <xf numFmtId="2" fontId="18" fillId="16" borderId="21" xfId="0" applyNumberFormat="1" applyFont="1" applyFill="1" applyBorder="1" applyAlignment="1">
      <alignment vertical="top"/>
    </xf>
    <xf numFmtId="164" fontId="19" fillId="16" borderId="21" xfId="0" applyFont="1" applyFill="1" applyBorder="1" applyAlignment="1">
      <alignment vertical="top"/>
    </xf>
    <xf numFmtId="1" fontId="18" fillId="0" borderId="10" xfId="0" applyNumberFormat="1" applyFont="1" applyBorder="1" applyAlignment="1">
      <alignment vertical="top"/>
    </xf>
    <xf numFmtId="1" fontId="20" fillId="14" borderId="10" xfId="0" applyNumberFormat="1" applyFont="1" applyFill="1" applyBorder="1" applyAlignment="1">
      <alignment vertical="top"/>
    </xf>
    <xf numFmtId="1" fontId="18" fillId="18" borderId="10" xfId="0" applyNumberFormat="1" applyFont="1" applyFill="1" applyBorder="1" applyAlignment="1">
      <alignment vertical="top"/>
    </xf>
    <xf numFmtId="1" fontId="18" fillId="0" borderId="12" xfId="0" applyNumberFormat="1" applyFont="1" applyBorder="1" applyAlignment="1">
      <alignment vertical="top"/>
    </xf>
    <xf numFmtId="1" fontId="18" fillId="16" borderId="21" xfId="0" applyNumberFormat="1" applyFont="1" applyFill="1" applyBorder="1" applyAlignment="1">
      <alignment vertical="top"/>
    </xf>
    <xf numFmtId="1" fontId="18" fillId="0" borderId="11" xfId="0" applyNumberFormat="1" applyFont="1" applyBorder="1" applyAlignment="1">
      <alignment vertical="top"/>
    </xf>
    <xf numFmtId="1" fontId="18" fillId="0" borderId="19" xfId="0" applyNumberFormat="1" applyFont="1" applyBorder="1" applyAlignment="1">
      <alignment vertical="top"/>
    </xf>
    <xf numFmtId="1" fontId="18" fillId="20" borderId="11" xfId="0" applyNumberFormat="1" applyFont="1" applyFill="1" applyBorder="1" applyAlignment="1">
      <alignment vertical="top"/>
    </xf>
    <xf numFmtId="1" fontId="19" fillId="0" borderId="17" xfId="0" applyNumberFormat="1" applyFont="1" applyBorder="1" applyAlignment="1">
      <alignment vertical="top"/>
    </xf>
    <xf numFmtId="1" fontId="18" fillId="0" borderId="17" xfId="0" applyNumberFormat="1" applyFont="1" applyBorder="1" applyAlignment="1">
      <alignment vertical="top"/>
    </xf>
    <xf numFmtId="1" fontId="18" fillId="0" borderId="14" xfId="0" applyNumberFormat="1" applyFont="1" applyBorder="1" applyAlignment="1">
      <alignment vertical="top"/>
    </xf>
    <xf numFmtId="2" fontId="20" fillId="0" borderId="11" xfId="0" applyNumberFormat="1" applyFont="1" applyBorder="1" applyAlignment="1">
      <alignment vertical="top"/>
    </xf>
    <xf numFmtId="2" fontId="20" fillId="0" borderId="14" xfId="0" applyNumberFormat="1" applyFont="1" applyBorder="1" applyAlignment="1">
      <alignment vertical="top"/>
    </xf>
    <xf numFmtId="164" fontId="20" fillId="0" borderId="13" xfId="0" applyFont="1" applyBorder="1" applyAlignment="1">
      <alignment vertical="top"/>
    </xf>
    <xf numFmtId="2" fontId="20" fillId="20" borderId="13" xfId="0" applyNumberFormat="1" applyFont="1" applyFill="1" applyBorder="1" applyAlignment="1">
      <alignment vertical="top"/>
    </xf>
    <xf numFmtId="2" fontId="20" fillId="19" borderId="11" xfId="0" applyNumberFormat="1" applyFont="1" applyFill="1" applyBorder="1" applyAlignment="1">
      <alignment vertical="top"/>
    </xf>
    <xf numFmtId="164" fontId="20" fillId="0" borderId="13" xfId="0" applyFont="1" applyBorder="1" applyAlignment="1">
      <alignment horizontal="left" vertical="top" wrapText="1"/>
    </xf>
    <xf numFmtId="2" fontId="20" fillId="0" borderId="10" xfId="0" applyNumberFormat="1" applyFont="1" applyBorder="1" applyAlignment="1">
      <alignment vertical="top"/>
    </xf>
    <xf numFmtId="2" fontId="20" fillId="0" borderId="12" xfId="0" applyNumberFormat="1" applyFont="1" applyBorder="1" applyAlignment="1">
      <alignment vertical="top"/>
    </xf>
    <xf numFmtId="1" fontId="18" fillId="20" borderId="13" xfId="0" applyNumberFormat="1" applyFont="1" applyFill="1" applyBorder="1" applyAlignment="1">
      <alignment vertical="top"/>
    </xf>
    <xf numFmtId="1" fontId="18" fillId="19" borderId="11" xfId="0" applyNumberFormat="1" applyFont="1" applyFill="1" applyBorder="1" applyAlignment="1">
      <alignment vertical="top"/>
    </xf>
    <xf numFmtId="1" fontId="18" fillId="0" borderId="22" xfId="0" applyNumberFormat="1" applyFont="1" applyBorder="1" applyAlignment="1">
      <alignment vertical="top"/>
    </xf>
    <xf numFmtId="165" fontId="18" fillId="0" borderId="12" xfId="0" applyNumberFormat="1" applyFont="1" applyBorder="1" applyAlignment="1">
      <alignment vertical="top"/>
    </xf>
    <xf numFmtId="2" fontId="18" fillId="0" borderId="23" xfId="0" applyNumberFormat="1" applyFont="1" applyBorder="1" applyAlignment="1">
      <alignment horizontal="left" vertical="top"/>
    </xf>
    <xf numFmtId="2" fontId="18" fillId="0" borderId="22" xfId="0" applyNumberFormat="1" applyFont="1" applyBorder="1" applyAlignment="1">
      <alignment vertical="top"/>
    </xf>
    <xf numFmtId="2" fontId="18" fillId="0" borderId="22" xfId="0" applyNumberFormat="1" applyFont="1" applyBorder="1" applyAlignment="1">
      <alignment vertical="top" wrapText="1"/>
    </xf>
    <xf numFmtId="2" fontId="20" fillId="0" borderId="22" xfId="0" applyNumberFormat="1" applyFont="1" applyBorder="1" applyAlignment="1">
      <alignment vertical="top"/>
    </xf>
    <xf numFmtId="164" fontId="18" fillId="20" borderId="11" xfId="0" applyFont="1" applyFill="1" applyBorder="1" applyAlignment="1">
      <alignment vertical="top"/>
    </xf>
    <xf numFmtId="165" fontId="18" fillId="20" borderId="11" xfId="0" applyNumberFormat="1" applyFont="1" applyFill="1" applyBorder="1" applyAlignment="1">
      <alignment vertical="top"/>
    </xf>
    <xf numFmtId="164" fontId="19" fillId="20" borderId="0" xfId="0" applyFont="1" applyFill="1" applyAlignment="1">
      <alignment vertical="top"/>
    </xf>
    <xf numFmtId="164" fontId="18" fillId="0" borderId="0" xfId="0" applyFont="1" applyAlignment="1">
      <alignment vertical="top"/>
    </xf>
    <xf numFmtId="165" fontId="18" fillId="0" borderId="0" xfId="0" applyNumberFormat="1" applyFont="1" applyAlignment="1">
      <alignment vertical="top"/>
    </xf>
    <xf numFmtId="1" fontId="19" fillId="0" borderId="0" xfId="0" applyNumberFormat="1" applyFont="1" applyAlignment="1">
      <alignment vertical="top"/>
    </xf>
    <xf numFmtId="164" fontId="19" fillId="0" borderId="0" xfId="0" applyFont="1" applyAlignment="1">
      <alignment horizontal="left" vertical="top"/>
    </xf>
    <xf numFmtId="164" fontId="19" fillId="0" borderId="0" xfId="0" applyFont="1" applyAlignment="1">
      <alignment vertical="top" wrapText="1"/>
    </xf>
    <xf numFmtId="1" fontId="18" fillId="0" borderId="15" xfId="0" applyNumberFormat="1" applyFont="1" applyBorder="1" applyAlignment="1">
      <alignment vertical="top"/>
    </xf>
    <xf numFmtId="1" fontId="18" fillId="0" borderId="0" xfId="0" applyNumberFormat="1" applyFont="1" applyAlignment="1">
      <alignment vertical="top"/>
    </xf>
    <xf numFmtId="2" fontId="18" fillId="0" borderId="14" xfId="0" applyNumberFormat="1" applyFont="1" applyBorder="1" applyAlignment="1">
      <alignment vertical="top"/>
    </xf>
    <xf numFmtId="2" fontId="21" fillId="20" borderId="13" xfId="0" applyNumberFormat="1" applyFont="1" applyFill="1" applyBorder="1" applyAlignment="1">
      <alignment vertical="top"/>
    </xf>
    <xf numFmtId="2" fontId="18" fillId="0" borderId="13" xfId="0" applyNumberFormat="1" applyFont="1" applyBorder="1" applyAlignment="1">
      <alignment vertical="top" wrapText="1"/>
    </xf>
    <xf numFmtId="2" fontId="20" fillId="20" borderId="11" xfId="0" applyNumberFormat="1" applyFont="1" applyFill="1" applyBorder="1" applyAlignment="1">
      <alignment vertical="top" wrapText="1"/>
    </xf>
    <xf numFmtId="2" fontId="18" fillId="14" borderId="11" xfId="0" applyNumberFormat="1" applyFont="1" applyFill="1" applyBorder="1" applyAlignment="1">
      <alignment horizontal="left" vertical="top"/>
    </xf>
    <xf numFmtId="2" fontId="21" fillId="21" borderId="11" xfId="0" applyNumberFormat="1" applyFont="1" applyFill="1" applyBorder="1" applyAlignment="1">
      <alignment vertical="top"/>
    </xf>
    <xf numFmtId="164" fontId="18" fillId="14" borderId="11" xfId="0" applyFont="1" applyFill="1" applyBorder="1" applyAlignment="1">
      <alignment vertical="top" wrapText="1"/>
    </xf>
    <xf numFmtId="164" fontId="18" fillId="14" borderId="11" xfId="0" applyFont="1" applyFill="1" applyBorder="1" applyAlignment="1">
      <alignment vertical="top"/>
    </xf>
    <xf numFmtId="1" fontId="18" fillId="21" borderId="11" xfId="0" applyNumberFormat="1" applyFont="1" applyFill="1" applyBorder="1" applyAlignment="1">
      <alignment vertical="top"/>
    </xf>
    <xf numFmtId="165" fontId="18" fillId="14" borderId="11" xfId="0" applyNumberFormat="1" applyFont="1" applyFill="1" applyBorder="1" applyAlignment="1">
      <alignment vertical="top"/>
    </xf>
    <xf numFmtId="2" fontId="20" fillId="0" borderId="11" xfId="0" applyNumberFormat="1" applyFont="1" applyBorder="1" applyAlignment="1">
      <alignment vertical="top" wrapText="1"/>
    </xf>
    <xf numFmtId="2" fontId="20" fillId="0" borderId="14" xfId="0" applyNumberFormat="1" applyFont="1" applyBorder="1" applyAlignment="1">
      <alignment vertical="top" wrapText="1"/>
    </xf>
    <xf numFmtId="1" fontId="19" fillId="0" borderId="11" xfId="0" applyNumberFormat="1" applyFont="1" applyBorder="1" applyAlignment="1">
      <alignment vertical="top"/>
    </xf>
    <xf numFmtId="164" fontId="19" fillId="0" borderId="19" xfId="0" applyFont="1" applyBorder="1" applyAlignment="1">
      <alignment vertical="top" wrapText="1"/>
    </xf>
    <xf numFmtId="164" fontId="19" fillId="0" borderId="24" xfId="0" applyFont="1" applyBorder="1" applyAlignment="1">
      <alignment vertical="top"/>
    </xf>
    <xf numFmtId="164" fontId="20" fillId="0" borderId="11" xfId="0" applyFont="1" applyBorder="1" applyAlignment="1">
      <alignment horizontal="left" vertical="top" wrapText="1"/>
    </xf>
    <xf numFmtId="2" fontId="20" fillId="0" borderId="11" xfId="0" applyNumberFormat="1" applyFont="1" applyBorder="1" applyAlignment="1">
      <alignment horizontal="left" vertical="top" wrapText="1"/>
    </xf>
    <xf numFmtId="2" fontId="20" fillId="20" borderId="13" xfId="0" applyNumberFormat="1" applyFont="1" applyFill="1" applyBorder="1" applyAlignment="1">
      <alignment horizontal="left" vertical="top" wrapText="1"/>
    </xf>
    <xf numFmtId="2" fontId="20" fillId="19" borderId="11" xfId="0" applyNumberFormat="1" applyFont="1" applyFill="1" applyBorder="1" applyAlignment="1">
      <alignment horizontal="left" vertical="top" wrapText="1"/>
    </xf>
    <xf numFmtId="166" fontId="18" fillId="0" borderId="19" xfId="0" applyNumberFormat="1" applyFont="1" applyBorder="1" applyAlignment="1">
      <alignment horizontal="left" vertical="top"/>
    </xf>
    <xf numFmtId="2" fontId="18" fillId="19" borderId="11" xfId="0" applyNumberFormat="1" applyFont="1" applyFill="1" applyBorder="1" applyAlignment="1">
      <alignment vertical="top"/>
    </xf>
    <xf numFmtId="164" fontId="20" fillId="19" borderId="11" xfId="0" applyFont="1" applyFill="1" applyBorder="1" applyAlignment="1">
      <alignment horizontal="left" vertical="top" wrapText="1" indent="1"/>
    </xf>
    <xf numFmtId="164" fontId="20" fillId="19" borderId="11" xfId="0" applyFont="1" applyFill="1" applyBorder="1" applyAlignment="1">
      <alignment vertical="top"/>
    </xf>
    <xf numFmtId="165" fontId="18" fillId="19" borderId="11" xfId="0" applyNumberFormat="1" applyFont="1" applyFill="1" applyBorder="1" applyAlignment="1">
      <alignment vertical="top"/>
    </xf>
    <xf numFmtId="167" fontId="18" fillId="19" borderId="11" xfId="0" applyNumberFormat="1" applyFont="1" applyFill="1" applyBorder="1" applyAlignment="1">
      <alignment horizontal="left" vertical="top"/>
    </xf>
    <xf numFmtId="2" fontId="22" fillId="20" borderId="11" xfId="0" applyNumberFormat="1" applyFont="1" applyFill="1" applyBorder="1" applyAlignment="1">
      <alignment horizontal="left" vertical="top"/>
    </xf>
    <xf numFmtId="164" fontId="22" fillId="20" borderId="11" xfId="0" applyFont="1" applyFill="1" applyBorder="1" applyAlignment="1">
      <alignment vertical="top"/>
    </xf>
    <xf numFmtId="164" fontId="23" fillId="0" borderId="11" xfId="0" applyFont="1" applyBorder="1" applyAlignment="1">
      <alignment horizontal="left" vertical="top" wrapText="1"/>
    </xf>
    <xf numFmtId="164" fontId="23" fillId="0" borderId="11" xfId="0" applyFont="1" applyBorder="1" applyAlignment="1">
      <alignment vertical="top"/>
    </xf>
    <xf numFmtId="1" fontId="22" fillId="0" borderId="11" xfId="0" applyNumberFormat="1" applyFont="1" applyBorder="1" applyAlignment="1">
      <alignment vertical="top"/>
    </xf>
    <xf numFmtId="165" fontId="22" fillId="20" borderId="11" xfId="0" applyNumberFormat="1" applyFont="1" applyFill="1" applyBorder="1" applyAlignment="1">
      <alignment vertical="top"/>
    </xf>
    <xf numFmtId="2" fontId="22" fillId="0" borderId="11" xfId="0" applyNumberFormat="1" applyFont="1" applyBorder="1" applyAlignment="1">
      <alignment horizontal="left" vertical="top"/>
    </xf>
    <xf numFmtId="164" fontId="24" fillId="0" borderId="11" xfId="0" applyFont="1" applyBorder="1" applyAlignment="1">
      <alignment vertical="top"/>
    </xf>
    <xf numFmtId="164" fontId="23" fillId="0" borderId="11" xfId="0" applyFont="1" applyBorder="1" applyAlignment="1">
      <alignment horizontal="left" vertical="top"/>
    </xf>
    <xf numFmtId="1" fontId="18" fillId="0" borderId="16" xfId="0" applyNumberFormat="1" applyFont="1" applyBorder="1" applyAlignment="1">
      <alignment vertical="top"/>
    </xf>
    <xf numFmtId="166" fontId="18" fillId="20" borderId="11" xfId="0" applyNumberFormat="1" applyFont="1" applyFill="1" applyBorder="1" applyAlignment="1">
      <alignment horizontal="left" vertical="top"/>
    </xf>
    <xf numFmtId="164" fontId="22" fillId="0" borderId="11" xfId="0" applyFont="1" applyBorder="1" applyAlignment="1">
      <alignment vertical="top"/>
    </xf>
    <xf numFmtId="164" fontId="24" fillId="20" borderId="0" xfId="0" applyFont="1" applyFill="1" applyAlignment="1">
      <alignment vertical="top"/>
    </xf>
    <xf numFmtId="1" fontId="18" fillId="20" borderId="15" xfId="0" applyNumberFormat="1" applyFont="1" applyFill="1" applyBorder="1" applyAlignment="1">
      <alignment vertical="top"/>
    </xf>
    <xf numFmtId="164" fontId="20" fillId="19" borderId="13" xfId="0" applyFont="1" applyFill="1" applyBorder="1" applyAlignment="1">
      <alignment horizontal="left" vertical="top" wrapText="1" indent="1"/>
    </xf>
    <xf numFmtId="164" fontId="18" fillId="19" borderId="11" xfId="0" applyFont="1" applyFill="1" applyBorder="1" applyAlignment="1">
      <alignment vertical="top"/>
    </xf>
    <xf numFmtId="1" fontId="18" fillId="19" borderId="15" xfId="0" applyNumberFormat="1" applyFont="1" applyFill="1" applyBorder="1" applyAlignment="1">
      <alignment vertical="top"/>
    </xf>
    <xf numFmtId="2" fontId="22" fillId="0" borderId="11" xfId="0" applyNumberFormat="1" applyFont="1" applyBorder="1" applyAlignment="1">
      <alignment vertical="top"/>
    </xf>
    <xf numFmtId="1" fontId="23" fillId="0" borderId="11" xfId="0" applyNumberFormat="1" applyFont="1" applyBorder="1" applyAlignment="1">
      <alignment vertical="top"/>
    </xf>
    <xf numFmtId="167" fontId="18" fillId="20" borderId="11" xfId="0" applyNumberFormat="1" applyFont="1" applyFill="1" applyBorder="1" applyAlignment="1">
      <alignment horizontal="left" vertical="top"/>
    </xf>
    <xf numFmtId="164" fontId="20" fillId="20" borderId="11" xfId="0" applyFont="1" applyFill="1" applyBorder="1" applyAlignment="1">
      <alignment horizontal="left" vertical="top" wrapText="1" indent="1"/>
    </xf>
    <xf numFmtId="164" fontId="20" fillId="20" borderId="11" xfId="0" applyFont="1" applyFill="1" applyBorder="1" applyAlignment="1">
      <alignment vertical="top"/>
    </xf>
    <xf numFmtId="165" fontId="18" fillId="0" borderId="25" xfId="0" applyNumberFormat="1" applyFont="1" applyBorder="1" applyAlignment="1">
      <alignment vertical="top"/>
    </xf>
    <xf numFmtId="2" fontId="18" fillId="19" borderId="11" xfId="0" applyNumberFormat="1" applyFont="1" applyFill="1" applyBorder="1" applyAlignment="1">
      <alignment horizontal="left" vertical="top"/>
    </xf>
    <xf numFmtId="2" fontId="18" fillId="19" borderId="11" xfId="0" applyNumberFormat="1" applyFont="1" applyFill="1" applyBorder="1" applyAlignment="1">
      <alignment vertical="top" wrapText="1"/>
    </xf>
    <xf numFmtId="164" fontId="20" fillId="20" borderId="13" xfId="0" applyFont="1" applyFill="1" applyBorder="1" applyAlignment="1">
      <alignment horizontal="left" vertical="top" wrapText="1" indent="1"/>
    </xf>
    <xf numFmtId="164" fontId="23" fillId="0" borderId="13" xfId="0" applyFont="1" applyBorder="1" applyAlignment="1">
      <alignment horizontal="left" vertical="top" wrapText="1"/>
    </xf>
    <xf numFmtId="164" fontId="24" fillId="0" borderId="13" xfId="0" applyFont="1" applyBorder="1" applyAlignment="1">
      <alignment vertical="top"/>
    </xf>
    <xf numFmtId="164" fontId="24" fillId="0" borderId="17" xfId="0" applyFont="1" applyBorder="1" applyAlignment="1">
      <alignment vertical="top"/>
    </xf>
    <xf numFmtId="166" fontId="22" fillId="0" borderId="11" xfId="0" applyNumberFormat="1" applyFont="1" applyBorder="1" applyAlignment="1">
      <alignment horizontal="left" vertical="top"/>
    </xf>
    <xf numFmtId="2" fontId="23" fillId="0" borderId="14" xfId="0" applyNumberFormat="1" applyFont="1" applyBorder="1" applyAlignment="1">
      <alignment horizontal="left" vertical="top" wrapText="1"/>
    </xf>
    <xf numFmtId="2" fontId="23" fillId="0" borderId="14" xfId="0" applyNumberFormat="1" applyFont="1" applyBorder="1" applyAlignment="1">
      <alignmen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f1" xfId="42" xr:uid="{00000000-0005-0000-0000-00001A000000}"/>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R99"/>
  <sheetViews>
    <sheetView tabSelected="1" zoomScale="200" zoomScaleNormal="200" workbookViewId="0">
      <selection activeCell="C26" sqref="C26"/>
    </sheetView>
  </sheetViews>
  <sheetFormatPr defaultColWidth="8.90625" defaultRowHeight="19.5" customHeight="1" x14ac:dyDescent="0.55000000000000004"/>
  <cols>
    <col min="1" max="1" width="4.453125" style="78" customWidth="1"/>
    <col min="2" max="2" width="3.6796875" style="1" customWidth="1"/>
    <col min="3" max="3" width="41.40625" style="79" customWidth="1"/>
    <col min="4" max="4" width="9.08984375" style="1" customWidth="1"/>
    <col min="5" max="5" width="3.40625" style="77" customWidth="1"/>
    <col min="6" max="6" width="7.1796875" style="1" customWidth="1"/>
    <col min="7" max="7" width="3.90625" style="1" customWidth="1"/>
    <col min="8" max="8" width="2.58984375" style="1" customWidth="1"/>
    <col min="9" max="9" width="6" style="1" customWidth="1"/>
    <col min="10" max="10" width="4.08984375" style="1" customWidth="1"/>
    <col min="11" max="256" width="9.90625" style="1" customWidth="1"/>
    <col min="257" max="16384" width="8.90625" style="1"/>
  </cols>
  <sheetData>
    <row r="1" spans="1:252" ht="23.6" customHeight="1" x14ac:dyDescent="0.55000000000000004">
      <c r="A1" s="14" t="s">
        <v>100</v>
      </c>
      <c r="B1" s="15"/>
      <c r="C1" s="16" t="s">
        <v>58</v>
      </c>
      <c r="D1" s="15"/>
      <c r="E1" s="45"/>
      <c r="F1" s="15"/>
    </row>
    <row r="2" spans="1:252" ht="24" customHeight="1" x14ac:dyDescent="0.55000000000000004">
      <c r="A2" s="14"/>
      <c r="B2" s="15"/>
      <c r="C2" s="16" t="s">
        <v>59</v>
      </c>
      <c r="D2" s="15"/>
      <c r="E2" s="45"/>
      <c r="F2" s="15"/>
    </row>
    <row r="3" spans="1:252" ht="7.35" customHeight="1" x14ac:dyDescent="0.55000000000000004">
      <c r="A3" s="14"/>
      <c r="B3" s="15"/>
      <c r="C3" s="17"/>
      <c r="D3" s="15"/>
      <c r="E3" s="45"/>
      <c r="F3" s="15"/>
    </row>
    <row r="4" spans="1:252" ht="22.5" customHeight="1" x14ac:dyDescent="0.55000000000000004">
      <c r="A4" s="18" t="s">
        <v>0</v>
      </c>
      <c r="B4" s="15" t="s">
        <v>1</v>
      </c>
      <c r="C4" s="17" t="s">
        <v>2</v>
      </c>
      <c r="D4" s="15"/>
      <c r="E4" s="45" t="s">
        <v>1</v>
      </c>
      <c r="F4" s="8" t="s">
        <v>1</v>
      </c>
    </row>
    <row r="5" spans="1:252" ht="19.5" customHeight="1" x14ac:dyDescent="0.55000000000000004">
      <c r="A5" s="19"/>
      <c r="B5" s="20"/>
      <c r="C5" s="21" t="s">
        <v>3</v>
      </c>
      <c r="D5" s="22"/>
      <c r="E5" s="46"/>
      <c r="F5" s="22"/>
    </row>
    <row r="6" spans="1:252" ht="19.5" customHeight="1" x14ac:dyDescent="0.55000000000000004">
      <c r="A6" s="23"/>
      <c r="B6" s="24"/>
      <c r="C6" s="25" t="s">
        <v>4</v>
      </c>
      <c r="D6" s="24"/>
      <c r="E6" s="47"/>
      <c r="F6" s="26"/>
    </row>
    <row r="7" spans="1:252" s="75" customFormat="1" ht="12.7" customHeight="1" x14ac:dyDescent="0.55000000000000004">
      <c r="A7" s="14"/>
      <c r="B7" s="15"/>
      <c r="C7" s="17"/>
      <c r="D7" s="15"/>
      <c r="E7" s="45"/>
      <c r="F7" s="8"/>
      <c r="L7" s="76"/>
      <c r="R7" s="76"/>
      <c r="X7" s="76"/>
      <c r="AD7" s="76"/>
      <c r="AJ7" s="76"/>
      <c r="AP7" s="76"/>
      <c r="AV7" s="76"/>
      <c r="BB7" s="76"/>
      <c r="BH7" s="76"/>
      <c r="BN7" s="76"/>
      <c r="BT7" s="76"/>
      <c r="BZ7" s="76"/>
      <c r="CF7" s="76"/>
      <c r="CL7" s="76"/>
      <c r="CR7" s="76"/>
      <c r="CX7" s="76"/>
      <c r="DD7" s="76"/>
      <c r="DJ7" s="76"/>
      <c r="DP7" s="76"/>
      <c r="DV7" s="76"/>
      <c r="EB7" s="76"/>
      <c r="EH7" s="76"/>
      <c r="EN7" s="76"/>
      <c r="ET7" s="76"/>
      <c r="EZ7" s="76"/>
      <c r="FF7" s="76"/>
      <c r="FL7" s="76"/>
      <c r="FR7" s="76"/>
      <c r="FX7" s="76"/>
      <c r="GD7" s="76"/>
      <c r="GJ7" s="76"/>
      <c r="GP7" s="76"/>
      <c r="GV7" s="76"/>
      <c r="HB7" s="76"/>
      <c r="HH7" s="76"/>
      <c r="HN7" s="76"/>
      <c r="HT7" s="76"/>
      <c r="HZ7" s="76"/>
      <c r="IF7" s="76"/>
      <c r="IL7" s="76"/>
      <c r="IR7" s="76"/>
    </row>
    <row r="8" spans="1:252" ht="10.199999999999999" customHeight="1" x14ac:dyDescent="0.55000000000000004">
      <c r="A8" s="27">
        <f>1</f>
        <v>1</v>
      </c>
      <c r="B8" s="28"/>
      <c r="C8" s="29" t="s">
        <v>5</v>
      </c>
      <c r="D8" s="62" t="s">
        <v>6</v>
      </c>
      <c r="E8" s="45">
        <v>5</v>
      </c>
      <c r="F8" s="8">
        <f>TIME(13,0,0)</f>
        <v>0.54166666666666663</v>
      </c>
    </row>
    <row r="9" spans="1:252" ht="10.199999999999999" customHeight="1" x14ac:dyDescent="0.55000000000000004">
      <c r="A9" s="30">
        <f>2</f>
        <v>2</v>
      </c>
      <c r="B9" s="31" t="s">
        <v>7</v>
      </c>
      <c r="C9" s="32" t="s">
        <v>8</v>
      </c>
      <c r="D9" s="63" t="s">
        <v>6</v>
      </c>
      <c r="E9" s="48">
        <v>10</v>
      </c>
      <c r="F9" s="67">
        <f>F8+TIME(0,E8,0)</f>
        <v>0.54513888888888884</v>
      </c>
    </row>
    <row r="10" spans="1:252" ht="10.199999999999999" customHeight="1" x14ac:dyDescent="0.55000000000000004">
      <c r="A10" s="130">
        <f>A9+0.01</f>
        <v>2.0099999999999998</v>
      </c>
      <c r="B10" s="102" t="s">
        <v>17</v>
      </c>
      <c r="C10" s="131" t="s">
        <v>90</v>
      </c>
      <c r="D10" s="60" t="s">
        <v>6</v>
      </c>
      <c r="E10" s="65">
        <v>0</v>
      </c>
      <c r="F10" s="105">
        <f>F9+TIME(0,E9,0)</f>
        <v>0.55208333333333326</v>
      </c>
    </row>
    <row r="11" spans="1:252" ht="11.25" customHeight="1" x14ac:dyDescent="0.55000000000000004">
      <c r="A11" s="68"/>
      <c r="B11" s="69"/>
      <c r="C11" s="70"/>
      <c r="D11" s="71"/>
      <c r="E11" s="66"/>
      <c r="F11" s="129">
        <f>F9+TIME(0,E9,0)</f>
        <v>0.55208333333333326</v>
      </c>
    </row>
    <row r="12" spans="1:252" ht="10.199999999999999" customHeight="1" x14ac:dyDescent="0.55000000000000004">
      <c r="A12" s="30">
        <f>3</f>
        <v>3</v>
      </c>
      <c r="B12" s="31" t="s">
        <v>9</v>
      </c>
      <c r="C12" s="32" t="s">
        <v>19</v>
      </c>
      <c r="D12" s="63" t="s">
        <v>6</v>
      </c>
      <c r="E12" s="48">
        <v>5</v>
      </c>
      <c r="F12" s="73">
        <f t="shared" ref="F12:F96" si="0">F11+TIME(0,E11,0)</f>
        <v>0.55208333333333326</v>
      </c>
    </row>
    <row r="13" spans="1:252" ht="10.199999999999999" customHeight="1" x14ac:dyDescent="0.55000000000000004">
      <c r="A13" s="42"/>
      <c r="B13" s="43"/>
      <c r="C13" s="44"/>
      <c r="D13" s="43"/>
      <c r="E13" s="49"/>
      <c r="F13" s="73">
        <f t="shared" si="0"/>
        <v>0.55555555555555547</v>
      </c>
    </row>
    <row r="14" spans="1:252" ht="10.199999999999999" customHeight="1" x14ac:dyDescent="0.55000000000000004">
      <c r="A14" s="3">
        <f>4</f>
        <v>4</v>
      </c>
      <c r="B14" s="5"/>
      <c r="C14" s="2" t="s">
        <v>10</v>
      </c>
      <c r="D14" s="5"/>
      <c r="E14" s="50"/>
      <c r="F14" s="73">
        <f t="shared" si="0"/>
        <v>0.55555555555555547</v>
      </c>
    </row>
    <row r="15" spans="1:252" ht="10.199999999999999" customHeight="1" x14ac:dyDescent="0.55000000000000004">
      <c r="A15" s="3">
        <f>A14+0.01</f>
        <v>4.01</v>
      </c>
      <c r="B15" s="5" t="s">
        <v>9</v>
      </c>
      <c r="C15" s="61" t="s">
        <v>37</v>
      </c>
      <c r="D15" s="58" t="s">
        <v>47</v>
      </c>
      <c r="E15" s="55">
        <v>10</v>
      </c>
      <c r="F15" s="73">
        <f t="shared" si="0"/>
        <v>0.55555555555555547</v>
      </c>
    </row>
    <row r="16" spans="1:252" ht="10.199999999999999" customHeight="1" x14ac:dyDescent="0.55000000000000004">
      <c r="A16" s="3">
        <f t="shared" ref="A16:A19" si="1">A15+0.01</f>
        <v>4.0199999999999996</v>
      </c>
      <c r="B16" s="5" t="s">
        <v>7</v>
      </c>
      <c r="C16" s="61" t="s">
        <v>49</v>
      </c>
      <c r="D16" s="58" t="s">
        <v>11</v>
      </c>
      <c r="E16" s="55">
        <v>30</v>
      </c>
      <c r="F16" s="73">
        <f t="shared" si="0"/>
        <v>0.56249999999999989</v>
      </c>
    </row>
    <row r="17" spans="1:6" ht="10.199999999999999" customHeight="1" x14ac:dyDescent="0.55000000000000004">
      <c r="A17" s="3">
        <f t="shared" si="1"/>
        <v>4.0299999999999994</v>
      </c>
      <c r="B17" s="5" t="s">
        <v>7</v>
      </c>
      <c r="C17" s="61" t="s">
        <v>83</v>
      </c>
      <c r="D17" s="58" t="s">
        <v>12</v>
      </c>
      <c r="E17" s="55">
        <v>20</v>
      </c>
      <c r="F17" s="73">
        <f t="shared" si="0"/>
        <v>0.58333333333333326</v>
      </c>
    </row>
    <row r="18" spans="1:6" ht="10.199999999999999" customHeight="1" x14ac:dyDescent="0.55000000000000004">
      <c r="A18" s="3">
        <f t="shared" si="1"/>
        <v>4.0399999999999991</v>
      </c>
      <c r="B18" s="5" t="s">
        <v>9</v>
      </c>
      <c r="C18" s="61" t="s">
        <v>52</v>
      </c>
      <c r="D18" s="58" t="s">
        <v>91</v>
      </c>
      <c r="E18" s="55">
        <v>10</v>
      </c>
      <c r="F18" s="73">
        <f t="shared" si="0"/>
        <v>0.5972222222222221</v>
      </c>
    </row>
    <row r="19" spans="1:6" ht="14.25" customHeight="1" x14ac:dyDescent="0.55000000000000004">
      <c r="A19" s="3">
        <f t="shared" si="1"/>
        <v>4.0499999999999989</v>
      </c>
      <c r="B19" s="5" t="s">
        <v>53</v>
      </c>
      <c r="C19" s="61" t="s">
        <v>84</v>
      </c>
      <c r="D19" s="58" t="s">
        <v>28</v>
      </c>
      <c r="E19" s="55">
        <v>5</v>
      </c>
      <c r="F19" s="73">
        <f t="shared" si="0"/>
        <v>0.60416666666666652</v>
      </c>
    </row>
    <row r="20" spans="1:6" ht="15" customHeight="1" x14ac:dyDescent="0.55000000000000004">
      <c r="A20" s="3"/>
      <c r="B20" s="5"/>
      <c r="C20" s="61"/>
      <c r="D20" s="58"/>
      <c r="E20" s="50"/>
      <c r="F20" s="73">
        <f t="shared" si="0"/>
        <v>0.60763888888888873</v>
      </c>
    </row>
    <row r="21" spans="1:6" ht="10.199999999999999" customHeight="1" x14ac:dyDescent="0.55000000000000004">
      <c r="A21" s="3">
        <v>5</v>
      </c>
      <c r="B21" s="4"/>
      <c r="C21" s="12" t="s">
        <v>51</v>
      </c>
      <c r="D21" s="4"/>
      <c r="E21" s="50"/>
      <c r="F21" s="73">
        <f t="shared" si="0"/>
        <v>0.60763888888888873</v>
      </c>
    </row>
    <row r="22" spans="1:6" ht="10.199999999999999" customHeight="1" x14ac:dyDescent="0.55000000000000004">
      <c r="A22" s="3">
        <f>A21+0.01</f>
        <v>5.01</v>
      </c>
      <c r="B22" s="5" t="s">
        <v>38</v>
      </c>
      <c r="C22" s="97" t="s">
        <v>25</v>
      </c>
      <c r="E22" s="50"/>
      <c r="F22" s="73">
        <f t="shared" si="0"/>
        <v>0.60763888888888873</v>
      </c>
    </row>
    <row r="23" spans="1:6" ht="10.199999999999999" customHeight="1" x14ac:dyDescent="0.55000000000000004">
      <c r="A23" s="117">
        <f t="shared" ref="A23:A24" si="2">A22+0.001</f>
        <v>5.0110000000000001</v>
      </c>
      <c r="B23" s="5" t="s">
        <v>38</v>
      </c>
      <c r="C23" s="37" t="s">
        <v>97</v>
      </c>
      <c r="D23" s="10" t="s">
        <v>46</v>
      </c>
      <c r="E23" s="50">
        <v>3</v>
      </c>
      <c r="F23" s="73">
        <f t="shared" si="0"/>
        <v>0.60763888888888873</v>
      </c>
    </row>
    <row r="24" spans="1:6" ht="10.199999999999999" customHeight="1" x14ac:dyDescent="0.55000000000000004">
      <c r="A24" s="117">
        <f t="shared" si="2"/>
        <v>5.0120000000000005</v>
      </c>
      <c r="B24" s="5" t="s">
        <v>38</v>
      </c>
      <c r="C24" s="37" t="s">
        <v>98</v>
      </c>
      <c r="D24" s="10" t="s">
        <v>46</v>
      </c>
      <c r="E24" s="50">
        <v>3</v>
      </c>
      <c r="F24" s="73">
        <f t="shared" si="0"/>
        <v>0.60972222222222205</v>
      </c>
    </row>
    <row r="25" spans="1:6" ht="10.199999999999999" customHeight="1" x14ac:dyDescent="0.55000000000000004">
      <c r="A25" s="3">
        <f>A22+0.01</f>
        <v>5.0199999999999996</v>
      </c>
      <c r="C25" s="97" t="s">
        <v>27</v>
      </c>
      <c r="E25" s="50"/>
      <c r="F25" s="73">
        <f t="shared" si="0"/>
        <v>0.61180555555555538</v>
      </c>
    </row>
    <row r="26" spans="1:6" ht="10.199999999999999" customHeight="1" x14ac:dyDescent="0.55000000000000004">
      <c r="A26" s="117">
        <f>A25+0.001</f>
        <v>5.0209999999999999</v>
      </c>
      <c r="B26" s="5" t="s">
        <v>38</v>
      </c>
      <c r="C26" s="37" t="s">
        <v>81</v>
      </c>
      <c r="D26" s="10" t="s">
        <v>82</v>
      </c>
      <c r="E26" s="50">
        <v>10</v>
      </c>
      <c r="F26" s="73">
        <f t="shared" si="0"/>
        <v>0.61180555555555538</v>
      </c>
    </row>
    <row r="27" spans="1:6" ht="10.199999999999999" customHeight="1" x14ac:dyDescent="0.55000000000000004">
      <c r="A27" s="113">
        <f>A25+0.01</f>
        <v>5.0299999999999994</v>
      </c>
      <c r="B27" s="124" t="s">
        <v>38</v>
      </c>
      <c r="C27" s="109" t="s">
        <v>22</v>
      </c>
      <c r="D27" s="110" t="s">
        <v>29</v>
      </c>
      <c r="E27" s="125"/>
      <c r="F27" s="112">
        <f t="shared" si="0"/>
        <v>0.6187499999999998</v>
      </c>
    </row>
    <row r="28" spans="1:6" ht="10.199999999999999" customHeight="1" x14ac:dyDescent="0.55000000000000004">
      <c r="A28" s="3">
        <f>A27+0.01</f>
        <v>5.0399999999999991</v>
      </c>
      <c r="B28" s="5" t="s">
        <v>38</v>
      </c>
      <c r="C28" s="97" t="s">
        <v>23</v>
      </c>
      <c r="E28" s="50"/>
      <c r="F28" s="73">
        <f t="shared" si="0"/>
        <v>0.6187499999999998</v>
      </c>
    </row>
    <row r="29" spans="1:6" ht="80.349999999999994" customHeight="1" x14ac:dyDescent="0.55000000000000004">
      <c r="A29" s="106">
        <f>A28+0.0001</f>
        <v>5.0400999999999989</v>
      </c>
      <c r="B29" s="102" t="s">
        <v>60</v>
      </c>
      <c r="C29" s="103" t="s">
        <v>62</v>
      </c>
      <c r="D29" s="104" t="s">
        <v>39</v>
      </c>
      <c r="E29" s="65">
        <v>0</v>
      </c>
      <c r="F29" s="105">
        <f t="shared" si="0"/>
        <v>0.6187499999999998</v>
      </c>
    </row>
    <row r="30" spans="1:6" ht="81.349999999999994" customHeight="1" x14ac:dyDescent="0.55000000000000004">
      <c r="A30" s="106">
        <f t="shared" ref="A30:A39" si="3">A29+0.0001</f>
        <v>5.0401999999999987</v>
      </c>
      <c r="B30" s="102" t="s">
        <v>60</v>
      </c>
      <c r="C30" s="103" t="s">
        <v>63</v>
      </c>
      <c r="D30" s="104" t="s">
        <v>39</v>
      </c>
      <c r="E30" s="65">
        <v>0</v>
      </c>
      <c r="F30" s="105">
        <f t="shared" ref="F30:F35" si="4">F29+TIME(0,E29,0)</f>
        <v>0.6187499999999998</v>
      </c>
    </row>
    <row r="31" spans="1:6" s="74" customFormat="1" ht="80" x14ac:dyDescent="0.55000000000000004">
      <c r="A31" s="126">
        <f t="shared" si="3"/>
        <v>5.0402999999999984</v>
      </c>
      <c r="B31" s="41" t="s">
        <v>38</v>
      </c>
      <c r="C31" s="127" t="s">
        <v>64</v>
      </c>
      <c r="D31" s="128" t="s">
        <v>39</v>
      </c>
      <c r="E31" s="52">
        <v>5</v>
      </c>
      <c r="F31" s="73">
        <f t="shared" si="4"/>
        <v>0.6187499999999998</v>
      </c>
    </row>
    <row r="32" spans="1:6" s="74" customFormat="1" ht="72.7" customHeight="1" x14ac:dyDescent="0.55000000000000004">
      <c r="A32" s="126">
        <f t="shared" si="3"/>
        <v>5.0403999999999982</v>
      </c>
      <c r="B32" s="41" t="s">
        <v>38</v>
      </c>
      <c r="C32" s="127" t="s">
        <v>65</v>
      </c>
      <c r="D32" s="128" t="s">
        <v>39</v>
      </c>
      <c r="E32" s="52">
        <v>5</v>
      </c>
      <c r="F32" s="73">
        <f t="shared" si="4"/>
        <v>0.62222222222222201</v>
      </c>
    </row>
    <row r="33" spans="1:6" ht="60" x14ac:dyDescent="0.55000000000000004">
      <c r="A33" s="106">
        <f t="shared" si="3"/>
        <v>5.040499999999998</v>
      </c>
      <c r="B33" s="102" t="s">
        <v>60</v>
      </c>
      <c r="C33" s="103" t="s">
        <v>66</v>
      </c>
      <c r="D33" s="104" t="s">
        <v>39</v>
      </c>
      <c r="E33" s="65">
        <v>0</v>
      </c>
      <c r="F33" s="105">
        <f t="shared" si="4"/>
        <v>0.62569444444444422</v>
      </c>
    </row>
    <row r="34" spans="1:6" ht="64" customHeight="1" x14ac:dyDescent="0.55000000000000004">
      <c r="A34" s="106">
        <f t="shared" si="3"/>
        <v>5.0405999999999977</v>
      </c>
      <c r="B34" s="102" t="s">
        <v>60</v>
      </c>
      <c r="C34" s="103" t="s">
        <v>67</v>
      </c>
      <c r="D34" s="104" t="s">
        <v>39</v>
      </c>
      <c r="E34" s="65">
        <v>0</v>
      </c>
      <c r="F34" s="105">
        <f t="shared" si="4"/>
        <v>0.62569444444444422</v>
      </c>
    </row>
    <row r="35" spans="1:6" ht="63.35" customHeight="1" x14ac:dyDescent="0.55000000000000004">
      <c r="A35" s="106">
        <f t="shared" si="3"/>
        <v>5.0406999999999975</v>
      </c>
      <c r="B35" s="102" t="s">
        <v>60</v>
      </c>
      <c r="C35" s="103" t="s">
        <v>68</v>
      </c>
      <c r="D35" s="104" t="s">
        <v>39</v>
      </c>
      <c r="E35" s="65">
        <v>0</v>
      </c>
      <c r="F35" s="105">
        <f t="shared" si="4"/>
        <v>0.62569444444444422</v>
      </c>
    </row>
    <row r="36" spans="1:6" ht="51.35" customHeight="1" x14ac:dyDescent="0.55000000000000004">
      <c r="A36" s="106">
        <f t="shared" si="3"/>
        <v>5.0407999999999973</v>
      </c>
      <c r="B36" s="102" t="s">
        <v>60</v>
      </c>
      <c r="C36" s="103" t="s">
        <v>69</v>
      </c>
      <c r="D36" s="104" t="s">
        <v>39</v>
      </c>
      <c r="E36" s="65">
        <v>0</v>
      </c>
      <c r="F36" s="105">
        <f t="shared" ref="F36:F40" si="5">F35+TIME(0,E35,0)</f>
        <v>0.62569444444444422</v>
      </c>
    </row>
    <row r="37" spans="1:6" ht="63.35" customHeight="1" x14ac:dyDescent="0.55000000000000004">
      <c r="A37" s="106">
        <f t="shared" si="3"/>
        <v>5.040899999999997</v>
      </c>
      <c r="B37" s="102" t="s">
        <v>60</v>
      </c>
      <c r="C37" s="103" t="s">
        <v>70</v>
      </c>
      <c r="D37" s="104" t="s">
        <v>39</v>
      </c>
      <c r="E37" s="65">
        <v>0</v>
      </c>
      <c r="F37" s="105">
        <f t="shared" si="5"/>
        <v>0.62569444444444422</v>
      </c>
    </row>
    <row r="38" spans="1:6" ht="63.35" customHeight="1" x14ac:dyDescent="0.55000000000000004">
      <c r="A38" s="106">
        <f t="shared" si="3"/>
        <v>5.0409999999999968</v>
      </c>
      <c r="B38" s="102" t="s">
        <v>60</v>
      </c>
      <c r="C38" s="103" t="s">
        <v>71</v>
      </c>
      <c r="D38" s="104" t="s">
        <v>39</v>
      </c>
      <c r="E38" s="65">
        <v>0</v>
      </c>
      <c r="F38" s="105">
        <f t="shared" si="5"/>
        <v>0.62569444444444422</v>
      </c>
    </row>
    <row r="39" spans="1:6" s="74" customFormat="1" ht="12" customHeight="1" x14ac:dyDescent="0.55000000000000004">
      <c r="A39" s="126">
        <f t="shared" si="3"/>
        <v>5.0410999999999966</v>
      </c>
      <c r="B39" s="41" t="s">
        <v>9</v>
      </c>
      <c r="C39" s="127" t="s">
        <v>89</v>
      </c>
      <c r="D39" s="128" t="s">
        <v>12</v>
      </c>
      <c r="E39" s="52">
        <v>10</v>
      </c>
      <c r="F39" s="73">
        <f t="shared" si="5"/>
        <v>0.62569444444444422</v>
      </c>
    </row>
    <row r="40" spans="1:6" ht="10.199999999999999" customHeight="1" x14ac:dyDescent="0.55000000000000004">
      <c r="A40" s="3">
        <f>A28+0.01</f>
        <v>5.0499999999999989</v>
      </c>
      <c r="B40" s="13"/>
      <c r="C40" s="97" t="s">
        <v>24</v>
      </c>
      <c r="D40" s="10"/>
      <c r="E40" s="50"/>
      <c r="F40" s="73">
        <f t="shared" si="5"/>
        <v>0.63263888888888864</v>
      </c>
    </row>
    <row r="41" spans="1:6" ht="62" customHeight="1" x14ac:dyDescent="0.55000000000000004">
      <c r="A41" s="38">
        <f>A40+0.001</f>
        <v>5.0509999999999993</v>
      </c>
      <c r="B41" s="102" t="s">
        <v>60</v>
      </c>
      <c r="C41" s="103" t="s">
        <v>61</v>
      </c>
      <c r="D41" s="104" t="s">
        <v>26</v>
      </c>
      <c r="E41" s="65">
        <v>0</v>
      </c>
      <c r="F41" s="105">
        <f t="shared" si="0"/>
        <v>0.63263888888888864</v>
      </c>
    </row>
    <row r="42" spans="1:6" ht="10.199999999999999" customHeight="1" x14ac:dyDescent="0.55000000000000004">
      <c r="A42" s="101"/>
      <c r="E42" s="51"/>
      <c r="F42" s="73">
        <f t="shared" si="0"/>
        <v>0.63263888888888864</v>
      </c>
    </row>
    <row r="43" spans="1:6" ht="10.199999999999999" customHeight="1" x14ac:dyDescent="0.55000000000000004">
      <c r="A43" s="13"/>
      <c r="B43" s="5"/>
      <c r="C43" s="11" t="s">
        <v>44</v>
      </c>
      <c r="D43" s="10"/>
      <c r="E43" s="50">
        <v>5</v>
      </c>
      <c r="F43" s="73">
        <f t="shared" si="0"/>
        <v>0.63263888888888864</v>
      </c>
    </row>
    <row r="44" spans="1:6" ht="10.199999999999999" customHeight="1" x14ac:dyDescent="0.55000000000000004">
      <c r="A44" s="33"/>
      <c r="B44" s="34"/>
      <c r="E44" s="51"/>
      <c r="F44" s="73">
        <f t="shared" si="0"/>
        <v>0.63611111111111085</v>
      </c>
    </row>
    <row r="45" spans="1:6" ht="10.199999999999999" customHeight="1" x14ac:dyDescent="0.55000000000000004">
      <c r="A45" s="3">
        <v>6</v>
      </c>
      <c r="B45" s="4"/>
      <c r="C45" s="2" t="s">
        <v>50</v>
      </c>
      <c r="D45" s="4"/>
      <c r="E45" s="50"/>
      <c r="F45" s="73">
        <f t="shared" si="0"/>
        <v>0.63611111111111085</v>
      </c>
    </row>
    <row r="46" spans="1:6" s="74" customFormat="1" ht="10.199999999999999" customHeight="1" x14ac:dyDescent="0.55000000000000004">
      <c r="A46" s="113">
        <f>A45+0.01</f>
        <v>6.01</v>
      </c>
      <c r="B46" s="108"/>
      <c r="C46" s="109" t="s">
        <v>22</v>
      </c>
      <c r="D46" s="110" t="s">
        <v>29</v>
      </c>
      <c r="E46" s="111"/>
      <c r="F46" s="112">
        <f t="shared" si="0"/>
        <v>0.63611111111111085</v>
      </c>
    </row>
    <row r="47" spans="1:6" s="74" customFormat="1" ht="10.199999999999999" customHeight="1" x14ac:dyDescent="0.55000000000000004">
      <c r="A47" s="107">
        <f>A45+0.01</f>
        <v>6.01</v>
      </c>
      <c r="B47" s="108"/>
      <c r="C47" s="109" t="s">
        <v>30</v>
      </c>
      <c r="D47" s="110" t="s">
        <v>42</v>
      </c>
      <c r="E47" s="119"/>
      <c r="F47" s="112">
        <f t="shared" si="0"/>
        <v>0.63611111111111085</v>
      </c>
    </row>
    <row r="48" spans="1:6" s="74" customFormat="1" ht="10.199999999999999" customHeight="1" x14ac:dyDescent="0.55000000000000004">
      <c r="A48" s="107">
        <f>A47+0.01</f>
        <v>6.02</v>
      </c>
      <c r="B48" s="108"/>
      <c r="C48" s="109" t="s">
        <v>23</v>
      </c>
      <c r="D48" s="110" t="s">
        <v>39</v>
      </c>
      <c r="E48" s="111"/>
      <c r="F48" s="112">
        <f t="shared" si="0"/>
        <v>0.63611111111111085</v>
      </c>
    </row>
    <row r="49" spans="1:6" ht="10.199999999999999" customHeight="1" x14ac:dyDescent="0.55000000000000004">
      <c r="A49" s="113">
        <f>A48+0.01</f>
        <v>6.0299999999999994</v>
      </c>
      <c r="B49" s="108"/>
      <c r="C49" s="109" t="s">
        <v>24</v>
      </c>
      <c r="D49" s="110" t="s">
        <v>26</v>
      </c>
      <c r="E49" s="111"/>
      <c r="F49" s="112">
        <f t="shared" si="0"/>
        <v>0.63611111111111085</v>
      </c>
    </row>
    <row r="50" spans="1:6" ht="10.199999999999999" customHeight="1" x14ac:dyDescent="0.55000000000000004">
      <c r="A50" s="3">
        <f t="shared" ref="A50" si="6">A49+0.01</f>
        <v>6.0399999999999991</v>
      </c>
      <c r="B50" s="72"/>
      <c r="C50" s="97" t="s">
        <v>25</v>
      </c>
      <c r="E50" s="52"/>
      <c r="F50" s="73">
        <f t="shared" si="0"/>
        <v>0.63611111111111085</v>
      </c>
    </row>
    <row r="51" spans="1:6" ht="10.199999999999999" customHeight="1" x14ac:dyDescent="0.55000000000000004">
      <c r="A51" s="117">
        <f>A50+0.001</f>
        <v>6.0409999999999995</v>
      </c>
      <c r="B51" s="72" t="s">
        <v>7</v>
      </c>
      <c r="C51" s="37" t="s">
        <v>85</v>
      </c>
      <c r="D51" s="10" t="s">
        <v>46</v>
      </c>
      <c r="E51" s="120">
        <v>5</v>
      </c>
      <c r="F51" s="73">
        <f t="shared" si="0"/>
        <v>0.63611111111111085</v>
      </c>
    </row>
    <row r="52" spans="1:6" ht="10.199999999999999" customHeight="1" x14ac:dyDescent="0.55000000000000004">
      <c r="A52" s="117">
        <f>A51+0.001</f>
        <v>6.0419999999999998</v>
      </c>
      <c r="B52" s="72" t="s">
        <v>7</v>
      </c>
      <c r="C52" s="37" t="s">
        <v>86</v>
      </c>
      <c r="D52" s="10" t="s">
        <v>46</v>
      </c>
      <c r="E52" s="120">
        <v>5</v>
      </c>
      <c r="F52" s="73">
        <f t="shared" ref="F52:F57" si="7">F51+TIME(0,E51,0)</f>
        <v>0.63958333333333306</v>
      </c>
    </row>
    <row r="53" spans="1:6" ht="10.199999999999999" customHeight="1" x14ac:dyDescent="0.55000000000000004">
      <c r="A53" s="117">
        <f>A52+0.001</f>
        <v>6.0430000000000001</v>
      </c>
      <c r="B53" s="72" t="s">
        <v>7</v>
      </c>
      <c r="C53" s="37" t="s">
        <v>99</v>
      </c>
      <c r="D53" s="10" t="s">
        <v>46</v>
      </c>
      <c r="E53" s="120">
        <v>5</v>
      </c>
      <c r="F53" s="73">
        <f t="shared" si="7"/>
        <v>0.64305555555555527</v>
      </c>
    </row>
    <row r="54" spans="1:6" ht="10.199999999999999" customHeight="1" x14ac:dyDescent="0.55000000000000004">
      <c r="A54" s="3">
        <f>A50+0.01</f>
        <v>6.0499999999999989</v>
      </c>
      <c r="B54" s="72"/>
      <c r="C54" s="97" t="s">
        <v>27</v>
      </c>
      <c r="D54" s="10"/>
      <c r="E54" s="80"/>
      <c r="F54" s="73">
        <f t="shared" si="7"/>
        <v>0.64652777777777748</v>
      </c>
    </row>
    <row r="55" spans="1:6" ht="29.7" customHeight="1" x14ac:dyDescent="0.55000000000000004">
      <c r="A55" s="38">
        <f>A54+0.001</f>
        <v>6.0509999999999993</v>
      </c>
      <c r="B55" s="122" t="s">
        <v>88</v>
      </c>
      <c r="C55" s="103" t="s">
        <v>87</v>
      </c>
      <c r="D55" s="104" t="s">
        <v>82</v>
      </c>
      <c r="E55" s="123">
        <v>0</v>
      </c>
      <c r="F55" s="105">
        <f t="shared" si="7"/>
        <v>0.64652777777777748</v>
      </c>
    </row>
    <row r="56" spans="1:6" ht="10.199999999999999" customHeight="1" x14ac:dyDescent="0.55000000000000004">
      <c r="A56" s="113">
        <f>A54+0.01</f>
        <v>6.0599999999999987</v>
      </c>
      <c r="B56" s="108"/>
      <c r="C56" s="109" t="s">
        <v>21</v>
      </c>
      <c r="D56" s="110" t="s">
        <v>56</v>
      </c>
      <c r="E56" s="111"/>
      <c r="F56" s="112">
        <f t="shared" ref="F56" si="8">F54+TIME(0,E54,0)</f>
        <v>0.64652777777777748</v>
      </c>
    </row>
    <row r="57" spans="1:6" ht="10.199999999999999" customHeight="1" x14ac:dyDescent="0.55000000000000004">
      <c r="A57" s="33"/>
      <c r="B57" s="34"/>
      <c r="C57" s="95"/>
      <c r="D57" s="34"/>
      <c r="E57" s="96"/>
      <c r="F57" s="73">
        <f t="shared" si="7"/>
        <v>0.64652777777777748</v>
      </c>
    </row>
    <row r="58" spans="1:6" ht="19.5" customHeight="1" x14ac:dyDescent="0.55000000000000004">
      <c r="A58" s="3">
        <v>7</v>
      </c>
      <c r="B58" s="4"/>
      <c r="C58" s="2" t="s">
        <v>43</v>
      </c>
      <c r="D58" s="5"/>
      <c r="E58" s="53"/>
      <c r="F58" s="73">
        <f t="shared" si="0"/>
        <v>0.64652777777777748</v>
      </c>
    </row>
    <row r="59" spans="1:6" ht="10.199999999999999" customHeight="1" x14ac:dyDescent="0.55000000000000004">
      <c r="A59" s="113">
        <f t="shared" ref="A59:A77" si="9">A58+0.01</f>
        <v>7.01</v>
      </c>
      <c r="B59" s="118"/>
      <c r="C59" s="109" t="s">
        <v>27</v>
      </c>
      <c r="D59" s="110"/>
      <c r="E59" s="135"/>
      <c r="F59" s="112">
        <f t="shared" si="0"/>
        <v>0.64652777777777748</v>
      </c>
    </row>
    <row r="60" spans="1:6" ht="10.199999999999999" customHeight="1" x14ac:dyDescent="0.55000000000000004">
      <c r="A60" s="3">
        <f>A59+0.01</f>
        <v>7.02</v>
      </c>
      <c r="B60" s="4"/>
      <c r="C60" s="97" t="s">
        <v>21</v>
      </c>
      <c r="D60" s="10"/>
      <c r="E60" s="54"/>
      <c r="F60" s="73">
        <f t="shared" si="0"/>
        <v>0.64652777777777748</v>
      </c>
    </row>
    <row r="61" spans="1:6" ht="10.199999999999999" customHeight="1" x14ac:dyDescent="0.55000000000000004">
      <c r="A61" s="117">
        <f>A60+0.001</f>
        <v>7.0209999999999999</v>
      </c>
      <c r="B61" s="4" t="s">
        <v>38</v>
      </c>
      <c r="C61" s="37" t="s">
        <v>79</v>
      </c>
      <c r="D61" s="10" t="s">
        <v>56</v>
      </c>
      <c r="E61" s="116">
        <v>5</v>
      </c>
      <c r="F61" s="73">
        <f t="shared" si="0"/>
        <v>0.64652777777777748</v>
      </c>
    </row>
    <row r="62" spans="1:6" ht="10.199999999999999" customHeight="1" x14ac:dyDescent="0.55000000000000004">
      <c r="A62" s="117">
        <f t="shared" ref="A62" si="10">A61+0.001</f>
        <v>7.0220000000000002</v>
      </c>
      <c r="B62" s="4" t="s">
        <v>38</v>
      </c>
      <c r="C62" s="37" t="s">
        <v>80</v>
      </c>
      <c r="D62" s="10" t="s">
        <v>56</v>
      </c>
      <c r="E62" s="116">
        <v>5</v>
      </c>
      <c r="F62" s="73">
        <f t="shared" si="0"/>
        <v>0.64999999999999969</v>
      </c>
    </row>
    <row r="63" spans="1:6" ht="10.199999999999999" customHeight="1" x14ac:dyDescent="0.55000000000000004">
      <c r="A63" s="113">
        <f>A60+0.01</f>
        <v>7.0299999999999994</v>
      </c>
      <c r="B63" s="118"/>
      <c r="C63" s="109" t="s">
        <v>22</v>
      </c>
      <c r="D63" s="110" t="s">
        <v>29</v>
      </c>
      <c r="E63" s="111"/>
      <c r="F63" s="112">
        <f t="shared" si="0"/>
        <v>0.6534722222222219</v>
      </c>
    </row>
    <row r="64" spans="1:6" ht="10.199999999999999" customHeight="1" x14ac:dyDescent="0.55000000000000004">
      <c r="A64" s="113">
        <f>A63+0.01</f>
        <v>7.0399999999999991</v>
      </c>
      <c r="B64" s="118"/>
      <c r="C64" s="109" t="s">
        <v>30</v>
      </c>
      <c r="D64" s="110" t="s">
        <v>42</v>
      </c>
      <c r="E64" s="111"/>
      <c r="F64" s="112">
        <f t="shared" si="0"/>
        <v>0.6534722222222219</v>
      </c>
    </row>
    <row r="65" spans="1:9" ht="10.199999999999999" customHeight="1" x14ac:dyDescent="0.55000000000000004">
      <c r="A65" s="113">
        <f t="shared" ref="A65:A66" si="11">A64+0.01</f>
        <v>7.0499999999999989</v>
      </c>
      <c r="B65" s="114"/>
      <c r="C65" s="115" t="s">
        <v>31</v>
      </c>
      <c r="D65" s="110" t="s">
        <v>6</v>
      </c>
      <c r="E65" s="111"/>
      <c r="F65" s="112">
        <f t="shared" si="0"/>
        <v>0.6534722222222219</v>
      </c>
    </row>
    <row r="66" spans="1:9" ht="10.199999999999999" customHeight="1" x14ac:dyDescent="0.55000000000000004">
      <c r="A66" s="3">
        <f t="shared" si="11"/>
        <v>7.0599999999999987</v>
      </c>
      <c r="B66" s="5"/>
      <c r="C66" s="97" t="s">
        <v>23</v>
      </c>
      <c r="E66" s="50"/>
      <c r="F66" s="73">
        <f t="shared" si="0"/>
        <v>0.6534722222222219</v>
      </c>
    </row>
    <row r="67" spans="1:9" ht="62.35" customHeight="1" x14ac:dyDescent="0.55000000000000004">
      <c r="A67" s="38">
        <f>A66+0.001</f>
        <v>7.0609999999999991</v>
      </c>
      <c r="B67" s="102" t="s">
        <v>60</v>
      </c>
      <c r="C67" s="121" t="s">
        <v>72</v>
      </c>
      <c r="D67" s="104" t="s">
        <v>39</v>
      </c>
      <c r="E67" s="65">
        <v>0</v>
      </c>
      <c r="F67" s="105">
        <f t="shared" ref="F67:F70" si="12">F66+TIME(0,E66,0)</f>
        <v>0.6534722222222219</v>
      </c>
    </row>
    <row r="68" spans="1:9" ht="58.35" customHeight="1" x14ac:dyDescent="0.55000000000000004">
      <c r="A68" s="38">
        <f t="shared" ref="A68:A70" si="13">A67+0.001</f>
        <v>7.0619999999999994</v>
      </c>
      <c r="B68" s="102" t="s">
        <v>60</v>
      </c>
      <c r="C68" s="121" t="s">
        <v>73</v>
      </c>
      <c r="D68" s="104" t="s">
        <v>39</v>
      </c>
      <c r="E68" s="65">
        <v>0</v>
      </c>
      <c r="F68" s="105">
        <f t="shared" si="12"/>
        <v>0.6534722222222219</v>
      </c>
    </row>
    <row r="69" spans="1:9" ht="73.7" customHeight="1" x14ac:dyDescent="0.55000000000000004">
      <c r="A69" s="38">
        <f t="shared" si="13"/>
        <v>7.0629999999999997</v>
      </c>
      <c r="B69" s="102" t="s">
        <v>17</v>
      </c>
      <c r="C69" s="121" t="s">
        <v>74</v>
      </c>
      <c r="D69" s="104" t="s">
        <v>39</v>
      </c>
      <c r="E69" s="65">
        <v>0</v>
      </c>
      <c r="F69" s="105">
        <f t="shared" si="12"/>
        <v>0.6534722222222219</v>
      </c>
    </row>
    <row r="70" spans="1:9" ht="67.7" customHeight="1" x14ac:dyDescent="0.55000000000000004">
      <c r="A70" s="38">
        <f t="shared" si="13"/>
        <v>7.0640000000000001</v>
      </c>
      <c r="B70" s="102" t="s">
        <v>17</v>
      </c>
      <c r="C70" s="121" t="s">
        <v>75</v>
      </c>
      <c r="D70" s="104" t="s">
        <v>39</v>
      </c>
      <c r="E70" s="65">
        <v>0</v>
      </c>
      <c r="F70" s="105">
        <f t="shared" si="12"/>
        <v>0.6534722222222219</v>
      </c>
    </row>
    <row r="71" spans="1:9" ht="63" customHeight="1" x14ac:dyDescent="0.55000000000000004">
      <c r="A71" s="38">
        <f>A70+0.001</f>
        <v>7.0650000000000004</v>
      </c>
      <c r="B71" s="102" t="s">
        <v>17</v>
      </c>
      <c r="C71" s="121" t="s">
        <v>76</v>
      </c>
      <c r="D71" s="104" t="s">
        <v>39</v>
      </c>
      <c r="E71" s="65">
        <v>0</v>
      </c>
      <c r="F71" s="105">
        <f t="shared" ref="F71:F73" si="14">F70+TIME(0,E70,0)</f>
        <v>0.6534722222222219</v>
      </c>
    </row>
    <row r="72" spans="1:9" ht="45.35" customHeight="1" x14ac:dyDescent="0.55000000000000004">
      <c r="A72" s="38">
        <f t="shared" ref="A72:A73" si="15">A71+0.001</f>
        <v>7.0660000000000007</v>
      </c>
      <c r="B72" s="102" t="s">
        <v>17</v>
      </c>
      <c r="C72" s="121" t="s">
        <v>96</v>
      </c>
      <c r="D72" s="104" t="s">
        <v>39</v>
      </c>
      <c r="E72" s="65">
        <v>0</v>
      </c>
      <c r="F72" s="105">
        <f t="shared" si="14"/>
        <v>0.6534722222222219</v>
      </c>
    </row>
    <row r="73" spans="1:9" ht="43" customHeight="1" x14ac:dyDescent="0.55000000000000004">
      <c r="A73" s="38">
        <f t="shared" si="15"/>
        <v>7.0670000000000011</v>
      </c>
      <c r="B73" s="102" t="s">
        <v>17</v>
      </c>
      <c r="C73" s="121" t="s">
        <v>77</v>
      </c>
      <c r="D73" s="104" t="s">
        <v>39</v>
      </c>
      <c r="E73" s="65">
        <v>0</v>
      </c>
      <c r="F73" s="105">
        <f t="shared" si="14"/>
        <v>0.6534722222222219</v>
      </c>
    </row>
    <row r="74" spans="1:9" ht="43.35" customHeight="1" x14ac:dyDescent="0.55000000000000004">
      <c r="A74" s="38">
        <f>A73+0.001</f>
        <v>7.0680000000000014</v>
      </c>
      <c r="B74" s="102" t="s">
        <v>17</v>
      </c>
      <c r="C74" s="121" t="s">
        <v>78</v>
      </c>
      <c r="D74" s="104" t="s">
        <v>39</v>
      </c>
      <c r="E74" s="65">
        <v>0</v>
      </c>
      <c r="F74" s="105">
        <f>F73+TIME(0,E73,0)</f>
        <v>0.6534722222222219</v>
      </c>
    </row>
    <row r="75" spans="1:9" s="74" customFormat="1" ht="13.35" customHeight="1" x14ac:dyDescent="0.55000000000000004">
      <c r="A75" s="117">
        <f>A74+0.001</f>
        <v>7.0690000000000017</v>
      </c>
      <c r="B75" s="41" t="s">
        <v>38</v>
      </c>
      <c r="C75" s="132" t="s">
        <v>92</v>
      </c>
      <c r="D75" s="128" t="s">
        <v>39</v>
      </c>
      <c r="E75" s="52">
        <v>3</v>
      </c>
      <c r="F75" s="73">
        <f t="shared" si="0"/>
        <v>0.6534722222222219</v>
      </c>
    </row>
    <row r="76" spans="1:9" ht="10.199999999999999" customHeight="1" x14ac:dyDescent="0.55000000000000004">
      <c r="A76" s="113">
        <f>A66+0.01</f>
        <v>7.0699999999999985</v>
      </c>
      <c r="B76" s="118"/>
      <c r="C76" s="133" t="s">
        <v>24</v>
      </c>
      <c r="D76" s="110" t="s">
        <v>26</v>
      </c>
      <c r="E76" s="111"/>
      <c r="F76" s="112">
        <f t="shared" si="0"/>
        <v>0.65555555555555522</v>
      </c>
    </row>
    <row r="77" spans="1:9" ht="10.199999999999999" customHeight="1" x14ac:dyDescent="0.55000000000000004">
      <c r="A77" s="113">
        <f t="shared" si="9"/>
        <v>7.0799999999999983</v>
      </c>
      <c r="B77" s="134"/>
      <c r="C77" s="109" t="s">
        <v>25</v>
      </c>
      <c r="D77" s="110" t="s">
        <v>46</v>
      </c>
      <c r="E77" s="111"/>
      <c r="F77" s="112">
        <f t="shared" si="0"/>
        <v>0.65555555555555522</v>
      </c>
    </row>
    <row r="78" spans="1:9" ht="10.199999999999999" customHeight="1" x14ac:dyDescent="0.55000000000000004">
      <c r="A78" s="3"/>
      <c r="E78" s="50"/>
      <c r="F78" s="73">
        <f t="shared" si="0"/>
        <v>0.65555555555555522</v>
      </c>
    </row>
    <row r="79" spans="1:9" ht="10.199999999999999" customHeight="1" x14ac:dyDescent="0.55000000000000004">
      <c r="A79" s="3"/>
      <c r="B79" s="13"/>
      <c r="C79" s="13"/>
      <c r="D79" s="13"/>
      <c r="E79" s="50"/>
      <c r="F79" s="73">
        <f t="shared" si="0"/>
        <v>0.65555555555555522</v>
      </c>
    </row>
    <row r="80" spans="1:9" ht="10.199999999999999" customHeight="1" x14ac:dyDescent="0.55000000000000004">
      <c r="A80" s="3">
        <v>8</v>
      </c>
      <c r="B80" s="4"/>
      <c r="C80" s="2" t="s">
        <v>13</v>
      </c>
      <c r="D80" s="4"/>
      <c r="E80" s="94"/>
      <c r="F80" s="73">
        <f t="shared" si="0"/>
        <v>0.65555555555555522</v>
      </c>
      <c r="I80" s="6"/>
    </row>
    <row r="81" spans="1:9" ht="10.199999999999999" customHeight="1" x14ac:dyDescent="0.55000000000000004">
      <c r="A81" s="3">
        <f t="shared" ref="A81" si="16">A80+0.01</f>
        <v>8.01</v>
      </c>
      <c r="B81" s="4" t="s">
        <v>9</v>
      </c>
      <c r="C81" s="2" t="s">
        <v>34</v>
      </c>
      <c r="D81" s="10"/>
      <c r="E81" s="50"/>
      <c r="F81" s="73">
        <f t="shared" si="0"/>
        <v>0.65555555555555522</v>
      </c>
      <c r="I81" s="6"/>
    </row>
    <row r="82" spans="1:9" ht="10.199999999999999" customHeight="1" x14ac:dyDescent="0.55000000000000004">
      <c r="A82" s="3">
        <f>A81+0.01</f>
        <v>8.02</v>
      </c>
      <c r="B82" s="4"/>
      <c r="C82" s="2" t="s">
        <v>32</v>
      </c>
      <c r="D82" s="10"/>
      <c r="E82" s="50"/>
      <c r="F82" s="73">
        <f t="shared" si="0"/>
        <v>0.65555555555555522</v>
      </c>
      <c r="I82" s="6"/>
    </row>
    <row r="83" spans="1:9" ht="10.199999999999999" customHeight="1" x14ac:dyDescent="0.55000000000000004">
      <c r="A83" s="11">
        <f>A82+0.001</f>
        <v>8.020999999999999</v>
      </c>
      <c r="B83" s="4" t="s">
        <v>9</v>
      </c>
      <c r="C83" s="98" t="s">
        <v>45</v>
      </c>
      <c r="D83" s="56" t="s">
        <v>94</v>
      </c>
      <c r="E83" s="50">
        <v>3</v>
      </c>
      <c r="F83" s="73">
        <f t="shared" si="0"/>
        <v>0.65555555555555522</v>
      </c>
      <c r="I83" s="6"/>
    </row>
    <row r="84" spans="1:9" ht="10.199999999999999" customHeight="1" x14ac:dyDescent="0.55000000000000004">
      <c r="A84" s="11">
        <f>A83+0.001</f>
        <v>8.0219999999999985</v>
      </c>
      <c r="B84" s="4" t="s">
        <v>9</v>
      </c>
      <c r="C84" s="98" t="s">
        <v>40</v>
      </c>
      <c r="D84" s="56" t="s">
        <v>39</v>
      </c>
      <c r="E84" s="50">
        <v>3</v>
      </c>
      <c r="F84" s="73">
        <f t="shared" si="0"/>
        <v>0.65763888888888855</v>
      </c>
      <c r="I84" s="6"/>
    </row>
    <row r="85" spans="1:9" ht="10.199999999999999" customHeight="1" x14ac:dyDescent="0.55000000000000004">
      <c r="A85" s="136">
        <f>A84+0.001</f>
        <v>8.0229999999999979</v>
      </c>
      <c r="B85" s="118"/>
      <c r="C85" s="137" t="s">
        <v>41</v>
      </c>
      <c r="D85" s="138" t="s">
        <v>46</v>
      </c>
      <c r="E85" s="111"/>
      <c r="F85" s="112">
        <f t="shared" si="0"/>
        <v>0.65972222222222188</v>
      </c>
      <c r="I85" s="6"/>
    </row>
    <row r="86" spans="1:9" ht="10.199999999999999" customHeight="1" x14ac:dyDescent="0.55000000000000004">
      <c r="A86" s="9">
        <f>A82+0.01</f>
        <v>8.0299999999999994</v>
      </c>
      <c r="B86" s="5"/>
      <c r="C86" s="35" t="s">
        <v>33</v>
      </c>
      <c r="D86" s="36"/>
      <c r="E86" s="55"/>
      <c r="F86" s="73">
        <f>F85+TIME(0,E85,0)</f>
        <v>0.65972222222222188</v>
      </c>
      <c r="I86" s="6"/>
    </row>
    <row r="87" spans="1:9" ht="10.199999999999999" customHeight="1" x14ac:dyDescent="0.55000000000000004">
      <c r="A87" s="11">
        <f t="shared" ref="A87:A91" si="17">A86+0.001</f>
        <v>8.0309999999999988</v>
      </c>
      <c r="B87" s="5" t="s">
        <v>9</v>
      </c>
      <c r="C87" s="97" t="s">
        <v>35</v>
      </c>
      <c r="D87" s="10" t="s">
        <v>95</v>
      </c>
      <c r="E87" s="55">
        <v>0</v>
      </c>
      <c r="F87" s="73">
        <f t="shared" si="0"/>
        <v>0.65972222222222188</v>
      </c>
      <c r="I87" s="6"/>
    </row>
    <row r="88" spans="1:9" ht="10.199999999999999" customHeight="1" x14ac:dyDescent="0.55000000000000004">
      <c r="A88" s="11">
        <f>A87+0.001</f>
        <v>8.0319999999999983</v>
      </c>
      <c r="B88" s="4" t="s">
        <v>9</v>
      </c>
      <c r="C88" s="97" t="s">
        <v>36</v>
      </c>
      <c r="D88" s="10" t="s">
        <v>28</v>
      </c>
      <c r="E88" s="52">
        <v>0</v>
      </c>
      <c r="F88" s="73">
        <f t="shared" si="0"/>
        <v>0.65972222222222188</v>
      </c>
      <c r="I88" s="6"/>
    </row>
    <row r="89" spans="1:9" ht="10.199999999999999" customHeight="1" x14ac:dyDescent="0.55000000000000004">
      <c r="A89" s="11">
        <f t="shared" si="17"/>
        <v>8.0329999999999977</v>
      </c>
      <c r="B89" s="41" t="s">
        <v>9</v>
      </c>
      <c r="C89" s="99" t="s">
        <v>14</v>
      </c>
      <c r="D89" s="59" t="s">
        <v>11</v>
      </c>
      <c r="E89" s="50">
        <v>0</v>
      </c>
      <c r="F89" s="73">
        <f t="shared" si="0"/>
        <v>0.65972222222222188</v>
      </c>
    </row>
    <row r="90" spans="1:9" ht="10.199999999999999" customHeight="1" x14ac:dyDescent="0.55000000000000004">
      <c r="A90" s="11">
        <f t="shared" si="17"/>
        <v>8.0339999999999971</v>
      </c>
      <c r="B90" s="40" t="s">
        <v>9</v>
      </c>
      <c r="C90" s="98" t="s">
        <v>20</v>
      </c>
      <c r="D90" s="56" t="s">
        <v>15</v>
      </c>
      <c r="E90" s="64">
        <v>0</v>
      </c>
      <c r="F90" s="73">
        <f t="shared" si="0"/>
        <v>0.65972222222222188</v>
      </c>
    </row>
    <row r="91" spans="1:9" ht="10.199999999999999" customHeight="1" x14ac:dyDescent="0.55000000000000004">
      <c r="A91" s="38">
        <f t="shared" si="17"/>
        <v>8.0349999999999966</v>
      </c>
      <c r="B91" s="39" t="s">
        <v>17</v>
      </c>
      <c r="C91" s="100" t="s">
        <v>18</v>
      </c>
      <c r="D91" s="60" t="s">
        <v>15</v>
      </c>
      <c r="E91" s="65">
        <v>0</v>
      </c>
      <c r="F91" s="105">
        <f t="shared" si="0"/>
        <v>0.65972222222222188</v>
      </c>
    </row>
    <row r="92" spans="1:9" ht="10.7" customHeight="1" x14ac:dyDescent="0.55000000000000004">
      <c r="A92" s="3">
        <f>A86+0.01</f>
        <v>8.0399999999999991</v>
      </c>
      <c r="B92" s="41" t="s">
        <v>9</v>
      </c>
      <c r="C92" s="85" t="s">
        <v>57</v>
      </c>
      <c r="D92" s="56" t="s">
        <v>11</v>
      </c>
      <c r="E92" s="50">
        <v>5</v>
      </c>
      <c r="F92" s="73">
        <f t="shared" si="0"/>
        <v>0.65972222222222188</v>
      </c>
    </row>
    <row r="93" spans="1:9" ht="11.45" customHeight="1" x14ac:dyDescent="0.55000000000000004">
      <c r="A93" s="3">
        <f t="shared" ref="A93:A95" si="18">A92+0.01</f>
        <v>8.0499999999999989</v>
      </c>
      <c r="B93" s="5" t="s">
        <v>9</v>
      </c>
      <c r="C93" s="92" t="s">
        <v>93</v>
      </c>
      <c r="D93" s="56" t="s">
        <v>11</v>
      </c>
      <c r="E93" s="50">
        <v>5</v>
      </c>
      <c r="F93" s="73">
        <f t="shared" si="0"/>
        <v>0.66319444444444409</v>
      </c>
    </row>
    <row r="94" spans="1:9" ht="10.199999999999999" customHeight="1" x14ac:dyDescent="0.55000000000000004">
      <c r="A94" s="3">
        <f>A93+0.01</f>
        <v>8.0599999999999987</v>
      </c>
      <c r="B94" s="5" t="s">
        <v>9</v>
      </c>
      <c r="C94" s="92" t="s">
        <v>48</v>
      </c>
      <c r="D94" s="56" t="s">
        <v>15</v>
      </c>
      <c r="E94" s="50">
        <v>5</v>
      </c>
      <c r="F94" s="73">
        <f t="shared" si="0"/>
        <v>0.6666666666666663</v>
      </c>
    </row>
    <row r="95" spans="1:9" ht="10.199999999999999" customHeight="1" x14ac:dyDescent="0.55000000000000004">
      <c r="A95" s="3">
        <f t="shared" si="18"/>
        <v>8.0699999999999985</v>
      </c>
      <c r="B95" s="82" t="s">
        <v>53</v>
      </c>
      <c r="C95" s="93" t="s">
        <v>55</v>
      </c>
      <c r="D95" s="56" t="s">
        <v>6</v>
      </c>
      <c r="E95" s="50">
        <v>1</v>
      </c>
      <c r="F95" s="73">
        <f t="shared" si="0"/>
        <v>0.67013888888888851</v>
      </c>
    </row>
    <row r="96" spans="1:9" ht="10.199999999999999" customHeight="1" x14ac:dyDescent="0.55000000000000004">
      <c r="A96" s="9"/>
      <c r="B96" s="82"/>
      <c r="C96" s="93"/>
      <c r="D96" s="57"/>
      <c r="E96" s="81"/>
      <c r="F96" s="73">
        <f t="shared" si="0"/>
        <v>0.67083333333333295</v>
      </c>
    </row>
    <row r="97" spans="1:6" ht="10.199999999999999" customHeight="1" x14ac:dyDescent="0.55000000000000004">
      <c r="A97" s="3">
        <v>9</v>
      </c>
      <c r="B97" s="5"/>
      <c r="C97" s="92" t="s">
        <v>54</v>
      </c>
      <c r="D97" s="56" t="s">
        <v>6</v>
      </c>
      <c r="E97" s="50"/>
      <c r="F97" s="73">
        <f t="shared" ref="F97:F98" si="19">F96+TIME(0,E96,0)</f>
        <v>0.67083333333333295</v>
      </c>
    </row>
    <row r="98" spans="1:6" ht="10.199999999999999" customHeight="1" x14ac:dyDescent="0.55000000000000004">
      <c r="A98" s="7"/>
      <c r="B98" s="83"/>
      <c r="C98" s="84"/>
      <c r="D98" s="40"/>
      <c r="E98" s="6"/>
      <c r="F98" s="73">
        <f t="shared" si="19"/>
        <v>0.67083333333333295</v>
      </c>
    </row>
    <row r="99" spans="1:6" s="6" customFormat="1" ht="11.45" customHeight="1" x14ac:dyDescent="0.55000000000000004">
      <c r="A99" s="86">
        <v>10</v>
      </c>
      <c r="B99" s="87"/>
      <c r="C99" s="88" t="s">
        <v>16</v>
      </c>
      <c r="D99" s="89" t="s">
        <v>6</v>
      </c>
      <c r="E99" s="90">
        <v>0</v>
      </c>
      <c r="F99" s="91">
        <f>TIME(18,0,0)</f>
        <v>0.75</v>
      </c>
    </row>
  </sheetData>
  <conditionalFormatting sqref="A7:B7">
    <cfRule type="expression" priority="1" stopIfTrue="1">
      <formula>FIND("*",CONCATENATE($B1,"*"))&lt;=LEN($B1)</formula>
    </cfRule>
  </conditionalFormatting>
  <pageMargins left="0.5" right="0.25" top="0.5" bottom="0.5" header="0.5" footer="0.5"/>
  <pageSetup fitToWidth="0" fitToHeight="0" orientation="portrait" cellComments="asDisplayed"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58988</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EC_Closing_Agenda</vt:lpstr>
      <vt:lpstr>EC_Closing_Agenda!Print_Area</vt:lpstr>
      <vt:lpstr>Print_Area_MI</vt:lpstr>
      <vt:lpstr>PRINT_AREA_MI_1</vt:lpstr>
    </vt:vector>
  </TitlesOfParts>
  <Company>-2021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 Agenda</dc:title>
  <dc:creator>Bob O'Hara</dc:creator>
  <cp:keywords>No Restrictions</cp:keywords>
  <cp:lastModifiedBy>John DAmbrosia</cp:lastModifiedBy>
  <cp:revision>184</cp:revision>
  <cp:lastPrinted>2011-07-22T19:26:30Z</cp:lastPrinted>
  <dcterms:created xsi:type="dcterms:W3CDTF">2000-02-17T23:16:37Z</dcterms:created>
  <dcterms:modified xsi:type="dcterms:W3CDTF">2023-03-29T15:28:04Z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1114369403</vt:r8>
  </property>
  <property fmtid="{D5CDD505-2E9C-101B-9397-08002B2CF9AE}" pid="3" name="_AuthorEmail">
    <vt:lpwstr>bob@airespace.com</vt:lpwstr>
  </property>
  <property fmtid="{D5CDD505-2E9C-101B-9397-08002B2CF9AE}" pid="4" name="_AuthorEmailDisplayName">
    <vt:lpwstr>Bob O'Hara</vt:lpwstr>
  </property>
  <property fmtid="{D5CDD505-2E9C-101B-9397-08002B2CF9AE}" pid="5" name="_EmailSubject">
    <vt:lpwstr>Newer latest Monday agenda (r03)</vt:lpwstr>
  </property>
  <property fmtid="{D5CDD505-2E9C-101B-9397-08002B2CF9AE}" pid="6" name="_PreviousAdHocReviewCycleID">
    <vt:r8>2128490663</vt:r8>
  </property>
  <property fmtid="{D5CDD505-2E9C-101B-9397-08002B2CF9AE}" pid="7" name="TitusGUID">
    <vt:lpwstr>b8148e49-e8e0-4264-ba6a-e9e8fb14ba83</vt:lpwstr>
  </property>
  <property fmtid="{D5CDD505-2E9C-101B-9397-08002B2CF9AE}" pid="8" name="DellClassification">
    <vt:lpwstr>No Restrictions</vt:lpwstr>
  </property>
  <property fmtid="{D5CDD505-2E9C-101B-9397-08002B2CF9AE}" pid="9" name="DellSubLabels">
    <vt:lpwstr/>
  </property>
</Properties>
</file>