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11/"/>
    </mc:Choice>
  </mc:AlternateContent>
  <xr:revisionPtr revIDLastSave="9" documentId="8_{894A439D-E89E-4499-AFB8-8D2997437722}" xr6:coauthVersionLast="47" xr6:coauthVersionMax="47" xr10:uidLastSave="{F7EB690B-EE97-476D-95DC-44D70871BC36}"/>
  <bookViews>
    <workbookView xWindow="23" yWindow="90" windowWidth="17219" windowHeight="15413" xr2:uid="{00000000-000D-0000-FFFF-FFFF00000000}"/>
  </bookViews>
  <sheets>
    <sheet name="EC_Closing_Agenda" sheetId="1" r:id="rId1"/>
  </sheets>
  <definedNames>
    <definedName name="_xlnm.Print_Area" localSheetId="0">EC_Closing_Agenda!$A$1:$F$104</definedName>
    <definedName name="Print_Area_MI">EC_Closing_Agenda!$A$1:$E$22</definedName>
    <definedName name="PRINT_AREA_MI_1">EC_Closing_Agenda!$A$1:$E$22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0" i="1" l="1"/>
  <c r="A71" i="1" s="1"/>
  <c r="F100" i="1"/>
  <c r="A23" i="1"/>
  <c r="A24" i="1" s="1"/>
  <c r="A25" i="1" s="1"/>
  <c r="A26" i="1" s="1"/>
  <c r="A27" i="1" s="1"/>
  <c r="A28" i="1" s="1"/>
  <c r="A29" i="1" s="1"/>
  <c r="A30" i="1" l="1"/>
  <c r="A32" i="1" l="1"/>
  <c r="A31" i="1"/>
  <c r="A34" i="1"/>
  <c r="A35" i="1" s="1"/>
  <c r="A36" i="1" s="1"/>
  <c r="A37" i="1" s="1"/>
  <c r="A38" i="1" s="1"/>
  <c r="A39" i="1" s="1"/>
  <c r="A33" i="1"/>
  <c r="A44" i="1"/>
  <c r="A45" i="1" s="1"/>
  <c r="A46" i="1" s="1"/>
  <c r="F8" i="1"/>
  <c r="A81" i="1" l="1"/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A82" i="1"/>
  <c r="A57" i="1"/>
  <c r="A13" i="1"/>
  <c r="A11" i="1"/>
  <c r="A9" i="1"/>
  <c r="A8" i="1"/>
  <c r="F31" i="1" l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A60" i="1"/>
  <c r="A58" i="1"/>
  <c r="A59" i="1" s="1"/>
  <c r="A14" i="1"/>
  <c r="A15" i="1" s="1"/>
  <c r="A16" i="1" s="1"/>
  <c r="A17" i="1" s="1"/>
  <c r="A47" i="1"/>
  <c r="A48" i="1" s="1"/>
  <c r="A87" i="1"/>
  <c r="A93" i="1" s="1"/>
  <c r="A94" i="1" s="1"/>
  <c r="A95" i="1" s="1"/>
  <c r="A83" i="1"/>
  <c r="A84" i="1" s="1"/>
  <c r="A85" i="1" s="1"/>
  <c r="A86" i="1" s="1"/>
  <c r="F64" i="1" l="1"/>
  <c r="F65" i="1" s="1"/>
  <c r="F66" i="1" s="1"/>
  <c r="F67" i="1" s="1"/>
  <c r="F68" i="1" s="1"/>
  <c r="F69" i="1" s="1"/>
  <c r="A63" i="1"/>
  <c r="A61" i="1"/>
  <c r="A62" i="1" s="1"/>
  <c r="A49" i="1"/>
  <c r="A50" i="1"/>
  <c r="A52" i="1" s="1"/>
  <c r="A53" i="1" s="1"/>
  <c r="A18" i="1"/>
  <c r="A19" i="1" s="1"/>
  <c r="A20" i="1" s="1"/>
  <c r="A96" i="1"/>
  <c r="A88" i="1"/>
  <c r="A89" i="1" s="1"/>
  <c r="F70" i="1" l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A65" i="1"/>
  <c r="A66" i="1" s="1"/>
  <c r="A67" i="1" s="1"/>
  <c r="A68" i="1" s="1"/>
  <c r="A64" i="1"/>
  <c r="A73" i="1"/>
  <c r="A74" i="1" s="1"/>
  <c r="A75" i="1" s="1"/>
  <c r="A76" i="1" s="1"/>
  <c r="A77" i="1" s="1"/>
  <c r="A78" i="1" s="1"/>
  <c r="A79" i="1" s="1"/>
  <c r="A69" i="1"/>
  <c r="A72" i="1" s="1"/>
  <c r="A51" i="1"/>
  <c r="A90" i="1"/>
  <c r="A91" i="1" s="1"/>
  <c r="A92" i="1" s="1"/>
</calcChain>
</file>

<file path=xl/sharedStrings.xml><?xml version="1.0" encoding="utf-8"?>
<sst xmlns="http://schemas.openxmlformats.org/spreadsheetml/2006/main" count="214" uniqueCount="104">
  <si>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</si>
  <si>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</si>
  <si>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</si>
  <si>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</si>
  <si>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</si>
  <si>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</si>
  <si>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</si>
  <si>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</si>
  <si>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</si>
  <si>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</si>
  <si>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</si>
  <si>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</si>
  <si>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</si>
  <si>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</si>
  <si>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</si>
  <si>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</si>
  <si>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</si>
  <si>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</si>
  <si>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</si>
  <si>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</si>
  <si>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</si>
  <si>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</si>
  <si>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</si>
  <si>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</si>
  <si>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</si>
  <si>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</si>
  <si>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</si>
  <si>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</si>
  <si>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</si>
  <si>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</si>
  <si>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</si>
  <si>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</si>
  <si>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</si>
  <si>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</si>
  <si>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</si>
  <si>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</si>
  <si>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</si>
  <si>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</si>
  <si>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</si>
  <si>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</si>
  <si>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</si>
  <si>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</si>
  <si>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</si>
  <si>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</si>
  <si>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</si>
  <si>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</si>
  <si>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</si>
  <si>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</si>
  <si>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</si>
  <si>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</si>
  <si>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Rules Update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</si>
  <si>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</si>
  <si>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</si>
  <si>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</si>
  <si>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</si>
  <si>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IEEE 802 Restructuring Ad hoc Status Update</t>
  </si>
  <si>
    <t>DT</t>
  </si>
  <si>
    <t>Any Other Business</t>
  </si>
  <si>
    <t>802/SA Task Force Meeting Reminder</t>
  </si>
  <si>
    <t xml:space="preserve">Action Item Review
</t>
  </si>
  <si>
    <t>Powell</t>
  </si>
  <si>
    <t>Au</t>
  </si>
  <si>
    <t xml:space="preserve">Announcement of 802 EC Interim Telecon 
</t>
  </si>
  <si>
    <t>Friday 1700 – 22:00 UTC (1:00 pm to 6:00 pm ICT)
18 Nov 2022</t>
  </si>
  <si>
    <t>AGENDA  -  IEEE 802 LMSC EXECUTIVE COMMITTEE MEETING
IEEE 802 LMSC 131st Plenary Session</t>
  </si>
  <si>
    <t xml:space="preserve">Call for Tutorials for Mar 2023 Plenary </t>
  </si>
  <si>
    <t>ME*</t>
  </si>
  <si>
    <t>IEEE 802.3
Motion: Confirm the appointment of Carlos Pardo as the IEEE 802.3 Category A Liaison representative to ISO TC 22/SC 32 Electrical and electronic components and general system aspects
M: Law     S:D'Ambrosia</t>
  </si>
  <si>
    <t>Appointment of IEEE 802.3 Category A Liaison representative to ISO TC 22/SC 32
M: Confirm the appointment of Carlos Pardo as the IEEE 802.3 Category A Liaison representative to ISO TC 22/SC 32 Electrical and electronic components and general system aspects
M: Law     S:D'Ambrosia</t>
  </si>
  <si>
    <t>Nomination of designated expert for the expert review of the IANA-MAU-MI
M: Confirm the nomination of Marek Hajduczenia to IETF Internet Assigned Numbers Authority (IANA) as a designated expert for the expert review of the IANA-MAU-MIB
M:     Law     S: D'Ambrosia</t>
  </si>
  <si>
    <t>Submission of IEEE Std 802.3-2022 to ISO/IEC JTC 1/SC 6 for adoption
M: Approve submission of IEEE Std 802.3-2022 IEEE Standard for Ethernet to ISO/IEC JTC 1/SC 6 for adoption under the PSDO agreement
M: Law     S: D'Ambrosia</t>
  </si>
  <si>
    <t>Liaison of IEEE Std 802.3dd-2022, IEEE Std 802.3cs-2022, IEEE Std 802.3db-2022, and IEEE Std 802.3ck-2022 to ISO/IEC JTC 1/SC 6 for information under the PSDO agreement
M: Approve liaison of IEEE Std 802.3dd-2022 IEEE Standard for Ethernet Amendment 1: Power over Data Lines of Single Pair Ethernet, IEEE Std 802.3cs-2022 IEEE Standard for Ethernet Amendment 2: Physical Layers and management parameters for increased-reach point-to-multipoint Ethernet optical subscriber access (Super-PON), IEEE Std 802.3db-2022 IEEE Standard for Ethernet Amendment 3: Physical Layer Specifications and Management Parameters for 100 Gb/s, 200 Gb/s, and 400 Gb/s Operation over Optical Fiber using 100 Gb/s Signaling, and IEEE Std 802.3ck-2022 IEEE Standard for Ethernet Amendment 4: Physical Layer Specifications and Management Parameters for 100 Gb/s, 200 Gb/s, and 400 Gb/s Electrical Interfaces Based on 100 Gb/s Signaling to ISO/IEC JTC 1/SC 6 for information under the PSDO agreement
M: Law     S: D'Ambrosia</t>
  </si>
  <si>
    <t>MI*</t>
  </si>
  <si>
    <t>to SA Ballot, IEEE P802.3cy Greater than 10 Gb/s Electrical Automotive Ethernet 
M: Approve sending IEEE P802.3cy to Standards Association ballot Confirm the CSD for IEEE P802.3cy in &lt;https://mentor.ieee.org/802-ec/dcn/20/ec-20-0094-00-ACSD-p802-3cy.pdf&gt;
M: Law     S: D'Ambrosia</t>
  </si>
  <si>
    <t>to RevCom (condiional) IEEE P802.3cz Multi-Gigabit Optical Automotive Ethernet 
M: Conditionally approve sending IEEE P802.3cz to RevCom Confirm the CSD for IEEE P802.3cz in &lt;https://mentor.ieee.org/802-ec/dcn/22/ec-22-0084-00-ACSD-p802-3cz.pdf&gt;
M: Law     S: D'Ambrosia</t>
  </si>
  <si>
    <t>Study Group (first rechartering)
M: Grant the 1st rechartering of IEEE 802.3 Greater than 50 Gb/s Bidirectional Optical Access PHYs Study Group
M: Law     S: D'Ambrosia</t>
  </si>
  <si>
    <t>IEEE 802.3 Delegation to ISO/IEC JTC 1/SC 25/WG 3 Interconnection of information technology equipment : Customer Premises Cabling meetings
M: Confirm the appointment of George Zimmerman, Chad Jones, David Law, Geoff Thompson, and Bob Voss as the members of the IEEE 802.3 Ethernet Working Group delegation to the February/March 2023 ISO/IEC JTC 1/SC 25/WG 3 meeting series and any subsequent meetings required to complete the work of that session
M: Law     S: D"Ambrosia</t>
  </si>
  <si>
    <t>P802.11bb D4.1 and P802.11bc D4.0 to ISO for information 
M - Approve liaison of the following drafts to ISO/IEC JTC1/SC6 for information under the PSDO agreement:
     P802.11bb D4.1 
     P802.11bc D4.0 
M: Stanley     S Rosdahl</t>
  </si>
  <si>
    <t>P802.11az and P802.11bd to ISO for adoption
M: Approve submission of the following projects to ISO/IEC JTC1/SC6 for adoption under the PSDO agreement:
      P802.11az 
      P802.11bd 
[conditional on publication of approved standard] 
M: Stanley     S: Rosdahl</t>
  </si>
  <si>
    <t>Study Group (first rechartering)
M: Grant the first rechartering of the 802.11 UHR Study Group
M: Stanley     S: Rosdahl</t>
  </si>
  <si>
    <t xml:space="preserve">to NesCom, IEEE P802.3dk Greater than 50 Gb/s Bidirectional Optical Access PHYs
Approve forwarding IEEE P802.3dk PAR documentation in &lt;https://mentor.ieee.org/802-ec/dcn/22/ec-22-0200-00-00EC-draft-ieee-p802-3dk-par.pdf&gt; to NesCom Approve CSD documentation in &lt;https://mentor.ieee.org/802-ec/dcn/22/ec-22-0201-00-00EC-draft-ieee-p802-3dk-csd.pdf&gt;
M: Law     S; D'Ambrosia
</t>
  </si>
  <si>
    <t>University Outreach program for the 2023 July 802 Plenary Session 
M: Approve a University Outreach program for the 2023 July 802 Plenary Session with a limit of 25 students and with a one-day meeting fee of USD$25 per student as outlined in 802 EC-22/203r1 slides 30-31.
M: Rosdahl     S: Gilb</t>
  </si>
  <si>
    <t xml:space="preserve">Study Group Formation - IEEE 802.15 WG Privacy Study </t>
  </si>
  <si>
    <t xml:space="preserve">Confirmation </t>
  </si>
  <si>
    <t xml:space="preserve">To SA Ballot, P802f 
M: Conditionally approve sending P802f D2.0 to Standards Association ballot
Confirm the CSD for P802f in https://mentor.ieee.org/802-ec/dcn/19/ec-19-0217-00-ACSD-p802f.pdf 
M: Parsons      S: Marks
</t>
  </si>
  <si>
    <t>To SA Ballot, P802.1Qcj D2.0 
M: Approve sending P802.1Qcj D2.0 to Standards Association ballot
Confirm the CSD for P802.1Qcj in http://www.ieee802.org/1/files/public/docs2015/new-autoattach-romascanu-csd-0315-v01.pptx 
M: Parsons        S: Marks</t>
  </si>
  <si>
    <t xml:space="preserve">To SA Ballot,P802.1Qcw D2.0 
M: Approve sending P802.1Qcw D2.0 to Standards Association ballot
Confirm the CSD for P802.1Qcw in https://ieee802.org/1/files/public/docs2017/cw-draft-CSD-0517-v02.pdf 
M: Parsons          S: Marks
</t>
  </si>
  <si>
    <t xml:space="preserve">To RevCom, P802.1Qcz  (conditional)
M: Conditionally approve sending P802.1Qcz to RevCom
Approve CSD documentation in https://mentor.ieee.org/802-ec/dcn/18/ec-18-0160-00-ACSD-802-1qcz.pdf 
M: Parsons          S: Roger Marks
</t>
  </si>
  <si>
    <t>Communication to LNI 4.0
Approve https://www.ieee802.org/1/files/public/docs2022/liaison-response-LNI40-accessto8021drafts-1122.pdf as communication to LNI 4.0, granting the IEEE 802.1 WG chair (or his delegate) editorial license.</t>
  </si>
  <si>
    <t>To NesCom, IEEE P802.3df PAR Modification
IEEE P802.3df Media Access Control Parameters for 800 Gb/s and Physical Layers and Management Parameters for 400 Gb/s and 800 Gb/s Operation</t>
  </si>
  <si>
    <t>To NesCom, IEEE P802.3dj PAR
IEEE P802.3dj Media Access Control Parameters for 1.6 Tb/s and Physical Layers and Management Parameters for 200 Gb/s, 400 Gb/s, 800 Gb/s, and 1.6 Tb/s Operation</t>
  </si>
  <si>
    <t>Confirmation - 802.15 WG Vice-Chair
IEEE 802.15 WG requests IEEE 802 LMSC confirmation of Ann Krieger as 802.15 WG Vice Chair. 
M: Clint Powell     S: Rosdahl</t>
  </si>
  <si>
    <t>To NesCom, P802.111bk PAR</t>
  </si>
  <si>
    <t>Approval License Statement
M: IEEE 802.15 WG requests IEEE 802 LMSC approval of the liaison statement contained in doc. # 15-22-0532-00-0000 describing the liaison of IEEE Std 802.15.7™-2018 to ISO/IEC JTC1/SC6 under the PSDO agreement.
M: Powell     S: Rosdahl</t>
  </si>
  <si>
    <t>IEEE 802.15 WG requests IEEE 802 LMSC approval to forward IEEE Std 802.15.7™-2018 to ISO/IEC JTC1/SC6 for adoption as an ISO/IEC/IEEE standard under the PSDO agreement.
M: Powell     S: Rosdahl</t>
  </si>
  <si>
    <t>Request for Category A liaison with IEC TC64 Electrical installations and protection against electric shock
M: Approve &lt;https://mentor.ieee.org/802-ec/dcn/22/ec-22-0242-00-00EC-ieee-802-3-request-for-category-a-liaison-with-iec-tc64.pdf &gt; to request establishment of an IEEE 802.3 Category A Liaison with IEC TC 64 Confirm the appointment of David Law as an IEEE 802.3 liaison officer to serve as the IEEE 802.3 Category A Liaison representative to IEC TC 64
M: Law     S: D'Ambrosia</t>
  </si>
  <si>
    <t>Approval IEEE 802 Submission to India TRAI's Consultation</t>
  </si>
  <si>
    <t>Kerry</t>
  </si>
  <si>
    <t>to RevCom (condiional) IEEE P802.3cx Improved PTP timestamping accuracy 
M: Conditionally approve sending IEEE P802.3cx to RevCom Confirm the CSD for IEEE P802.3cx in &lt;https://mentor.ieee.org/802-ec/dcn/19/ec-19-0220-01-ACSD-p802-3cx.pdf&gt;
M: Law   S: D'Ambrosia</t>
  </si>
  <si>
    <t>Approve submission of the following draft(s) to ISO/IEC JTC1/SC6 for information under the PSDO agreement, once the SA Ballot starts:
P802.1Qcj
M: Parsons     S: Marks</t>
  </si>
  <si>
    <t>Liaison of IEEE 802.1AS-2020/Cor-1 to ISO/IEC JTC1/SC6
Motion - Approve liaison of the following comment responses to ISO/IEC JTC1/SC6 under the PSDO agreement:
IEEE 802.1AS-2020/Cor-1
https://www.ieee802.org/1/files/public/docs2022/liaison-SC6CommentResponse1ASCor1-1122.pdf
M: Parsons      S: Marks</t>
  </si>
  <si>
    <t>Communication to ITU-T JCA IMT-2020
M: •	Approve https://www.ieee802.org/1/files/public/docs2022/liaison-itu-t-JCA-RoadmapIMT2020Response-1122.pdf as communication to ITU-T JCA IMT-2020: regarding Invitation to update the information in the IMT 2020 roadmap, granting the IEEE 802.1 WG chair (or his delegate) editorial license.
M: Parsons        S: Marks</t>
  </si>
  <si>
    <t>R3</t>
  </si>
  <si>
    <t>To RevCom (condiional) P802.15.13
M: Conditionally approve sending P802.15.13 to RevCom. 
Approve CSD documentation in https://mentor.ieee.org/802-ec/dcn/21/ec-21-0199-00-ACSD-p802-15-13.pdf
M: Powell     S: Rosdahl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</si>
</sst>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2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39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Border="1" applyAlignment="1">
      <alignment horizontal="left" vertical="top"/>
    </xf>
    <xf numFmtId="2" fontId="20" fillId="0" borderId="11" xfId="0" applyNumberFormat="1" applyFont="1" applyBorder="1" applyAlignment="1">
      <alignment horizontal="left" vertical="top" wrapText="1" indent="1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2" fontId="20" fillId="0" borderId="14" xfId="0" applyNumberFormat="1" applyFont="1" applyBorder="1" applyAlignment="1">
      <alignment horizontal="left" vertical="top" wrapText="1" indent="1"/>
    </xf>
    <xf numFmtId="164" fontId="21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0" xfId="0" applyNumberFormat="1" applyFont="1" applyBorder="1" applyAlignment="1">
      <alignment horizontal="left" vertical="top"/>
    </xf>
    <xf numFmtId="2" fontId="18" fillId="0" borderId="10" xfId="0" applyNumberFormat="1" applyFont="1" applyBorder="1" applyAlignment="1">
      <alignment vertical="top"/>
    </xf>
    <xf numFmtId="2" fontId="18" fillId="0" borderId="10" xfId="0" applyNumberFormat="1" applyFont="1" applyBorder="1" applyAlignment="1">
      <alignment vertical="top" wrapText="1"/>
    </xf>
    <xf numFmtId="2" fontId="18" fillId="0" borderId="12" xfId="0" applyNumberFormat="1" applyFont="1" applyBorder="1" applyAlignment="1">
      <alignment horizontal="left" vertical="top"/>
    </xf>
    <xf numFmtId="2" fontId="18" fillId="0" borderId="12" xfId="0" applyNumberFormat="1" applyFont="1" applyBorder="1" applyAlignment="1">
      <alignment vertical="top"/>
    </xf>
    <xf numFmtId="2" fontId="18" fillId="0" borderId="12" xfId="0" applyNumberFormat="1" applyFont="1" applyBorder="1" applyAlignment="1">
      <alignment vertical="top" wrapText="1"/>
    </xf>
    <xf numFmtId="2" fontId="18" fillId="0" borderId="18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6" fontId="18" fillId="19" borderId="11" xfId="0" applyNumberFormat="1" applyFont="1" applyFill="1" applyBorder="1" applyAlignment="1">
      <alignment horizontal="left" vertical="top"/>
    </xf>
    <xf numFmtId="2" fontId="18" fillId="19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/>
    </xf>
    <xf numFmtId="2" fontId="20" fillId="19" borderId="11" xfId="0" applyNumberFormat="1" applyFont="1" applyFill="1" applyBorder="1" applyAlignment="1">
      <alignment horizontal="left" vertical="top" wrapText="1" indent="1"/>
    </xf>
    <xf numFmtId="2" fontId="18" fillId="20" borderId="11" xfId="0" applyNumberFormat="1" applyFont="1" applyFill="1" applyBorder="1" applyAlignment="1">
      <alignment vertical="top"/>
    </xf>
    <xf numFmtId="2" fontId="20" fillId="20" borderId="13" xfId="0" applyNumberFormat="1" applyFont="1" applyFill="1" applyBorder="1" applyAlignment="1">
      <alignment horizontal="left" vertical="top" wrapText="1" indent="1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2" xfId="0" applyNumberFormat="1" applyFont="1" applyBorder="1" applyAlignment="1">
      <alignment vertical="top"/>
    </xf>
    <xf numFmtId="1" fontId="18" fillId="16" borderId="2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8" fillId="0" borderId="19" xfId="0" applyNumberFormat="1" applyFont="1" applyBorder="1" applyAlignment="1">
      <alignment vertical="top"/>
    </xf>
    <xf numFmtId="1" fontId="18" fillId="20" borderId="11" xfId="0" applyNumberFormat="1" applyFont="1" applyFill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7" xfId="0" applyNumberFormat="1" applyFont="1" applyBorder="1" applyAlignment="1">
      <alignment vertical="top"/>
    </xf>
    <xf numFmtId="1" fontId="18" fillId="0" borderId="14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vertical="top"/>
    </xf>
    <xf numFmtId="2" fontId="20" fillId="0" borderId="12" xfId="0" applyNumberFormat="1" applyFont="1" applyBorder="1" applyAlignment="1">
      <alignment vertical="top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>
      <alignment vertical="top"/>
    </xf>
    <xf numFmtId="1" fontId="18" fillId="0" borderId="22" xfId="0" applyNumberFormat="1" applyFont="1" applyBorder="1" applyAlignment="1">
      <alignment vertical="top"/>
    </xf>
    <xf numFmtId="165" fontId="18" fillId="0" borderId="12" xfId="0" applyNumberFormat="1" applyFont="1" applyBorder="1" applyAlignment="1">
      <alignment vertical="top"/>
    </xf>
    <xf numFmtId="2" fontId="18" fillId="0" borderId="23" xfId="0" applyNumberFormat="1" applyFont="1" applyBorder="1" applyAlignment="1">
      <alignment horizontal="left" vertical="top"/>
    </xf>
    <xf numFmtId="2" fontId="18" fillId="0" borderId="22" xfId="0" applyNumberFormat="1" applyFont="1" applyBorder="1" applyAlignment="1">
      <alignment vertical="top"/>
    </xf>
    <xf numFmtId="2" fontId="18" fillId="0" borderId="22" xfId="0" applyNumberFormat="1" applyFont="1" applyBorder="1" applyAlignment="1">
      <alignment vertical="top" wrapText="1"/>
    </xf>
    <xf numFmtId="2" fontId="20" fillId="0" borderId="22" xfId="0" applyNumberFormat="1" applyFont="1" applyBorder="1" applyAlignment="1">
      <alignment vertical="top"/>
    </xf>
    <xf numFmtId="164" fontId="18" fillId="20" borderId="11" xfId="0" applyFont="1" applyFill="1" applyBorder="1" applyAlignment="1">
      <alignment vertical="top"/>
    </xf>
    <xf numFmtId="2" fontId="18" fillId="20" borderId="11" xfId="0" applyNumberFormat="1" applyFont="1" applyFill="1" applyBorder="1" applyAlignment="1">
      <alignment horizontal="left" vertical="top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4" fontId="20" fillId="0" borderId="13" xfId="0" applyFont="1" applyBorder="1" applyAlignment="1">
      <alignment horizontal="left" vertical="top" wrapText="1" indent="1"/>
    </xf>
    <xf numFmtId="166" fontId="18" fillId="0" borderId="16" xfId="0" applyNumberFormat="1" applyFont="1" applyBorder="1" applyAlignment="1">
      <alignment horizontal="left" vertical="top"/>
    </xf>
    <xf numFmtId="2" fontId="18" fillId="0" borderId="15" xfId="0" applyNumberFormat="1" applyFont="1" applyBorder="1" applyAlignment="1">
      <alignment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>
      <alignment vertical="top"/>
    </xf>
    <xf numFmtId="1" fontId="18" fillId="0" borderId="0" xfId="0" applyNumberFormat="1" applyFont="1" applyAlignment="1">
      <alignment vertical="top"/>
    </xf>
    <xf numFmtId="2" fontId="18" fillId="0" borderId="14" xfId="0" applyNumberFormat="1" applyFont="1" applyBorder="1" applyAlignment="1">
      <alignment vertical="top"/>
    </xf>
    <xf numFmtId="2" fontId="21" fillId="20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2" fontId="21" fillId="21" borderId="11" xfId="0" applyNumberFormat="1" applyFont="1" applyFill="1" applyBorder="1" applyAlignment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>
      <alignment vertical="top"/>
    </xf>
    <xf numFmtId="165" fontId="18" fillId="14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20" fillId="0" borderId="11" xfId="0" applyFont="1" applyBorder="1" applyAlignment="1">
      <alignment horizontal="left" vertical="top" indent="1"/>
    </xf>
    <xf numFmtId="164" fontId="19" fillId="0" borderId="17" xfId="0" applyFont="1" applyBorder="1" applyAlignment="1">
      <alignment vertical="top"/>
    </xf>
    <xf numFmtId="2" fontId="18" fillId="0" borderId="15" xfId="0" applyNumberFormat="1" applyFont="1" applyBorder="1" applyAlignment="1">
      <alignment horizontal="left" vertical="top"/>
    </xf>
    <xf numFmtId="2" fontId="18" fillId="0" borderId="20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 wrapText="1"/>
    </xf>
    <xf numFmtId="164" fontId="19" fillId="0" borderId="24" xfId="0" applyFont="1" applyBorder="1" applyAlignment="1">
      <alignment vertical="top"/>
    </xf>
    <xf numFmtId="164" fontId="19" fillId="0" borderId="13" xfId="0" applyFont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2"/>
    </xf>
    <xf numFmtId="164" fontId="20" fillId="20" borderId="0" xfId="0" applyFont="1" applyFill="1" applyAlignment="1">
      <alignment vertical="top"/>
    </xf>
    <xf numFmtId="164" fontId="18" fillId="19" borderId="11" xfId="0" applyFont="1" applyFill="1" applyBorder="1" applyAlignment="1">
      <alignment vertical="top"/>
    </xf>
    <xf numFmtId="1" fontId="18" fillId="19" borderId="15" xfId="0" applyNumberFormat="1" applyFont="1" applyFill="1" applyBorder="1" applyAlignment="1">
      <alignment vertical="top"/>
    </xf>
    <xf numFmtId="166" fontId="18" fillId="19" borderId="11" xfId="0" applyNumberFormat="1" applyFont="1" applyFill="1" applyBorder="1" applyAlignment="1">
      <alignment vertical="top"/>
    </xf>
    <xf numFmtId="2" fontId="18" fillId="19" borderId="11" xfId="0" applyNumberFormat="1" applyFont="1" applyFill="1" applyBorder="1" applyAlignment="1">
      <alignment horizontal="left" vertical="top"/>
    </xf>
    <xf numFmtId="2" fontId="18" fillId="19" borderId="11" xfId="0" applyNumberFormat="1" applyFont="1" applyFill="1" applyBorder="1" applyAlignment="1">
      <alignment vertical="top"/>
    </xf>
    <xf numFmtId="164" fontId="20" fillId="19" borderId="13" xfId="0" applyFont="1" applyFill="1" applyBorder="1" applyAlignment="1">
      <alignment horizontal="left" vertical="top" wrapText="1" indent="1"/>
    </xf>
    <xf numFmtId="164" fontId="20" fillId="19" borderId="13" xfId="0" applyFont="1" applyFill="1" applyBorder="1" applyAlignment="1">
      <alignment vertical="top"/>
    </xf>
    <xf numFmtId="1" fontId="18" fillId="19" borderId="14" xfId="0" applyNumberFormat="1" applyFont="1" applyFill="1" applyBorder="1" applyAlignment="1">
      <alignment vertical="top"/>
    </xf>
    <xf numFmtId="165" fontId="18" fillId="19" borderId="12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>
      <alignment vertical="top"/>
    </xf>
    <xf numFmtId="166" fontId="18" fillId="20" borderId="11" xfId="0" applyNumberFormat="1" applyFont="1" applyFill="1" applyBorder="1" applyAlignment="1">
      <alignment horizontal="left" vertical="top"/>
    </xf>
    <xf numFmtId="164" fontId="18" fillId="20" borderId="0" xfId="0" applyFont="1" applyFill="1" applyAlignment="1">
      <alignment vertical="top"/>
    </xf>
    <xf numFmtId="1" fontId="18" fillId="0" borderId="25" xfId="0" applyNumberFormat="1" applyFont="1" applyBorder="1" applyAlignment="1">
      <alignment vertical="top"/>
    </xf>
    <xf numFmtId="1" fontId="18" fillId="19" borderId="16" xfId="0" applyNumberFormat="1" applyFont="1" applyFill="1" applyBorder="1" applyAlignment="1">
      <alignment vertical="top"/>
    </xf>
    <xf numFmtId="164" fontId="20" fillId="19" borderId="13" xfId="0" applyFont="1" applyFill="1" applyBorder="1" applyAlignment="1">
      <alignment horizontal="left" vertical="top" wrapText="1" indent="2"/>
    </xf>
    <xf numFmtId="164" fontId="20" fillId="20" borderId="11" xfId="0" applyFont="1" applyFill="1" applyBorder="1" applyAlignment="1">
      <alignment horizontal="left" vertical="top" wrapText="1" indent="2"/>
    </xf>
    <xf numFmtId="164" fontId="20" fillId="20" borderId="11" xfId="0" applyFont="1" applyFill="1" applyBorder="1" applyAlignment="1">
      <alignment vertical="top"/>
    </xf>
    <xf numFmtId="1" fontId="18" fillId="20" borderId="15" xfId="0" applyNumberFormat="1" applyFont="1" applyFill="1" applyBorder="1" applyAlignment="1">
      <alignment vertical="top"/>
    </xf>
    <xf numFmtId="164" fontId="20" fillId="20" borderId="0" xfId="0" applyFont="1" applyFill="1" applyAlignment="1">
      <alignment horizontal="left" vertical="top" wrapText="1" indent="2"/>
    </xf>
    <xf numFmtId="164" fontId="20" fillId="20" borderId="13" xfId="0" applyFont="1" applyFill="1" applyBorder="1" applyAlignment="1">
      <alignment horizontal="left" vertical="top" wrapText="1" indent="1"/>
    </xf>
    <xf numFmtId="164" fontId="20" fillId="20" borderId="13" xfId="0" applyFont="1" applyFill="1" applyBorder="1" applyAlignment="1">
      <alignment vertical="top"/>
    </xf>
    <xf numFmtId="1" fontId="18" fillId="20" borderId="14" xfId="0" applyNumberFormat="1" applyFont="1" applyFill="1" applyBorder="1" applyAlignment="1">
      <alignment vertical="top"/>
    </xf>
    <xf numFmtId="165" fontId="18" fillId="20" borderId="12" xfId="0" applyNumberFormat="1" applyFont="1" applyFill="1" applyBorder="1" applyAlignment="1">
      <alignment vertical="top"/>
    </xf>
    <xf numFmtId="164" fontId="20" fillId="20" borderId="13" xfId="0" applyFont="1" applyFill="1" applyBorder="1" applyAlignment="1">
      <alignment horizontal="left" vertical="top" wrapText="1" indent="2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00"/>
  <sheetViews>
    <sheetView tabSelected="1" zoomScale="120" zoomScaleNormal="120" workbookViewId="0">
      <selection activeCell="E16" sqref="E16"/>
    </sheetView>
  </sheetViews>
  <sheetFormatPr defaultColWidth="8.89453125" defaultRowHeight="19.5" customHeight="1" x14ac:dyDescent="0.5"/>
  <cols>
    <col min="1" max="1" width="4.47265625" style="84" customWidth="1"/>
    <col min="2" max="2" width="3.68359375" style="1" customWidth="1"/>
    <col min="3" max="3" width="41.41796875" style="85" customWidth="1"/>
    <col min="4" max="4" width="9.1015625" style="1" customWidth="1"/>
    <col min="5" max="5" width="3.41796875" style="83" customWidth="1"/>
    <col min="6" max="6" width="7.207031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2" ht="23.55" customHeight="1" x14ac:dyDescent="0.5">
      <c r="A1" s="16" t="s">
        <v>102</v>
      </c>
      <c r="B1" s="17"/>
      <c r="C1" s="18" t="s">
        <v>64</v>
      </c>
      <c r="D1" s="17"/>
      <c r="E1" s="50"/>
      <c r="F1" s="17"/>
    </row>
    <row r="2" spans="1:252" ht="24" customHeight="1" x14ac:dyDescent="0.5">
      <c r="A2" s="16"/>
      <c r="B2" s="17"/>
      <c r="C2" s="18" t="s">
        <v>63</v>
      </c>
      <c r="D2" s="17"/>
      <c r="E2" s="50"/>
      <c r="F2" s="17"/>
    </row>
    <row r="3" spans="1:252" ht="19.5" customHeight="1" x14ac:dyDescent="0.5">
      <c r="A3" s="16"/>
      <c r="B3" s="17"/>
      <c r="C3" s="19"/>
      <c r="D3" s="17"/>
      <c r="E3" s="50"/>
      <c r="F3" s="17"/>
    </row>
    <row r="4" spans="1:252" ht="22.5" customHeight="1" x14ac:dyDescent="0.5">
      <c r="A4" s="20" t="s">
        <v>0</v>
      </c>
      <c r="B4" s="17" t="s">
        <v>1</v>
      </c>
      <c r="C4" s="19" t="s">
        <v>2</v>
      </c>
      <c r="D4" s="17"/>
      <c r="E4" s="50" t="s">
        <v>1</v>
      </c>
      <c r="F4" s="9" t="s">
        <v>1</v>
      </c>
    </row>
    <row r="5" spans="1:252" ht="19.5" customHeight="1" x14ac:dyDescent="0.5">
      <c r="A5" s="21"/>
      <c r="B5" s="22"/>
      <c r="C5" s="23" t="s">
        <v>3</v>
      </c>
      <c r="D5" s="24"/>
      <c r="E5" s="51"/>
      <c r="F5" s="24"/>
    </row>
    <row r="6" spans="1:252" ht="19.5" customHeight="1" x14ac:dyDescent="0.5">
      <c r="A6" s="25"/>
      <c r="B6" s="26"/>
      <c r="C6" s="27" t="s">
        <v>4</v>
      </c>
      <c r="D6" s="26"/>
      <c r="E6" s="52"/>
      <c r="F6" s="28"/>
    </row>
    <row r="7" spans="1:252" s="81" customFormat="1" ht="19.5" customHeight="1" x14ac:dyDescent="0.5">
      <c r="A7" s="16"/>
      <c r="B7" s="17"/>
      <c r="C7" s="19"/>
      <c r="D7" s="17"/>
      <c r="E7" s="50"/>
      <c r="F7" s="9"/>
      <c r="L7" s="82"/>
      <c r="R7" s="82"/>
      <c r="X7" s="82"/>
      <c r="AD7" s="82"/>
      <c r="AJ7" s="82"/>
      <c r="AP7" s="82"/>
      <c r="AV7" s="82"/>
      <c r="BB7" s="82"/>
      <c r="BH7" s="82"/>
      <c r="BN7" s="82"/>
      <c r="BT7" s="82"/>
      <c r="BZ7" s="82"/>
      <c r="CF7" s="82"/>
      <c r="CL7" s="82"/>
      <c r="CR7" s="82"/>
      <c r="CX7" s="82"/>
      <c r="DD7" s="82"/>
      <c r="DJ7" s="82"/>
      <c r="DP7" s="82"/>
      <c r="DV7" s="82"/>
      <c r="EB7" s="82"/>
      <c r="EH7" s="82"/>
      <c r="EN7" s="82"/>
      <c r="ET7" s="82"/>
      <c r="EZ7" s="82"/>
      <c r="FF7" s="82"/>
      <c r="FL7" s="82"/>
      <c r="FR7" s="82"/>
      <c r="FX7" s="82"/>
      <c r="GD7" s="82"/>
      <c r="GJ7" s="82"/>
      <c r="GP7" s="82"/>
      <c r="GV7" s="82"/>
      <c r="HB7" s="82"/>
      <c r="HH7" s="82"/>
      <c r="HN7" s="82"/>
      <c r="HT7" s="82"/>
      <c r="HZ7" s="82"/>
      <c r="IF7" s="82"/>
      <c r="IL7" s="82"/>
      <c r="IR7" s="82"/>
    </row>
    <row r="8" spans="1:252" ht="10.15" customHeight="1" x14ac:dyDescent="0.5">
      <c r="A8" s="29">
        <f>1</f>
        <v>1</v>
      </c>
      <c r="B8" s="30"/>
      <c r="C8" s="31" t="s">
        <v>5</v>
      </c>
      <c r="D8" s="68" t="s">
        <v>6</v>
      </c>
      <c r="E8" s="50">
        <v>5</v>
      </c>
      <c r="F8" s="9">
        <f>TIME(13,0,0)</f>
        <v>0.54166666666666663</v>
      </c>
    </row>
    <row r="9" spans="1:252" ht="10.15" customHeight="1" x14ac:dyDescent="0.5">
      <c r="A9" s="32">
        <f>2</f>
        <v>2</v>
      </c>
      <c r="B9" s="33" t="s">
        <v>7</v>
      </c>
      <c r="C9" s="34" t="s">
        <v>8</v>
      </c>
      <c r="D9" s="69" t="s">
        <v>6</v>
      </c>
      <c r="E9" s="53">
        <v>10</v>
      </c>
      <c r="F9" s="73">
        <f>F8+TIME(0,E8,0)</f>
        <v>0.54513888888888884</v>
      </c>
    </row>
    <row r="10" spans="1:252" ht="11.25" customHeight="1" x14ac:dyDescent="0.5">
      <c r="A10" s="74"/>
      <c r="B10" s="75"/>
      <c r="C10" s="76"/>
      <c r="D10" s="77" t="s">
        <v>83</v>
      </c>
      <c r="E10" s="72"/>
      <c r="F10" s="73">
        <f t="shared" ref="F10:F75" si="0">F9+TIME(0,E9,0)</f>
        <v>0.55208333333333326</v>
      </c>
    </row>
    <row r="11" spans="1:252" ht="10.15" customHeight="1" x14ac:dyDescent="0.5">
      <c r="A11" s="32">
        <f>3</f>
        <v>3</v>
      </c>
      <c r="B11" s="33" t="s">
        <v>9</v>
      </c>
      <c r="C11" s="34" t="s">
        <v>20</v>
      </c>
      <c r="D11" s="69" t="s">
        <v>6</v>
      </c>
      <c r="E11" s="53">
        <v>5</v>
      </c>
      <c r="F11" s="73">
        <f t="shared" si="0"/>
        <v>0.55208333333333326</v>
      </c>
    </row>
    <row r="12" spans="1:252" ht="10.15" customHeight="1" x14ac:dyDescent="0.5">
      <c r="A12" s="47"/>
      <c r="B12" s="48"/>
      <c r="C12" s="49"/>
      <c r="D12" s="48"/>
      <c r="E12" s="54"/>
      <c r="F12" s="73">
        <f t="shared" si="0"/>
        <v>0.55555555555555547</v>
      </c>
    </row>
    <row r="13" spans="1:252" ht="10.15" customHeight="1" x14ac:dyDescent="0.5">
      <c r="A13" s="3">
        <f>4</f>
        <v>4</v>
      </c>
      <c r="B13" s="5"/>
      <c r="C13" s="2" t="s">
        <v>10</v>
      </c>
      <c r="D13" s="5"/>
      <c r="E13" s="55"/>
      <c r="F13" s="73">
        <f t="shared" si="0"/>
        <v>0.55555555555555547</v>
      </c>
    </row>
    <row r="14" spans="1:252" ht="10.15" customHeight="1" x14ac:dyDescent="0.5">
      <c r="A14" s="3">
        <f>A13+0.01</f>
        <v>4.01</v>
      </c>
      <c r="B14" s="5" t="s">
        <v>9</v>
      </c>
      <c r="C14" s="86" t="s">
        <v>38</v>
      </c>
      <c r="D14" s="64" t="s">
        <v>48</v>
      </c>
      <c r="E14" s="61">
        <v>3</v>
      </c>
      <c r="F14" s="73">
        <f t="shared" si="0"/>
        <v>0.55555555555555547</v>
      </c>
    </row>
    <row r="15" spans="1:252" ht="10.15" customHeight="1" x14ac:dyDescent="0.5">
      <c r="A15" s="3">
        <f t="shared" ref="A15:A17" si="1">A14+0.01</f>
        <v>4.0199999999999996</v>
      </c>
      <c r="B15" s="5" t="s">
        <v>7</v>
      </c>
      <c r="C15" s="86" t="s">
        <v>51</v>
      </c>
      <c r="D15" s="64" t="s">
        <v>11</v>
      </c>
      <c r="E15" s="61">
        <v>20</v>
      </c>
      <c r="F15" s="73">
        <f t="shared" si="0"/>
        <v>0.5576388888888888</v>
      </c>
    </row>
    <row r="16" spans="1:252" ht="10.15" customHeight="1" x14ac:dyDescent="0.5">
      <c r="A16" s="3">
        <f t="shared" si="1"/>
        <v>4.0299999999999994</v>
      </c>
      <c r="B16" s="5" t="s">
        <v>9</v>
      </c>
      <c r="C16" s="86" t="s">
        <v>50</v>
      </c>
      <c r="D16" s="64" t="s">
        <v>12</v>
      </c>
      <c r="E16" s="61">
        <v>10</v>
      </c>
      <c r="F16" s="73">
        <f t="shared" si="0"/>
        <v>0.57152777777777763</v>
      </c>
    </row>
    <row r="17" spans="1:6" ht="10.15" customHeight="1" x14ac:dyDescent="0.5">
      <c r="A17" s="3">
        <f t="shared" si="1"/>
        <v>4.0399999999999991</v>
      </c>
      <c r="B17" s="5" t="s">
        <v>9</v>
      </c>
      <c r="C17" s="86" t="s">
        <v>55</v>
      </c>
      <c r="D17" s="64" t="s">
        <v>6</v>
      </c>
      <c r="E17" s="61">
        <v>10</v>
      </c>
      <c r="F17" s="73">
        <f t="shared" si="0"/>
        <v>0.57847222222222205</v>
      </c>
    </row>
    <row r="18" spans="1:6" ht="14.25" customHeight="1" x14ac:dyDescent="0.5">
      <c r="A18" s="3">
        <f>A17+0.01</f>
        <v>4.0499999999999989</v>
      </c>
      <c r="B18" s="5" t="s">
        <v>56</v>
      </c>
      <c r="C18" s="86" t="s">
        <v>59</v>
      </c>
      <c r="D18" s="64" t="s">
        <v>16</v>
      </c>
      <c r="E18" s="61">
        <v>10</v>
      </c>
      <c r="F18" s="73">
        <f t="shared" si="0"/>
        <v>0.58541666666666647</v>
      </c>
    </row>
    <row r="19" spans="1:6" ht="55.9" customHeight="1" x14ac:dyDescent="0.5">
      <c r="A19" s="118">
        <f>A18+0.01</f>
        <v>4.0599999999999987</v>
      </c>
      <c r="B19" s="119" t="s">
        <v>72</v>
      </c>
      <c r="C19" s="120" t="s">
        <v>81</v>
      </c>
      <c r="D19" s="121" t="s">
        <v>11</v>
      </c>
      <c r="E19" s="122">
        <v>0</v>
      </c>
      <c r="F19" s="123">
        <f t="shared" si="0"/>
        <v>0.59236111111111089</v>
      </c>
    </row>
    <row r="20" spans="1:6" ht="45.4" customHeight="1" x14ac:dyDescent="0.5">
      <c r="A20" s="79">
        <f>A19+0.01</f>
        <v>4.0699999999999985</v>
      </c>
      <c r="B20" s="45" t="s">
        <v>7</v>
      </c>
      <c r="C20" s="134" t="s">
        <v>91</v>
      </c>
      <c r="D20" s="135" t="s">
        <v>60</v>
      </c>
      <c r="E20" s="136">
        <v>0</v>
      </c>
      <c r="F20" s="137">
        <f t="shared" si="0"/>
        <v>0.59236111111111089</v>
      </c>
    </row>
    <row r="21" spans="1:6" ht="15" customHeight="1" x14ac:dyDescent="0.5">
      <c r="A21" s="3"/>
      <c r="B21" s="5"/>
      <c r="C21" s="67"/>
      <c r="D21" s="64"/>
      <c r="E21" s="55"/>
      <c r="F21" s="73">
        <f t="shared" si="0"/>
        <v>0.59236111111111089</v>
      </c>
    </row>
    <row r="22" spans="1:6" ht="10.15" customHeight="1" x14ac:dyDescent="0.5">
      <c r="A22" s="3">
        <v>5</v>
      </c>
      <c r="B22" s="4"/>
      <c r="C22" s="14" t="s">
        <v>54</v>
      </c>
      <c r="D22" s="4"/>
      <c r="E22" s="55"/>
      <c r="F22" s="73">
        <f t="shared" si="0"/>
        <v>0.59236111111111089</v>
      </c>
    </row>
    <row r="23" spans="1:6" ht="10.15" customHeight="1" x14ac:dyDescent="0.5">
      <c r="A23" s="3">
        <f>A22+0.01</f>
        <v>5.01</v>
      </c>
      <c r="B23" s="5" t="s">
        <v>39</v>
      </c>
      <c r="C23" s="40" t="s">
        <v>25</v>
      </c>
      <c r="D23" s="11" t="s">
        <v>27</v>
      </c>
      <c r="E23" s="55"/>
      <c r="F23" s="73">
        <f t="shared" si="0"/>
        <v>0.59236111111111089</v>
      </c>
    </row>
    <row r="24" spans="1:6" ht="63" customHeight="1" x14ac:dyDescent="0.5">
      <c r="A24" s="41">
        <f>A23+0.001</f>
        <v>5.0110000000000001</v>
      </c>
      <c r="B24" s="117" t="s">
        <v>66</v>
      </c>
      <c r="C24" s="113" t="s">
        <v>98</v>
      </c>
      <c r="D24" s="112" t="s">
        <v>27</v>
      </c>
      <c r="E24" s="116">
        <v>0</v>
      </c>
      <c r="F24" s="123">
        <f t="shared" si="0"/>
        <v>0.59236111111111089</v>
      </c>
    </row>
    <row r="25" spans="1:6" ht="63" customHeight="1" x14ac:dyDescent="0.5">
      <c r="A25" s="41">
        <f>A24+0.001</f>
        <v>5.0120000000000005</v>
      </c>
      <c r="B25" s="115" t="s">
        <v>66</v>
      </c>
      <c r="C25" s="113" t="s">
        <v>73</v>
      </c>
      <c r="D25" s="112" t="s">
        <v>27</v>
      </c>
      <c r="E25" s="116">
        <v>0</v>
      </c>
      <c r="F25" s="123">
        <f t="shared" si="0"/>
        <v>0.59236111111111089</v>
      </c>
    </row>
    <row r="26" spans="1:6" ht="65.25" customHeight="1" x14ac:dyDescent="0.5">
      <c r="A26" s="41">
        <f>A25+0.001</f>
        <v>5.0130000000000008</v>
      </c>
      <c r="B26" s="115" t="s">
        <v>66</v>
      </c>
      <c r="C26" s="113" t="s">
        <v>74</v>
      </c>
      <c r="D26" s="112" t="s">
        <v>27</v>
      </c>
      <c r="E26" s="116">
        <v>0</v>
      </c>
      <c r="F26" s="123">
        <f t="shared" si="0"/>
        <v>0.59236111111111089</v>
      </c>
    </row>
    <row r="27" spans="1:6" ht="84.4" customHeight="1" x14ac:dyDescent="0.5">
      <c r="A27" s="41">
        <f>A26+0.001</f>
        <v>5.0140000000000011</v>
      </c>
      <c r="B27" s="115" t="s">
        <v>66</v>
      </c>
      <c r="C27" s="113" t="s">
        <v>80</v>
      </c>
      <c r="D27" s="112" t="s">
        <v>27</v>
      </c>
      <c r="E27" s="116">
        <v>0</v>
      </c>
      <c r="F27" s="123">
        <f t="shared" si="0"/>
        <v>0.59236111111111089</v>
      </c>
    </row>
    <row r="28" spans="1:6" s="80" customFormat="1" ht="44.25" customHeight="1" x14ac:dyDescent="0.5">
      <c r="A28" s="125">
        <f t="shared" ref="A28:A29" si="2">A27+0.001</f>
        <v>5.0150000000000015</v>
      </c>
      <c r="B28" s="78" t="s">
        <v>39</v>
      </c>
      <c r="C28" s="133" t="s">
        <v>89</v>
      </c>
      <c r="D28" s="131" t="s">
        <v>27</v>
      </c>
      <c r="E28" s="132">
        <v>3</v>
      </c>
      <c r="F28" s="73">
        <f t="shared" si="0"/>
        <v>0.59236111111111089</v>
      </c>
    </row>
    <row r="29" spans="1:6" s="80" customFormat="1" ht="30.4" customHeight="1" x14ac:dyDescent="0.5">
      <c r="A29" s="125">
        <f t="shared" si="2"/>
        <v>5.0160000000000018</v>
      </c>
      <c r="B29" s="78" t="s">
        <v>39</v>
      </c>
      <c r="C29" s="130" t="s">
        <v>90</v>
      </c>
      <c r="D29" s="131" t="s">
        <v>27</v>
      </c>
      <c r="E29" s="132">
        <v>3</v>
      </c>
      <c r="F29" s="73">
        <f t="shared" si="0"/>
        <v>0.59444444444444422</v>
      </c>
    </row>
    <row r="30" spans="1:6" ht="10.15" customHeight="1" x14ac:dyDescent="0.5">
      <c r="A30" s="12">
        <f>A23+0.01</f>
        <v>5.0199999999999996</v>
      </c>
      <c r="C30" s="40" t="s">
        <v>26</v>
      </c>
      <c r="E30" s="55"/>
      <c r="F30" s="73">
        <f t="shared" si="0"/>
        <v>0.59652777777777755</v>
      </c>
    </row>
    <row r="31" spans="1:6" ht="10.15" customHeight="1" x14ac:dyDescent="0.5">
      <c r="A31" s="125">
        <f>A30+0.001</f>
        <v>5.0209999999999999</v>
      </c>
      <c r="B31" s="5" t="s">
        <v>39</v>
      </c>
      <c r="C31" s="40" t="s">
        <v>92</v>
      </c>
      <c r="D31" s="11" t="s">
        <v>47</v>
      </c>
      <c r="E31" s="55">
        <v>3</v>
      </c>
      <c r="F31" s="73">
        <f t="shared" si="0"/>
        <v>0.59652777777777755</v>
      </c>
    </row>
    <row r="32" spans="1:6" ht="10.15" customHeight="1" x14ac:dyDescent="0.5">
      <c r="A32" s="12">
        <f>A30+0.01</f>
        <v>5.0299999999999994</v>
      </c>
      <c r="B32" s="5" t="s">
        <v>39</v>
      </c>
      <c r="C32" s="40" t="s">
        <v>28</v>
      </c>
      <c r="E32" s="56"/>
      <c r="F32" s="73">
        <f t="shared" si="0"/>
        <v>0.59861111111111087</v>
      </c>
    </row>
    <row r="33" spans="1:6" ht="53.65" customHeight="1" x14ac:dyDescent="0.5">
      <c r="A33" s="41">
        <f>A32+0.001</f>
        <v>5.0309999999999997</v>
      </c>
      <c r="B33" s="119" t="s">
        <v>66</v>
      </c>
      <c r="C33" s="113" t="s">
        <v>103</v>
      </c>
      <c r="D33" s="112" t="s">
        <v>60</v>
      </c>
      <c r="E33" s="124">
        <v>0</v>
      </c>
      <c r="F33" s="123">
        <f t="shared" si="0"/>
        <v>0.59861111111111087</v>
      </c>
    </row>
    <row r="34" spans="1:6" ht="10.15" customHeight="1" x14ac:dyDescent="0.5">
      <c r="A34" s="3">
        <f>A32+0.01</f>
        <v>5.0399999999999991</v>
      </c>
      <c r="B34" s="5" t="s">
        <v>39</v>
      </c>
      <c r="C34" s="40" t="s">
        <v>23</v>
      </c>
      <c r="D34" s="11" t="s">
        <v>30</v>
      </c>
      <c r="E34" s="55"/>
      <c r="F34" s="73">
        <f t="shared" si="0"/>
        <v>0.59861111111111087</v>
      </c>
    </row>
    <row r="35" spans="1:6" ht="10.15" customHeight="1" x14ac:dyDescent="0.5">
      <c r="A35" s="3">
        <f t="shared" ref="A35" si="3">A34+0.01</f>
        <v>5.0499999999999989</v>
      </c>
      <c r="B35" s="5"/>
      <c r="C35" s="40" t="s">
        <v>24</v>
      </c>
      <c r="D35" s="11"/>
      <c r="E35" s="55"/>
      <c r="F35" s="73">
        <f t="shared" si="0"/>
        <v>0.59861111111111087</v>
      </c>
    </row>
    <row r="36" spans="1:6" ht="62.25" customHeight="1" x14ac:dyDescent="0.5">
      <c r="A36" s="41">
        <f t="shared" ref="A36:A39" si="4">A35+0.001</f>
        <v>5.0509999999999993</v>
      </c>
      <c r="B36" s="119" t="s">
        <v>66</v>
      </c>
      <c r="C36" s="113" t="s">
        <v>84</v>
      </c>
      <c r="D36" s="112" t="s">
        <v>40</v>
      </c>
      <c r="E36" s="124">
        <v>0</v>
      </c>
      <c r="F36" s="123">
        <f t="shared" si="0"/>
        <v>0.59861111111111087</v>
      </c>
    </row>
    <row r="37" spans="1:6" ht="61.15" customHeight="1" x14ac:dyDescent="0.5">
      <c r="A37" s="41">
        <f t="shared" si="4"/>
        <v>5.0519999999999996</v>
      </c>
      <c r="B37" s="119" t="s">
        <v>66</v>
      </c>
      <c r="C37" s="113" t="s">
        <v>85</v>
      </c>
      <c r="D37" s="112" t="s">
        <v>40</v>
      </c>
      <c r="E37" s="124">
        <v>0</v>
      </c>
      <c r="F37" s="123">
        <f t="shared" si="0"/>
        <v>0.59861111111111087</v>
      </c>
    </row>
    <row r="38" spans="1:6" ht="66" customHeight="1" x14ac:dyDescent="0.5">
      <c r="A38" s="41">
        <f t="shared" si="4"/>
        <v>5.0529999999999999</v>
      </c>
      <c r="B38" s="119" t="s">
        <v>66</v>
      </c>
      <c r="C38" s="113" t="s">
        <v>86</v>
      </c>
      <c r="D38" s="112" t="s">
        <v>40</v>
      </c>
      <c r="E38" s="124">
        <v>0</v>
      </c>
      <c r="F38" s="123">
        <f t="shared" si="0"/>
        <v>0.59861111111111087</v>
      </c>
    </row>
    <row r="39" spans="1:6" ht="53.65" customHeight="1" x14ac:dyDescent="0.5">
      <c r="A39" s="41">
        <f t="shared" si="4"/>
        <v>5.0540000000000003</v>
      </c>
      <c r="B39" s="119" t="s">
        <v>66</v>
      </c>
      <c r="C39" s="113" t="s">
        <v>87</v>
      </c>
      <c r="D39" s="112" t="s">
        <v>40</v>
      </c>
      <c r="E39" s="124">
        <v>0</v>
      </c>
      <c r="F39" s="123">
        <f t="shared" si="0"/>
        <v>0.59861111111111087</v>
      </c>
    </row>
    <row r="40" spans="1:6" ht="10.15" customHeight="1" x14ac:dyDescent="0.5">
      <c r="A40" s="107"/>
      <c r="C40" s="1"/>
      <c r="E40" s="90"/>
      <c r="F40" s="73">
        <f t="shared" si="0"/>
        <v>0.59861111111111087</v>
      </c>
    </row>
    <row r="41" spans="1:6" ht="10.15" customHeight="1" x14ac:dyDescent="0.5">
      <c r="A41" s="37"/>
      <c r="B41" s="88"/>
      <c r="C41" s="87" t="s">
        <v>45</v>
      </c>
      <c r="D41" s="89"/>
      <c r="E41" s="90">
        <v>5</v>
      </c>
      <c r="F41" s="73">
        <f t="shared" si="0"/>
        <v>0.59861111111111087</v>
      </c>
    </row>
    <row r="42" spans="1:6" ht="10.15" customHeight="1" x14ac:dyDescent="0.5">
      <c r="A42" s="35"/>
      <c r="B42" s="36"/>
      <c r="E42" s="57"/>
      <c r="F42" s="73">
        <f t="shared" si="0"/>
        <v>0.60208333333333308</v>
      </c>
    </row>
    <row r="43" spans="1:6" ht="10.15" customHeight="1" x14ac:dyDescent="0.5">
      <c r="A43" s="3">
        <v>6</v>
      </c>
      <c r="B43" s="4"/>
      <c r="C43" s="2" t="s">
        <v>53</v>
      </c>
      <c r="D43" s="4"/>
      <c r="E43" s="55"/>
      <c r="F43" s="73">
        <f t="shared" si="0"/>
        <v>0.60208333333333308</v>
      </c>
    </row>
    <row r="44" spans="1:6" s="80" customFormat="1" ht="10.15" customHeight="1" x14ac:dyDescent="0.5">
      <c r="A44" s="3">
        <f>A43+0.01</f>
        <v>6.01</v>
      </c>
      <c r="B44" s="78"/>
      <c r="C44" s="40" t="s">
        <v>22</v>
      </c>
      <c r="D44" s="11" t="s">
        <v>30</v>
      </c>
      <c r="E44" s="55"/>
      <c r="F44" s="73">
        <f t="shared" si="0"/>
        <v>0.60208333333333308</v>
      </c>
    </row>
    <row r="45" spans="1:6" s="80" customFormat="1" ht="10.15" customHeight="1" x14ac:dyDescent="0.5">
      <c r="A45" s="3">
        <f>A44+0.01</f>
        <v>6.02</v>
      </c>
      <c r="B45" s="78"/>
      <c r="C45" s="40" t="s">
        <v>23</v>
      </c>
      <c r="D45" s="11" t="s">
        <v>61</v>
      </c>
      <c r="F45" s="73">
        <f t="shared" si="0"/>
        <v>0.60208333333333308</v>
      </c>
    </row>
    <row r="46" spans="1:6" s="80" customFormat="1" ht="10.15" customHeight="1" x14ac:dyDescent="0.5">
      <c r="A46" s="79">
        <f>A45+0.01</f>
        <v>6.0299999999999994</v>
      </c>
      <c r="B46" s="78"/>
      <c r="C46" s="40" t="s">
        <v>31</v>
      </c>
      <c r="D46" s="114" t="s">
        <v>43</v>
      </c>
      <c r="E46" s="55"/>
      <c r="F46" s="73">
        <f t="shared" si="0"/>
        <v>0.60208333333333308</v>
      </c>
    </row>
    <row r="47" spans="1:6" ht="10.15" customHeight="1" x14ac:dyDescent="0.5">
      <c r="A47" s="3">
        <f>A46+0.01</f>
        <v>6.0399999999999991</v>
      </c>
      <c r="B47" s="78"/>
      <c r="C47" s="40" t="s">
        <v>24</v>
      </c>
      <c r="D47" s="11" t="s">
        <v>40</v>
      </c>
      <c r="E47" s="55"/>
      <c r="F47" s="73">
        <f t="shared" si="0"/>
        <v>0.60208333333333308</v>
      </c>
    </row>
    <row r="48" spans="1:6" ht="10.15" customHeight="1" x14ac:dyDescent="0.5">
      <c r="A48" s="3">
        <f>A47+0.01</f>
        <v>6.0499999999999989</v>
      </c>
      <c r="B48" s="78"/>
      <c r="C48" s="40" t="s">
        <v>25</v>
      </c>
      <c r="D48" s="11"/>
      <c r="E48" s="58"/>
      <c r="F48" s="73">
        <f t="shared" si="0"/>
        <v>0.60208333333333308</v>
      </c>
    </row>
    <row r="49" spans="1:6" ht="44.25" customHeight="1" x14ac:dyDescent="0.5">
      <c r="A49" s="41">
        <f>A48+0.001</f>
        <v>6.0509999999999993</v>
      </c>
      <c r="B49" s="115" t="s">
        <v>72</v>
      </c>
      <c r="C49" s="113" t="s">
        <v>75</v>
      </c>
      <c r="D49" s="112" t="s">
        <v>27</v>
      </c>
      <c r="E49" s="71">
        <v>0</v>
      </c>
      <c r="F49" s="123">
        <f t="shared" si="0"/>
        <v>0.60208333333333308</v>
      </c>
    </row>
    <row r="50" spans="1:6" ht="10.15" customHeight="1" x14ac:dyDescent="0.5">
      <c r="A50" s="3">
        <f>A48+0.01</f>
        <v>6.0599999999999987</v>
      </c>
      <c r="B50" s="78"/>
      <c r="C50" s="40" t="s">
        <v>26</v>
      </c>
      <c r="E50" s="55"/>
      <c r="F50" s="73">
        <f t="shared" si="0"/>
        <v>0.60208333333333308</v>
      </c>
    </row>
    <row r="51" spans="1:6" ht="30.4" x14ac:dyDescent="0.5">
      <c r="A51" s="41">
        <f>A50+0.001</f>
        <v>6.0609999999999991</v>
      </c>
      <c r="B51" s="115" t="s">
        <v>72</v>
      </c>
      <c r="C51" s="113" t="s">
        <v>79</v>
      </c>
      <c r="D51" s="112" t="s">
        <v>47</v>
      </c>
      <c r="E51" s="71">
        <v>0</v>
      </c>
      <c r="F51" s="123">
        <f t="shared" si="0"/>
        <v>0.60208333333333308</v>
      </c>
    </row>
    <row r="52" spans="1:6" ht="10.15" customHeight="1" x14ac:dyDescent="0.5">
      <c r="A52" s="3">
        <f>A50+0.01</f>
        <v>6.0699999999999985</v>
      </c>
      <c r="B52" s="78"/>
      <c r="C52" s="40" t="s">
        <v>28</v>
      </c>
      <c r="E52" s="55"/>
      <c r="F52" s="73">
        <f t="shared" si="0"/>
        <v>0.60208333333333308</v>
      </c>
    </row>
    <row r="53" spans="1:6" ht="10.15" customHeight="1" x14ac:dyDescent="0.5">
      <c r="A53" s="125">
        <f>A52+0.001</f>
        <v>6.0709999999999988</v>
      </c>
      <c r="B53" s="78" t="s">
        <v>7</v>
      </c>
      <c r="C53" s="40" t="s">
        <v>82</v>
      </c>
      <c r="D53" s="11" t="s">
        <v>60</v>
      </c>
      <c r="E53" s="55">
        <v>5</v>
      </c>
      <c r="F53" s="73">
        <f t="shared" si="0"/>
        <v>0.60208333333333308</v>
      </c>
    </row>
    <row r="54" spans="1:6" ht="9.75" customHeight="1" x14ac:dyDescent="0.5">
      <c r="A54" s="108"/>
      <c r="B54" s="126"/>
      <c r="C54" s="1"/>
      <c r="E54" s="127"/>
      <c r="F54" s="73">
        <f t="shared" si="0"/>
        <v>0.60555555555555529</v>
      </c>
    </row>
    <row r="55" spans="1:6" ht="10.15" customHeight="1" x14ac:dyDescent="0.5">
      <c r="A55" s="35"/>
      <c r="B55" s="36"/>
      <c r="C55" s="109"/>
      <c r="D55" s="36"/>
      <c r="E55" s="110"/>
      <c r="F55" s="73">
        <f t="shared" si="0"/>
        <v>0.60555555555555529</v>
      </c>
    </row>
    <row r="56" spans="1:6" ht="19.5" customHeight="1" x14ac:dyDescent="0.5">
      <c r="A56" s="3">
        <v>7</v>
      </c>
      <c r="B56" s="4"/>
      <c r="C56" s="2" t="s">
        <v>44</v>
      </c>
      <c r="D56" s="5"/>
      <c r="E56" s="59"/>
      <c r="F56" s="73">
        <f t="shared" si="0"/>
        <v>0.60555555555555529</v>
      </c>
    </row>
    <row r="57" spans="1:6" ht="10.15" customHeight="1" x14ac:dyDescent="0.5">
      <c r="A57" s="3">
        <f t="shared" ref="A57" si="5">A56+0.01</f>
        <v>7.01</v>
      </c>
      <c r="B57" s="4"/>
      <c r="C57" s="40" t="s">
        <v>26</v>
      </c>
      <c r="E57" s="106"/>
      <c r="F57" s="73">
        <f t="shared" si="0"/>
        <v>0.60555555555555529</v>
      </c>
    </row>
    <row r="58" spans="1:6" ht="65.25" customHeight="1" x14ac:dyDescent="0.5">
      <c r="A58" s="41">
        <f t="shared" ref="A58:A64" si="6">A57+0.001</f>
        <v>7.0110000000000001</v>
      </c>
      <c r="B58" s="112" t="s">
        <v>66</v>
      </c>
      <c r="C58" s="113" t="s">
        <v>77</v>
      </c>
      <c r="D58" s="112" t="s">
        <v>47</v>
      </c>
      <c r="E58" s="71">
        <v>0</v>
      </c>
      <c r="F58" s="123">
        <f t="shared" si="0"/>
        <v>0.60555555555555529</v>
      </c>
    </row>
    <row r="59" spans="1:6" ht="78" customHeight="1" x14ac:dyDescent="0.5">
      <c r="A59" s="41">
        <f t="shared" si="6"/>
        <v>7.0120000000000005</v>
      </c>
      <c r="B59" s="112" t="s">
        <v>66</v>
      </c>
      <c r="C59" s="113" t="s">
        <v>78</v>
      </c>
      <c r="D59" s="112" t="s">
        <v>47</v>
      </c>
      <c r="E59" s="71">
        <v>0</v>
      </c>
      <c r="F59" s="123">
        <f t="shared" si="0"/>
        <v>0.60555555555555529</v>
      </c>
    </row>
    <row r="60" spans="1:6" ht="10.15" customHeight="1" x14ac:dyDescent="0.5">
      <c r="A60" s="3">
        <f>A57+0.01</f>
        <v>7.02</v>
      </c>
      <c r="B60" s="4"/>
      <c r="C60" s="40" t="s">
        <v>28</v>
      </c>
      <c r="E60" s="60"/>
      <c r="F60" s="73">
        <f t="shared" si="0"/>
        <v>0.60555555555555529</v>
      </c>
    </row>
    <row r="61" spans="1:6" ht="65.25" customHeight="1" x14ac:dyDescent="0.5">
      <c r="A61" s="41">
        <f t="shared" si="6"/>
        <v>7.0209999999999999</v>
      </c>
      <c r="B61" s="112" t="s">
        <v>66</v>
      </c>
      <c r="C61" s="113" t="s">
        <v>93</v>
      </c>
      <c r="D61" s="112" t="s">
        <v>60</v>
      </c>
      <c r="E61" s="128">
        <v>0</v>
      </c>
      <c r="F61" s="123">
        <f t="shared" si="0"/>
        <v>0.60555555555555529</v>
      </c>
    </row>
    <row r="62" spans="1:6" ht="51.75" customHeight="1" x14ac:dyDescent="0.5">
      <c r="A62" s="41">
        <f t="shared" si="6"/>
        <v>7.0220000000000002</v>
      </c>
      <c r="B62" s="112" t="s">
        <v>66</v>
      </c>
      <c r="C62" s="113" t="s">
        <v>94</v>
      </c>
      <c r="D62" s="112" t="s">
        <v>60</v>
      </c>
      <c r="E62" s="128">
        <v>0</v>
      </c>
      <c r="F62" s="123">
        <f t="shared" si="0"/>
        <v>0.60555555555555529</v>
      </c>
    </row>
    <row r="63" spans="1:6" ht="10.15" customHeight="1" x14ac:dyDescent="0.5">
      <c r="A63" s="3">
        <f>A60+0.01</f>
        <v>7.0299999999999994</v>
      </c>
      <c r="B63" s="4"/>
      <c r="C63" s="40" t="s">
        <v>22</v>
      </c>
      <c r="D63" s="11"/>
      <c r="E63" s="55"/>
      <c r="F63" s="73">
        <f t="shared" si="0"/>
        <v>0.60555555555555529</v>
      </c>
    </row>
    <row r="64" spans="1:6" ht="10.15" customHeight="1" x14ac:dyDescent="0.5">
      <c r="A64" s="125">
        <f t="shared" si="6"/>
        <v>7.0309999999999997</v>
      </c>
      <c r="B64" s="4" t="s">
        <v>39</v>
      </c>
      <c r="C64" s="40" t="s">
        <v>96</v>
      </c>
      <c r="D64" s="11" t="s">
        <v>97</v>
      </c>
      <c r="E64" s="55">
        <v>3</v>
      </c>
      <c r="F64" s="73">
        <f t="shared" si="0"/>
        <v>0.60555555555555529</v>
      </c>
    </row>
    <row r="65" spans="1:9" ht="10.15" customHeight="1" x14ac:dyDescent="0.5">
      <c r="A65" s="3">
        <f>A63+0.01</f>
        <v>7.0399999999999991</v>
      </c>
      <c r="B65" s="4"/>
      <c r="C65" s="40" t="s">
        <v>23</v>
      </c>
      <c r="D65" s="11" t="s">
        <v>30</v>
      </c>
      <c r="E65" s="55"/>
      <c r="F65" s="73">
        <f t="shared" si="0"/>
        <v>0.60763888888888862</v>
      </c>
    </row>
    <row r="66" spans="1:9" ht="10.15" customHeight="1" x14ac:dyDescent="0.5">
      <c r="A66" s="3">
        <f t="shared" ref="A66:A68" si="7">A65+0.01</f>
        <v>7.0499999999999989</v>
      </c>
      <c r="B66" s="15"/>
      <c r="C66" s="40" t="s">
        <v>31</v>
      </c>
      <c r="D66" s="11" t="s">
        <v>43</v>
      </c>
      <c r="E66" s="55"/>
      <c r="F66" s="73">
        <f t="shared" si="0"/>
        <v>0.60763888888888862</v>
      </c>
    </row>
    <row r="67" spans="1:9" ht="10.15" customHeight="1" x14ac:dyDescent="0.5">
      <c r="A67" s="3">
        <f t="shared" si="7"/>
        <v>7.0599999999999987</v>
      </c>
      <c r="B67" s="5"/>
      <c r="C67" s="105" t="s">
        <v>32</v>
      </c>
      <c r="D67" s="11" t="s">
        <v>6</v>
      </c>
      <c r="E67" s="55"/>
      <c r="F67" s="73">
        <f t="shared" si="0"/>
        <v>0.60763888888888862</v>
      </c>
    </row>
    <row r="68" spans="1:9" ht="10.15" customHeight="1" x14ac:dyDescent="0.5">
      <c r="A68" s="3">
        <f t="shared" si="7"/>
        <v>7.0699999999999985</v>
      </c>
      <c r="B68" s="4"/>
      <c r="C68" s="40" t="s">
        <v>24</v>
      </c>
      <c r="E68" s="55"/>
      <c r="F68" s="73">
        <f t="shared" si="0"/>
        <v>0.60763888888888862</v>
      </c>
    </row>
    <row r="69" spans="1:9" ht="72.75" customHeight="1" x14ac:dyDescent="0.5">
      <c r="A69" s="125">
        <f t="shared" ref="A69:A72" si="8">A68+0.001</f>
        <v>7.0709999999999988</v>
      </c>
      <c r="B69" s="131" t="s">
        <v>39</v>
      </c>
      <c r="C69" s="138" t="s">
        <v>100</v>
      </c>
      <c r="D69" s="131" t="s">
        <v>40</v>
      </c>
      <c r="E69" s="58">
        <v>0</v>
      </c>
      <c r="F69" s="137">
        <f t="shared" si="0"/>
        <v>0.60763888888888862</v>
      </c>
    </row>
    <row r="70" spans="1:9" ht="46.9" customHeight="1" x14ac:dyDescent="0.5">
      <c r="A70" s="41">
        <f t="shared" si="8"/>
        <v>7.0719999999999992</v>
      </c>
      <c r="B70" s="112" t="s">
        <v>66</v>
      </c>
      <c r="C70" s="129" t="s">
        <v>99</v>
      </c>
      <c r="D70" s="112" t="s">
        <v>40</v>
      </c>
      <c r="E70" s="71">
        <v>0</v>
      </c>
      <c r="F70" s="123">
        <f t="shared" si="0"/>
        <v>0.60763888888888862</v>
      </c>
    </row>
    <row r="71" spans="1:9" ht="84.4" customHeight="1" x14ac:dyDescent="0.5">
      <c r="A71" s="125">
        <f t="shared" si="8"/>
        <v>7.0729999999999995</v>
      </c>
      <c r="B71" s="131" t="s">
        <v>39</v>
      </c>
      <c r="C71" s="138" t="s">
        <v>101</v>
      </c>
      <c r="D71" s="131" t="s">
        <v>40</v>
      </c>
      <c r="E71" s="58">
        <v>0</v>
      </c>
      <c r="F71" s="137">
        <f t="shared" si="0"/>
        <v>0.60763888888888862</v>
      </c>
    </row>
    <row r="72" spans="1:9" ht="46.15" customHeight="1" x14ac:dyDescent="0.5">
      <c r="A72" s="41">
        <f t="shared" si="8"/>
        <v>7.0739999999999998</v>
      </c>
      <c r="B72" s="112" t="s">
        <v>9</v>
      </c>
      <c r="C72" s="129" t="s">
        <v>88</v>
      </c>
      <c r="D72" s="112" t="s">
        <v>40</v>
      </c>
      <c r="E72" s="71">
        <v>0</v>
      </c>
      <c r="F72" s="123">
        <f t="shared" si="0"/>
        <v>0.60763888888888862</v>
      </c>
    </row>
    <row r="73" spans="1:9" ht="10.15" customHeight="1" x14ac:dyDescent="0.5">
      <c r="A73" s="3">
        <f>A68+0.01</f>
        <v>7.0799999999999983</v>
      </c>
      <c r="B73" s="111"/>
      <c r="C73" s="86" t="s">
        <v>67</v>
      </c>
      <c r="E73" s="55"/>
      <c r="F73" s="73">
        <f t="shared" si="0"/>
        <v>0.60763888888888862</v>
      </c>
    </row>
    <row r="74" spans="1:9" ht="66" customHeight="1" x14ac:dyDescent="0.5">
      <c r="A74" s="41">
        <f>A73+0.001</f>
        <v>7.0809999999999986</v>
      </c>
      <c r="B74" s="112" t="s">
        <v>66</v>
      </c>
      <c r="C74" s="113" t="s">
        <v>68</v>
      </c>
      <c r="D74" s="112" t="s">
        <v>27</v>
      </c>
      <c r="E74" s="71">
        <v>0</v>
      </c>
      <c r="F74" s="123">
        <f t="shared" si="0"/>
        <v>0.60763888888888862</v>
      </c>
    </row>
    <row r="75" spans="1:9" ht="63.75" customHeight="1" x14ac:dyDescent="0.5">
      <c r="A75" s="41">
        <f t="shared" ref="A75:A78" si="9">A74+0.001</f>
        <v>7.081999999999999</v>
      </c>
      <c r="B75" s="112" t="s">
        <v>66</v>
      </c>
      <c r="C75" s="113" t="s">
        <v>69</v>
      </c>
      <c r="D75" s="112" t="s">
        <v>27</v>
      </c>
      <c r="E75" s="71">
        <v>0</v>
      </c>
      <c r="F75" s="123">
        <f t="shared" si="0"/>
        <v>0.60763888888888862</v>
      </c>
    </row>
    <row r="76" spans="1:9" ht="51.4" customHeight="1" x14ac:dyDescent="0.5">
      <c r="A76" s="41">
        <f t="shared" si="9"/>
        <v>7.0829999999999993</v>
      </c>
      <c r="B76" s="112" t="s">
        <v>66</v>
      </c>
      <c r="C76" s="113" t="s">
        <v>70</v>
      </c>
      <c r="D76" s="112" t="s">
        <v>27</v>
      </c>
      <c r="E76" s="71">
        <v>0</v>
      </c>
      <c r="F76" s="123">
        <f t="shared" ref="F76:F99" si="10">F75+TIME(0,E75,0)</f>
        <v>0.60763888888888862</v>
      </c>
    </row>
    <row r="77" spans="1:9" ht="175.5" customHeight="1" x14ac:dyDescent="0.5">
      <c r="A77" s="41">
        <f t="shared" si="9"/>
        <v>7.0839999999999996</v>
      </c>
      <c r="B77" s="112" t="s">
        <v>66</v>
      </c>
      <c r="C77" s="113" t="s">
        <v>71</v>
      </c>
      <c r="D77" s="112" t="s">
        <v>27</v>
      </c>
      <c r="E77" s="71">
        <v>0</v>
      </c>
      <c r="F77" s="123">
        <f t="shared" si="10"/>
        <v>0.60763888888888862</v>
      </c>
    </row>
    <row r="78" spans="1:9" ht="94.15" customHeight="1" x14ac:dyDescent="0.5">
      <c r="A78" s="41">
        <f t="shared" si="9"/>
        <v>7.085</v>
      </c>
      <c r="B78" s="112" t="s">
        <v>66</v>
      </c>
      <c r="C78" s="113" t="s">
        <v>95</v>
      </c>
      <c r="D78" s="112" t="s">
        <v>27</v>
      </c>
      <c r="E78" s="71">
        <v>0</v>
      </c>
      <c r="F78" s="123">
        <f t="shared" si="10"/>
        <v>0.60763888888888862</v>
      </c>
    </row>
    <row r="79" spans="1:9" ht="95.65" customHeight="1" x14ac:dyDescent="0.5">
      <c r="A79" s="41">
        <f t="shared" ref="A79" si="11">A78+0.001</f>
        <v>7.0860000000000003</v>
      </c>
      <c r="B79" s="112" t="s">
        <v>66</v>
      </c>
      <c r="C79" s="113" t="s">
        <v>76</v>
      </c>
      <c r="D79" s="112" t="s">
        <v>27</v>
      </c>
      <c r="E79" s="71">
        <v>0</v>
      </c>
      <c r="F79" s="123">
        <f t="shared" si="10"/>
        <v>0.60763888888888862</v>
      </c>
    </row>
    <row r="80" spans="1:9" ht="10.15" customHeight="1" x14ac:dyDescent="0.5">
      <c r="A80" s="3">
        <v>8</v>
      </c>
      <c r="B80" s="4"/>
      <c r="C80" s="2" t="s">
        <v>13</v>
      </c>
      <c r="D80" s="4"/>
      <c r="E80" s="104"/>
      <c r="F80" s="73">
        <f t="shared" si="10"/>
        <v>0.60763888888888862</v>
      </c>
      <c r="I80" s="6"/>
    </row>
    <row r="81" spans="1:9" ht="10.15" customHeight="1" x14ac:dyDescent="0.5">
      <c r="A81" s="3">
        <f t="shared" ref="A81" si="12">A80+0.01</f>
        <v>8.01</v>
      </c>
      <c r="B81" s="4" t="s">
        <v>9</v>
      </c>
      <c r="C81" s="2" t="s">
        <v>35</v>
      </c>
      <c r="D81" s="11"/>
      <c r="E81" s="55"/>
      <c r="F81" s="73">
        <f t="shared" si="10"/>
        <v>0.60763888888888862</v>
      </c>
      <c r="I81" s="6"/>
    </row>
    <row r="82" spans="1:9" ht="10.15" customHeight="1" x14ac:dyDescent="0.5">
      <c r="A82" s="3">
        <f>A81+0.01</f>
        <v>8.02</v>
      </c>
      <c r="B82" s="4"/>
      <c r="C82" s="2" t="s">
        <v>33</v>
      </c>
      <c r="D82" s="11"/>
      <c r="E82" s="55"/>
      <c r="F82" s="73">
        <f t="shared" si="10"/>
        <v>0.60763888888888862</v>
      </c>
      <c r="I82" s="6"/>
    </row>
    <row r="83" spans="1:9" ht="10.15" customHeight="1" x14ac:dyDescent="0.5">
      <c r="A83" s="12">
        <f>A82+0.001</f>
        <v>8.020999999999999</v>
      </c>
      <c r="B83" s="4" t="s">
        <v>9</v>
      </c>
      <c r="C83" s="8" t="s">
        <v>46</v>
      </c>
      <c r="D83" s="62" t="s">
        <v>14</v>
      </c>
      <c r="E83" s="55">
        <v>3</v>
      </c>
      <c r="F83" s="73">
        <f t="shared" si="10"/>
        <v>0.60763888888888862</v>
      </c>
      <c r="I83" s="6"/>
    </row>
    <row r="84" spans="1:9" ht="10.15" customHeight="1" x14ac:dyDescent="0.5">
      <c r="A84" s="12">
        <f>A83+0.001</f>
        <v>8.0219999999999985</v>
      </c>
      <c r="B84" s="4" t="s">
        <v>9</v>
      </c>
      <c r="C84" s="8" t="s">
        <v>41</v>
      </c>
      <c r="D84" s="62" t="s">
        <v>40</v>
      </c>
      <c r="E84" s="55">
        <v>3</v>
      </c>
      <c r="F84" s="73">
        <f t="shared" si="10"/>
        <v>0.60972222222222194</v>
      </c>
      <c r="I84" s="6"/>
    </row>
    <row r="85" spans="1:9" ht="10.15" customHeight="1" x14ac:dyDescent="0.5">
      <c r="A85" s="12">
        <f>A84+0.001</f>
        <v>8.0229999999999979</v>
      </c>
      <c r="B85" s="4" t="s">
        <v>9</v>
      </c>
      <c r="C85" s="13" t="s">
        <v>42</v>
      </c>
      <c r="D85" s="63" t="s">
        <v>47</v>
      </c>
      <c r="E85" s="55">
        <v>3</v>
      </c>
      <c r="F85" s="73">
        <f t="shared" si="10"/>
        <v>0.61180555555555527</v>
      </c>
      <c r="I85" s="6"/>
    </row>
    <row r="86" spans="1:9" ht="10.15" customHeight="1" x14ac:dyDescent="0.5">
      <c r="A86" s="12">
        <f>A85+0.001</f>
        <v>8.0239999999999974</v>
      </c>
      <c r="B86" s="4" t="s">
        <v>9</v>
      </c>
      <c r="C86" s="13" t="s">
        <v>52</v>
      </c>
      <c r="D86" s="63" t="s">
        <v>16</v>
      </c>
      <c r="E86" s="55">
        <v>3</v>
      </c>
      <c r="F86" s="73">
        <f t="shared" si="10"/>
        <v>0.6138888888888886</v>
      </c>
      <c r="I86" s="6"/>
    </row>
    <row r="87" spans="1:9" ht="10.15" customHeight="1" x14ac:dyDescent="0.5">
      <c r="A87" s="10">
        <f>A82+0.01</f>
        <v>8.0299999999999994</v>
      </c>
      <c r="B87" s="5"/>
      <c r="C87" s="38" t="s">
        <v>34</v>
      </c>
      <c r="D87" s="39"/>
      <c r="E87" s="61"/>
      <c r="F87" s="73">
        <f t="shared" si="10"/>
        <v>0.61597222222222192</v>
      </c>
      <c r="I87" s="6"/>
    </row>
    <row r="88" spans="1:9" ht="10.15" customHeight="1" x14ac:dyDescent="0.5">
      <c r="A88" s="12">
        <f t="shared" ref="A88:A92" si="13">A87+0.001</f>
        <v>8.0309999999999988</v>
      </c>
      <c r="B88" s="5" t="s">
        <v>9</v>
      </c>
      <c r="C88" s="40" t="s">
        <v>36</v>
      </c>
      <c r="D88" s="11"/>
      <c r="E88" s="61"/>
      <c r="F88" s="73">
        <f t="shared" si="10"/>
        <v>0.61597222222222192</v>
      </c>
      <c r="I88" s="6"/>
    </row>
    <row r="89" spans="1:9" ht="10.15" customHeight="1" x14ac:dyDescent="0.5">
      <c r="A89" s="12">
        <f>A88+0.001</f>
        <v>8.0319999999999983</v>
      </c>
      <c r="B89" s="4" t="s">
        <v>9</v>
      </c>
      <c r="C89" s="40" t="s">
        <v>37</v>
      </c>
      <c r="D89" s="11" t="s">
        <v>29</v>
      </c>
      <c r="E89" s="58">
        <v>2</v>
      </c>
      <c r="F89" s="73">
        <f t="shared" si="10"/>
        <v>0.61597222222222192</v>
      </c>
      <c r="I89" s="6"/>
    </row>
    <row r="90" spans="1:9" ht="10.15" customHeight="1" x14ac:dyDescent="0.5">
      <c r="A90" s="12">
        <f t="shared" si="13"/>
        <v>8.0329999999999977</v>
      </c>
      <c r="B90" s="45" t="s">
        <v>9</v>
      </c>
      <c r="C90" s="46" t="s">
        <v>15</v>
      </c>
      <c r="D90" s="65" t="s">
        <v>11</v>
      </c>
      <c r="E90" s="55">
        <v>0</v>
      </c>
      <c r="F90" s="73">
        <f t="shared" si="10"/>
        <v>0.61736111111111081</v>
      </c>
    </row>
    <row r="91" spans="1:9" ht="10.15" customHeight="1" x14ac:dyDescent="0.5">
      <c r="A91" s="12">
        <f t="shared" si="13"/>
        <v>8.0339999999999971</v>
      </c>
      <c r="B91" s="43" t="s">
        <v>9</v>
      </c>
      <c r="C91" s="8" t="s">
        <v>21</v>
      </c>
      <c r="D91" s="62" t="s">
        <v>16</v>
      </c>
      <c r="E91" s="70">
        <v>0</v>
      </c>
      <c r="F91" s="73">
        <f t="shared" si="10"/>
        <v>0.61736111111111081</v>
      </c>
    </row>
    <row r="92" spans="1:9" ht="10.15" customHeight="1" x14ac:dyDescent="0.5">
      <c r="A92" s="41">
        <f t="shared" si="13"/>
        <v>8.0349999999999966</v>
      </c>
      <c r="B92" s="42" t="s">
        <v>18</v>
      </c>
      <c r="C92" s="44" t="s">
        <v>19</v>
      </c>
      <c r="D92" s="66" t="s">
        <v>16</v>
      </c>
      <c r="E92" s="71">
        <v>0</v>
      </c>
      <c r="F92" s="123">
        <f t="shared" si="10"/>
        <v>0.61736111111111081</v>
      </c>
    </row>
    <row r="93" spans="1:9" ht="13.8" customHeight="1" x14ac:dyDescent="0.5">
      <c r="A93" s="3">
        <f>A87+0.01</f>
        <v>8.0399999999999991</v>
      </c>
      <c r="B93" s="45" t="s">
        <v>9</v>
      </c>
      <c r="C93" s="95" t="s">
        <v>62</v>
      </c>
      <c r="D93" s="62" t="s">
        <v>11</v>
      </c>
      <c r="E93" s="55">
        <v>5</v>
      </c>
      <c r="F93" s="73">
        <f t="shared" si="10"/>
        <v>0.61736111111111081</v>
      </c>
    </row>
    <row r="94" spans="1:9" ht="11.45" customHeight="1" x14ac:dyDescent="0.5">
      <c r="A94" s="3">
        <f t="shared" ref="A94:A96" si="14">A93+0.01</f>
        <v>8.0499999999999989</v>
      </c>
      <c r="B94" s="5" t="s">
        <v>9</v>
      </c>
      <c r="C94" s="102" t="s">
        <v>65</v>
      </c>
      <c r="D94" s="62" t="s">
        <v>11</v>
      </c>
      <c r="E94" s="55">
        <v>5</v>
      </c>
      <c r="F94" s="73">
        <f t="shared" si="10"/>
        <v>0.62083333333333302</v>
      </c>
    </row>
    <row r="95" spans="1:9" ht="10.15" customHeight="1" x14ac:dyDescent="0.5">
      <c r="A95" s="3">
        <f>A94+0.01</f>
        <v>8.0599999999999987</v>
      </c>
      <c r="B95" s="5" t="s">
        <v>9</v>
      </c>
      <c r="C95" s="102" t="s">
        <v>49</v>
      </c>
      <c r="D95" s="62" t="s">
        <v>16</v>
      </c>
      <c r="E95" s="55">
        <v>5</v>
      </c>
      <c r="F95" s="73">
        <f t="shared" si="10"/>
        <v>0.62430555555555522</v>
      </c>
    </row>
    <row r="96" spans="1:9" ht="10.15" customHeight="1" x14ac:dyDescent="0.5">
      <c r="A96" s="3">
        <f t="shared" si="14"/>
        <v>8.0699999999999985</v>
      </c>
      <c r="B96" s="92" t="s">
        <v>56</v>
      </c>
      <c r="C96" s="103" t="s">
        <v>58</v>
      </c>
      <c r="D96" s="62" t="s">
        <v>6</v>
      </c>
      <c r="E96" s="55">
        <v>1</v>
      </c>
      <c r="F96" s="73">
        <f t="shared" si="10"/>
        <v>0.62777777777777743</v>
      </c>
    </row>
    <row r="97" spans="1:6" ht="10.15" customHeight="1" x14ac:dyDescent="0.5">
      <c r="A97" s="10"/>
      <c r="B97" s="92"/>
      <c r="C97" s="103"/>
      <c r="D97" s="63"/>
      <c r="E97" s="91"/>
      <c r="F97" s="73">
        <f t="shared" si="10"/>
        <v>0.62847222222222188</v>
      </c>
    </row>
    <row r="98" spans="1:6" ht="10.15" customHeight="1" x14ac:dyDescent="0.5">
      <c r="A98" s="3">
        <v>9</v>
      </c>
      <c r="B98" s="5"/>
      <c r="C98" s="102" t="s">
        <v>57</v>
      </c>
      <c r="D98" s="62" t="s">
        <v>6</v>
      </c>
      <c r="E98" s="55"/>
      <c r="F98" s="73">
        <f t="shared" si="10"/>
        <v>0.62847222222222188</v>
      </c>
    </row>
    <row r="99" spans="1:6" ht="10.15" customHeight="1" x14ac:dyDescent="0.5">
      <c r="A99" s="7"/>
      <c r="B99" s="93"/>
      <c r="C99" s="94"/>
      <c r="D99" s="43"/>
      <c r="E99" s="6"/>
      <c r="F99" s="73">
        <f t="shared" si="10"/>
        <v>0.62847222222222188</v>
      </c>
    </row>
    <row r="100" spans="1:6" s="6" customFormat="1" ht="11.45" customHeight="1" x14ac:dyDescent="0.5">
      <c r="A100" s="96">
        <v>10</v>
      </c>
      <c r="B100" s="97"/>
      <c r="C100" s="98" t="s">
        <v>17</v>
      </c>
      <c r="D100" s="99" t="s">
        <v>6</v>
      </c>
      <c r="E100" s="100">
        <v>0</v>
      </c>
      <c r="F100" s="101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2022-11-18T02:14:36Z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