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2_07/"/>
    </mc:Choice>
  </mc:AlternateContent>
  <xr:revisionPtr revIDLastSave="141" documentId="8_{A298958D-9E56-4B16-A5DB-0C050F429FE3}" xr6:coauthVersionLast="47" xr6:coauthVersionMax="47" xr10:uidLastSave="{D381EC94-3243-4370-B7A6-0326765C1541}"/>
  <bookViews>
    <workbookView xWindow="6930" yWindow="1882" windowWidth="16740" windowHeight="16426" xr2:uid="{00000000-000D-0000-FFFF-FFFF00000000}"/>
  </bookViews>
  <sheets>
    <sheet name="EC_Closing_Agenda" sheetId="1" r:id="rId1"/>
  </sheets>
  <definedNames>
    <definedName name="_xlnm.Print_Area" localSheetId="0">EC_Closing_Agenda!$A$1:$F$106</definedName>
    <definedName name="Print_Area_MI">EC_Closing_Agenda!$A$1:$E$21</definedName>
    <definedName name="PRINT_AREA_MI_1">EC_Closing_Agenda!$A$1:$E$21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8" i="1" l="1"/>
  <c r="A100" i="1"/>
  <c r="F102" i="1" l="1"/>
  <c r="A54" i="1" l="1"/>
  <c r="A55" i="1" s="1"/>
  <c r="A56" i="1" s="1"/>
  <c r="A57" i="1" s="1"/>
  <c r="A58" i="1" s="1"/>
  <c r="A59" i="1" s="1"/>
  <c r="F8" i="1"/>
  <c r="A61" i="1" l="1"/>
  <c r="A62" i="1" s="1"/>
  <c r="A60" i="1"/>
  <c r="A82" i="1"/>
  <c r="F9" i="1" l="1"/>
  <c r="F10" i="1" s="1"/>
  <c r="A22" i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83" i="1"/>
  <c r="A65" i="1"/>
  <c r="A66" i="1" s="1"/>
  <c r="A14" i="1"/>
  <c r="A12" i="1"/>
  <c r="A9" i="1"/>
  <c r="A10" i="1" s="1"/>
  <c r="A8" i="1"/>
  <c r="A33" i="1" l="1"/>
  <c r="A34" i="1" s="1"/>
  <c r="A67" i="1"/>
  <c r="A69" i="1" s="1"/>
  <c r="A70" i="1" s="1"/>
  <c r="A71" i="1" s="1"/>
  <c r="A72" i="1" s="1"/>
  <c r="A73" i="1" s="1"/>
  <c r="A15" i="1"/>
  <c r="A16" i="1" s="1"/>
  <c r="A17" i="1" s="1"/>
  <c r="A18" i="1" s="1"/>
  <c r="A19" i="1" s="1"/>
  <c r="A35" i="1"/>
  <c r="A88" i="1"/>
  <c r="A94" i="1" s="1"/>
  <c r="A95" i="1" s="1"/>
  <c r="A96" i="1" s="1"/>
  <c r="A84" i="1"/>
  <c r="A85" i="1" s="1"/>
  <c r="A86" i="1" s="1"/>
  <c r="A43" i="1" l="1"/>
  <c r="A36" i="1"/>
  <c r="A37" i="1" s="1"/>
  <c r="A38" i="1" s="1"/>
  <c r="A39" i="1" s="1"/>
  <c r="A40" i="1" s="1"/>
  <c r="A41" i="1" s="1"/>
  <c r="A42" i="1" s="1"/>
  <c r="A97" i="1"/>
  <c r="A74" i="1"/>
  <c r="A75" i="1" s="1"/>
  <c r="A76" i="1" s="1"/>
  <c r="A77" i="1" s="1"/>
  <c r="A78" i="1" s="1"/>
  <c r="A79" i="1" s="1"/>
  <c r="F11" i="1"/>
  <c r="F12" i="1" s="1"/>
  <c r="A89" i="1"/>
  <c r="A90" i="1" s="1"/>
  <c r="A45" i="1" l="1"/>
  <c r="A49" i="1" s="1"/>
  <c r="A44" i="1"/>
  <c r="F13" i="1"/>
  <c r="F14" i="1" s="1"/>
  <c r="F15" i="1" s="1"/>
  <c r="F16" i="1" s="1"/>
  <c r="F17" i="1" s="1"/>
  <c r="F18" i="1" s="1"/>
  <c r="F19" i="1" s="1"/>
  <c r="F20" i="1" s="1"/>
  <c r="A91" i="1"/>
  <c r="A92" i="1" s="1"/>
  <c r="A93" i="1" s="1"/>
  <c r="A46" i="1" l="1"/>
  <c r="A47" i="1" s="1"/>
  <c r="A48" i="1" s="1"/>
  <c r="F21" i="1"/>
  <c r="F22" i="1" s="1"/>
  <c r="F23" i="1" l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l="1"/>
  <c r="F37" i="1" l="1"/>
  <c r="F38" i="1" l="1"/>
  <c r="F39" i="1" s="1"/>
  <c r="F40" i="1" s="1"/>
  <c r="F41" i="1" s="1"/>
  <c r="F42" i="1" s="1"/>
  <c r="F43" i="1" s="1"/>
  <c r="F44" i="1" s="1"/>
  <c r="F45" i="1" s="1"/>
  <c r="F46" i="1" s="1"/>
  <c r="F47" i="1" s="1"/>
  <c r="F48" i="1" s="1"/>
  <c r="F49" i="1" s="1"/>
  <c r="F50" i="1" s="1"/>
  <c r="F51" i="1" s="1"/>
  <c r="F52" i="1" s="1"/>
  <c r="F53" i="1" s="1"/>
  <c r="F54" i="1" s="1"/>
  <c r="F55" i="1" s="1"/>
  <c r="F56" i="1" s="1"/>
  <c r="F57" i="1" s="1"/>
  <c r="F58" i="1" s="1"/>
  <c r="F59" i="1" s="1"/>
  <c r="F60" i="1" s="1"/>
  <c r="F61" i="1" s="1"/>
  <c r="F63" i="1" l="1"/>
  <c r="F64" i="1" s="1"/>
  <c r="F65" i="1" s="1"/>
  <c r="F66" i="1" s="1"/>
  <c r="F67" i="1" s="1"/>
  <c r="F62" i="1"/>
  <c r="F68" i="1" l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  <c r="F99" i="1" s="1"/>
  <c r="F100" i="1" s="1"/>
  <c r="F101" i="1" s="1"/>
</calcChain>
</file>

<file path=xl/sharedStrings.xml><?xml version="1.0" encoding="utf-8"?>
<sst xmlns="http://schemas.openxmlformats.org/spreadsheetml/2006/main" count="217" uniqueCount="104">
  <si>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</si>
  <si>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</si>
  <si>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</si>
  <si>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</si>
  <si>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</si>
  <si>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</si>
  <si>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</si>
  <si>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</si>
  <si>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</si>
  <si>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</si>
  <si>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</si>
  <si>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</si>
  <si>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</si>
  <si>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</si>
  <si>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Myles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</si>
  <si>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</si>
  <si>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</si>
  <si>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</si>
  <si>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</si>
  <si>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</si>
  <si>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</si>
  <si>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</si>
  <si>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</si>
  <si>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</si>
  <si>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</si>
  <si>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</si>
  <si>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</si>
  <si>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</si>
  <si>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</si>
  <si>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</si>
  <si>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Shellhammer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</si>
  <si>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</si>
  <si>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</si>
  <si>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</si>
  <si>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</si>
  <si>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</si>
  <si>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</si>
  <si>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</si>
  <si>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</si>
  <si>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</si>
  <si>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</si>
  <si>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</si>
  <si>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</si>
  <si>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</si>
  <si>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</si>
  <si>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</si>
  <si>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</si>
  <si>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</si>
  <si>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</si>
  <si>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</si>
  <si>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Rules Update</t>
  </si>
  <si>
    <t>Future Meetings</t>
  </si>
  <si>
    <t>Executive Committee Study Groups, WG Study Groups, and TAGs</t>
  </si>
  <si>
    <t>IEEE Standards Board, SA Ballot Items, and  Industry Connections</t>
  </si>
  <si>
    <t>DT</t>
  </si>
  <si>
    <t>AGENDA  -  IEEE 802 LMSC EXECUTIVE COMMITTEE MEETING
IEEE 802 LMSC 130th Plenary Session</t>
  </si>
  <si>
    <t>Powell</t>
  </si>
  <si>
    <t>Au</t>
  </si>
  <si>
    <t>Friday 1700 – 22:00 UTC (1:00 pm to 6:00 pm ET)
15 Jul 2022</t>
  </si>
  <si>
    <t xml:space="preserve">Announcement of 802 EC Interim Telecon 
</t>
  </si>
  <si>
    <t xml:space="preserve">Call for Tutorials for Nov 2022 Plenary </t>
  </si>
  <si>
    <t xml:space="preserve">IEEE-SA Participation / Copyright Policies 
Ref: https://ieee802.org/sapolicies.shtml </t>
  </si>
  <si>
    <t>ME*</t>
  </si>
  <si>
    <t xml:space="preserve">To RevCom (Conditional), IEEE P802.3db 100 Gb/s, 200 Gb/s, and 400 Gb/s Short Reach Fiber 
Motion: Conditionally approve sending IEEE P802.3db to RevCom 
Confirm the CSD for IEEE P802.3db in &lt;https://mentor.ieee.org/802-ec/dcn/20/ec-20-0097-01-ACSD-p802-3db.pdf&gt;
M: Law     S: D'Ambrosia
</t>
  </si>
  <si>
    <t xml:space="preserve">To SA Ballot: IEEE P802.3cx Improved PTP timestamping accuracy
Motion: Approve sending IEEE P802.3cx to Standards Association ballot 
Confirm the CSD for IEEE P802.3cx in &lt;https://mentor.ieee.org/802-ec/dcn/19/ec-19-0220-01-ACSD-p802-3cx.pdf&gt;
M: Law     S: D'Ambrosia
</t>
  </si>
  <si>
    <t xml:space="preserve">TO SA Ballot (Condiional): IEEE P802.3cz Multi Gigabit Optical Automotive Ethernet to SA ballot (Conditional)
Motion: Conditionally approve sending IEEE P802.3cz to Standards Association ballot 
Confirm the CSD for IEEE P802.3cz in &lt;https://mentor.ieee.org/802-ec/dcn/22/ec-22-0084-00-ACSD-p802-3cz.pdf
M: Law     S: D'Ambrosia
</t>
  </si>
  <si>
    <t>To RevCom:  IEEE P802.3de Time Synchronization for Point to Point Single Pair Ethernet
Motion: Approve sending IEEE P802.3de draft D3.1 to RevCom 
Confirm the CSD for IEEE P802.3de in &lt;https://mentor.ieee.org/802-ec/dcn/21/ec-21-0197-00-ACSD-p802-3de.pdf&gt;
M: Law     S: D'Ambrosia</t>
  </si>
  <si>
    <t>To Revcom, IEEE P802.3cs Increased reach Ethernet optical subscriber access (Super PON)
Motion: Approve sending IEEE P802.3cs draft D3.4 to RevCom 
Confirm the CSD for IEEE P802.3cs in &lt;https://mentor.ieee.org/802-ec/dcn/18/ec-18-0246-00-ACSD-p802-3cs.pdf&gt;
M: Law     S: D'Ambrosia</t>
  </si>
  <si>
    <t>To NesCom, P802.1Qdv PAR 
Motion: Approve forwarding P802.1Qdv PAR documentation in https://www.ieee802.org/1/files/public/docs2022/dv-PAR-0722-v01.pdf  to NesCom
Approve CSD documentation in https://www.ieee802.org/1/files/public/docs2022/dv-CSD-0722-v01.pdf  
M: Parsons     S: Marks</t>
  </si>
  <si>
    <t>To NesCom, P802.1Qdw PAR 
Motion: Approve forwarding P802.1Qdw PAR documentation in https://www.ieee802.org/1/files/public/docs2022/dw-PAR-0722-v01.pdf  to NesCom
Approve CSD documentation in https://www.ieee802.org/1/files/public/docs2022/dw-CSD-0722-v01.pdf   
M: Parsons     S: Marks</t>
  </si>
  <si>
    <t>To NesCom, P60802 PAR modification 
Motion: Approve forwarding P60802 PAR modification documentation in https://www.ieee802.org/1/files/public/docs2022/60802-PAR-modification-0722-v01.pdf  to NesCom
Approve CSD modification documentation in https://www.ieee802.org/1/files/public/docs2022/60802-CSD-modification-0722-v01.pdf
M: Parsons     S: Marks</t>
  </si>
  <si>
    <t>To NesCom, P60802 PAR extension 
Motion: Approve forwarding P60802 PAR extension documentation in https://www.ieee802.org/1/files/public/docs2022/60802-PAR-extension-0722-v01.pdf to NesCom
Approve CSD documentation in https://www.ieee802.org/1/files/public/docs2022/60802-CSD-modification-0722-v01.pdf  
M: Parsons     S: Marks</t>
  </si>
  <si>
    <t>To NesCom, P802.1CQ PAR extension 
Motion: Approve forwarding P802.1CQ PAR extension documentation in https://www.ieee802.org/1/files/public/docs2022/cq-PAR-extension-0722-v01.pdf to NesCom
Approve (unmodified) CSD documentation in https://mentor.ieee.org/802-ec/dcn/15/ec-15-0105-01-ACSD-802-1cq.pdf  
M: Parsons     S: Marks</t>
  </si>
  <si>
    <t>To NesCom, P802.1DC PAR extension 
Motion: Approve forwarding P802.1DC PAR extension documentation in https://www.ieee802.org/1/files/public/docs2022/dc-PAR-extension-0722-v01.pdf to NesCom
Approve (unmodified) CSD documentation in https://mentor.ieee.org/802-ec/dcn/18/ec-18-0091-00-ACSD-802-1dc.pdf  
M: Parsons     S: Marks</t>
  </si>
  <si>
    <t>To NesCom, P802.1Qcz PAR extension 
Motion: Approve forwarding P802.1Qcz PAR extension documentation in https://www.ieee802.org/1/files/public/docs2022/cz-PAR-extension-0722-v01.pdf to NesCom
Approve (unmodified) CSD documentation in https://mentor.ieee.org/802-ec/dcn/18/ec-18-0160-00-ACSD-802-1qcz.pdf
M: Parsons     S: Marks</t>
  </si>
  <si>
    <t>To NesCom, P802.1Qdd PAR extension 
Motion: Approve forwarding P802.1Qdd PAR extension documentation in https://www.ieee802.org/1/files/public/docs2022/dd-PAR-extension-0722-v01.pdf   to NesCom
Approve (unmodified) CSD documentation in https://mentor.ieee.org/802-ec/dcn/18/ec-18-0161-00-ACSD-802-1qdd.pdf
M: Parsons     S: Marks</t>
  </si>
  <si>
    <t>To SA Ballot, P802.1AEdk D2.1
Motion: Approve sending P802.1AEdk D2.1 to Standards Association Ballot
Confirm the CSD for P802.1AEdk in https://mentor.ieee.org/802-ec/dcn/19/ec-19-0218-00-ACSD-p802-1aedk.pdf 
M:Parsons     S: Marks</t>
  </si>
  <si>
    <t>To RevCom, P802.1Q-Rev D1.2 
Motion: Approve sending P802.1Q-Rev D1.2 to RevCom
(No CSD; Revision PAR not intended to provide any new functionality)
M:Parsons     S: Marks</t>
  </si>
  <si>
    <t>Approve liaison of the following comment responses to ISO/IEC JTC1/SC6 under the PSDO agreement:
IEEE 802.1ACct-2021
https://www.ieee802.org/1/files/public/docs2022/liaison-SC6CommentResponseACct-0722.pdf
IEEE 802.1BA-2021
https://www.ieee802.org/1/files/public/docs2022/liaison-SC6CommentResponse1BA-0722.pdf
M: Parsons     S: Marks</t>
  </si>
  <si>
    <t>Approve submission of the following draft(s) to ISO/IEC JTC1/SC6 for information under the PSDO agreement, once the SA Ballot starts:
P802.1AEdk, P802f, P802.1Qcw
M: Parsons     S: Marks</t>
  </si>
  <si>
    <t>Approve https://www.ieee802.org/1/files/public/docs2022/liaison-response-itu-t-sg15-otnt-swp-0722.pdf  as communication to ITU-T SG15 on LS351: OTNT Standardization Work Plan Issue 30, granting the IEEE 802.1 WG chair (or his delegate) editorial license.
This approval is under LMSC OM “Procedure for public statements to government bodies” 
M: Parsons     S: Marks</t>
  </si>
  <si>
    <t xml:space="preserve">Approve  sharing the latest revision of the P802f draft with the IETF Network Modeling (netmod) Working Group.
</t>
  </si>
  <si>
    <t xml:space="preserve">To RevCom, IEEE P802.15.4-2020-Cor1-D6
Motion - Approve sending P802.15.4-2020-Cor1-D6 to RevCom. 
M: Powell     S: Rosdahl
</t>
  </si>
  <si>
    <t>Communication to IEEE 1588</t>
  </si>
  <si>
    <t>R2</t>
  </si>
  <si>
    <t>To ICCOM, IEEE 802.3 New Ethernet Application ICAID renewal to ICCom 
Motion - Approve forwarding IEEE 802.3 ICAID documentation and cover letter in &lt;https://mentor.ieee.org/802-ec/dcn/22/ec-22-0122-01-00EC-802-endorsement-letter-and-icaid-new-ethernet-applications.pdf&gt; to ICCom
M: Law     S: D'Ambrosia</t>
  </si>
  <si>
    <t>To RevCom, IEEE P802.3ck 100 Gb/s, 200 Gb/s, and 400 Gb/s Electrical Interfaces 
Motion - Approve sending IEEE P802.3ck draft D3.3 to RevCom Confirm the CSD for IEEE P802.3ck in &lt;https://mentor.ieee.org/802-ec/dcn/18/ec-18-0077-00-ACSD-802-3ck.pdf&gt;
M: Law     S: D'Ambrosia</t>
  </si>
  <si>
    <t>Confirmation of IEEE 802.3 Delegation to September 2022 ISO/IEC JTC1 SC25/WG3 meeting</t>
  </si>
  <si>
    <t>Other Business</t>
  </si>
  <si>
    <t>To SA Ballot, P802f D2.0 
Motion: Conditionally approve sending P802f D2.0 to Standards Association ballot
Confirm the CSD for P802f in https://mentor.ieee.org/802-ec/dcn/19/ec-19-0217-00-ACSD-p802f.pdf
M:Parsons     S: Marks</t>
  </si>
  <si>
    <t>To NesCom, P802.1CS-2020/Cor1 PAR 
Motion: Approve forwarding P802.1CS-2020/Cor1 PAR documentation in https://www.ieee802.org/1/files/public/docs2022/cs-cor1-PAR-0722-v01.pdf  to NesCom 
M: Parsons     S: Marks</t>
  </si>
  <si>
    <t>Feedback from 802 Leadership on Mixed Mode Meetings</t>
  </si>
  <si>
    <t>All</t>
  </si>
  <si>
    <t>Reports from 802.1 and 802.3 on Joint 802.1 Nendica / 802.3 NEA Activity</t>
  </si>
  <si>
    <t>Parsons / Law</t>
  </si>
  <si>
    <t>To NesCom, P802.15.4-2020 revision PAR 
Motion - Approve forwarding the P802.15.4-2020 revision PAR contained in document 15-22-0259-05-0mag-802-15-4-revision-draft-par.pdf to NesCom.
M: Powell     S: Rosdahl</t>
  </si>
  <si>
    <t>To NesCom, IEEE P802.15.13 PAR Extension 
Motion - Approve forwarding P802.15.13 PAR extension documentation in 15-22-0406-00-0000 802.15.13 Draft PAR Extension.pdf to NesCom.
M: Powell     S: Rosdahl</t>
  </si>
  <si>
    <t>802 Leadership Workshop Update</t>
  </si>
  <si>
    <t>Zimmerman / Rolfe</t>
  </si>
  <si>
    <t>To RevCom,  P802.11-2020 Cor-1 D2.1</t>
  </si>
  <si>
    <t xml:space="preserve">Formation of Study Group - UHR (Ultra High Reliability) </t>
  </si>
  <si>
    <t xml:space="preserve">Formation of Study Group - Greather than 50 Gb/s Bidirectional Optical Access PHYs </t>
  </si>
  <si>
    <t>Comment Responses to JTC1, ECN 11-22-0956-02</t>
  </si>
  <si>
    <t>802/SA Task Force Meeting Readout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</si>
</sst>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rgb="FF000000"/>
      <name val="Times New Roman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77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Fill="1" applyBorder="1" applyAlignment="1" applyProtection="1">
      <alignment vertical="top" wrapText="1"/>
    </xf>
    <xf numFmtId="2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Border="1" applyAlignment="1">
      <alignment vertical="top"/>
    </xf>
    <xf numFmtId="164" fontId="19" fillId="0" borderId="0" xfId="0" applyFont="1" applyFill="1" applyAlignment="1">
      <alignment vertical="top"/>
    </xf>
    <xf numFmtId="2" fontId="18" fillId="0" borderId="11" xfId="0" applyNumberFormat="1" applyFont="1" applyFill="1" applyBorder="1" applyAlignment="1" applyProtection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Fill="1" applyBorder="1" applyAlignment="1" applyProtection="1">
      <alignment horizontal="left" vertical="top"/>
    </xf>
    <xf numFmtId="2" fontId="20" fillId="0" borderId="11" xfId="0" applyNumberFormat="1" applyFont="1" applyFill="1" applyBorder="1" applyAlignment="1" applyProtection="1">
      <alignment horizontal="left" vertical="top" wrapText="1" indent="1"/>
    </xf>
    <xf numFmtId="165" fontId="18" fillId="0" borderId="10" xfId="0" applyNumberFormat="1" applyFont="1" applyBorder="1" applyAlignment="1" applyProtection="1">
      <alignment vertical="top"/>
    </xf>
    <xf numFmtId="2" fontId="18" fillId="0" borderId="14" xfId="0" applyNumberFormat="1" applyFont="1" applyFill="1" applyBorder="1" applyAlignment="1" applyProtection="1">
      <alignment horizontal="left" vertical="top"/>
    </xf>
    <xf numFmtId="164" fontId="20" fillId="0" borderId="11" xfId="0" applyFont="1" applyFill="1" applyBorder="1" applyAlignment="1" applyProtection="1">
      <alignment vertical="top"/>
    </xf>
    <xf numFmtId="166" fontId="18" fillId="0" borderId="11" xfId="0" applyNumberFormat="1" applyFont="1" applyFill="1" applyBorder="1" applyAlignment="1" applyProtection="1">
      <alignment horizontal="left" vertical="top"/>
    </xf>
    <xf numFmtId="164" fontId="18" fillId="0" borderId="11" xfId="0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 wrapText="1" indent="1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Fill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Fill="1" applyBorder="1" applyAlignment="1" applyProtection="1">
      <alignment horizontal="center" vertical="top" wrapText="1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Fill="1" applyBorder="1" applyAlignment="1" applyProtection="1">
      <alignment vertical="top" wrapText="1"/>
    </xf>
    <xf numFmtId="49" fontId="18" fillId="0" borderId="10" xfId="0" applyNumberFormat="1" applyFont="1" applyFill="1" applyBorder="1" applyAlignment="1" applyProtection="1">
      <alignment horizontal="left" vertical="top"/>
    </xf>
    <xf numFmtId="164" fontId="18" fillId="0" borderId="10" xfId="0" applyFont="1" applyFill="1" applyBorder="1" applyAlignment="1" applyProtection="1">
      <alignment vertical="top"/>
    </xf>
    <xf numFmtId="164" fontId="18" fillId="0" borderId="10" xfId="0" applyFont="1" applyBorder="1" applyAlignment="1">
      <alignment vertical="top" wrapText="1"/>
    </xf>
    <xf numFmtId="164" fontId="18" fillId="14" borderId="10" xfId="0" applyFont="1" applyFill="1" applyBorder="1" applyAlignment="1" applyProtection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 applyProtection="1">
      <alignment vertical="top"/>
    </xf>
    <xf numFmtId="164" fontId="18" fillId="18" borderId="10" xfId="0" applyFont="1" applyFill="1" applyBorder="1" applyAlignment="1" applyProtection="1">
      <alignment vertical="top" wrapText="1"/>
    </xf>
    <xf numFmtId="164" fontId="18" fillId="18" borderId="10" xfId="0" applyFont="1" applyFill="1" applyBorder="1" applyAlignment="1">
      <alignment vertical="top"/>
    </xf>
    <xf numFmtId="165" fontId="18" fillId="18" borderId="10" xfId="0" applyNumberFormat="1" applyFont="1" applyFill="1" applyBorder="1" applyAlignment="1" applyProtection="1">
      <alignment vertical="top"/>
    </xf>
    <xf numFmtId="164" fontId="18" fillId="0" borderId="10" xfId="0" applyFont="1" applyFill="1" applyBorder="1" applyAlignment="1">
      <alignment vertical="top" wrapText="1"/>
    </xf>
    <xf numFmtId="164" fontId="18" fillId="0" borderId="10" xfId="0" applyFont="1" applyFill="1" applyBorder="1" applyAlignment="1">
      <alignment vertical="top"/>
    </xf>
    <xf numFmtId="165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horizontal="left" vertical="top"/>
    </xf>
    <xf numFmtId="2" fontId="18" fillId="0" borderId="10" xfId="0" applyNumberFormat="1" applyFont="1" applyFill="1" applyBorder="1" applyAlignment="1" applyProtection="1">
      <alignment vertical="top"/>
    </xf>
    <xf numFmtId="2" fontId="18" fillId="0" borderId="10" xfId="0" applyNumberFormat="1" applyFont="1" applyFill="1" applyBorder="1" applyAlignment="1" applyProtection="1">
      <alignment vertical="top" wrapText="1"/>
    </xf>
    <xf numFmtId="2" fontId="18" fillId="0" borderId="12" xfId="0" applyNumberFormat="1" applyFont="1" applyFill="1" applyBorder="1" applyAlignment="1" applyProtection="1">
      <alignment horizontal="left" vertical="top"/>
    </xf>
    <xf numFmtId="2" fontId="18" fillId="0" borderId="12" xfId="0" applyNumberFormat="1" applyFont="1" applyFill="1" applyBorder="1" applyAlignment="1" applyProtection="1">
      <alignment vertical="top"/>
    </xf>
    <xf numFmtId="2" fontId="18" fillId="0" borderId="12" xfId="0" applyNumberFormat="1" applyFont="1" applyFill="1" applyBorder="1" applyAlignment="1" applyProtection="1">
      <alignment vertical="top" wrapText="1"/>
    </xf>
    <xf numFmtId="2" fontId="18" fillId="0" borderId="18" xfId="0" applyNumberFormat="1" applyFont="1" applyFill="1" applyBorder="1" applyAlignment="1" applyProtection="1">
      <alignment horizontal="left" vertical="top"/>
    </xf>
    <xf numFmtId="164" fontId="19" fillId="0" borderId="19" xfId="0" applyFont="1" applyBorder="1" applyAlignment="1">
      <alignment vertical="top"/>
    </xf>
    <xf numFmtId="164" fontId="18" fillId="0" borderId="11" xfId="0" applyFont="1" applyFill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 indent="1"/>
    </xf>
    <xf numFmtId="166" fontId="18" fillId="19" borderId="11" xfId="0" applyNumberFormat="1" applyFont="1" applyFill="1" applyBorder="1" applyAlignment="1" applyProtection="1">
      <alignment horizontal="left" vertical="top"/>
    </xf>
    <xf numFmtId="2" fontId="18" fillId="19" borderId="13" xfId="0" applyNumberFormat="1" applyFont="1" applyFill="1" applyBorder="1" applyAlignment="1" applyProtection="1">
      <alignment vertical="top"/>
    </xf>
    <xf numFmtId="2" fontId="18" fillId="0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horizontal="left" vertical="top" wrapText="1" indent="1"/>
    </xf>
    <xf numFmtId="2" fontId="18" fillId="20" borderId="11" xfId="0" applyNumberFormat="1" applyFont="1" applyFill="1" applyBorder="1" applyAlignment="1" applyProtection="1">
      <alignment vertical="top"/>
    </xf>
    <xf numFmtId="2" fontId="20" fillId="20" borderId="13" xfId="0" applyNumberFormat="1" applyFont="1" applyFill="1" applyBorder="1" applyAlignment="1" applyProtection="1">
      <alignment horizontal="left" vertical="top" wrapText="1" indent="1"/>
    </xf>
    <xf numFmtId="2" fontId="18" fillId="16" borderId="20" xfId="0" applyNumberFormat="1" applyFont="1" applyFill="1" applyBorder="1" applyAlignment="1" applyProtection="1">
      <alignment horizontal="left" vertical="top"/>
    </xf>
    <xf numFmtId="2" fontId="18" fillId="16" borderId="21" xfId="0" applyNumberFormat="1" applyFont="1" applyFill="1" applyBorder="1" applyAlignment="1" applyProtection="1">
      <alignment vertical="top"/>
    </xf>
    <xf numFmtId="164" fontId="19" fillId="16" borderId="21" xfId="0" applyFont="1" applyFill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20" fillId="0" borderId="11" xfId="0" applyNumberFormat="1" applyFont="1" applyBorder="1" applyAlignment="1" applyProtection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vertical="top"/>
    </xf>
    <xf numFmtId="164" fontId="20" fillId="0" borderId="11" xfId="0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 applyProtection="1">
      <alignment vertical="top"/>
    </xf>
    <xf numFmtId="2" fontId="20" fillId="19" borderId="11" xfId="0" applyNumberFormat="1" applyFont="1" applyFill="1" applyBorder="1" applyAlignment="1" applyProtection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0" xfId="0" applyNumberFormat="1" applyFont="1" applyFill="1" applyBorder="1" applyAlignment="1" applyProtection="1">
      <alignment vertical="top"/>
    </xf>
    <xf numFmtId="2" fontId="20" fillId="0" borderId="12" xfId="0" applyNumberFormat="1" applyFont="1" applyFill="1" applyBorder="1" applyAlignment="1" applyProtection="1">
      <alignment vertical="top"/>
    </xf>
    <xf numFmtId="165" fontId="18" fillId="0" borderId="12" xfId="0" applyNumberFormat="1" applyFont="1" applyBorder="1" applyAlignment="1" applyProtection="1">
      <alignment vertical="top"/>
    </xf>
    <xf numFmtId="2" fontId="18" fillId="0" borderId="23" xfId="0" applyNumberFormat="1" applyFont="1" applyFill="1" applyBorder="1" applyAlignment="1" applyProtection="1">
      <alignment horizontal="left" vertical="top"/>
    </xf>
    <xf numFmtId="2" fontId="18" fillId="0" borderId="22" xfId="0" applyNumberFormat="1" applyFont="1" applyFill="1" applyBorder="1" applyAlignment="1" applyProtection="1">
      <alignment vertical="top"/>
    </xf>
    <xf numFmtId="2" fontId="18" fillId="0" borderId="22" xfId="0" applyNumberFormat="1" applyFont="1" applyFill="1" applyBorder="1" applyAlignment="1" applyProtection="1">
      <alignment vertical="top" wrapText="1"/>
    </xf>
    <xf numFmtId="2" fontId="20" fillId="0" borderId="22" xfId="0" applyNumberFormat="1" applyFont="1" applyFill="1" applyBorder="1" applyAlignment="1" applyProtection="1">
      <alignment vertical="top"/>
    </xf>
    <xf numFmtId="165" fontId="18" fillId="19" borderId="11" xfId="0" applyNumberFormat="1" applyFont="1" applyFill="1" applyBorder="1" applyAlignment="1" applyProtection="1">
      <alignment vertical="top"/>
    </xf>
    <xf numFmtId="164" fontId="18" fillId="20" borderId="11" xfId="0" applyFont="1" applyFill="1" applyBorder="1" applyAlignment="1">
      <alignment vertical="top"/>
    </xf>
    <xf numFmtId="2" fontId="20" fillId="20" borderId="11" xfId="0" applyNumberFormat="1" applyFont="1" applyFill="1" applyBorder="1" applyAlignment="1" applyProtection="1">
      <alignment vertical="top"/>
    </xf>
    <xf numFmtId="165" fontId="18" fillId="20" borderId="11" xfId="0" applyNumberFormat="1" applyFont="1" applyFill="1" applyBorder="1" applyAlignment="1" applyProtection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19" fillId="0" borderId="11" xfId="0" applyFont="1" applyFill="1" applyBorder="1" applyAlignment="1">
      <alignment vertical="top"/>
    </xf>
    <xf numFmtId="164" fontId="19" fillId="0" borderId="0" xfId="0" applyFont="1" applyBorder="1" applyAlignment="1">
      <alignment vertical="top"/>
    </xf>
    <xf numFmtId="164" fontId="20" fillId="0" borderId="0" xfId="0" applyFont="1" applyBorder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6" fontId="18" fillId="0" borderId="16" xfId="0" applyNumberFormat="1" applyFont="1" applyFill="1" applyBorder="1" applyAlignment="1" applyProtection="1">
      <alignment horizontal="left" vertical="top"/>
    </xf>
    <xf numFmtId="2" fontId="18" fillId="0" borderId="15" xfId="0" applyNumberFormat="1" applyFont="1" applyFill="1" applyBorder="1" applyAlignment="1" applyProtection="1">
      <alignment vertical="top"/>
    </xf>
    <xf numFmtId="164" fontId="20" fillId="0" borderId="15" xfId="0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2" fontId="18" fillId="0" borderId="14" xfId="0" applyNumberFormat="1" applyFont="1" applyFill="1" applyBorder="1" applyAlignment="1" applyProtection="1">
      <alignment vertical="top"/>
    </xf>
    <xf numFmtId="2" fontId="21" fillId="20" borderId="13" xfId="0" applyNumberFormat="1" applyFont="1" applyFill="1" applyBorder="1" applyAlignment="1" applyProtection="1">
      <alignment vertical="top"/>
    </xf>
    <xf numFmtId="2" fontId="18" fillId="0" borderId="13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vertical="top" wrapText="1"/>
    </xf>
    <xf numFmtId="2" fontId="18" fillId="14" borderId="11" xfId="0" applyNumberFormat="1" applyFont="1" applyFill="1" applyBorder="1" applyAlignment="1" applyProtection="1">
      <alignment horizontal="left" vertical="top"/>
    </xf>
    <xf numFmtId="2" fontId="21" fillId="21" borderId="11" xfId="0" applyNumberFormat="1" applyFont="1" applyFill="1" applyBorder="1" applyAlignment="1" applyProtection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65" fontId="18" fillId="14" borderId="11" xfId="0" applyNumberFormat="1" applyFont="1" applyFill="1" applyBorder="1" applyAlignment="1" applyProtection="1">
      <alignment vertical="top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0" borderId="14" xfId="0" applyNumberFormat="1" applyFont="1" applyFill="1" applyBorder="1" applyAlignment="1" applyProtection="1">
      <alignment vertical="top" wrapText="1"/>
    </xf>
    <xf numFmtId="164" fontId="20" fillId="0" borderId="0" xfId="0" applyFont="1" applyFill="1" applyAlignment="1">
      <alignment vertical="top"/>
    </xf>
    <xf numFmtId="2" fontId="18" fillId="0" borderId="15" xfId="0" applyNumberFormat="1" applyFont="1" applyFill="1" applyBorder="1" applyAlignment="1" applyProtection="1">
      <alignment horizontal="left" vertical="top"/>
    </xf>
    <xf numFmtId="164" fontId="19" fillId="0" borderId="19" xfId="0" applyFont="1" applyBorder="1" applyAlignment="1">
      <alignment vertical="top" wrapText="1"/>
    </xf>
    <xf numFmtId="164" fontId="19" fillId="0" borderId="13" xfId="0" applyFont="1" applyFill="1" applyBorder="1" applyAlignment="1">
      <alignment vertical="top"/>
    </xf>
    <xf numFmtId="2" fontId="22" fillId="20" borderId="11" xfId="0" applyNumberFormat="1" applyFont="1" applyFill="1" applyBorder="1" applyAlignment="1">
      <alignment vertical="top" wrapText="1"/>
    </xf>
    <xf numFmtId="164" fontId="20" fillId="20" borderId="0" xfId="0" applyFont="1" applyFill="1" applyAlignment="1">
      <alignment vertical="top"/>
    </xf>
    <xf numFmtId="164" fontId="20" fillId="0" borderId="24" xfId="0" applyFont="1" applyBorder="1" applyAlignment="1">
      <alignment vertical="top"/>
    </xf>
    <xf numFmtId="1" fontId="20" fillId="0" borderId="17" xfId="0" applyNumberFormat="1" applyFont="1" applyBorder="1" applyAlignment="1">
      <alignment vertical="top"/>
    </xf>
    <xf numFmtId="164" fontId="20" fillId="0" borderId="17" xfId="0" applyFont="1" applyFill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20" fillId="0" borderId="0" xfId="0" applyNumberFormat="1" applyFont="1" applyAlignment="1">
      <alignment vertical="top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 applyProtection="1">
      <alignment vertical="top"/>
    </xf>
    <xf numFmtId="1" fontId="20" fillId="0" borderId="12" xfId="0" applyNumberFormat="1" applyFont="1" applyFill="1" applyBorder="1" applyAlignment="1" applyProtection="1">
      <alignment vertical="top"/>
    </xf>
    <xf numFmtId="1" fontId="20" fillId="20" borderId="11" xfId="0" applyNumberFormat="1" applyFont="1" applyFill="1" applyBorder="1" applyAlignment="1" applyProtection="1">
      <alignment vertical="top"/>
    </xf>
    <xf numFmtId="1" fontId="20" fillId="0" borderId="22" xfId="0" applyNumberFormat="1" applyFont="1" applyFill="1" applyBorder="1" applyAlignment="1" applyProtection="1">
      <alignment vertical="top"/>
    </xf>
    <xf numFmtId="1" fontId="20" fillId="16" borderId="21" xfId="0" applyNumberFormat="1" applyFont="1" applyFill="1" applyBorder="1" applyAlignment="1" applyProtection="1">
      <alignment vertical="top"/>
    </xf>
    <xf numFmtId="1" fontId="20" fillId="0" borderId="11" xfId="0" applyNumberFormat="1" applyFont="1" applyFill="1" applyBorder="1" applyAlignment="1" applyProtection="1">
      <alignment vertical="top"/>
    </xf>
    <xf numFmtId="1" fontId="20" fillId="0" borderId="14" xfId="0" applyNumberFormat="1" applyFont="1" applyFill="1" applyBorder="1" applyAlignment="1" applyProtection="1">
      <alignment vertical="top"/>
    </xf>
    <xf numFmtId="1" fontId="20" fillId="0" borderId="15" xfId="0" applyNumberFormat="1" applyFont="1" applyBorder="1" applyAlignment="1" applyProtection="1">
      <alignment vertical="top"/>
    </xf>
    <xf numFmtId="1" fontId="20" fillId="0" borderId="19" xfId="0" applyNumberFormat="1" applyFont="1" applyBorder="1" applyAlignment="1" applyProtection="1">
      <alignment vertical="top"/>
    </xf>
    <xf numFmtId="1" fontId="20" fillId="0" borderId="15" xfId="0" applyNumberFormat="1" applyFont="1" applyFill="1" applyBorder="1" applyAlignment="1" applyProtection="1">
      <alignment vertical="top"/>
    </xf>
    <xf numFmtId="1" fontId="20" fillId="0" borderId="17" xfId="0" applyNumberFormat="1" applyFont="1" applyBorder="1" applyAlignment="1" applyProtection="1">
      <alignment vertical="top"/>
    </xf>
    <xf numFmtId="1" fontId="20" fillId="20" borderId="11" xfId="0" applyNumberFormat="1" applyFont="1" applyFill="1" applyBorder="1" applyAlignment="1">
      <alignment vertical="top"/>
    </xf>
    <xf numFmtId="1" fontId="20" fillId="20" borderId="13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 applyProtection="1">
      <alignment vertical="top"/>
    </xf>
    <xf numFmtId="1" fontId="20" fillId="0" borderId="0" xfId="0" applyNumberFormat="1" applyFont="1" applyFill="1" applyBorder="1" applyAlignment="1" applyProtection="1">
      <alignment vertical="top"/>
    </xf>
    <xf numFmtId="1" fontId="20" fillId="21" borderId="11" xfId="0" applyNumberFormat="1" applyFont="1" applyFill="1" applyBorder="1" applyAlignment="1" applyProtection="1">
      <alignment vertical="top"/>
    </xf>
    <xf numFmtId="164" fontId="20" fillId="0" borderId="11" xfId="0" applyFont="1" applyBorder="1" applyAlignment="1">
      <alignment horizontal="left" vertical="top" wrapText="1"/>
    </xf>
    <xf numFmtId="164" fontId="20" fillId="0" borderId="11" xfId="0" applyFont="1" applyFill="1" applyBorder="1" applyAlignment="1" applyProtection="1">
      <alignment horizontal="left" vertical="top" wrapText="1"/>
    </xf>
    <xf numFmtId="164" fontId="20" fillId="0" borderId="13" xfId="0" applyFont="1" applyFill="1" applyBorder="1" applyAlignment="1" applyProtection="1">
      <alignment horizontal="left" vertical="top" wrapText="1"/>
    </xf>
    <xf numFmtId="164" fontId="18" fillId="19" borderId="11" xfId="0" applyFont="1" applyFill="1" applyBorder="1" applyAlignment="1">
      <alignment vertical="top"/>
    </xf>
    <xf numFmtId="164" fontId="20" fillId="19" borderId="13" xfId="0" applyFont="1" applyFill="1" applyBorder="1" applyAlignment="1" applyProtection="1">
      <alignment horizontal="left" vertical="top" wrapText="1" indent="1"/>
    </xf>
    <xf numFmtId="164" fontId="20" fillId="19" borderId="11" xfId="0" applyFont="1" applyFill="1" applyBorder="1" applyAlignment="1" applyProtection="1">
      <alignment vertical="top"/>
    </xf>
    <xf numFmtId="164" fontId="20" fillId="19" borderId="17" xfId="0" applyFont="1" applyFill="1" applyBorder="1" applyAlignment="1">
      <alignment vertical="top"/>
    </xf>
    <xf numFmtId="167" fontId="18" fillId="19" borderId="11" xfId="0" applyNumberFormat="1" applyFont="1" applyFill="1" applyBorder="1" applyAlignment="1" applyProtection="1">
      <alignment horizontal="left" vertical="top"/>
    </xf>
    <xf numFmtId="164" fontId="20" fillId="19" borderId="11" xfId="0" applyFont="1" applyFill="1" applyBorder="1" applyAlignment="1">
      <alignment horizontal="left" vertical="top" wrapText="1" indent="1"/>
    </xf>
    <xf numFmtId="164" fontId="20" fillId="0" borderId="11" xfId="0" applyFont="1" applyFill="1" applyBorder="1" applyAlignment="1" applyProtection="1">
      <alignment horizontal="left" vertical="top" wrapText="1" indent="1"/>
    </xf>
    <xf numFmtId="2" fontId="18" fillId="19" borderId="11" xfId="0" applyNumberFormat="1" applyFont="1" applyFill="1" applyBorder="1" applyAlignment="1">
      <alignment horizontal="left" vertical="top"/>
    </xf>
    <xf numFmtId="164" fontId="20" fillId="19" borderId="11" xfId="0" applyFont="1" applyFill="1" applyBorder="1" applyAlignment="1" applyProtection="1">
      <alignment horizontal="left" vertical="top" wrapText="1" indent="1"/>
    </xf>
    <xf numFmtId="167" fontId="18" fillId="20" borderId="11" xfId="0" applyNumberFormat="1" applyFont="1" applyFill="1" applyBorder="1" applyAlignment="1" applyProtection="1">
      <alignment horizontal="left" vertical="top"/>
    </xf>
    <xf numFmtId="164" fontId="20" fillId="20" borderId="11" xfId="0" applyFont="1" applyFill="1" applyBorder="1" applyAlignment="1">
      <alignment horizontal="left" vertical="top" wrapText="1" indent="1"/>
    </xf>
    <xf numFmtId="164" fontId="20" fillId="20" borderId="11" xfId="0" applyFont="1" applyFill="1" applyBorder="1" applyAlignment="1" applyProtection="1">
      <alignment vertical="top"/>
    </xf>
    <xf numFmtId="164" fontId="20" fillId="20" borderId="17" xfId="0" applyFont="1" applyFill="1" applyBorder="1" applyAlignment="1">
      <alignment vertical="top"/>
    </xf>
    <xf numFmtId="164" fontId="20" fillId="20" borderId="11" xfId="0" applyFont="1" applyFill="1" applyBorder="1" applyAlignment="1" applyProtection="1">
      <alignment horizontal="left" vertical="top" wrapText="1" indent="1"/>
    </xf>
    <xf numFmtId="164" fontId="20" fillId="0" borderId="13" xfId="0" quotePrefix="1" applyFont="1" applyFill="1" applyBorder="1" applyAlignment="1" applyProtection="1">
      <alignment horizontal="left" vertical="top" wrapText="1" indent="1"/>
    </xf>
    <xf numFmtId="2" fontId="20" fillId="0" borderId="13" xfId="0" applyNumberFormat="1" applyFont="1" applyFill="1" applyBorder="1" applyAlignment="1" applyProtection="1">
      <alignment vertical="top" wrapText="1"/>
    </xf>
    <xf numFmtId="2" fontId="20" fillId="0" borderId="13" xfId="0" applyNumberFormat="1" applyFont="1" applyFill="1" applyBorder="1" applyAlignment="1" applyProtection="1">
      <alignment vertical="top"/>
    </xf>
    <xf numFmtId="166" fontId="18" fillId="20" borderId="11" xfId="0" applyNumberFormat="1" applyFont="1" applyFill="1" applyBorder="1" applyAlignment="1" applyProtection="1">
      <alignment horizontal="left" vertical="top"/>
    </xf>
    <xf numFmtId="164" fontId="18" fillId="20" borderId="19" xfId="0" applyFont="1" applyFill="1" applyBorder="1" applyAlignment="1">
      <alignment vertical="top"/>
    </xf>
    <xf numFmtId="2" fontId="23" fillId="0" borderId="11" xfId="0" applyNumberFormat="1" applyFont="1" applyFill="1" applyBorder="1" applyAlignment="1" applyProtection="1">
      <alignment horizontal="left" vertical="top"/>
    </xf>
    <xf numFmtId="2" fontId="23" fillId="0" borderId="11" xfId="0" applyNumberFormat="1" applyFont="1" applyFill="1" applyBorder="1" applyAlignment="1" applyProtection="1">
      <alignment vertical="top"/>
    </xf>
    <xf numFmtId="164" fontId="24" fillId="0" borderId="11" xfId="0" applyFont="1" applyBorder="1" applyAlignment="1">
      <alignment horizontal="left" vertical="top" wrapText="1"/>
    </xf>
    <xf numFmtId="164" fontId="24" fillId="0" borderId="11" xfId="0" applyFont="1" applyBorder="1" applyAlignment="1">
      <alignment vertical="top"/>
    </xf>
    <xf numFmtId="1" fontId="24" fillId="0" borderId="11" xfId="0" applyNumberFormat="1" applyFont="1" applyBorder="1" applyAlignment="1" applyProtection="1">
      <alignment vertical="top"/>
    </xf>
    <xf numFmtId="165" fontId="23" fillId="20" borderId="11" xfId="0" applyNumberFormat="1" applyFont="1" applyFill="1" applyBorder="1" applyAlignment="1" applyProtection="1">
      <alignment vertical="top"/>
    </xf>
    <xf numFmtId="164" fontId="23" fillId="20" borderId="11" xfId="0" applyFont="1" applyFill="1" applyBorder="1" applyAlignment="1">
      <alignment vertical="top"/>
    </xf>
    <xf numFmtId="164" fontId="24" fillId="0" borderId="11" xfId="0" applyFont="1" applyFill="1" applyBorder="1" applyAlignment="1" applyProtection="1">
      <alignment horizontal="left" vertical="top" wrapText="1"/>
    </xf>
    <xf numFmtId="164" fontId="24" fillId="0" borderId="11" xfId="0" applyFont="1" applyFill="1" applyBorder="1" applyAlignment="1" applyProtection="1">
      <alignment vertical="top"/>
    </xf>
    <xf numFmtId="1" fontId="24" fillId="0" borderId="11" xfId="0" applyNumberFormat="1" applyFont="1" applyFill="1" applyBorder="1" applyAlignment="1" applyProtection="1">
      <alignment vertical="top"/>
    </xf>
    <xf numFmtId="164" fontId="24" fillId="20" borderId="0" xfId="0" applyFont="1" applyFill="1" applyAlignment="1">
      <alignment vertical="top"/>
    </xf>
    <xf numFmtId="1" fontId="24" fillId="20" borderId="11" xfId="0" applyNumberFormat="1" applyFont="1" applyFill="1" applyBorder="1" applyAlignment="1" applyProtection="1">
      <alignment vertical="top"/>
    </xf>
    <xf numFmtId="164" fontId="23" fillId="0" borderId="11" xfId="0" applyFont="1" applyBorder="1" applyAlignment="1">
      <alignment vertical="top"/>
    </xf>
    <xf numFmtId="1" fontId="24" fillId="0" borderId="16" xfId="0" applyNumberFormat="1" applyFont="1" applyBorder="1" applyAlignment="1" applyProtection="1">
      <alignment vertical="top"/>
    </xf>
    <xf numFmtId="164" fontId="25" fillId="0" borderId="11" xfId="0" applyFont="1" applyBorder="1" applyAlignment="1">
      <alignment vertical="top"/>
    </xf>
    <xf numFmtId="164" fontId="24" fillId="0" borderId="11" xfId="0" applyFont="1" applyFill="1" applyBorder="1" applyAlignment="1">
      <alignment horizontal="left" vertical="top"/>
    </xf>
    <xf numFmtId="166" fontId="23" fillId="0" borderId="11" xfId="0" applyNumberFormat="1" applyFont="1" applyFill="1" applyBorder="1" applyAlignment="1" applyProtection="1">
      <alignment horizontal="left" vertical="top"/>
    </xf>
    <xf numFmtId="2" fontId="24" fillId="0" borderId="14" xfId="0" applyNumberFormat="1" applyFont="1" applyFill="1" applyBorder="1" applyAlignment="1" applyProtection="1">
      <alignment horizontal="left" vertical="top" wrapText="1" indent="1"/>
    </xf>
    <xf numFmtId="2" fontId="24" fillId="0" borderId="14" xfId="0" applyNumberFormat="1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02"/>
  <sheetViews>
    <sheetView tabSelected="1" zoomScale="170" zoomScaleNormal="170" workbookViewId="0">
      <selection activeCell="C92" sqref="C92"/>
    </sheetView>
  </sheetViews>
  <sheetFormatPr defaultColWidth="8.89453125" defaultRowHeight="19.5" customHeight="1" x14ac:dyDescent="0.5"/>
  <cols>
    <col min="1" max="1" width="4.47265625" style="87" customWidth="1"/>
    <col min="2" max="2" width="3.68359375" style="1" customWidth="1"/>
    <col min="3" max="3" width="41.41796875" style="88" customWidth="1"/>
    <col min="4" max="4" width="9.1015625" style="1" customWidth="1"/>
    <col min="5" max="5" width="3.41796875" style="115" customWidth="1"/>
    <col min="6" max="6" width="7.207031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4" ht="23.55" customHeight="1" x14ac:dyDescent="0.5">
      <c r="A1" s="18" t="s">
        <v>84</v>
      </c>
      <c r="B1" s="19"/>
      <c r="C1" s="20" t="s">
        <v>55</v>
      </c>
      <c r="D1" s="19"/>
      <c r="E1" s="116"/>
      <c r="F1" s="19"/>
    </row>
    <row r="2" spans="1:254" ht="24" customHeight="1" x14ac:dyDescent="0.5">
      <c r="A2" s="21"/>
      <c r="B2" s="19"/>
      <c r="C2" s="20" t="s">
        <v>58</v>
      </c>
      <c r="D2" s="19"/>
      <c r="E2" s="116"/>
      <c r="F2" s="19"/>
    </row>
    <row r="3" spans="1:254" ht="19.5" customHeight="1" x14ac:dyDescent="0.5">
      <c r="A3" s="21"/>
      <c r="B3" s="19"/>
      <c r="C3" s="22"/>
      <c r="D3" s="19"/>
      <c r="E3" s="116"/>
      <c r="F3" s="19"/>
    </row>
    <row r="4" spans="1:254" ht="22.5" customHeight="1" x14ac:dyDescent="0.5">
      <c r="A4" s="23" t="s">
        <v>0</v>
      </c>
      <c r="B4" s="24" t="s">
        <v>1</v>
      </c>
      <c r="C4" s="25" t="s">
        <v>2</v>
      </c>
      <c r="D4" s="19"/>
      <c r="E4" s="117" t="s">
        <v>1</v>
      </c>
      <c r="F4" s="10" t="s">
        <v>1</v>
      </c>
    </row>
    <row r="5" spans="1:254" ht="19.5" customHeight="1" x14ac:dyDescent="0.5">
      <c r="A5" s="26"/>
      <c r="B5" s="27"/>
      <c r="C5" s="28" t="s">
        <v>3</v>
      </c>
      <c r="D5" s="29"/>
      <c r="E5" s="60"/>
      <c r="F5" s="29"/>
    </row>
    <row r="6" spans="1:254" ht="19.5" customHeight="1" x14ac:dyDescent="0.5">
      <c r="A6" s="30"/>
      <c r="B6" s="31"/>
      <c r="C6" s="32" t="s">
        <v>4</v>
      </c>
      <c r="D6" s="33"/>
      <c r="E6" s="118"/>
      <c r="F6" s="34"/>
    </row>
    <row r="7" spans="1:254" s="81" customFormat="1" ht="19.5" customHeight="1" x14ac:dyDescent="0.5">
      <c r="A7" s="18"/>
      <c r="B7" s="24"/>
      <c r="C7" s="35"/>
      <c r="D7" s="36"/>
      <c r="E7" s="119"/>
      <c r="F7" s="37"/>
      <c r="H7" s="82"/>
      <c r="L7" s="83"/>
      <c r="N7" s="82"/>
      <c r="R7" s="83"/>
      <c r="T7" s="82"/>
      <c r="X7" s="83"/>
      <c r="Z7" s="82"/>
      <c r="AD7" s="83"/>
      <c r="AF7" s="82"/>
      <c r="AJ7" s="83"/>
      <c r="AL7" s="82"/>
      <c r="AP7" s="83"/>
      <c r="AR7" s="82"/>
      <c r="AV7" s="83"/>
      <c r="AX7" s="82"/>
      <c r="BB7" s="83"/>
      <c r="BD7" s="82"/>
      <c r="BH7" s="83"/>
      <c r="BJ7" s="82"/>
      <c r="BN7" s="83"/>
      <c r="BP7" s="82"/>
      <c r="BT7" s="83"/>
      <c r="BV7" s="82"/>
      <c r="BZ7" s="83"/>
      <c r="CB7" s="82"/>
      <c r="CF7" s="83"/>
      <c r="CH7" s="82"/>
      <c r="CL7" s="83"/>
      <c r="CN7" s="82"/>
      <c r="CR7" s="83"/>
      <c r="CT7" s="82"/>
      <c r="CX7" s="83"/>
      <c r="CZ7" s="82"/>
      <c r="DD7" s="83"/>
      <c r="DF7" s="82"/>
      <c r="DJ7" s="83"/>
      <c r="DL7" s="82"/>
      <c r="DP7" s="83"/>
      <c r="DR7" s="82"/>
      <c r="DV7" s="83"/>
      <c r="DX7" s="82"/>
      <c r="EB7" s="83"/>
      <c r="ED7" s="82"/>
      <c r="EH7" s="83"/>
      <c r="EJ7" s="82"/>
      <c r="EN7" s="83"/>
      <c r="EP7" s="82"/>
      <c r="ET7" s="83"/>
      <c r="EV7" s="82"/>
      <c r="EZ7" s="83"/>
      <c r="FB7" s="82"/>
      <c r="FF7" s="83"/>
      <c r="FH7" s="82"/>
      <c r="FL7" s="83"/>
      <c r="FN7" s="82"/>
      <c r="FR7" s="83"/>
      <c r="FT7" s="82"/>
      <c r="FX7" s="83"/>
      <c r="FZ7" s="82"/>
      <c r="GD7" s="83"/>
      <c r="GF7" s="82"/>
      <c r="GJ7" s="83"/>
      <c r="GL7" s="82"/>
      <c r="GP7" s="83"/>
      <c r="GR7" s="82"/>
      <c r="GV7" s="83"/>
      <c r="GX7" s="82"/>
      <c r="HB7" s="83"/>
      <c r="HD7" s="82"/>
      <c r="HH7" s="83"/>
      <c r="HJ7" s="82"/>
      <c r="HN7" s="83"/>
      <c r="HP7" s="82"/>
      <c r="HT7" s="83"/>
      <c r="HV7" s="82"/>
      <c r="HZ7" s="83"/>
      <c r="IB7" s="82"/>
      <c r="IF7" s="83"/>
      <c r="IH7" s="82"/>
      <c r="IL7" s="83"/>
      <c r="IN7" s="82"/>
      <c r="IR7" s="83"/>
      <c r="IT7" s="82"/>
    </row>
    <row r="8" spans="1:254" ht="10.15" customHeight="1" x14ac:dyDescent="0.5">
      <c r="A8" s="38">
        <f>1</f>
        <v>1</v>
      </c>
      <c r="B8" s="39"/>
      <c r="C8" s="40" t="s">
        <v>5</v>
      </c>
      <c r="D8" s="69" t="s">
        <v>6</v>
      </c>
      <c r="E8" s="120">
        <v>5</v>
      </c>
      <c r="F8" s="10">
        <f>TIME(13,0,0)</f>
        <v>0.54166666666666663</v>
      </c>
    </row>
    <row r="9" spans="1:254" ht="10.15" customHeight="1" x14ac:dyDescent="0.5">
      <c r="A9" s="41">
        <f>2</f>
        <v>2</v>
      </c>
      <c r="B9" s="42" t="s">
        <v>7</v>
      </c>
      <c r="C9" s="43" t="s">
        <v>8</v>
      </c>
      <c r="D9" s="70" t="s">
        <v>6</v>
      </c>
      <c r="E9" s="121">
        <v>10</v>
      </c>
      <c r="F9" s="71">
        <f>F8+TIME(0,E8,0)</f>
        <v>0.54513888888888884</v>
      </c>
    </row>
    <row r="10" spans="1:254" ht="23.75" customHeight="1" x14ac:dyDescent="0.5">
      <c r="A10" s="3">
        <f>A9+0.01</f>
        <v>2.0099999999999998</v>
      </c>
      <c r="B10" s="55" t="s">
        <v>9</v>
      </c>
      <c r="C10" s="109" t="s">
        <v>61</v>
      </c>
      <c r="D10" s="78" t="s">
        <v>6</v>
      </c>
      <c r="E10" s="122">
        <v>2</v>
      </c>
      <c r="F10" s="71">
        <f>F9+TIME(0,E9,0)</f>
        <v>0.55208333333333326</v>
      </c>
    </row>
    <row r="11" spans="1:254" ht="11.25" customHeight="1" x14ac:dyDescent="0.5">
      <c r="A11" s="72"/>
      <c r="B11" s="73"/>
      <c r="C11" s="74"/>
      <c r="D11" s="75"/>
      <c r="E11" s="123"/>
      <c r="F11" s="79">
        <f t="shared" ref="F11:F98" si="0">F10+TIME(0,E10,0)</f>
        <v>0.55347222222222214</v>
      </c>
    </row>
    <row r="12" spans="1:254" ht="10.15" customHeight="1" x14ac:dyDescent="0.5">
      <c r="A12" s="41">
        <f>3</f>
        <v>3</v>
      </c>
      <c r="B12" s="42" t="s">
        <v>9</v>
      </c>
      <c r="C12" s="43" t="s">
        <v>20</v>
      </c>
      <c r="D12" s="70" t="s">
        <v>6</v>
      </c>
      <c r="E12" s="121">
        <v>10</v>
      </c>
      <c r="F12" s="79">
        <f t="shared" si="0"/>
        <v>0.55347222222222214</v>
      </c>
    </row>
    <row r="13" spans="1:254" ht="10.15" customHeight="1" x14ac:dyDescent="0.5">
      <c r="A13" s="57"/>
      <c r="B13" s="58"/>
      <c r="C13" s="59"/>
      <c r="D13" s="58"/>
      <c r="E13" s="124"/>
      <c r="F13" s="79">
        <f t="shared" si="0"/>
        <v>0.56041666666666656</v>
      </c>
    </row>
    <row r="14" spans="1:254" ht="10.15" customHeight="1" x14ac:dyDescent="0.5">
      <c r="A14" s="3">
        <f>4</f>
        <v>4</v>
      </c>
      <c r="B14" s="6"/>
      <c r="C14" s="2" t="s">
        <v>10</v>
      </c>
      <c r="D14" s="6"/>
      <c r="E14" s="125"/>
      <c r="F14" s="79">
        <f t="shared" si="0"/>
        <v>0.56041666666666656</v>
      </c>
    </row>
    <row r="15" spans="1:254" ht="10.15" customHeight="1" x14ac:dyDescent="0.5">
      <c r="A15" s="3">
        <f>A14+0.01</f>
        <v>4.01</v>
      </c>
      <c r="B15" s="6" t="s">
        <v>9</v>
      </c>
      <c r="C15" s="68" t="s">
        <v>38</v>
      </c>
      <c r="D15" s="65" t="s">
        <v>48</v>
      </c>
      <c r="E15" s="126">
        <v>15</v>
      </c>
      <c r="F15" s="79">
        <f t="shared" si="0"/>
        <v>0.56041666666666656</v>
      </c>
    </row>
    <row r="16" spans="1:254" ht="10.15" customHeight="1" x14ac:dyDescent="0.5">
      <c r="A16" s="3">
        <f t="shared" ref="A16:A19" si="1">A15+0.01</f>
        <v>4.0199999999999996</v>
      </c>
      <c r="B16" s="6" t="s">
        <v>7</v>
      </c>
      <c r="C16" s="68" t="s">
        <v>51</v>
      </c>
      <c r="D16" s="65" t="s">
        <v>11</v>
      </c>
      <c r="E16" s="126">
        <v>20</v>
      </c>
      <c r="F16" s="79">
        <f t="shared" si="0"/>
        <v>0.57083333333333319</v>
      </c>
    </row>
    <row r="17" spans="1:6" ht="10.15" customHeight="1" x14ac:dyDescent="0.5">
      <c r="A17" s="3">
        <f t="shared" si="1"/>
        <v>4.0299999999999994</v>
      </c>
      <c r="B17" s="6" t="s">
        <v>9</v>
      </c>
      <c r="C17" s="68" t="s">
        <v>50</v>
      </c>
      <c r="D17" s="65" t="s">
        <v>12</v>
      </c>
      <c r="E17" s="126">
        <v>15</v>
      </c>
      <c r="F17" s="79">
        <f t="shared" si="0"/>
        <v>0.58472222222222203</v>
      </c>
    </row>
    <row r="18" spans="1:6" ht="10.15" customHeight="1" x14ac:dyDescent="0.5">
      <c r="A18" s="3">
        <f t="shared" si="1"/>
        <v>4.0399999999999991</v>
      </c>
      <c r="B18" s="6" t="s">
        <v>9</v>
      </c>
      <c r="C18" s="68" t="s">
        <v>93</v>
      </c>
      <c r="D18" s="65" t="s">
        <v>94</v>
      </c>
      <c r="E18" s="126">
        <v>5</v>
      </c>
      <c r="F18" s="79">
        <f t="shared" si="0"/>
        <v>0.59513888888888866</v>
      </c>
    </row>
    <row r="19" spans="1:6" ht="10.15" customHeight="1" x14ac:dyDescent="0.5">
      <c r="A19" s="3">
        <f t="shared" si="1"/>
        <v>4.0499999999999989</v>
      </c>
      <c r="B19" s="6" t="s">
        <v>9</v>
      </c>
      <c r="C19" s="68" t="s">
        <v>97</v>
      </c>
      <c r="D19" s="65" t="s">
        <v>98</v>
      </c>
      <c r="E19" s="126">
        <v>10</v>
      </c>
      <c r="F19" s="79">
        <f t="shared" si="0"/>
        <v>0.59861111111111087</v>
      </c>
    </row>
    <row r="20" spans="1:6" ht="15" customHeight="1" x14ac:dyDescent="0.5">
      <c r="A20" s="3"/>
      <c r="B20" s="6"/>
      <c r="C20" s="68"/>
      <c r="D20" s="65"/>
      <c r="E20" s="125"/>
      <c r="F20" s="79">
        <f t="shared" si="0"/>
        <v>0.60555555555555529</v>
      </c>
    </row>
    <row r="21" spans="1:6" ht="10.15" customHeight="1" x14ac:dyDescent="0.5">
      <c r="A21" s="3">
        <v>5</v>
      </c>
      <c r="B21" s="4"/>
      <c r="C21" s="16" t="s">
        <v>53</v>
      </c>
      <c r="D21" s="14"/>
      <c r="E21" s="61"/>
      <c r="F21" s="79">
        <f t="shared" si="0"/>
        <v>0.60555555555555529</v>
      </c>
    </row>
    <row r="22" spans="1:6" ht="10.15" customHeight="1" x14ac:dyDescent="0.5">
      <c r="A22" s="3">
        <f>A21+0.01</f>
        <v>5.01</v>
      </c>
      <c r="B22" s="6"/>
      <c r="C22" s="136" t="s">
        <v>24</v>
      </c>
      <c r="E22" s="61"/>
      <c r="F22" s="79">
        <f t="shared" si="0"/>
        <v>0.60555555555555529</v>
      </c>
    </row>
    <row r="23" spans="1:6" ht="76.5" customHeight="1" x14ac:dyDescent="0.5">
      <c r="A23" s="143">
        <f>A22+0.0001</f>
        <v>5.0100999999999996</v>
      </c>
      <c r="B23" s="139" t="s">
        <v>62</v>
      </c>
      <c r="C23" s="144" t="s">
        <v>68</v>
      </c>
      <c r="D23" s="141" t="s">
        <v>40</v>
      </c>
      <c r="E23" s="142">
        <v>0</v>
      </c>
      <c r="F23" s="76">
        <f t="shared" si="0"/>
        <v>0.60555555555555529</v>
      </c>
    </row>
    <row r="24" spans="1:6" ht="85.15" customHeight="1" x14ac:dyDescent="0.5">
      <c r="A24" s="143">
        <f t="shared" ref="A24:A34" si="2">A23+0.0001</f>
        <v>5.0101999999999993</v>
      </c>
      <c r="B24" s="139" t="s">
        <v>62</v>
      </c>
      <c r="C24" s="144" t="s">
        <v>69</v>
      </c>
      <c r="D24" s="141" t="s">
        <v>40</v>
      </c>
      <c r="E24" s="142">
        <v>0</v>
      </c>
      <c r="F24" s="76">
        <f t="shared" si="0"/>
        <v>0.60555555555555529</v>
      </c>
    </row>
    <row r="25" spans="1:6" ht="85.5" customHeight="1" x14ac:dyDescent="0.5">
      <c r="A25" s="143">
        <f t="shared" si="2"/>
        <v>5.0102999999999991</v>
      </c>
      <c r="B25" s="139" t="s">
        <v>62</v>
      </c>
      <c r="C25" s="144" t="s">
        <v>70</v>
      </c>
      <c r="D25" s="141" t="s">
        <v>40</v>
      </c>
      <c r="E25" s="142">
        <v>0</v>
      </c>
      <c r="F25" s="76">
        <f t="shared" si="0"/>
        <v>0.60555555555555529</v>
      </c>
    </row>
    <row r="26" spans="1:6" ht="85.15" customHeight="1" x14ac:dyDescent="0.5">
      <c r="A26" s="143">
        <f t="shared" si="2"/>
        <v>5.0103999999999989</v>
      </c>
      <c r="B26" s="139" t="s">
        <v>62</v>
      </c>
      <c r="C26" s="144" t="s">
        <v>71</v>
      </c>
      <c r="D26" s="141" t="s">
        <v>40</v>
      </c>
      <c r="E26" s="142">
        <v>0</v>
      </c>
      <c r="F26" s="76">
        <f t="shared" si="0"/>
        <v>0.60555555555555529</v>
      </c>
    </row>
    <row r="27" spans="1:6" ht="89.65" customHeight="1" x14ac:dyDescent="0.5">
      <c r="A27" s="143">
        <f t="shared" si="2"/>
        <v>5.0104999999999986</v>
      </c>
      <c r="B27" s="139" t="s">
        <v>62</v>
      </c>
      <c r="C27" s="144" t="s">
        <v>72</v>
      </c>
      <c r="D27" s="141" t="s">
        <v>40</v>
      </c>
      <c r="E27" s="142">
        <v>0</v>
      </c>
      <c r="F27" s="76">
        <f t="shared" si="0"/>
        <v>0.60555555555555529</v>
      </c>
    </row>
    <row r="28" spans="1:6" ht="85.5" customHeight="1" x14ac:dyDescent="0.5">
      <c r="A28" s="148">
        <f t="shared" si="2"/>
        <v>5.0105999999999984</v>
      </c>
      <c r="B28" s="77" t="s">
        <v>39</v>
      </c>
      <c r="C28" s="149" t="s">
        <v>73</v>
      </c>
      <c r="D28" s="150" t="s">
        <v>40</v>
      </c>
      <c r="E28" s="151">
        <v>3</v>
      </c>
      <c r="F28" s="79">
        <f t="shared" si="0"/>
        <v>0.60555555555555529</v>
      </c>
    </row>
    <row r="29" spans="1:6" ht="85.9" customHeight="1" x14ac:dyDescent="0.5">
      <c r="A29" s="143">
        <f t="shared" si="2"/>
        <v>5.0106999999999982</v>
      </c>
      <c r="B29" s="139" t="s">
        <v>62</v>
      </c>
      <c r="C29" s="144" t="s">
        <v>74</v>
      </c>
      <c r="D29" s="141" t="s">
        <v>40</v>
      </c>
      <c r="E29" s="142">
        <v>0</v>
      </c>
      <c r="F29" s="76">
        <f t="shared" si="0"/>
        <v>0.60763888888888862</v>
      </c>
    </row>
    <row r="30" spans="1:6" ht="86.65" customHeight="1" x14ac:dyDescent="0.5">
      <c r="A30" s="143">
        <f t="shared" si="2"/>
        <v>5.0107999999999979</v>
      </c>
      <c r="B30" s="139" t="s">
        <v>62</v>
      </c>
      <c r="C30" s="144" t="s">
        <v>75</v>
      </c>
      <c r="D30" s="141" t="s">
        <v>40</v>
      </c>
      <c r="E30" s="142">
        <v>0</v>
      </c>
      <c r="F30" s="76">
        <f t="shared" si="0"/>
        <v>0.60763888888888862</v>
      </c>
    </row>
    <row r="31" spans="1:6" ht="55.5" customHeight="1" x14ac:dyDescent="0.5">
      <c r="A31" s="143">
        <f t="shared" si="2"/>
        <v>5.0108999999999977</v>
      </c>
      <c r="B31" s="139" t="s">
        <v>62</v>
      </c>
      <c r="C31" s="144" t="s">
        <v>90</v>
      </c>
      <c r="D31" s="141" t="s">
        <v>40</v>
      </c>
      <c r="E31" s="142">
        <v>0</v>
      </c>
      <c r="F31" s="76">
        <f t="shared" si="0"/>
        <v>0.60763888888888862</v>
      </c>
    </row>
    <row r="32" spans="1:6" ht="64.150000000000006" customHeight="1" x14ac:dyDescent="0.5">
      <c r="A32" s="143">
        <f t="shared" si="2"/>
        <v>5.0109999999999975</v>
      </c>
      <c r="B32" s="139" t="s">
        <v>62</v>
      </c>
      <c r="C32" s="144" t="s">
        <v>76</v>
      </c>
      <c r="D32" s="141" t="s">
        <v>40</v>
      </c>
      <c r="E32" s="142">
        <v>0</v>
      </c>
      <c r="F32" s="76">
        <f t="shared" si="0"/>
        <v>0.60763888888888862</v>
      </c>
    </row>
    <row r="33" spans="1:6" ht="67.150000000000006" customHeight="1" x14ac:dyDescent="0.5">
      <c r="A33" s="143">
        <f>A32+0.0001</f>
        <v>5.0110999999999972</v>
      </c>
      <c r="B33" s="139" t="s">
        <v>62</v>
      </c>
      <c r="C33" s="144" t="s">
        <v>89</v>
      </c>
      <c r="D33" s="141" t="s">
        <v>40</v>
      </c>
      <c r="E33" s="142">
        <v>0</v>
      </c>
      <c r="F33" s="76">
        <f t="shared" si="0"/>
        <v>0.60763888888888862</v>
      </c>
    </row>
    <row r="34" spans="1:6" ht="46.5" customHeight="1" x14ac:dyDescent="0.5">
      <c r="A34" s="143">
        <f t="shared" si="2"/>
        <v>5.011199999999997</v>
      </c>
      <c r="B34" s="139" t="s">
        <v>62</v>
      </c>
      <c r="C34" s="144" t="s">
        <v>77</v>
      </c>
      <c r="D34" s="141" t="s">
        <v>40</v>
      </c>
      <c r="E34" s="142">
        <v>0</v>
      </c>
      <c r="F34" s="76">
        <f t="shared" si="0"/>
        <v>0.60763888888888862</v>
      </c>
    </row>
    <row r="35" spans="1:6" ht="10.15" customHeight="1" x14ac:dyDescent="0.5">
      <c r="A35" s="3">
        <f>A22+0.01</f>
        <v>5.0199999999999996</v>
      </c>
      <c r="B35" s="6"/>
      <c r="C35" s="136" t="s">
        <v>25</v>
      </c>
      <c r="D35" s="12" t="s">
        <v>27</v>
      </c>
      <c r="E35" s="61"/>
      <c r="F35" s="79">
        <f t="shared" si="0"/>
        <v>0.60763888888888862</v>
      </c>
    </row>
    <row r="36" spans="1:6" ht="64.900000000000006" customHeight="1" x14ac:dyDescent="0.5">
      <c r="A36" s="51">
        <f>A35+0.001</f>
        <v>5.0209999999999999</v>
      </c>
      <c r="B36" s="139" t="s">
        <v>62</v>
      </c>
      <c r="C36" s="140" t="s">
        <v>85</v>
      </c>
      <c r="D36" s="141" t="s">
        <v>27</v>
      </c>
      <c r="E36" s="142">
        <v>0</v>
      </c>
      <c r="F36" s="76">
        <f t="shared" ref="F36:F45" si="3">F35+TIME(0,E35,0)</f>
        <v>0.60763888888888862</v>
      </c>
    </row>
    <row r="37" spans="1:6" ht="54.4" customHeight="1" x14ac:dyDescent="0.5">
      <c r="A37" s="51">
        <f t="shared" ref="A37:A42" si="4">A36+0.001</f>
        <v>5.0220000000000002</v>
      </c>
      <c r="B37" s="139" t="s">
        <v>62</v>
      </c>
      <c r="C37" s="140" t="s">
        <v>64</v>
      </c>
      <c r="D37" s="141" t="s">
        <v>27</v>
      </c>
      <c r="E37" s="142">
        <v>0</v>
      </c>
      <c r="F37" s="76">
        <f t="shared" si="3"/>
        <v>0.60763888888888862</v>
      </c>
    </row>
    <row r="38" spans="1:6" ht="73.900000000000006" customHeight="1" x14ac:dyDescent="0.5">
      <c r="A38" s="51">
        <f t="shared" si="4"/>
        <v>5.0230000000000006</v>
      </c>
      <c r="B38" s="139" t="s">
        <v>62</v>
      </c>
      <c r="C38" s="140" t="s">
        <v>65</v>
      </c>
      <c r="D38" s="141" t="s">
        <v>27</v>
      </c>
      <c r="E38" s="142">
        <v>0</v>
      </c>
      <c r="F38" s="76">
        <f t="shared" si="3"/>
        <v>0.60763888888888862</v>
      </c>
    </row>
    <row r="39" spans="1:6" ht="65.25" customHeight="1" x14ac:dyDescent="0.5">
      <c r="A39" s="51">
        <f t="shared" si="4"/>
        <v>5.0240000000000009</v>
      </c>
      <c r="B39" s="139" t="s">
        <v>62</v>
      </c>
      <c r="C39" s="140" t="s">
        <v>86</v>
      </c>
      <c r="D39" s="141" t="s">
        <v>27</v>
      </c>
      <c r="E39" s="142">
        <v>0</v>
      </c>
      <c r="F39" s="76">
        <f t="shared" si="3"/>
        <v>0.60763888888888862</v>
      </c>
    </row>
    <row r="40" spans="1:6" ht="63.4" customHeight="1" x14ac:dyDescent="0.5">
      <c r="A40" s="51">
        <f t="shared" si="4"/>
        <v>5.0250000000000012</v>
      </c>
      <c r="B40" s="139" t="s">
        <v>62</v>
      </c>
      <c r="C40" s="140" t="s">
        <v>67</v>
      </c>
      <c r="D40" s="141" t="s">
        <v>27</v>
      </c>
      <c r="E40" s="142">
        <v>0</v>
      </c>
      <c r="F40" s="76">
        <f t="shared" si="3"/>
        <v>0.60763888888888862</v>
      </c>
    </row>
    <row r="41" spans="1:6" ht="62.65" customHeight="1" x14ac:dyDescent="0.5">
      <c r="A41" s="51">
        <f t="shared" si="4"/>
        <v>5.0260000000000016</v>
      </c>
      <c r="B41" s="139" t="s">
        <v>62</v>
      </c>
      <c r="C41" s="140" t="s">
        <v>63</v>
      </c>
      <c r="D41" s="141" t="s">
        <v>27</v>
      </c>
      <c r="E41" s="142">
        <v>0</v>
      </c>
      <c r="F41" s="76">
        <f t="shared" si="3"/>
        <v>0.60763888888888862</v>
      </c>
    </row>
    <row r="42" spans="1:6" ht="67.150000000000006" customHeight="1" x14ac:dyDescent="0.5">
      <c r="A42" s="51">
        <f t="shared" si="4"/>
        <v>5.0270000000000019</v>
      </c>
      <c r="B42" s="139" t="s">
        <v>62</v>
      </c>
      <c r="C42" s="140" t="s">
        <v>66</v>
      </c>
      <c r="D42" s="141" t="s">
        <v>27</v>
      </c>
      <c r="E42" s="142">
        <v>0</v>
      </c>
      <c r="F42" s="76">
        <f t="shared" si="3"/>
        <v>0.60763888888888862</v>
      </c>
    </row>
    <row r="43" spans="1:6" s="80" customFormat="1" ht="10.15" customHeight="1" x14ac:dyDescent="0.5">
      <c r="A43" s="3">
        <f>A35+0.01</f>
        <v>5.0299999999999994</v>
      </c>
      <c r="C43" s="136" t="s">
        <v>26</v>
      </c>
      <c r="E43" s="61"/>
      <c r="F43" s="79">
        <f t="shared" si="3"/>
        <v>0.60763888888888862</v>
      </c>
    </row>
    <row r="44" spans="1:6" s="80" customFormat="1" ht="10.15" customHeight="1" x14ac:dyDescent="0.5">
      <c r="A44" s="156">
        <f>A43+0.001</f>
        <v>5.0309999999999997</v>
      </c>
      <c r="B44" s="6" t="s">
        <v>39</v>
      </c>
      <c r="C44" s="50" t="s">
        <v>99</v>
      </c>
      <c r="D44" s="12" t="s">
        <v>47</v>
      </c>
      <c r="E44" s="61">
        <v>3</v>
      </c>
      <c r="F44" s="79">
        <f t="shared" si="3"/>
        <v>0.60763888888888862</v>
      </c>
    </row>
    <row r="45" spans="1:6" s="80" customFormat="1" ht="10.15" customHeight="1" x14ac:dyDescent="0.5">
      <c r="A45" s="3">
        <f>A43+0.01</f>
        <v>5.0399999999999991</v>
      </c>
      <c r="C45" s="136" t="s">
        <v>28</v>
      </c>
      <c r="E45" s="61"/>
      <c r="F45" s="79">
        <f t="shared" si="3"/>
        <v>0.60972222222222194</v>
      </c>
    </row>
    <row r="46" spans="1:6" s="80" customFormat="1" ht="52.9" customHeight="1" x14ac:dyDescent="0.5">
      <c r="A46" s="51">
        <f>A45+0.001</f>
        <v>5.0409999999999995</v>
      </c>
      <c r="B46" s="139" t="s">
        <v>62</v>
      </c>
      <c r="C46" s="144" t="s">
        <v>95</v>
      </c>
      <c r="D46" s="141" t="s">
        <v>56</v>
      </c>
      <c r="E46" s="133">
        <v>0</v>
      </c>
      <c r="F46" s="76">
        <f t="shared" si="0"/>
        <v>0.60972222222222194</v>
      </c>
    </row>
    <row r="47" spans="1:6" s="80" customFormat="1" ht="42.4" customHeight="1" x14ac:dyDescent="0.5">
      <c r="A47" s="51">
        <f t="shared" ref="A47:A48" si="5">A46+0.001</f>
        <v>5.0419999999999998</v>
      </c>
      <c r="B47" s="139" t="s">
        <v>62</v>
      </c>
      <c r="C47" s="144" t="s">
        <v>96</v>
      </c>
      <c r="D47" s="141" t="s">
        <v>56</v>
      </c>
      <c r="E47" s="133">
        <v>0</v>
      </c>
      <c r="F47" s="76">
        <f t="shared" si="0"/>
        <v>0.60972222222222194</v>
      </c>
    </row>
    <row r="48" spans="1:6" s="80" customFormat="1" ht="36" customHeight="1" x14ac:dyDescent="0.5">
      <c r="A48" s="51">
        <f t="shared" si="5"/>
        <v>5.0430000000000001</v>
      </c>
      <c r="B48" s="139" t="s">
        <v>62</v>
      </c>
      <c r="C48" s="144" t="s">
        <v>82</v>
      </c>
      <c r="D48" s="141" t="s">
        <v>56</v>
      </c>
      <c r="E48" s="133">
        <v>0</v>
      </c>
      <c r="F48" s="76">
        <f t="shared" si="0"/>
        <v>0.60972222222222194</v>
      </c>
    </row>
    <row r="49" spans="1:6" s="80" customFormat="1" ht="10.15" customHeight="1" x14ac:dyDescent="0.5">
      <c r="A49" s="158">
        <f>A45+0.01</f>
        <v>5.0499999999999989</v>
      </c>
      <c r="B49" s="159" t="s">
        <v>39</v>
      </c>
      <c r="C49" s="160" t="s">
        <v>23</v>
      </c>
      <c r="D49" s="161" t="s">
        <v>30</v>
      </c>
      <c r="E49" s="162"/>
      <c r="F49" s="163">
        <f t="shared" si="0"/>
        <v>0.60972222222222194</v>
      </c>
    </row>
    <row r="50" spans="1:6" ht="10.15" customHeight="1" x14ac:dyDescent="0.5">
      <c r="A50" s="106"/>
      <c r="E50" s="127"/>
      <c r="F50" s="79">
        <f t="shared" si="0"/>
        <v>0.60972222222222194</v>
      </c>
    </row>
    <row r="51" spans="1:6" ht="10.15" customHeight="1" x14ac:dyDescent="0.5">
      <c r="A51" s="47"/>
      <c r="B51" s="91"/>
      <c r="C51" s="90" t="s">
        <v>45</v>
      </c>
      <c r="D51" s="92"/>
      <c r="E51" s="61">
        <v>10</v>
      </c>
      <c r="F51" s="79">
        <f t="shared" si="0"/>
        <v>0.60972222222222194</v>
      </c>
    </row>
    <row r="52" spans="1:6" ht="10.15" customHeight="1" x14ac:dyDescent="0.5">
      <c r="A52" s="44"/>
      <c r="B52" s="45"/>
      <c r="E52" s="128"/>
      <c r="F52" s="79">
        <f t="shared" si="0"/>
        <v>0.61666666666666636</v>
      </c>
    </row>
    <row r="53" spans="1:6" s="5" customFormat="1" ht="10.15" customHeight="1" x14ac:dyDescent="0.5">
      <c r="A53" s="3">
        <v>6</v>
      </c>
      <c r="B53" s="4"/>
      <c r="C53" s="2" t="s">
        <v>52</v>
      </c>
      <c r="D53" s="14"/>
      <c r="E53" s="125"/>
      <c r="F53" s="79">
        <f t="shared" si="0"/>
        <v>0.61666666666666636</v>
      </c>
    </row>
    <row r="54" spans="1:6" s="5" customFormat="1" ht="10.15" customHeight="1" x14ac:dyDescent="0.5">
      <c r="A54" s="158">
        <f>A53+0.01</f>
        <v>6.01</v>
      </c>
      <c r="B54" s="164"/>
      <c r="C54" s="165" t="s">
        <v>28</v>
      </c>
      <c r="D54" s="166" t="s">
        <v>56</v>
      </c>
      <c r="E54" s="167"/>
      <c r="F54" s="163">
        <f t="shared" si="0"/>
        <v>0.61666666666666636</v>
      </c>
    </row>
    <row r="55" spans="1:6" ht="10.15" customHeight="1" x14ac:dyDescent="0.5">
      <c r="A55" s="158">
        <f t="shared" ref="A55:A59" si="6">A54+0.01</f>
        <v>6.02</v>
      </c>
      <c r="B55" s="164"/>
      <c r="C55" s="160" t="s">
        <v>22</v>
      </c>
      <c r="D55" s="161" t="s">
        <v>57</v>
      </c>
      <c r="E55" s="168"/>
      <c r="F55" s="163">
        <f t="shared" si="0"/>
        <v>0.61666666666666636</v>
      </c>
    </row>
    <row r="56" spans="1:6" ht="10.5" customHeight="1" x14ac:dyDescent="0.5">
      <c r="A56" s="158">
        <f t="shared" si="6"/>
        <v>6.0299999999999994</v>
      </c>
      <c r="B56" s="164"/>
      <c r="C56" s="165" t="s">
        <v>23</v>
      </c>
      <c r="D56" s="166" t="s">
        <v>30</v>
      </c>
      <c r="E56" s="167"/>
      <c r="F56" s="163">
        <f t="shared" si="0"/>
        <v>0.61666666666666636</v>
      </c>
    </row>
    <row r="57" spans="1:6" ht="10.15" customHeight="1" x14ac:dyDescent="0.5">
      <c r="A57" s="158">
        <f t="shared" si="6"/>
        <v>6.0399999999999991</v>
      </c>
      <c r="B57" s="164"/>
      <c r="C57" s="165" t="s">
        <v>31</v>
      </c>
      <c r="D57" s="166" t="s">
        <v>43</v>
      </c>
      <c r="E57" s="167"/>
      <c r="F57" s="163">
        <f t="shared" si="0"/>
        <v>0.61666666666666636</v>
      </c>
    </row>
    <row r="58" spans="1:6" ht="10.5" customHeight="1" x14ac:dyDescent="0.5">
      <c r="A58" s="158">
        <f t="shared" si="6"/>
        <v>6.0499999999999989</v>
      </c>
      <c r="B58" s="164"/>
      <c r="C58" s="165" t="s">
        <v>24</v>
      </c>
      <c r="D58" s="166" t="s">
        <v>40</v>
      </c>
      <c r="E58" s="169"/>
      <c r="F58" s="163">
        <f t="shared" si="0"/>
        <v>0.61666666666666636</v>
      </c>
    </row>
    <row r="59" spans="1:6" ht="12.4" customHeight="1" x14ac:dyDescent="0.5">
      <c r="A59" s="3">
        <f t="shared" si="6"/>
        <v>6.0599999999999987</v>
      </c>
      <c r="B59" s="77"/>
      <c r="C59" s="137" t="s">
        <v>25</v>
      </c>
      <c r="D59" s="12"/>
      <c r="E59" s="129"/>
      <c r="F59" s="79">
        <f t="shared" si="0"/>
        <v>0.61666666666666636</v>
      </c>
    </row>
    <row r="60" spans="1:6" ht="21.4" customHeight="1" x14ac:dyDescent="0.5">
      <c r="A60" s="13">
        <f>A59+0.001</f>
        <v>6.0609999999999991</v>
      </c>
      <c r="B60" s="77" t="s">
        <v>7</v>
      </c>
      <c r="C60" s="145" t="s">
        <v>101</v>
      </c>
      <c r="D60" s="12" t="s">
        <v>27</v>
      </c>
      <c r="E60" s="129">
        <v>3</v>
      </c>
      <c r="F60" s="79">
        <f t="shared" si="0"/>
        <v>0.61666666666666636</v>
      </c>
    </row>
    <row r="61" spans="1:6" ht="15" customHeight="1" x14ac:dyDescent="0.5">
      <c r="A61" s="3">
        <f>A59+0.01</f>
        <v>6.0699999999999985</v>
      </c>
      <c r="B61" s="77"/>
      <c r="C61" s="137" t="s">
        <v>26</v>
      </c>
      <c r="E61" s="125"/>
      <c r="F61" s="79">
        <f>F60+TIME(0,E60,0)</f>
        <v>0.61874999999999969</v>
      </c>
    </row>
    <row r="62" spans="1:6" ht="15" customHeight="1" x14ac:dyDescent="0.5">
      <c r="A62" s="13">
        <f>A61+0.001</f>
        <v>6.0709999999999988</v>
      </c>
      <c r="B62" s="157" t="s">
        <v>7</v>
      </c>
      <c r="C62" s="145" t="s">
        <v>100</v>
      </c>
      <c r="D62" s="12" t="s">
        <v>47</v>
      </c>
      <c r="E62" s="129">
        <v>3</v>
      </c>
      <c r="F62" s="79">
        <f>F61+TIME(0,E61,0)</f>
        <v>0.61874999999999969</v>
      </c>
    </row>
    <row r="63" spans="1:6" ht="17.25" customHeight="1" x14ac:dyDescent="0.5">
      <c r="A63" s="44"/>
      <c r="B63" s="45"/>
      <c r="C63" s="107"/>
      <c r="D63" s="45"/>
      <c r="E63" s="111"/>
      <c r="F63" s="79">
        <f>F61+TIME(0,E61,0)</f>
        <v>0.61874999999999969</v>
      </c>
    </row>
    <row r="64" spans="1:6" ht="13.9" customHeight="1" x14ac:dyDescent="0.5">
      <c r="A64" s="3">
        <v>7</v>
      </c>
      <c r="B64" s="46"/>
      <c r="C64" s="2" t="s">
        <v>44</v>
      </c>
      <c r="D64" s="6"/>
      <c r="E64" s="112"/>
      <c r="F64" s="79">
        <f t="shared" si="0"/>
        <v>0.61874999999999969</v>
      </c>
    </row>
    <row r="65" spans="1:9" ht="10.9" customHeight="1" x14ac:dyDescent="0.5">
      <c r="A65" s="3">
        <f t="shared" ref="A65" si="7">A64+0.01</f>
        <v>7.01</v>
      </c>
      <c r="B65" s="4"/>
      <c r="C65" s="138" t="s">
        <v>25</v>
      </c>
      <c r="D65" s="12"/>
      <c r="E65" s="113"/>
      <c r="F65" s="79">
        <f t="shared" si="0"/>
        <v>0.61874999999999969</v>
      </c>
    </row>
    <row r="66" spans="1:9" ht="20.65" customHeight="1" x14ac:dyDescent="0.5">
      <c r="A66" s="13">
        <f>A65+0.001</f>
        <v>7.0110000000000001</v>
      </c>
      <c r="B66" s="4" t="s">
        <v>39</v>
      </c>
      <c r="C66" s="153" t="s">
        <v>87</v>
      </c>
      <c r="D66" s="12" t="s">
        <v>27</v>
      </c>
      <c r="E66" s="113">
        <v>3</v>
      </c>
      <c r="F66" s="79">
        <f t="shared" si="0"/>
        <v>0.61874999999999969</v>
      </c>
    </row>
    <row r="67" spans="1:9" s="5" customFormat="1" ht="10.15" customHeight="1" x14ac:dyDescent="0.5">
      <c r="A67" s="3">
        <f>A65+0.01</f>
        <v>7.02</v>
      </c>
      <c r="B67" s="4"/>
      <c r="C67" s="137" t="s">
        <v>26</v>
      </c>
      <c r="E67" s="130"/>
      <c r="F67" s="79">
        <f t="shared" si="0"/>
        <v>0.62083333333333302</v>
      </c>
    </row>
    <row r="68" spans="1:9" s="5" customFormat="1" ht="10.15" customHeight="1" x14ac:dyDescent="0.5">
      <c r="A68" s="13">
        <f>A67+0.001</f>
        <v>7.0209999999999999</v>
      </c>
      <c r="B68" s="4" t="s">
        <v>39</v>
      </c>
      <c r="C68" s="145" t="s">
        <v>102</v>
      </c>
      <c r="D68" s="12" t="s">
        <v>47</v>
      </c>
      <c r="F68" s="79">
        <f t="shared" si="0"/>
        <v>0.62083333333333302</v>
      </c>
    </row>
    <row r="69" spans="1:9" s="5" customFormat="1" ht="10.15" customHeight="1" x14ac:dyDescent="0.5">
      <c r="A69" s="158">
        <f>A67+0.01</f>
        <v>7.0299999999999994</v>
      </c>
      <c r="B69" s="170"/>
      <c r="C69" s="160" t="s">
        <v>28</v>
      </c>
      <c r="D69" s="161" t="s">
        <v>56</v>
      </c>
      <c r="E69" s="171">
        <v>3</v>
      </c>
      <c r="F69" s="163">
        <f t="shared" si="0"/>
        <v>0.62083333333333302</v>
      </c>
    </row>
    <row r="70" spans="1:9" ht="10.15" customHeight="1" x14ac:dyDescent="0.5">
      <c r="A70" s="158">
        <f>A69+0.01</f>
        <v>7.0399999999999991</v>
      </c>
      <c r="B70" s="170"/>
      <c r="C70" s="165" t="s">
        <v>22</v>
      </c>
      <c r="D70" s="161" t="s">
        <v>57</v>
      </c>
      <c r="E70" s="162"/>
      <c r="F70" s="163">
        <f t="shared" si="0"/>
        <v>0.62291666666666634</v>
      </c>
      <c r="I70" s="7"/>
    </row>
    <row r="71" spans="1:9" ht="10.15" customHeight="1" x14ac:dyDescent="0.5">
      <c r="A71" s="158">
        <f t="shared" ref="A71:A73" si="8">A70+0.01</f>
        <v>7.0499999999999989</v>
      </c>
      <c r="B71" s="172"/>
      <c r="C71" s="165" t="s">
        <v>23</v>
      </c>
      <c r="D71" s="166" t="s">
        <v>30</v>
      </c>
      <c r="E71" s="162"/>
      <c r="F71" s="163">
        <f t="shared" si="0"/>
        <v>0.62291666666666634</v>
      </c>
      <c r="I71" s="7"/>
    </row>
    <row r="72" spans="1:9" ht="10.15" customHeight="1" x14ac:dyDescent="0.5">
      <c r="A72" s="158">
        <f t="shared" si="8"/>
        <v>7.0599999999999987</v>
      </c>
      <c r="B72" s="159"/>
      <c r="C72" s="165" t="s">
        <v>31</v>
      </c>
      <c r="D72" s="166" t="s">
        <v>43</v>
      </c>
      <c r="E72" s="162"/>
      <c r="F72" s="163">
        <f t="shared" si="0"/>
        <v>0.62291666666666634</v>
      </c>
      <c r="I72" s="7"/>
    </row>
    <row r="73" spans="1:9" ht="10.15" customHeight="1" x14ac:dyDescent="0.5">
      <c r="A73" s="158">
        <f t="shared" si="8"/>
        <v>7.0699999999999985</v>
      </c>
      <c r="B73" s="170"/>
      <c r="C73" s="173" t="s">
        <v>32</v>
      </c>
      <c r="D73" s="166" t="s">
        <v>6</v>
      </c>
      <c r="E73" s="162"/>
      <c r="F73" s="163">
        <f t="shared" si="0"/>
        <v>0.62291666666666634</v>
      </c>
      <c r="I73" s="7"/>
    </row>
    <row r="74" spans="1:9" ht="10.15" customHeight="1" x14ac:dyDescent="0.5">
      <c r="A74" s="3">
        <f>A73+0.01</f>
        <v>7.0799999999999983</v>
      </c>
      <c r="B74" s="108"/>
      <c r="C74" s="137" t="s">
        <v>24</v>
      </c>
      <c r="E74" s="61"/>
      <c r="F74" s="79">
        <f>F73+TIME(0,E73,0)</f>
        <v>0.62291666666666634</v>
      </c>
      <c r="I74" s="7"/>
    </row>
    <row r="75" spans="1:9" ht="94.15" customHeight="1" x14ac:dyDescent="0.5">
      <c r="A75" s="146">
        <f t="shared" ref="A75:A79" si="9">A74+0.01</f>
        <v>7.0899999999999981</v>
      </c>
      <c r="B75" s="139" t="s">
        <v>62</v>
      </c>
      <c r="C75" s="147" t="s">
        <v>78</v>
      </c>
      <c r="D75" s="141" t="s">
        <v>40</v>
      </c>
      <c r="E75" s="133">
        <v>0</v>
      </c>
      <c r="F75" s="76">
        <f t="shared" ref="F75:F81" si="10">F74+TIME(0,E74,0)</f>
        <v>0.62291666666666634</v>
      </c>
      <c r="I75" s="7"/>
    </row>
    <row r="76" spans="1:9" ht="44.65" customHeight="1" x14ac:dyDescent="0.5">
      <c r="A76" s="146">
        <f t="shared" si="9"/>
        <v>7.0999999999999979</v>
      </c>
      <c r="B76" s="139" t="s">
        <v>62</v>
      </c>
      <c r="C76" s="147" t="s">
        <v>79</v>
      </c>
      <c r="D76" s="141" t="s">
        <v>40</v>
      </c>
      <c r="E76" s="133">
        <v>0</v>
      </c>
      <c r="F76" s="76">
        <f t="shared" si="10"/>
        <v>0.62291666666666634</v>
      </c>
      <c r="I76" s="7"/>
    </row>
    <row r="77" spans="1:9" ht="73.5" customHeight="1" x14ac:dyDescent="0.5">
      <c r="A77" s="146">
        <f t="shared" si="9"/>
        <v>7.1099999999999977</v>
      </c>
      <c r="B77" s="139" t="s">
        <v>62</v>
      </c>
      <c r="C77" s="147" t="s">
        <v>80</v>
      </c>
      <c r="D77" s="141" t="s">
        <v>40</v>
      </c>
      <c r="E77" s="133">
        <v>0</v>
      </c>
      <c r="F77" s="76">
        <f t="shared" si="10"/>
        <v>0.62291666666666634</v>
      </c>
      <c r="I77" s="7"/>
    </row>
    <row r="78" spans="1:9" ht="24.85" customHeight="1" x14ac:dyDescent="0.5">
      <c r="A78" s="146">
        <f t="shared" si="9"/>
        <v>7.1199999999999974</v>
      </c>
      <c r="B78" s="139" t="s">
        <v>18</v>
      </c>
      <c r="C78" s="147" t="s">
        <v>81</v>
      </c>
      <c r="D78" s="141" t="s">
        <v>40</v>
      </c>
      <c r="E78" s="133">
        <v>0</v>
      </c>
      <c r="F78" s="76">
        <f t="shared" si="10"/>
        <v>0.62291666666666634</v>
      </c>
      <c r="I78" s="7"/>
    </row>
    <row r="79" spans="1:9" s="80" customFormat="1" ht="12.4" customHeight="1" x14ac:dyDescent="0.5">
      <c r="A79" s="89">
        <f t="shared" si="9"/>
        <v>7.1299999999999972</v>
      </c>
      <c r="B79" s="4" t="s">
        <v>9</v>
      </c>
      <c r="C79" s="152" t="s">
        <v>83</v>
      </c>
      <c r="D79" s="150" t="s">
        <v>40</v>
      </c>
      <c r="E79" s="122">
        <v>3</v>
      </c>
      <c r="F79" s="79">
        <f t="shared" si="10"/>
        <v>0.62291666666666634</v>
      </c>
      <c r="I79" s="110"/>
    </row>
    <row r="80" spans="1:9" ht="10.15" customHeight="1" x14ac:dyDescent="0.5">
      <c r="A80" s="3"/>
      <c r="B80" s="17"/>
      <c r="C80" s="84"/>
      <c r="D80" s="84"/>
      <c r="E80" s="61"/>
      <c r="F80" s="79">
        <f t="shared" si="10"/>
        <v>0.62499999999999967</v>
      </c>
      <c r="I80" s="7"/>
    </row>
    <row r="81" spans="1:9" s="85" customFormat="1" ht="10.15" customHeight="1" x14ac:dyDescent="0.5">
      <c r="A81" s="3">
        <v>8</v>
      </c>
      <c r="B81" s="4"/>
      <c r="C81" s="2" t="s">
        <v>13</v>
      </c>
      <c r="D81" s="14"/>
      <c r="E81" s="114"/>
      <c r="F81" s="79">
        <f t="shared" si="10"/>
        <v>0.62499999999999967</v>
      </c>
      <c r="I81" s="86"/>
    </row>
    <row r="82" spans="1:9" s="85" customFormat="1" ht="10.15" customHeight="1" x14ac:dyDescent="0.5">
      <c r="A82" s="89">
        <f t="shared" ref="A82" si="11">A81+0.01</f>
        <v>8.01</v>
      </c>
      <c r="B82" s="4" t="s">
        <v>9</v>
      </c>
      <c r="C82" s="2" t="s">
        <v>35</v>
      </c>
      <c r="D82" s="12"/>
      <c r="E82" s="61"/>
      <c r="F82" s="79">
        <f t="shared" si="0"/>
        <v>0.62499999999999967</v>
      </c>
      <c r="I82" s="86"/>
    </row>
    <row r="83" spans="1:9" s="85" customFormat="1" ht="10.15" customHeight="1" x14ac:dyDescent="0.5">
      <c r="A83" s="3">
        <f>A82+0.01</f>
        <v>8.02</v>
      </c>
      <c r="B83" s="4"/>
      <c r="C83" s="2" t="s">
        <v>33</v>
      </c>
      <c r="D83" s="12"/>
      <c r="E83" s="61"/>
      <c r="F83" s="79">
        <f t="shared" si="0"/>
        <v>0.62499999999999967</v>
      </c>
      <c r="I83" s="86"/>
    </row>
    <row r="84" spans="1:9" ht="10.15" customHeight="1" x14ac:dyDescent="0.5">
      <c r="A84" s="13">
        <f>A83+0.001</f>
        <v>8.020999999999999</v>
      </c>
      <c r="B84" s="4" t="s">
        <v>9</v>
      </c>
      <c r="C84" s="9" t="s">
        <v>46</v>
      </c>
      <c r="D84" s="62" t="s">
        <v>14</v>
      </c>
      <c r="E84" s="61">
        <v>5</v>
      </c>
      <c r="F84" s="79">
        <f t="shared" si="0"/>
        <v>0.62499999999999967</v>
      </c>
    </row>
    <row r="85" spans="1:9" ht="10.15" customHeight="1" x14ac:dyDescent="0.5">
      <c r="A85" s="13">
        <f>A84+0.001</f>
        <v>8.0219999999999985</v>
      </c>
      <c r="B85" s="4" t="s">
        <v>9</v>
      </c>
      <c r="C85" s="9" t="s">
        <v>41</v>
      </c>
      <c r="D85" s="62" t="s">
        <v>40</v>
      </c>
      <c r="E85" s="61">
        <v>3</v>
      </c>
      <c r="F85" s="79">
        <f t="shared" si="0"/>
        <v>0.62847222222222188</v>
      </c>
    </row>
    <row r="86" spans="1:9" ht="10.15" customHeight="1" x14ac:dyDescent="0.5">
      <c r="A86" s="174">
        <f>A85+0.001</f>
        <v>8.0229999999999979</v>
      </c>
      <c r="B86" s="170" t="s">
        <v>9</v>
      </c>
      <c r="C86" s="175" t="s">
        <v>42</v>
      </c>
      <c r="D86" s="176" t="s">
        <v>47</v>
      </c>
      <c r="E86" s="162"/>
      <c r="F86" s="163">
        <f t="shared" si="0"/>
        <v>0.6305555555555552</v>
      </c>
    </row>
    <row r="87" spans="1:9" ht="13.8" customHeight="1" x14ac:dyDescent="0.5">
      <c r="A87" s="13"/>
      <c r="B87" s="4"/>
      <c r="C87" s="15"/>
      <c r="D87" s="63"/>
      <c r="E87" s="61"/>
      <c r="F87" s="79">
        <f t="shared" si="0"/>
        <v>0.6305555555555552</v>
      </c>
    </row>
    <row r="88" spans="1:9" ht="11.45" customHeight="1" x14ac:dyDescent="0.5">
      <c r="A88" s="11">
        <f>A83+0.01</f>
        <v>8.0299999999999994</v>
      </c>
      <c r="B88" s="6"/>
      <c r="C88" s="48" t="s">
        <v>34</v>
      </c>
      <c r="D88" s="49"/>
      <c r="E88" s="126"/>
      <c r="F88" s="79">
        <f t="shared" si="0"/>
        <v>0.6305555555555552</v>
      </c>
    </row>
    <row r="89" spans="1:9" ht="10.15" customHeight="1" x14ac:dyDescent="0.5">
      <c r="A89" s="13">
        <f t="shared" ref="A89:A93" si="12">A88+0.001</f>
        <v>8.0309999999999988</v>
      </c>
      <c r="B89" s="6" t="s">
        <v>9</v>
      </c>
      <c r="C89" s="50" t="s">
        <v>36</v>
      </c>
      <c r="D89" s="64" t="s">
        <v>12</v>
      </c>
      <c r="E89" s="126">
        <v>2</v>
      </c>
      <c r="F89" s="79">
        <f t="shared" si="0"/>
        <v>0.6305555555555552</v>
      </c>
    </row>
    <row r="90" spans="1:9" ht="10.15" customHeight="1" x14ac:dyDescent="0.5">
      <c r="A90" s="13">
        <f>A89+0.001</f>
        <v>8.0319999999999983</v>
      </c>
      <c r="B90" s="4" t="s">
        <v>9</v>
      </c>
      <c r="C90" s="50" t="s">
        <v>37</v>
      </c>
      <c r="D90" s="64" t="s">
        <v>29</v>
      </c>
      <c r="E90" s="131">
        <v>2</v>
      </c>
      <c r="F90" s="79">
        <f t="shared" si="0"/>
        <v>0.63194444444444409</v>
      </c>
    </row>
    <row r="91" spans="1:9" ht="10.15" customHeight="1" x14ac:dyDescent="0.5">
      <c r="A91" s="13">
        <f t="shared" si="12"/>
        <v>8.0329999999999977</v>
      </c>
      <c r="B91" s="55" t="s">
        <v>9</v>
      </c>
      <c r="C91" s="56" t="s">
        <v>15</v>
      </c>
      <c r="D91" s="66" t="s">
        <v>11</v>
      </c>
      <c r="E91" s="114">
        <v>5</v>
      </c>
      <c r="F91" s="79">
        <f t="shared" si="0"/>
        <v>0.63333333333333297</v>
      </c>
    </row>
    <row r="92" spans="1:9" ht="10.15" customHeight="1" x14ac:dyDescent="0.5">
      <c r="A92" s="13">
        <f t="shared" si="12"/>
        <v>8.0339999999999971</v>
      </c>
      <c r="B92" s="53" t="s">
        <v>9</v>
      </c>
      <c r="C92" s="9" t="s">
        <v>21</v>
      </c>
      <c r="D92" s="62" t="s">
        <v>16</v>
      </c>
      <c r="E92" s="132">
        <v>2</v>
      </c>
      <c r="F92" s="79">
        <f t="shared" si="0"/>
        <v>0.63680555555555518</v>
      </c>
    </row>
    <row r="93" spans="1:9" s="80" customFormat="1" ht="10.15" customHeight="1" x14ac:dyDescent="0.5">
      <c r="A93" s="51">
        <f t="shared" si="12"/>
        <v>8.0349999999999966</v>
      </c>
      <c r="B93" s="52" t="s">
        <v>18</v>
      </c>
      <c r="C93" s="54" t="s">
        <v>19</v>
      </c>
      <c r="D93" s="67" t="s">
        <v>16</v>
      </c>
      <c r="E93" s="133">
        <v>0</v>
      </c>
      <c r="F93" s="76">
        <f t="shared" si="0"/>
        <v>0.63819444444444406</v>
      </c>
    </row>
    <row r="94" spans="1:9" s="7" customFormat="1" ht="11.45" customHeight="1" x14ac:dyDescent="0.5">
      <c r="A94" s="3">
        <f>A88+0.01</f>
        <v>8.0399999999999991</v>
      </c>
      <c r="B94" s="55" t="s">
        <v>9</v>
      </c>
      <c r="C94" s="97" t="s">
        <v>59</v>
      </c>
      <c r="D94" s="62" t="s">
        <v>11</v>
      </c>
      <c r="E94" s="125">
        <v>2</v>
      </c>
      <c r="F94" s="79">
        <f t="shared" si="0"/>
        <v>0.63819444444444406</v>
      </c>
    </row>
    <row r="95" spans="1:9" ht="12.75" customHeight="1" x14ac:dyDescent="0.5">
      <c r="A95" s="89">
        <f t="shared" ref="A95:A97" si="13">A94+0.01</f>
        <v>8.0499999999999989</v>
      </c>
      <c r="B95" s="6" t="s">
        <v>9</v>
      </c>
      <c r="C95" s="103" t="s">
        <v>60</v>
      </c>
      <c r="D95" s="62" t="s">
        <v>11</v>
      </c>
      <c r="E95" s="125">
        <v>2</v>
      </c>
      <c r="F95" s="79">
        <f t="shared" si="0"/>
        <v>0.63958333333333295</v>
      </c>
    </row>
    <row r="96" spans="1:9" ht="14.25" customHeight="1" x14ac:dyDescent="0.5">
      <c r="A96" s="3">
        <f>A95+0.01</f>
        <v>8.0599999999999987</v>
      </c>
      <c r="B96" s="6" t="s">
        <v>9</v>
      </c>
      <c r="C96" s="103" t="s">
        <v>49</v>
      </c>
      <c r="D96" s="62" t="s">
        <v>16</v>
      </c>
      <c r="E96" s="125">
        <v>5</v>
      </c>
      <c r="F96" s="79">
        <f t="shared" si="0"/>
        <v>0.64097222222222183</v>
      </c>
    </row>
    <row r="97" spans="1:6" ht="13.5" customHeight="1" x14ac:dyDescent="0.5">
      <c r="A97" s="89">
        <f t="shared" si="13"/>
        <v>8.0699999999999985</v>
      </c>
      <c r="B97" s="94" t="s">
        <v>54</v>
      </c>
      <c r="C97" s="104" t="s">
        <v>103</v>
      </c>
      <c r="D97" s="62" t="s">
        <v>6</v>
      </c>
      <c r="E97" s="125">
        <v>5</v>
      </c>
      <c r="F97" s="79">
        <f t="shared" si="0"/>
        <v>0.64444444444444404</v>
      </c>
    </row>
    <row r="98" spans="1:6" ht="15" customHeight="1" x14ac:dyDescent="0.5">
      <c r="A98" s="93"/>
      <c r="B98" s="94"/>
      <c r="C98" s="104"/>
      <c r="D98" s="63"/>
      <c r="E98" s="134"/>
      <c r="F98" s="79">
        <f t="shared" si="0"/>
        <v>0.64791666666666625</v>
      </c>
    </row>
    <row r="99" spans="1:6" ht="11.25" customHeight="1" x14ac:dyDescent="0.5">
      <c r="A99" s="89">
        <v>9</v>
      </c>
      <c r="B99" s="6"/>
      <c r="C99" s="103" t="s">
        <v>88</v>
      </c>
      <c r="D99" s="62" t="s">
        <v>6</v>
      </c>
      <c r="E99" s="125"/>
      <c r="F99" s="79">
        <f t="shared" ref="F99:F101" si="14">F98+TIME(0,E98,0)</f>
        <v>0.64791666666666625</v>
      </c>
    </row>
    <row r="100" spans="1:6" ht="11.25" customHeight="1" x14ac:dyDescent="0.5">
      <c r="A100" s="89">
        <f t="shared" ref="A100" si="15">A99+0.01</f>
        <v>9.01</v>
      </c>
      <c r="B100" s="53"/>
      <c r="C100" s="154" t="s">
        <v>91</v>
      </c>
      <c r="D100" s="155" t="s">
        <v>92</v>
      </c>
      <c r="E100" s="125">
        <v>30</v>
      </c>
      <c r="F100" s="79">
        <f t="shared" si="14"/>
        <v>0.64791666666666625</v>
      </c>
    </row>
    <row r="101" spans="1:6" ht="12" customHeight="1" x14ac:dyDescent="0.5">
      <c r="A101" s="8"/>
      <c r="B101" s="95"/>
      <c r="C101" s="96"/>
      <c r="D101" s="53"/>
      <c r="E101" s="105"/>
      <c r="F101" s="79">
        <f t="shared" si="14"/>
        <v>0.66874999999999962</v>
      </c>
    </row>
    <row r="102" spans="1:6" ht="19.5" customHeight="1" x14ac:dyDescent="0.5">
      <c r="A102" s="98">
        <v>10</v>
      </c>
      <c r="B102" s="99"/>
      <c r="C102" s="100" t="s">
        <v>17</v>
      </c>
      <c r="D102" s="101" t="s">
        <v>6</v>
      </c>
      <c r="E102" s="135">
        <v>0</v>
      </c>
      <c r="F102" s="102">
        <f>TIME(17,0,0)</f>
        <v>0.70833333333333337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2022-07-15T15:04:59Z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