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0104/"/>
    </mc:Choice>
  </mc:AlternateContent>
  <xr:revisionPtr revIDLastSave="46" documentId="8_{84E24951-A703-4286-B16B-A9141FE9B737}" xr6:coauthVersionLast="47" xr6:coauthVersionMax="47" xr10:uidLastSave="{92C15EFA-6AD0-4D0A-969F-178EE1E71EA5}"/>
  <bookViews>
    <workbookView xWindow="-33270" yWindow="450" windowWidth="28155" windowHeight="30585" xr2:uid="{00000000-000D-0000-FFFF-FFFF00000000}"/>
  </bookViews>
  <sheets>
    <sheet name="EC Telecon Tues 4 Jan Agenda" sheetId="1" r:id="rId1"/>
    <sheet name="EC Roster - Vote Calculator" sheetId="2" r:id="rId2"/>
  </sheets>
  <definedNames>
    <definedName name="_xlnm.Print_Area" localSheetId="0">'EC Telecon Tues 4 Jan Agenda'!$A$1:$G$32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F30" i="1" s="1"/>
  <c r="A29" i="1"/>
  <c r="F8" i="1"/>
  <c r="A31" i="1" l="1"/>
  <c r="A32" i="1"/>
  <c r="A28" i="1" l="1"/>
  <c r="A26" i="1"/>
  <c r="A23" i="1"/>
  <c r="A24" i="1" s="1"/>
  <c r="A14" i="1"/>
  <c r="A15" i="1" s="1"/>
  <c r="A16" i="1" s="1"/>
  <c r="A17" i="1" s="1"/>
  <c r="A18" i="1" s="1"/>
  <c r="A19" i="1" s="1"/>
  <c r="A20" i="1" s="1"/>
  <c r="A21" i="1" s="1"/>
  <c r="A9" i="1"/>
  <c r="A10" i="1" s="1"/>
  <c r="A11" i="1" s="1"/>
  <c r="A12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4" i="1" s="1"/>
  <c r="F15" i="1" s="1"/>
  <c r="F16" i="1" s="1"/>
  <c r="F17" i="1" s="1"/>
  <c r="F18" i="1" s="1"/>
  <c r="F19" i="1" l="1"/>
  <c r="F20" i="1" l="1"/>
  <c r="F21" i="1" l="1"/>
  <c r="F22" i="1" s="1"/>
  <c r="F23" i="1" s="1"/>
  <c r="F24" i="1" s="1"/>
  <c r="F25" i="1" s="1"/>
  <c r="F26" i="1" s="1"/>
  <c r="F27" i="1" s="1"/>
  <c r="F28" i="1" s="1"/>
  <c r="F31" i="1" s="1"/>
</calcChain>
</file>

<file path=xl/sharedStrings.xml><?xml version="1.0" encoding="utf-8"?>
<sst xmlns="http://schemas.openxmlformats.org/spreadsheetml/2006/main" count="106" uniqueCount="83">
  <si>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</si>
  <si>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</si>
  <si>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</si>
  <si>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</si>
  <si>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</si>
  <si>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</si>
  <si>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</si>
  <si>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</si>
  <si>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</si>
  <si>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</si>
  <si>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</si>
  <si>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</si>
  <si>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</si>
  <si>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</si>
  <si>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</si>
  <si>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</si>
  <si>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</si>
  <si>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</si>
  <si>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</si>
  <si>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</si>
  <si>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</si>
  <si>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</si>
  <si>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</si>
  <si>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</si>
  <si>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</si>
  <si>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</si>
  <si>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</si>
  <si>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</si>
  <si>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</si>
  <si>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</si>
  <si>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</si>
  <si>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</si>
  <si>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</si>
  <si>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</si>
  <si>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</si>
  <si>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</si>
  <si>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</si>
  <si>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</si>
  <si>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</si>
  <si>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</si>
  <si>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</si>
  <si>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</si>
  <si>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</si>
  <si>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</si>
  <si>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</si>
  <si>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</si>
  <si>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</si>
  <si>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</si>
  <si>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</si>
  <si>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</si>
  <si>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</si>
  <si>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</si>
  <si>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Jay Holcomb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</si>
  <si>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</si>
  <si>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</si>
  <si>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</si>
  <si>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</si>
  <si>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</si>
  <si>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</si>
  <si>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</si>
  <si>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</si>
  <si>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</si>
  <si>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</si>
  <si>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</si>
  <si>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>Tuesday 1900-2100 UTC, 4 Jan 2021</t>
  </si>
  <si>
    <t xml:space="preserve">Future Venue Update </t>
  </si>
  <si>
    <r>
      <t xml:space="preserve">Approve the following minutes
</t>
    </r>
    <r>
      <rPr>
        <b/>
        <sz val="10"/>
        <color rgb="FF000000"/>
        <rFont val="Calibri"/>
        <family val="2"/>
      </rPr>
      <t>•</t>
    </r>
    <r>
      <rPr>
        <b/>
        <sz val="14"/>
        <color rgb="FF000000"/>
        <rFont val="Cambria"/>
        <family val="1"/>
      </rPr>
      <t xml:space="preserve"> </t>
    </r>
    <r>
      <rPr>
        <b/>
        <sz val="10"/>
        <color rgb="FF000000"/>
        <rFont val="Cambria"/>
        <family val="1"/>
      </rPr>
      <t xml:space="preserve">Nov 2021 Plenary 802 EC Closing Meeting - https://mentor.ieee.org/802-ec/dcn/21/ec-21-0216-00-00EC-nov-2021-plenary-802-ec-closing-minutes.pdf
• 07 Dec 2021 Monthly Teleconference Meeting - https://mentor.ieee.org/802-ec/dcn/21/ec-21-0302-00-00EC-07-dec-2021-802-ec-monthly-teleconference-minutes.pdf
M: D'Ambrosia     S: Rosdahl
</t>
    </r>
  </si>
  <si>
    <t>Mar 2022 Plenary Meeting Registration Fees</t>
  </si>
  <si>
    <t>Zimmerman / Rosdahl</t>
  </si>
  <si>
    <t>ME</t>
  </si>
  <si>
    <t>IEEE P802.3df Standards Project Beyond Standards Blog post</t>
  </si>
  <si>
    <t>Law</t>
  </si>
  <si>
    <t xml:space="preserve">Update - EC Action Item Summary
https://mentor.ieee.org/802-ec/dcn/19/ec-19-0085-53-00EC-ec-action-items-ongoing.pdf
</t>
  </si>
  <si>
    <t>R2</t>
  </si>
  <si>
    <t xml:space="preserve">Approve the following minutes
• 14 -16 Dec 2021 802 EC Executive Session Meeting, "2021_1214_EC_Exec_Minutes_Private_R1.pdf"
M: D'Ambrosia     S: Rosdahl
</t>
  </si>
  <si>
    <t>Glenn Parsons</t>
  </si>
  <si>
    <t>Pat Kinney</t>
  </si>
  <si>
    <t>Mar 2022 Plenary Dates</t>
  </si>
  <si>
    <t>Gilb</t>
  </si>
  <si>
    <t>Parsons</t>
  </si>
  <si>
    <t>802 Technical Plenary Reminder - 13 Jan 2022, 9 - 11 am ET</t>
  </si>
  <si>
    <t>14-16 Dec 2021 802 EC Executive Session Meeting Report</t>
  </si>
  <si>
    <t>802 Front Page Web Redesign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</si>
</sst>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b/>
      <sz val="10"/>
      <color rgb="FF000000"/>
      <name val="Calibri"/>
      <family val="2"/>
    </font>
    <font>
      <b/>
      <sz val="14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6" fillId="0" borderId="1" xfId="0" applyNumberFormat="1" applyFont="1" applyFill="1" applyBorder="1" applyAlignment="1" applyProtection="1">
      <alignment horizontal="left" vertical="top" wrapText="1" indent="1"/>
    </xf>
    <xf numFmtId="2" fontId="6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90" zoomScaleNormal="190" zoomScaleSheetLayoutView="110" workbookViewId="0">
      <selection activeCell="E27" sqref="E27"/>
    </sheetView>
  </sheetViews>
  <sheetFormatPr defaultColWidth="8.86328125" defaultRowHeight="12.75" x14ac:dyDescent="0.45"/>
  <cols>
    <col min="1" max="1" width="5.73046875" style="56" customWidth="1"/>
    <col min="2" max="2" width="7.73046875" style="102" customWidth="1"/>
    <col min="3" max="3" width="53" style="56" customWidth="1"/>
    <col min="4" max="4" width="13.59765625" style="56" customWidth="1"/>
    <col min="5" max="5" width="5.265625" style="102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73</v>
      </c>
      <c r="B1" s="50"/>
      <c r="C1" s="51" t="s">
        <v>44</v>
      </c>
      <c r="D1" s="52"/>
      <c r="E1" s="53"/>
      <c r="F1" s="54"/>
    </row>
    <row r="2" spans="1:9" x14ac:dyDescent="0.45">
      <c r="A2" s="57"/>
      <c r="B2" s="112"/>
      <c r="C2" s="130" t="s">
        <v>64</v>
      </c>
      <c r="D2" s="58"/>
      <c r="E2" s="59"/>
      <c r="F2" s="60"/>
    </row>
    <row r="3" spans="1:9" x14ac:dyDescent="0.45">
      <c r="A3" s="61"/>
      <c r="B3" s="62"/>
      <c r="C3" s="63"/>
      <c r="D3" s="58"/>
      <c r="E3" s="59"/>
      <c r="F3" s="60"/>
    </row>
    <row r="4" spans="1:9" ht="25.5" x14ac:dyDescent="0.45">
      <c r="A4" s="64" t="s">
        <v>2</v>
      </c>
      <c r="B4" s="62" t="s">
        <v>3</v>
      </c>
      <c r="C4" s="65" t="s">
        <v>29</v>
      </c>
      <c r="D4" s="58"/>
      <c r="E4" s="59" t="s">
        <v>3</v>
      </c>
      <c r="F4" s="66" t="s">
        <v>3</v>
      </c>
    </row>
    <row r="5" spans="1:9" x14ac:dyDescent="0.45">
      <c r="A5" s="67"/>
      <c r="B5" s="68"/>
      <c r="C5" s="69" t="s">
        <v>4</v>
      </c>
      <c r="D5" s="70"/>
      <c r="E5" s="71"/>
      <c r="F5" s="72"/>
    </row>
    <row r="6" spans="1:9" x14ac:dyDescent="0.45">
      <c r="A6" s="73"/>
      <c r="B6" s="74"/>
      <c r="C6" s="75" t="s">
        <v>5</v>
      </c>
      <c r="D6" s="75"/>
      <c r="E6" s="76"/>
      <c r="F6" s="77"/>
    </row>
    <row r="7" spans="1:9" s="89" customFormat="1" x14ac:dyDescent="0.45">
      <c r="A7" s="107"/>
      <c r="B7" s="108"/>
      <c r="C7" s="109"/>
      <c r="D7" s="109"/>
      <c r="E7" s="84"/>
      <c r="F7" s="110"/>
      <c r="G7" s="111"/>
    </row>
    <row r="8" spans="1:9" x14ac:dyDescent="0.45">
      <c r="A8" s="115">
        <f>1</f>
        <v>1</v>
      </c>
      <c r="B8" s="104"/>
      <c r="C8" s="105" t="s">
        <v>6</v>
      </c>
      <c r="D8" s="80" t="s">
        <v>1</v>
      </c>
      <c r="E8" s="59">
        <v>5</v>
      </c>
      <c r="F8" s="106">
        <f>TIME(14,0,0)</f>
        <v>0.58333333333333337</v>
      </c>
    </row>
    <row r="9" spans="1:9" x14ac:dyDescent="0.45">
      <c r="A9" s="115">
        <f>2</f>
        <v>2</v>
      </c>
      <c r="B9" s="104" t="s">
        <v>7</v>
      </c>
      <c r="C9" s="105" t="s">
        <v>34</v>
      </c>
      <c r="D9" s="80" t="s">
        <v>1</v>
      </c>
      <c r="E9" s="59">
        <v>5</v>
      </c>
      <c r="F9" s="106">
        <f t="shared" ref="F9:F12" si="0">F8+TIME(0,E8,0)</f>
        <v>0.58680555555555558</v>
      </c>
      <c r="G9" s="137"/>
      <c r="H9" s="138"/>
      <c r="I9" s="138"/>
    </row>
    <row r="10" spans="1:9" ht="25.5" x14ac:dyDescent="0.45">
      <c r="A10" s="131">
        <f t="shared" ref="A10:A12" si="1">A9+0.01</f>
        <v>2.0099999999999998</v>
      </c>
      <c r="B10" s="122" t="s">
        <v>8</v>
      </c>
      <c r="C10" s="123" t="s">
        <v>60</v>
      </c>
      <c r="D10" s="124" t="s">
        <v>1</v>
      </c>
      <c r="E10" s="129">
        <v>2</v>
      </c>
      <c r="F10" s="132">
        <f t="shared" si="0"/>
        <v>0.59027777777777779</v>
      </c>
      <c r="G10" s="87"/>
      <c r="H10" s="55"/>
      <c r="I10" s="55"/>
    </row>
    <row r="11" spans="1:9" s="89" customFormat="1" ht="112.9" customHeight="1" x14ac:dyDescent="0.45">
      <c r="A11" s="116">
        <f t="shared" si="1"/>
        <v>2.0199999999999996</v>
      </c>
      <c r="B11" s="117" t="s">
        <v>61</v>
      </c>
      <c r="C11" s="118" t="s">
        <v>66</v>
      </c>
      <c r="D11" s="119" t="s">
        <v>55</v>
      </c>
      <c r="E11" s="128">
        <v>0</v>
      </c>
      <c r="F11" s="120">
        <f t="shared" si="0"/>
        <v>0.59166666666666667</v>
      </c>
      <c r="G11" s="113"/>
      <c r="H11" s="111"/>
      <c r="I11" s="111"/>
    </row>
    <row r="12" spans="1:9" s="89" customFormat="1" ht="51.4" customHeight="1" x14ac:dyDescent="0.45">
      <c r="A12" s="116">
        <f t="shared" si="1"/>
        <v>2.0299999999999994</v>
      </c>
      <c r="B12" s="117" t="s">
        <v>61</v>
      </c>
      <c r="C12" s="118" t="s">
        <v>74</v>
      </c>
      <c r="D12" s="119" t="s">
        <v>55</v>
      </c>
      <c r="E12" s="128">
        <v>0</v>
      </c>
      <c r="F12" s="120">
        <f t="shared" si="0"/>
        <v>0.59166666666666667</v>
      </c>
      <c r="G12" s="113"/>
      <c r="H12" s="111"/>
      <c r="I12" s="111"/>
    </row>
    <row r="13" spans="1:9" s="89" customFormat="1" x14ac:dyDescent="0.45">
      <c r="A13" s="121"/>
      <c r="B13" s="122"/>
      <c r="C13" s="123"/>
      <c r="D13" s="124"/>
      <c r="E13" s="129"/>
      <c r="F13" s="125"/>
      <c r="G13" s="113"/>
      <c r="H13" s="111"/>
      <c r="I13" s="111"/>
    </row>
    <row r="14" spans="1:9" x14ac:dyDescent="0.45">
      <c r="A14" s="115">
        <f>3</f>
        <v>3</v>
      </c>
      <c r="B14" s="79" t="s">
        <v>8</v>
      </c>
      <c r="C14" s="80" t="s">
        <v>9</v>
      </c>
      <c r="D14" s="80" t="s">
        <v>1</v>
      </c>
      <c r="E14" s="59">
        <v>5</v>
      </c>
      <c r="F14" s="106">
        <f>F12+TIME(0,E12,0)</f>
        <v>0.59166666666666667</v>
      </c>
    </row>
    <row r="15" spans="1:9" x14ac:dyDescent="0.45">
      <c r="A15" s="126">
        <f t="shared" ref="A15:A21" si="2">A14+0.01</f>
        <v>3.01</v>
      </c>
      <c r="B15" s="79" t="s">
        <v>7</v>
      </c>
      <c r="C15" s="135" t="s">
        <v>65</v>
      </c>
      <c r="D15" s="80" t="s">
        <v>0</v>
      </c>
      <c r="E15" s="59">
        <v>10</v>
      </c>
      <c r="F15" s="132">
        <f t="shared" ref="F15:F31" si="3">F14+TIME(0,E14,0)</f>
        <v>0.59513888888888888</v>
      </c>
      <c r="G15" s="114"/>
    </row>
    <row r="16" spans="1:9" x14ac:dyDescent="0.45">
      <c r="A16" s="126">
        <f t="shared" si="2"/>
        <v>3.0199999999999996</v>
      </c>
      <c r="B16" s="79" t="s">
        <v>8</v>
      </c>
      <c r="C16" s="135" t="s">
        <v>62</v>
      </c>
      <c r="D16" s="80" t="s">
        <v>63</v>
      </c>
      <c r="E16" s="59">
        <v>10</v>
      </c>
      <c r="F16" s="132">
        <f t="shared" si="3"/>
        <v>0.6020833333333333</v>
      </c>
      <c r="G16" s="114"/>
    </row>
    <row r="17" spans="1:10" ht="25.5" x14ac:dyDescent="0.45">
      <c r="A17" s="126">
        <f t="shared" si="2"/>
        <v>3.0299999999999994</v>
      </c>
      <c r="B17" s="79" t="s">
        <v>7</v>
      </c>
      <c r="C17" s="135" t="s">
        <v>67</v>
      </c>
      <c r="D17" s="80" t="s">
        <v>68</v>
      </c>
      <c r="E17" s="59">
        <v>30</v>
      </c>
      <c r="F17" s="132">
        <f t="shared" si="3"/>
        <v>0.60902777777777772</v>
      </c>
      <c r="G17" s="133"/>
    </row>
    <row r="18" spans="1:10" ht="38.65" customHeight="1" x14ac:dyDescent="0.45">
      <c r="A18" s="126">
        <f t="shared" si="2"/>
        <v>3.0399999999999991</v>
      </c>
      <c r="B18" s="79" t="s">
        <v>57</v>
      </c>
      <c r="C18" s="135" t="s">
        <v>72</v>
      </c>
      <c r="D18" s="80" t="s">
        <v>55</v>
      </c>
      <c r="E18" s="59">
        <v>10</v>
      </c>
      <c r="F18" s="132">
        <f t="shared" si="3"/>
        <v>0.62986111111111109</v>
      </c>
    </row>
    <row r="19" spans="1:10" ht="16.899999999999999" customHeight="1" x14ac:dyDescent="0.45">
      <c r="A19" s="126">
        <f t="shared" si="2"/>
        <v>3.0499999999999989</v>
      </c>
      <c r="B19" s="79" t="s">
        <v>7</v>
      </c>
      <c r="C19" s="135" t="s">
        <v>77</v>
      </c>
      <c r="D19" s="80" t="s">
        <v>78</v>
      </c>
      <c r="E19" s="59">
        <v>10</v>
      </c>
      <c r="F19" s="132">
        <f t="shared" si="3"/>
        <v>0.63680555555555551</v>
      </c>
      <c r="G19" s="134"/>
    </row>
    <row r="20" spans="1:10" ht="16.899999999999999" customHeight="1" x14ac:dyDescent="0.45">
      <c r="A20" s="126">
        <f t="shared" si="2"/>
        <v>3.0599999999999987</v>
      </c>
      <c r="B20" s="79" t="s">
        <v>8</v>
      </c>
      <c r="C20" s="135" t="s">
        <v>80</v>
      </c>
      <c r="D20" s="80" t="s">
        <v>79</v>
      </c>
      <c r="E20" s="59">
        <v>5</v>
      </c>
      <c r="F20" s="132">
        <f t="shared" si="3"/>
        <v>0.64374999999999993</v>
      </c>
      <c r="G20" s="134"/>
    </row>
    <row r="21" spans="1:10" ht="16.899999999999999" customHeight="1" x14ac:dyDescent="0.45">
      <c r="A21" s="126">
        <f t="shared" si="2"/>
        <v>3.0699999999999985</v>
      </c>
      <c r="B21" s="79" t="s">
        <v>8</v>
      </c>
      <c r="C21" s="135" t="s">
        <v>81</v>
      </c>
      <c r="D21" s="80" t="s">
        <v>1</v>
      </c>
      <c r="E21" s="59">
        <v>2</v>
      </c>
      <c r="F21" s="132">
        <f t="shared" si="3"/>
        <v>0.64722222222222214</v>
      </c>
      <c r="G21" s="134"/>
    </row>
    <row r="22" spans="1:10" x14ac:dyDescent="0.45">
      <c r="A22" s="78"/>
      <c r="B22" s="79"/>
      <c r="C22" s="80"/>
      <c r="D22" s="80"/>
      <c r="E22" s="59"/>
      <c r="F22" s="132">
        <f t="shared" si="3"/>
        <v>0.64861111111111103</v>
      </c>
    </row>
    <row r="23" spans="1:10" x14ac:dyDescent="0.45">
      <c r="A23" s="115">
        <f>4</f>
        <v>4</v>
      </c>
      <c r="B23" s="79"/>
      <c r="C23" s="85" t="s">
        <v>58</v>
      </c>
      <c r="D23" s="80"/>
      <c r="E23" s="59"/>
      <c r="F23" s="132">
        <f t="shared" si="3"/>
        <v>0.64861111111111103</v>
      </c>
    </row>
    <row r="24" spans="1:10" x14ac:dyDescent="0.45">
      <c r="A24" s="131">
        <f t="shared" ref="A24" si="4">A23+0.01</f>
        <v>4.01</v>
      </c>
      <c r="B24" s="79" t="s">
        <v>69</v>
      </c>
      <c r="C24" s="136" t="s">
        <v>70</v>
      </c>
      <c r="D24" s="80" t="s">
        <v>71</v>
      </c>
      <c r="E24" s="59">
        <v>3</v>
      </c>
      <c r="F24" s="132">
        <f t="shared" si="3"/>
        <v>0.64861111111111103</v>
      </c>
      <c r="G24" s="133"/>
    </row>
    <row r="25" spans="1:10" x14ac:dyDescent="0.45">
      <c r="A25" s="81"/>
      <c r="B25" s="79"/>
      <c r="C25" s="83"/>
      <c r="D25" s="80"/>
      <c r="E25" s="84"/>
      <c r="F25" s="132">
        <f t="shared" si="3"/>
        <v>0.65069444444444435</v>
      </c>
    </row>
    <row r="26" spans="1:10" s="90" customFormat="1" x14ac:dyDescent="0.45">
      <c r="A26" s="115">
        <f>5</f>
        <v>5</v>
      </c>
      <c r="B26" s="79"/>
      <c r="C26" s="82" t="s">
        <v>45</v>
      </c>
      <c r="D26" s="80"/>
      <c r="E26" s="59"/>
      <c r="F26" s="132">
        <f t="shared" si="3"/>
        <v>0.65069444444444435</v>
      </c>
      <c r="G26" s="88"/>
      <c r="H26" s="86"/>
      <c r="I26" s="88"/>
      <c r="J26" s="88"/>
    </row>
    <row r="27" spans="1:10" x14ac:dyDescent="0.45">
      <c r="A27" s="81"/>
      <c r="B27" s="79"/>
      <c r="C27" s="80"/>
      <c r="D27" s="80"/>
      <c r="E27" s="59"/>
      <c r="F27" s="132">
        <f t="shared" si="3"/>
        <v>0.65069444444444435</v>
      </c>
      <c r="G27" s="88"/>
      <c r="H27" s="88"/>
      <c r="I27" s="88"/>
      <c r="J27" s="88"/>
    </row>
    <row r="28" spans="1:10" x14ac:dyDescent="0.45">
      <c r="A28" s="115">
        <f>6</f>
        <v>6</v>
      </c>
      <c r="B28" s="79"/>
      <c r="C28" s="82" t="s">
        <v>59</v>
      </c>
      <c r="D28" s="80"/>
      <c r="E28" s="59"/>
      <c r="F28" s="132">
        <f t="shared" si="3"/>
        <v>0.65069444444444435</v>
      </c>
      <c r="G28" s="88"/>
      <c r="H28" s="88"/>
      <c r="I28" s="88"/>
      <c r="J28" s="88"/>
    </row>
    <row r="29" spans="1:10" x14ac:dyDescent="0.45">
      <c r="A29" s="131">
        <f t="shared" ref="A29" si="5">A28+0.01</f>
        <v>6.01</v>
      </c>
      <c r="B29" s="79" t="s">
        <v>8</v>
      </c>
      <c r="C29" s="80" t="s">
        <v>82</v>
      </c>
      <c r="D29" s="80" t="s">
        <v>55</v>
      </c>
      <c r="E29" s="59">
        <v>3</v>
      </c>
      <c r="F29" s="132">
        <f t="shared" si="3"/>
        <v>0.65069444444444435</v>
      </c>
      <c r="G29" s="88"/>
      <c r="H29" s="88"/>
      <c r="I29" s="88"/>
      <c r="J29" s="88"/>
    </row>
    <row r="30" spans="1:10" x14ac:dyDescent="0.35">
      <c r="A30" s="78"/>
      <c r="B30" s="79"/>
      <c r="C30" s="91"/>
      <c r="D30" s="92"/>
      <c r="E30" s="93"/>
      <c r="F30" s="132">
        <f t="shared" si="3"/>
        <v>0.65277777777777768</v>
      </c>
      <c r="G30" s="88"/>
      <c r="H30" s="88"/>
      <c r="I30" s="88"/>
      <c r="J30" s="88"/>
    </row>
    <row r="31" spans="1:10" ht="25.5" x14ac:dyDescent="0.45">
      <c r="A31" s="115">
        <f>9</f>
        <v>9</v>
      </c>
      <c r="B31" s="79"/>
      <c r="C31" s="94" t="s">
        <v>31</v>
      </c>
      <c r="D31" s="80" t="s">
        <v>32</v>
      </c>
      <c r="E31" s="95">
        <v>5</v>
      </c>
      <c r="F31" s="132">
        <f t="shared" si="3"/>
        <v>0.65277777777777768</v>
      </c>
      <c r="G31" s="88"/>
      <c r="H31" s="88"/>
      <c r="I31" s="88"/>
      <c r="J31" s="88"/>
    </row>
    <row r="32" spans="1:10" ht="14.45" customHeight="1" thickBot="1" x14ac:dyDescent="0.5">
      <c r="A32" s="127">
        <f>10</f>
        <v>10</v>
      </c>
      <c r="B32" s="96" t="s">
        <v>7</v>
      </c>
      <c r="C32" s="97" t="s">
        <v>35</v>
      </c>
      <c r="D32" s="98" t="s">
        <v>1</v>
      </c>
      <c r="E32" s="99"/>
      <c r="F32" s="100">
        <v>0.66666666666666663</v>
      </c>
      <c r="G32" s="101"/>
      <c r="H32" s="88"/>
    </row>
    <row r="36" spans="3:3" x14ac:dyDescent="0.45">
      <c r="C36" s="103"/>
    </row>
    <row r="37" spans="3:3" x14ac:dyDescent="0.45">
      <c r="C37" s="103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D41" sqref="D41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56</v>
      </c>
      <c r="F2" s="19"/>
      <c r="G2" s="21" t="s">
        <v>50</v>
      </c>
      <c r="H2" s="22" t="s">
        <v>48</v>
      </c>
      <c r="I2" s="23" t="s">
        <v>51</v>
      </c>
    </row>
    <row r="3" spans="1:9" x14ac:dyDescent="0.45">
      <c r="A3">
        <v>1</v>
      </c>
      <c r="B3" s="17" t="s">
        <v>13</v>
      </c>
      <c r="C3" s="18" t="s">
        <v>46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54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75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53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76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52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49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/>
      <c r="H16" s="11"/>
      <c r="I16" s="29"/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/>
      <c r="C18" s="4"/>
      <c r="D18" s="36"/>
      <c r="E18" s="48"/>
      <c r="F18" s="37"/>
      <c r="G18" s="28"/>
      <c r="H18" s="11"/>
      <c r="I18" s="29"/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41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42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43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s="14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4 Jan Agenda</vt:lpstr>
      <vt:lpstr>EC Roster - Vote Calculator</vt:lpstr>
      <vt:lpstr>'EC Telecon Tues 4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2022-01-03T20:18:59Z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