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207/"/>
    </mc:Choice>
  </mc:AlternateContent>
  <xr:revisionPtr revIDLastSave="38" documentId="8_{BEAF9C5D-9FAE-46A1-98E7-628579CD9967}" xr6:coauthVersionLast="47" xr6:coauthVersionMax="47" xr10:uidLastSave="{25683E06-0914-4AEE-80A8-9770E70BB057}"/>
  <bookViews>
    <workbookView xWindow="-18255" yWindow="1005" windowWidth="17475" windowHeight="19995" xr2:uid="{00000000-000D-0000-FFFF-FFFF00000000}"/>
  </bookViews>
  <sheets>
    <sheet name="EC Telecon Tues 07 Dec Agenda" sheetId="1" r:id="rId1"/>
    <sheet name="EC Roster - Vote Calculator" sheetId="2" r:id="rId2"/>
  </sheets>
  <definedNames>
    <definedName name="_xlnm.Print_Area" localSheetId="0">'EC Telecon Tues 07 Dec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0" i="1"/>
  <c r="A24" i="1"/>
  <c r="F8" i="1"/>
  <c r="A26" i="1" l="1"/>
  <c r="A27" i="1"/>
  <c r="A23" i="1" l="1"/>
  <c r="A21" i="1"/>
  <c r="A18" i="1"/>
  <c r="A19" i="1" s="1"/>
  <c r="A12" i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<sst xmlns="http://schemas.openxmlformats.org/spreadsheetml/2006/main" count="86" uniqueCount="66">
  <si>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</si>
  <si>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</si>
  <si>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</si>
  <si>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</si>
  <si>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</si>
  <si>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</si>
  <si>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</si>
  <si>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</si>
  <si>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</si>
  <si>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</si>
  <si>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</si>
  <si>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</si>
  <si>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</si>
  <si>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</si>
  <si>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</si>
  <si>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</si>
  <si>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</si>
  <si>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</si>
  <si>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</si>
  <si>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</si>
  <si>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</si>
  <si>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</si>
  <si>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</si>
  <si>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</si>
  <si>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</si>
  <si>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</si>
  <si>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</si>
  <si>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</si>
  <si>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</si>
  <si>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</si>
  <si>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</si>
  <si>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</si>
  <si>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</si>
  <si>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</si>
  <si>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</si>
  <si>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</si>
  <si>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DRAFT AGENDA  -  IEEE 802 LMSC EXECUTIVE COMMITTEE INTERIM TELECON</t>
  </si>
  <si>
    <t>Reports from WG and SC Chairs</t>
  </si>
  <si>
    <t>Paul Nikolich</t>
  </si>
  <si>
    <t>Tim Godfrey</t>
  </si>
  <si>
    <t>Andrew Myles</t>
  </si>
  <si>
    <t>JTC1 - SC Chair</t>
  </si>
  <si>
    <t>Jay Holcomb</t>
  </si>
  <si>
    <t xml:space="preserve">Dorothy Stanley </t>
  </si>
  <si>
    <t>George Zimmerman</t>
  </si>
  <si>
    <t>Attendance</t>
  </si>
  <si>
    <t>Agenda Items from WG Chairs</t>
  </si>
  <si>
    <t>Other Business</t>
  </si>
  <si>
    <t xml:space="preserve">IEEE-SA Participation / Copyright Policies 
Reference - https://ieee802.org/sapolicies.shtml </t>
  </si>
  <si>
    <t>Pat Kinney</t>
  </si>
  <si>
    <t>Glenn Parsons</t>
  </si>
  <si>
    <t>Tuesday 1900-2100 UTC, 7 Dec 2021</t>
  </si>
  <si>
    <t>Future Venue Update (Mar 22 F2F Plenary Decision)</t>
  </si>
  <si>
    <t>ME</t>
  </si>
  <si>
    <t xml:space="preserve">To Standards Associate Ballot: IEEE P802.3ck 100 Gb/s, 200 Gb/s, and 400 Gb/s Electrical Interfaces </t>
  </si>
  <si>
    <t>Law</t>
  </si>
  <si>
    <t>Straw Poll</t>
  </si>
  <si>
    <t>Motion #2</t>
  </si>
  <si>
    <t>Adam Healey</t>
  </si>
  <si>
    <t>Motion #3</t>
  </si>
  <si>
    <t>Healey</t>
  </si>
  <si>
    <t>Approve updated WG P&amp;P ec-21-0280-03-00EC</t>
  </si>
  <si>
    <t>Gilb</t>
  </si>
  <si>
    <t>Restructuring Ad hoc Status Update</t>
  </si>
  <si>
    <t>Tutorial Date and Format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</si>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</sst>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trike/>
      <sz val="10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167" fontId="14" fillId="0" borderId="0" xfId="0" applyNumberFormat="1" applyFont="1" applyBorder="1" applyAlignment="1">
      <alignment horizontal="left" vertical="top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2" fontId="14" fillId="0" borderId="8" xfId="0" applyNumberFormat="1" applyFont="1" applyBorder="1" applyAlignment="1">
      <alignment horizontal="left" vertical="top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16" fillId="0" borderId="1" xfId="0" applyNumberFormat="1" applyFont="1" applyBorder="1" applyAlignment="1">
      <alignment horizontal="left" vertical="top"/>
    </xf>
    <xf numFmtId="2" fontId="17" fillId="0" borderId="1" xfId="0" applyNumberFormat="1" applyFont="1" applyFill="1" applyBorder="1" applyAlignment="1" applyProtection="1">
      <alignment horizontal="center" vertical="top" wrapText="1"/>
    </xf>
    <xf numFmtId="2" fontId="18" fillId="0" borderId="1" xfId="0" applyNumberFormat="1" applyFont="1" applyFill="1" applyBorder="1" applyAlignment="1" applyProtection="1">
      <alignment horizontal="left" vertical="center" wrapText="1" indent="2"/>
    </xf>
    <xf numFmtId="2" fontId="18" fillId="0" borderId="1" xfId="0" applyNumberFormat="1" applyFont="1" applyFill="1" applyBorder="1" applyAlignment="1" applyProtection="1">
      <alignment horizontal="left" vertical="top" wrapText="1"/>
    </xf>
    <xf numFmtId="1" fontId="18" fillId="4" borderId="1" xfId="0" applyNumberFormat="1" applyFont="1" applyFill="1" applyBorder="1" applyAlignment="1" applyProtection="1">
      <alignment horizontal="center" vertical="top" wrapText="1"/>
    </xf>
    <xf numFmtId="165" fontId="19" fillId="0" borderId="13" xfId="0" applyNumberFormat="1" applyFont="1" applyFill="1" applyBorder="1" applyAlignment="1" applyProtection="1">
      <alignment horizontal="right" vertical="top" wrapText="1"/>
    </xf>
    <xf numFmtId="2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40" zoomScaleNormal="140" zoomScaleSheetLayoutView="110" workbookViewId="0">
      <selection activeCell="C32" sqref="C32"/>
    </sheetView>
  </sheetViews>
  <sheetFormatPr defaultColWidth="8.86328125" defaultRowHeight="12.75" x14ac:dyDescent="0.45"/>
  <cols>
    <col min="1" max="1" width="5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65</v>
      </c>
      <c r="B1" s="50"/>
      <c r="C1" s="51" t="s">
        <v>36</v>
      </c>
      <c r="D1" s="52"/>
      <c r="E1" s="53"/>
      <c r="F1" s="54"/>
    </row>
    <row r="2" spans="1:9" x14ac:dyDescent="0.45">
      <c r="A2" s="57"/>
      <c r="B2" s="112"/>
      <c r="C2" s="124" t="s">
        <v>51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27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TIME(14,0,0)</f>
        <v>0.58333333333333337</v>
      </c>
    </row>
    <row r="9" spans="1:9" x14ac:dyDescent="0.45">
      <c r="A9" s="115">
        <f>2</f>
        <v>2</v>
      </c>
      <c r="B9" s="79" t="s">
        <v>7</v>
      </c>
      <c r="C9" s="105" t="s">
        <v>31</v>
      </c>
      <c r="D9" s="80" t="s">
        <v>1</v>
      </c>
      <c r="E9" s="59">
        <v>5</v>
      </c>
      <c r="F9" s="106">
        <f t="shared" ref="F9:F26" si="0">F8+TIME(0,E8,0)</f>
        <v>0.58680555555555558</v>
      </c>
      <c r="G9" s="140"/>
      <c r="H9" s="141"/>
      <c r="I9" s="141"/>
    </row>
    <row r="10" spans="1:9" ht="25.5" x14ac:dyDescent="0.45">
      <c r="A10" s="125">
        <f t="shared" ref="A10" si="1">A9+0.01</f>
        <v>2.0099999999999998</v>
      </c>
      <c r="B10" s="139" t="s">
        <v>8</v>
      </c>
      <c r="C10" s="118" t="s">
        <v>48</v>
      </c>
      <c r="D10" s="119" t="s">
        <v>1</v>
      </c>
      <c r="E10" s="123">
        <v>2</v>
      </c>
      <c r="F10" s="106">
        <f t="shared" si="0"/>
        <v>0.59027777777777779</v>
      </c>
      <c r="G10" s="87"/>
      <c r="H10" s="55"/>
      <c r="I10" s="55"/>
    </row>
    <row r="11" spans="1:9" s="89" customFormat="1" x14ac:dyDescent="0.45">
      <c r="A11" s="116"/>
      <c r="B11" s="117"/>
      <c r="C11" s="118"/>
      <c r="D11" s="119"/>
      <c r="E11" s="123"/>
      <c r="F11" s="120"/>
      <c r="G11" s="113"/>
      <c r="H11" s="111"/>
      <c r="I11" s="111"/>
    </row>
    <row r="12" spans="1:9" x14ac:dyDescent="0.45">
      <c r="A12" s="115">
        <f>3</f>
        <v>3</v>
      </c>
      <c r="B12" s="79" t="s">
        <v>8</v>
      </c>
      <c r="C12" s="80" t="s">
        <v>9</v>
      </c>
      <c r="D12" s="80" t="s">
        <v>1</v>
      </c>
      <c r="E12" s="59">
        <v>5</v>
      </c>
      <c r="F12" s="106">
        <f>F10+TIME(0,E10,0)</f>
        <v>0.59166666666666667</v>
      </c>
    </row>
    <row r="13" spans="1:9" x14ac:dyDescent="0.45">
      <c r="A13" s="129">
        <v>3.0009999999999999</v>
      </c>
      <c r="B13" s="79" t="s">
        <v>53</v>
      </c>
      <c r="C13" s="80" t="s">
        <v>61</v>
      </c>
      <c r="D13" s="80" t="s">
        <v>62</v>
      </c>
      <c r="E13" s="59">
        <v>5</v>
      </c>
      <c r="F13" s="106">
        <f t="shared" si="0"/>
        <v>0.59513888888888888</v>
      </c>
      <c r="G13" s="128"/>
    </row>
    <row r="14" spans="1:9" ht="25.5" x14ac:dyDescent="0.45">
      <c r="A14" s="129">
        <v>3.0019999999999998</v>
      </c>
      <c r="B14" s="79" t="s">
        <v>53</v>
      </c>
      <c r="C14" s="130" t="s">
        <v>54</v>
      </c>
      <c r="D14" s="80" t="s">
        <v>60</v>
      </c>
      <c r="E14" s="84">
        <v>5</v>
      </c>
      <c r="F14" s="106">
        <f t="shared" si="0"/>
        <v>0.59861111111111109</v>
      </c>
      <c r="G14" s="128"/>
    </row>
    <row r="15" spans="1:9" x14ac:dyDescent="0.45">
      <c r="A15" s="121">
        <f t="shared" ref="A15" si="2">A12+0.01</f>
        <v>3.01</v>
      </c>
      <c r="B15" s="79" t="s">
        <v>7</v>
      </c>
      <c r="C15" s="80" t="s">
        <v>52</v>
      </c>
      <c r="D15" s="80" t="s">
        <v>0</v>
      </c>
      <c r="E15" s="59">
        <v>30</v>
      </c>
      <c r="F15" s="106">
        <f t="shared" si="0"/>
        <v>0.6020833333333333</v>
      </c>
      <c r="G15" s="114"/>
    </row>
    <row r="16" spans="1:9" x14ac:dyDescent="0.45">
      <c r="A16" s="131">
        <v>3.02</v>
      </c>
      <c r="B16" s="79" t="s">
        <v>8</v>
      </c>
      <c r="C16" s="80" t="s">
        <v>63</v>
      </c>
      <c r="D16" s="80" t="s">
        <v>1</v>
      </c>
      <c r="E16" s="59">
        <v>5</v>
      </c>
      <c r="F16" s="106">
        <f t="shared" si="0"/>
        <v>0.62291666666666667</v>
      </c>
      <c r="G16" s="128"/>
    </row>
    <row r="17" spans="1:10" x14ac:dyDescent="0.45">
      <c r="A17" s="78"/>
      <c r="B17" s="79"/>
      <c r="C17" s="80"/>
      <c r="D17" s="80"/>
      <c r="E17" s="59"/>
      <c r="F17" s="106">
        <f t="shared" si="0"/>
        <v>0.62638888888888888</v>
      </c>
    </row>
    <row r="18" spans="1:10" x14ac:dyDescent="0.45">
      <c r="A18" s="115">
        <f>4</f>
        <v>4</v>
      </c>
      <c r="B18" s="79"/>
      <c r="C18" s="85" t="s">
        <v>46</v>
      </c>
      <c r="D18" s="80"/>
      <c r="E18" s="59"/>
      <c r="F18" s="106">
        <f t="shared" si="0"/>
        <v>0.62638888888888888</v>
      </c>
    </row>
    <row r="19" spans="1:10" ht="25.5" x14ac:dyDescent="0.45">
      <c r="A19" s="133">
        <f t="shared" ref="A19" si="3">A18+0.01</f>
        <v>4.01</v>
      </c>
      <c r="B19" s="134" t="s">
        <v>53</v>
      </c>
      <c r="C19" s="135" t="s">
        <v>54</v>
      </c>
      <c r="D19" s="136" t="s">
        <v>55</v>
      </c>
      <c r="E19" s="137"/>
      <c r="F19" s="138">
        <f t="shared" si="0"/>
        <v>0.62638888888888888</v>
      </c>
    </row>
    <row r="20" spans="1:10" x14ac:dyDescent="0.45">
      <c r="A20" s="127"/>
      <c r="B20" s="79"/>
      <c r="C20" s="83"/>
      <c r="D20" s="80"/>
      <c r="E20" s="84"/>
      <c r="F20" s="106">
        <f t="shared" si="0"/>
        <v>0.62638888888888888</v>
      </c>
      <c r="G20" s="126"/>
    </row>
    <row r="21" spans="1:10" s="90" customFormat="1" x14ac:dyDescent="0.45">
      <c r="A21" s="115">
        <f>5</f>
        <v>5</v>
      </c>
      <c r="B21" s="79"/>
      <c r="C21" s="82" t="s">
        <v>37</v>
      </c>
      <c r="D21" s="80"/>
      <c r="E21" s="59"/>
      <c r="F21" s="106">
        <f t="shared" si="0"/>
        <v>0.62638888888888888</v>
      </c>
      <c r="G21" s="88"/>
      <c r="H21" s="86"/>
      <c r="I21" s="88"/>
      <c r="J21" s="88"/>
    </row>
    <row r="22" spans="1:10" x14ac:dyDescent="0.45">
      <c r="A22" s="81"/>
      <c r="B22" s="79"/>
      <c r="C22" s="80"/>
      <c r="D22" s="80"/>
      <c r="E22" s="59"/>
      <c r="F22" s="106">
        <f t="shared" si="0"/>
        <v>0.62638888888888888</v>
      </c>
      <c r="G22" s="88"/>
      <c r="H22" s="88"/>
      <c r="I22" s="88"/>
      <c r="J22" s="88"/>
    </row>
    <row r="23" spans="1:10" x14ac:dyDescent="0.45">
      <c r="A23" s="115">
        <f>6</f>
        <v>6</v>
      </c>
      <c r="B23" s="79"/>
      <c r="C23" s="82" t="s">
        <v>47</v>
      </c>
      <c r="D23" s="80"/>
      <c r="E23" s="59"/>
      <c r="F23" s="106">
        <f t="shared" si="0"/>
        <v>0.62638888888888888</v>
      </c>
      <c r="G23" s="88"/>
      <c r="H23" s="88"/>
      <c r="I23" s="88"/>
      <c r="J23" s="88"/>
    </row>
    <row r="24" spans="1:10" x14ac:dyDescent="0.45">
      <c r="A24" s="121">
        <f>A23+0.01</f>
        <v>6.01</v>
      </c>
      <c r="B24" s="79" t="s">
        <v>7</v>
      </c>
      <c r="C24" s="132" t="s">
        <v>64</v>
      </c>
      <c r="D24" s="80" t="s">
        <v>0</v>
      </c>
      <c r="E24" s="59"/>
      <c r="F24" s="106">
        <f t="shared" si="0"/>
        <v>0.62638888888888888</v>
      </c>
      <c r="G24" s="88"/>
      <c r="H24" s="88"/>
      <c r="I24" s="88"/>
      <c r="J24" s="88"/>
    </row>
    <row r="25" spans="1:10" x14ac:dyDescent="0.35">
      <c r="A25" s="78"/>
      <c r="B25" s="79"/>
      <c r="C25" s="91"/>
      <c r="D25" s="92"/>
      <c r="E25" s="93"/>
      <c r="F25" s="106">
        <f t="shared" si="0"/>
        <v>0.62638888888888888</v>
      </c>
      <c r="G25" s="88"/>
      <c r="H25" s="88"/>
      <c r="I25" s="88"/>
      <c r="J25" s="88"/>
    </row>
    <row r="26" spans="1:10" ht="25.5" x14ac:dyDescent="0.45">
      <c r="A26" s="115">
        <f>9</f>
        <v>9</v>
      </c>
      <c r="B26" s="79"/>
      <c r="C26" s="94" t="s">
        <v>29</v>
      </c>
      <c r="D26" s="80" t="s">
        <v>30</v>
      </c>
      <c r="E26" s="95">
        <v>5</v>
      </c>
      <c r="F26" s="106">
        <f t="shared" si="0"/>
        <v>0.62638888888888888</v>
      </c>
      <c r="G26" s="88"/>
      <c r="H26" s="88"/>
      <c r="I26" s="88"/>
      <c r="J26" s="88"/>
    </row>
    <row r="27" spans="1:10" ht="14.45" customHeight="1" thickBot="1" x14ac:dyDescent="0.5">
      <c r="A27" s="122">
        <f>10</f>
        <v>10</v>
      </c>
      <c r="B27" s="96" t="s">
        <v>7</v>
      </c>
      <c r="C27" s="97" t="s">
        <v>32</v>
      </c>
      <c r="D27" s="98" t="s">
        <v>1</v>
      </c>
      <c r="E27" s="99"/>
      <c r="F27" s="100">
        <v>0.66666666666666663</v>
      </c>
      <c r="G27" s="101"/>
      <c r="H27" s="88"/>
    </row>
    <row r="31" spans="1:10" x14ac:dyDescent="0.45">
      <c r="C31" s="103"/>
    </row>
    <row r="32" spans="1:10" x14ac:dyDescent="0.45">
      <c r="C32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M14" sqref="M14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45</v>
      </c>
      <c r="F2" s="19"/>
      <c r="G2" s="21" t="s">
        <v>56</v>
      </c>
      <c r="H2" s="22" t="s">
        <v>57</v>
      </c>
      <c r="I2" s="23" t="s">
        <v>59</v>
      </c>
    </row>
    <row r="3" spans="1:9" x14ac:dyDescent="0.45">
      <c r="A3">
        <v>1</v>
      </c>
      <c r="B3" s="17" t="s">
        <v>13</v>
      </c>
      <c r="C3" s="18" t="s">
        <v>38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21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28</v>
      </c>
      <c r="C8" s="2" t="s">
        <v>44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50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58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43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49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42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23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39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24</v>
      </c>
      <c r="C16" s="2" t="s">
        <v>25</v>
      </c>
      <c r="D16" s="35" t="s">
        <v>22</v>
      </c>
      <c r="E16" s="47"/>
      <c r="F16" s="37"/>
      <c r="G16" s="28"/>
      <c r="H16" s="11"/>
      <c r="I16" s="29"/>
    </row>
    <row r="17" spans="1:9" ht="18" customHeight="1" x14ac:dyDescent="0.45">
      <c r="A17">
        <v>17</v>
      </c>
      <c r="B17" s="1" t="s">
        <v>24</v>
      </c>
      <c r="C17" s="2" t="s">
        <v>20</v>
      </c>
      <c r="D17" s="35" t="s">
        <v>22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41</v>
      </c>
      <c r="C18" s="4" t="s">
        <v>40</v>
      </c>
      <c r="D18" s="36" t="s">
        <v>22</v>
      </c>
      <c r="E18" s="48"/>
      <c r="F18" s="37"/>
      <c r="G18" s="28"/>
      <c r="H18" s="11"/>
      <c r="I18" s="29"/>
    </row>
    <row r="19" spans="1:9" ht="38.25" customHeight="1" thickTop="1" thickBot="1" x14ac:dyDescent="0.5">
      <c r="B19" s="41"/>
      <c r="C19" s="16" t="s">
        <v>26</v>
      </c>
      <c r="D19" s="45">
        <f>SUM(D3:D18)</f>
        <v>13</v>
      </c>
      <c r="E19" s="42">
        <f>SUM(E3:E18)</f>
        <v>0</v>
      </c>
      <c r="F19" s="8" t="s">
        <v>33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34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35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3" spans="1:9" x14ac:dyDescent="0.45">
      <c r="B23" s="14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/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Dec Agenda</vt:lpstr>
      <vt:lpstr>EC Roster - Vote Calculator</vt:lpstr>
      <vt:lpstr>'EC Telecon Tues 07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2021-12-08T20:42:34Z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