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207/"/>
    </mc:Choice>
  </mc:AlternateContent>
  <xr:revisionPtr revIDLastSave="12" documentId="8_{CAA53D43-51F8-4860-8A3C-A76DC1338539}" xr6:coauthVersionLast="47" xr6:coauthVersionMax="47" xr10:uidLastSave="{B9CACE35-7E97-4E73-90CE-A92F3BF797C9}"/>
  <bookViews>
    <workbookView xWindow="-27750" yWindow="1545" windowWidth="16965" windowHeight="24210" xr2:uid="{00000000-000D-0000-FFFF-FFFF00000000}"/>
  </bookViews>
  <sheets>
    <sheet name="EC Telecon Tues 07 Dec Agenda" sheetId="1" r:id="rId1"/>
    <sheet name="EC Roster - Vote Calculator" sheetId="2" r:id="rId2"/>
  </sheets>
  <definedNames>
    <definedName name="_xlnm.Print_Area" localSheetId="0">'EC Telecon Tues 07 Dec Agenda'!$A$1:$G$23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8" i="1"/>
  <c r="A22" i="1" l="1"/>
  <c r="A23" i="1"/>
  <c r="A20" i="1" l="1"/>
  <c r="A18" i="1"/>
  <c r="A15" i="1"/>
  <c r="A16" i="1" s="1"/>
  <c r="A12" i="1"/>
  <c r="A13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0" i="1"/>
  <c r="F15" i="1" l="1"/>
  <c r="F16" i="1" s="1"/>
  <c r="F18" i="1" s="1"/>
  <c r="F19" i="1" s="1"/>
  <c r="F20" i="1" s="1"/>
  <c r="F21" i="1" s="1"/>
  <c r="F22" i="1" s="1"/>
</calcChain>
</file>

<file path=xl/sharedStrings.xml><?xml version="1.0" encoding="utf-8"?>
<sst xmlns="http://schemas.openxmlformats.org/spreadsheetml/2006/main" count="80" uniqueCount="62">
  <si>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</si>
  <si>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</si>
  <si>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</si>
  <si>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</si>
  <si>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</si>
  <si>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</si>
  <si>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</si>
  <si>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</si>
  <si>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</si>
  <si>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</si>
  <si>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</si>
  <si>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</si>
  <si>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</si>
  <si>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</si>
  <si>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</si>
  <si>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</si>
  <si>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</si>
  <si>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</si>
  <si>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</si>
  <si>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</si>
  <si>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</si>
  <si>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</si>
  <si>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</si>
  <si>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</si>
  <si>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</si>
  <si>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</si>
  <si>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</si>
  <si>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</si>
  <si>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</si>
  <si>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</si>
  <si>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</si>
  <si>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</si>
  <si>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</si>
  <si>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</si>
  <si>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</si>
  <si>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</si>
  <si>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</si>
  <si>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</si>
  <si>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</si>
  <si>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</si>
  <si>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</si>
  <si>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</si>
  <si>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</si>
  <si>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</si>
  <si>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</si>
  <si>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</si>
  <si>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</si>
  <si>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</si>
  <si>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</si>
  <si>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</si>
  <si>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Attendance</t>
  </si>
  <si>
    <t>Agenda Items from WG Chairs</t>
  </si>
  <si>
    <t>Other Business</t>
  </si>
  <si>
    <t xml:space="preserve">IEEE-SA Participation / Copyright Policies 
Reference - https://ieee802.org/sapolicies.shtml </t>
  </si>
  <si>
    <t>Pat Kinney</t>
  </si>
  <si>
    <t>Glenn Parsons</t>
  </si>
  <si>
    <t>Tuesday 1900-2100 UTC, 7 Dec 2021</t>
  </si>
  <si>
    <t>Future Venue Update (Mar 22 F2F Plenary Decision)</t>
  </si>
  <si>
    <t>R1</t>
  </si>
  <si>
    <t>ME</t>
  </si>
  <si>
    <t xml:space="preserve">To Standards Associate Ballot: IEEE P802.3ck 100 Gb/s, 200 Gb/s, and 400 Gb/s Electrical Interfaces </t>
  </si>
  <si>
    <t>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</si>
</sst>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0" zoomScaleNormal="140" zoomScaleSheetLayoutView="110" workbookViewId="0">
      <selection activeCell="C37" sqref="C37"/>
    </sheetView>
  </sheetViews>
  <sheetFormatPr defaultColWidth="8.86328125" defaultRowHeight="12.75" x14ac:dyDescent="0.45"/>
  <cols>
    <col min="1" max="1" width="4.5976562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58</v>
      </c>
      <c r="B1" s="50"/>
      <c r="C1" s="51" t="s">
        <v>38</v>
      </c>
      <c r="D1" s="52"/>
      <c r="E1" s="53"/>
      <c r="F1" s="54"/>
    </row>
    <row r="2" spans="1:9" x14ac:dyDescent="0.45">
      <c r="A2" s="57"/>
      <c r="B2" s="112"/>
      <c r="C2" s="124" t="s">
        <v>56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28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TIME(14,0,0)</f>
        <v>0.58333333333333337</v>
      </c>
    </row>
    <row r="9" spans="1:9" x14ac:dyDescent="0.45">
      <c r="A9" s="115">
        <f>2</f>
        <v>2</v>
      </c>
      <c r="B9" s="104" t="s">
        <v>7</v>
      </c>
      <c r="C9" s="105" t="s">
        <v>32</v>
      </c>
      <c r="D9" s="80" t="s">
        <v>1</v>
      </c>
      <c r="E9" s="59">
        <v>5</v>
      </c>
      <c r="F9" s="106">
        <f t="shared" ref="F9:F22" si="0">F8+TIME(0,E8,0)</f>
        <v>0.58680555555555558</v>
      </c>
      <c r="G9" s="128"/>
      <c r="H9" s="129"/>
      <c r="I9" s="129"/>
    </row>
    <row r="10" spans="1:9" ht="25.5" x14ac:dyDescent="0.45">
      <c r="A10" s="125">
        <f t="shared" ref="A10" si="1">A9+0.01</f>
        <v>2.0099999999999998</v>
      </c>
      <c r="B10" s="117" t="s">
        <v>8</v>
      </c>
      <c r="C10" s="118" t="s">
        <v>53</v>
      </c>
      <c r="D10" s="119" t="s">
        <v>1</v>
      </c>
      <c r="E10" s="123">
        <v>2</v>
      </c>
      <c r="F10" s="126">
        <f t="shared" si="0"/>
        <v>0.59027777777777779</v>
      </c>
      <c r="G10" s="87"/>
      <c r="H10" s="55"/>
      <c r="I10" s="55"/>
    </row>
    <row r="11" spans="1:9" s="89" customFormat="1" x14ac:dyDescent="0.45">
      <c r="A11" s="116"/>
      <c r="B11" s="117"/>
      <c r="C11" s="118"/>
      <c r="D11" s="119"/>
      <c r="E11" s="123"/>
      <c r="F11" s="120"/>
      <c r="G11" s="113"/>
      <c r="H11" s="111"/>
      <c r="I11" s="111"/>
    </row>
    <row r="12" spans="1:9" x14ac:dyDescent="0.45">
      <c r="A12" s="115">
        <f>3</f>
        <v>3</v>
      </c>
      <c r="B12" s="79" t="s">
        <v>8</v>
      </c>
      <c r="C12" s="80" t="s">
        <v>9</v>
      </c>
      <c r="D12" s="80" t="s">
        <v>1</v>
      </c>
      <c r="E12" s="59">
        <v>5</v>
      </c>
      <c r="F12" s="106">
        <f>F9+TIME(0,E9,0)</f>
        <v>0.59027777777777779</v>
      </c>
    </row>
    <row r="13" spans="1:9" x14ac:dyDescent="0.45">
      <c r="A13" s="121">
        <f t="shared" ref="A13" si="2">A12+0.01</f>
        <v>3.01</v>
      </c>
      <c r="B13" s="79" t="s">
        <v>7</v>
      </c>
      <c r="C13" s="80" t="s">
        <v>57</v>
      </c>
      <c r="D13" s="80" t="s">
        <v>0</v>
      </c>
      <c r="E13" s="59">
        <v>30</v>
      </c>
      <c r="F13" s="106">
        <f t="shared" si="0"/>
        <v>0.59375</v>
      </c>
      <c r="G13" s="114"/>
    </row>
    <row r="14" spans="1:9" x14ac:dyDescent="0.45">
      <c r="A14" s="78"/>
      <c r="B14" s="79"/>
      <c r="C14" s="80"/>
      <c r="D14" s="80"/>
      <c r="E14" s="59"/>
      <c r="F14" s="106">
        <f t="shared" si="0"/>
        <v>0.61458333333333337</v>
      </c>
    </row>
    <row r="15" spans="1:9" x14ac:dyDescent="0.45">
      <c r="A15" s="115">
        <f>4</f>
        <v>4</v>
      </c>
      <c r="B15" s="79"/>
      <c r="C15" s="85" t="s">
        <v>51</v>
      </c>
      <c r="D15" s="80"/>
      <c r="E15" s="59"/>
      <c r="F15" s="106">
        <f t="shared" si="0"/>
        <v>0.61458333333333337</v>
      </c>
    </row>
    <row r="16" spans="1:9" ht="25.5" x14ac:dyDescent="0.45">
      <c r="A16" s="121">
        <f t="shared" ref="A16" si="3">A15+0.01</f>
        <v>4.01</v>
      </c>
      <c r="B16" s="79" t="s">
        <v>59</v>
      </c>
      <c r="C16" s="83" t="s">
        <v>60</v>
      </c>
      <c r="D16" s="80" t="s">
        <v>61</v>
      </c>
      <c r="E16" s="84">
        <v>5</v>
      </c>
      <c r="F16" s="106">
        <f t="shared" si="0"/>
        <v>0.61458333333333337</v>
      </c>
    </row>
    <row r="17" spans="1:10" x14ac:dyDescent="0.45">
      <c r="A17" s="130"/>
      <c r="B17" s="79"/>
      <c r="C17" s="83"/>
      <c r="D17" s="80"/>
      <c r="E17" s="84"/>
      <c r="F17" s="106"/>
      <c r="G17" s="127"/>
    </row>
    <row r="18" spans="1:10" s="90" customFormat="1" x14ac:dyDescent="0.45">
      <c r="A18" s="115">
        <f>5</f>
        <v>5</v>
      </c>
      <c r="B18" s="79"/>
      <c r="C18" s="82" t="s">
        <v>39</v>
      </c>
      <c r="D18" s="80"/>
      <c r="E18" s="59"/>
      <c r="F18" s="106">
        <f>F16+TIME(0,E16,0)</f>
        <v>0.61805555555555558</v>
      </c>
      <c r="G18" s="88"/>
      <c r="H18" s="86"/>
      <c r="I18" s="88"/>
      <c r="J18" s="88"/>
    </row>
    <row r="19" spans="1:10" x14ac:dyDescent="0.45">
      <c r="A19" s="81"/>
      <c r="B19" s="79"/>
      <c r="C19" s="80"/>
      <c r="D19" s="80"/>
      <c r="E19" s="59"/>
      <c r="F19" s="106">
        <f t="shared" si="0"/>
        <v>0.61805555555555558</v>
      </c>
      <c r="G19" s="88"/>
      <c r="H19" s="88"/>
      <c r="I19" s="88"/>
      <c r="J19" s="88"/>
    </row>
    <row r="20" spans="1:10" x14ac:dyDescent="0.45">
      <c r="A20" s="115">
        <f>6</f>
        <v>6</v>
      </c>
      <c r="B20" s="79"/>
      <c r="C20" s="82" t="s">
        <v>52</v>
      </c>
      <c r="D20" s="80"/>
      <c r="E20" s="59"/>
      <c r="F20" s="106">
        <f t="shared" si="0"/>
        <v>0.61805555555555558</v>
      </c>
      <c r="G20" s="88"/>
      <c r="H20" s="88"/>
      <c r="I20" s="88"/>
      <c r="J20" s="88"/>
    </row>
    <row r="21" spans="1:10" x14ac:dyDescent="0.35">
      <c r="A21" s="78"/>
      <c r="B21" s="79"/>
      <c r="C21" s="91"/>
      <c r="D21" s="92"/>
      <c r="E21" s="93"/>
      <c r="F21" s="106">
        <f t="shared" si="0"/>
        <v>0.61805555555555558</v>
      </c>
      <c r="G21" s="88"/>
      <c r="H21" s="88"/>
      <c r="I21" s="88"/>
      <c r="J21" s="88"/>
    </row>
    <row r="22" spans="1:10" ht="25.5" x14ac:dyDescent="0.45">
      <c r="A22" s="115">
        <f>9</f>
        <v>9</v>
      </c>
      <c r="B22" s="79"/>
      <c r="C22" s="94" t="s">
        <v>30</v>
      </c>
      <c r="D22" s="80" t="s">
        <v>31</v>
      </c>
      <c r="E22" s="95">
        <v>5</v>
      </c>
      <c r="F22" s="106">
        <f t="shared" si="0"/>
        <v>0.61805555555555558</v>
      </c>
      <c r="G22" s="88"/>
      <c r="H22" s="88"/>
      <c r="I22" s="88"/>
      <c r="J22" s="88"/>
    </row>
    <row r="23" spans="1:10" ht="14.45" customHeight="1" thickBot="1" x14ac:dyDescent="0.5">
      <c r="A23" s="122">
        <f>10</f>
        <v>10</v>
      </c>
      <c r="B23" s="96" t="s">
        <v>7</v>
      </c>
      <c r="C23" s="97" t="s">
        <v>33</v>
      </c>
      <c r="D23" s="98" t="s">
        <v>1</v>
      </c>
      <c r="E23" s="99"/>
      <c r="F23" s="100">
        <v>0.66666666666666663</v>
      </c>
      <c r="G23" s="101"/>
      <c r="H23" s="88"/>
    </row>
    <row r="27" spans="1:10" x14ac:dyDescent="0.45">
      <c r="C27" s="103"/>
    </row>
    <row r="28" spans="1:10" x14ac:dyDescent="0.45">
      <c r="C28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A22" sqref="A22:XFD34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50</v>
      </c>
      <c r="F2" s="19"/>
      <c r="G2" s="21" t="s">
        <v>43</v>
      </c>
      <c r="H2" s="22" t="s">
        <v>41</v>
      </c>
      <c r="I2" s="23" t="s">
        <v>44</v>
      </c>
    </row>
    <row r="3" spans="1:9" x14ac:dyDescent="0.45">
      <c r="A3">
        <v>1</v>
      </c>
      <c r="B3" s="17" t="s">
        <v>13</v>
      </c>
      <c r="C3" s="18" t="s">
        <v>40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29</v>
      </c>
      <c r="C8" s="2" t="s">
        <v>49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55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48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54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47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42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37</v>
      </c>
      <c r="H16" s="11" t="s">
        <v>37</v>
      </c>
      <c r="I16" s="29" t="s">
        <v>37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6" t="s">
        <v>23</v>
      </c>
      <c r="E18" s="48"/>
      <c r="F18" s="37"/>
      <c r="G18" s="28" t="s">
        <v>37</v>
      </c>
      <c r="H18" s="11" t="s">
        <v>37</v>
      </c>
      <c r="I18" s="29" t="s">
        <v>37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34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35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36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s="14"/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Dec Agenda</vt:lpstr>
      <vt:lpstr>EC Roster - Vote Calculator</vt:lpstr>
      <vt:lpstr>'EC Telecon Tues 07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2021-12-03T15:40:38Z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