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1_11/"/>
    </mc:Choice>
  </mc:AlternateContent>
  <xr:revisionPtr revIDLastSave="2" documentId="8_{097D93B1-5230-46D8-81E4-8E40624B46C5}" xr6:coauthVersionLast="47" xr6:coauthVersionMax="47" xr10:uidLastSave="{088C90A1-E6FC-47E8-B2C9-47A1B97AEDA5}"/>
  <bookViews>
    <workbookView xWindow="-98" yWindow="-98" windowWidth="28996" windowHeight="15796" xr2:uid="{00000000-000D-0000-FFFF-FFFF00000000}"/>
  </bookViews>
  <sheets>
    <sheet name="EC_Closing_Agenda" sheetId="1" r:id="rId1"/>
  </sheets>
  <definedNames>
    <definedName name="_xlnm.Print_Area" localSheetId="0">EC_Closing_Agenda!$A$1:$F$113</definedName>
    <definedName name="Print_Area_MI">EC_Closing_Agenda!$A$1:$E$27</definedName>
    <definedName name="PRINT_AREA_MI_1">EC_Closing_Agenda!$A$1:$E$27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2" i="1" l="1"/>
  <c r="A43" i="1"/>
  <c r="A44" i="1" s="1"/>
  <c r="A45" i="1" s="1"/>
  <c r="A46" i="1"/>
  <c r="A47" i="1"/>
  <c r="F109" i="1"/>
  <c r="A52" i="1" l="1"/>
  <c r="A53" i="1" s="1"/>
  <c r="A54" i="1" s="1"/>
  <c r="A55" i="1"/>
  <c r="A56" i="1" s="1"/>
  <c r="A57" i="1" s="1"/>
  <c r="F8" i="1"/>
  <c r="A86" i="1" l="1"/>
  <c r="F9" i="1" l="1"/>
  <c r="A28" i="1"/>
  <c r="A29" i="1" s="1"/>
  <c r="A30" i="1" s="1"/>
  <c r="A31" i="1" s="1"/>
  <c r="A87" i="1"/>
  <c r="A64" i="1"/>
  <c r="A65" i="1" s="1"/>
  <c r="A15" i="1"/>
  <c r="A13" i="1"/>
  <c r="A9" i="1"/>
  <c r="A10" i="1" s="1"/>
  <c r="A11" i="1" s="1"/>
  <c r="A8" i="1"/>
  <c r="A18" i="1" l="1"/>
  <c r="A19" i="1" s="1"/>
  <c r="A20" i="1" s="1"/>
  <c r="A21" i="1" s="1"/>
  <c r="A22" i="1" s="1"/>
  <c r="A23" i="1" s="1"/>
  <c r="A16" i="1"/>
  <c r="A17" i="1" s="1"/>
  <c r="A77" i="1"/>
  <c r="A66" i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58" i="1"/>
  <c r="A59" i="1" s="1"/>
  <c r="A60" i="1" s="1"/>
  <c r="A61" i="1" s="1"/>
  <c r="F10" i="1"/>
  <c r="A32" i="1"/>
  <c r="A33" i="1" s="1"/>
  <c r="A34" i="1" s="1"/>
  <c r="A35" i="1" s="1"/>
  <c r="A36" i="1" s="1"/>
  <c r="A37" i="1" s="1"/>
  <c r="A38" i="1" s="1"/>
  <c r="A39" i="1" s="1"/>
  <c r="A92" i="1"/>
  <c r="A100" i="1" s="1"/>
  <c r="A101" i="1" s="1"/>
  <c r="A88" i="1"/>
  <c r="A89" i="1" s="1"/>
  <c r="A90" i="1" s="1"/>
  <c r="A91" i="1" s="1"/>
  <c r="A102" i="1" l="1"/>
  <c r="A103" i="1" s="1"/>
  <c r="A104" i="1" s="1"/>
  <c r="A105" i="1" s="1"/>
  <c r="A79" i="1"/>
  <c r="A80" i="1" s="1"/>
  <c r="A81" i="1" s="1"/>
  <c r="A82" i="1" s="1"/>
  <c r="A83" i="1" s="1"/>
  <c r="A78" i="1"/>
  <c r="A40" i="1"/>
  <c r="F11" i="1"/>
  <c r="F12" i="1" s="1"/>
  <c r="F13" i="1" s="1"/>
  <c r="F14" i="1" s="1"/>
  <c r="F15" i="1" s="1"/>
  <c r="A93" i="1"/>
  <c r="A96" i="1" s="1"/>
  <c r="F16" i="1" l="1"/>
  <c r="F17" i="1" s="1"/>
  <c r="F18" i="1" s="1"/>
  <c r="F19" i="1" s="1"/>
  <c r="F20" i="1" s="1"/>
  <c r="F21" i="1" s="1"/>
  <c r="F22" i="1" s="1"/>
  <c r="A48" i="1"/>
  <c r="A41" i="1"/>
  <c r="A97" i="1"/>
  <c r="A98" i="1" s="1"/>
  <c r="A99" i="1" s="1"/>
  <c r="F23" i="1" l="1"/>
  <c r="F24" i="1" s="1"/>
  <c r="F25" i="1" l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l="1"/>
  <c r="F42" i="1" l="1"/>
  <c r="F43" i="1" s="1"/>
  <c r="F44" i="1" s="1"/>
  <c r="F45" i="1" s="1"/>
  <c r="F46" i="1" s="1"/>
  <c r="F47" i="1" s="1"/>
  <c r="F48" i="1" s="1"/>
  <c r="F49" i="1" s="1"/>
  <c r="F50" i="1" s="1"/>
  <c r="F51" i="1" l="1"/>
  <c r="F52" i="1" s="1"/>
  <c r="F53" i="1" s="1"/>
  <c r="F54" i="1" s="1"/>
  <c r="F55" i="1" s="1"/>
  <c r="F56" i="1" s="1"/>
  <c r="F57" i="1" l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9" i="1" l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68" i="1"/>
  <c r="F85" i="1" l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</calcChain>
</file>

<file path=xl/sharedStrings.xml><?xml version="1.0" encoding="utf-8"?>
<sst xmlns="http://schemas.openxmlformats.org/spreadsheetml/2006/main" count="241" uniqueCount="112">
  <si>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</si>
  <si>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</si>
  <si>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</si>
  <si>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</si>
  <si>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</si>
  <si>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</si>
  <si>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</si>
  <si>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</si>
  <si>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</si>
  <si>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</si>
  <si>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</si>
  <si>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</si>
  <si>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</si>
  <si>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</si>
  <si>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Myles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</si>
  <si>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</si>
  <si>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</si>
  <si>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</si>
  <si>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</si>
  <si>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</si>
  <si>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</si>
  <si>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</si>
  <si>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</si>
  <si>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</si>
  <si>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</si>
  <si>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</si>
  <si>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</si>
  <si>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</si>
  <si>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</si>
  <si>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</si>
  <si>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Shellhammer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</si>
  <si>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</si>
  <si>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</si>
  <si>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</si>
  <si>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</si>
  <si>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</si>
  <si>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</si>
  <si>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</si>
  <si>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</si>
  <si>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</si>
  <si>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</si>
  <si>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</si>
  <si>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</si>
  <si>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</si>
  <si>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</si>
  <si>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</si>
  <si>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</si>
  <si>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</si>
  <si>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Holcomb</t>
  </si>
  <si>
    <t>Zimmerman</t>
  </si>
  <si>
    <t>Action Item Review</t>
  </si>
  <si>
    <t>Kinney</t>
  </si>
  <si>
    <t>Rules Update</t>
  </si>
  <si>
    <t>MI*</t>
  </si>
  <si>
    <t>Future Meetings</t>
  </si>
  <si>
    <t xml:space="preserve">IEEE-SA Participation / Copyright Policies 
Reference - https://ieee802.org/sapolicies.shtml </t>
  </si>
  <si>
    <t>802 Public Visibility SC Report</t>
  </si>
  <si>
    <t>Executive Committee Study Groups, WG Study Groups, and TAGs</t>
  </si>
  <si>
    <t>IEEE Standards Board, SA Ballot Items, and  Industry Connections</t>
  </si>
  <si>
    <t xml:space="preserve">Call for Tutorials for Mar 2022 Plenary </t>
  </si>
  <si>
    <t>Announcement of 802 EC Interim Telecon 
     Tuesday 07 Dec 2021, 19:00-21:00 UTC
     Tuesday 04 Jan 2022, 19:00-21:00 UTC
     Tuesday 01 Feb 2022, 19:00-21:00 UTC</t>
  </si>
  <si>
    <t>AGENDA  -  IEEE 802 LMSC EXECUTIVE COMMITTEE MEETING
IEEE 802 LMSC 128th Plenary Session</t>
  </si>
  <si>
    <t>Friday 6:00 pm – 10:00 pm UTC (1:00 pm to 5:00 pm ET)
19 Nov 2021</t>
  </si>
  <si>
    <t>Motion to approve Nov 2021 EC Opening Meeting Minutes
https://mentor.ieee.org/802-ec/dcn/21/ec-21-0230-00-00EC-oct-05-2021-802-ec-monthly-teleconference-minutes.pdf</t>
  </si>
  <si>
    <t xml:space="preserve">IEEE 802 March 2022 Meeting Fee </t>
  </si>
  <si>
    <t>Zimmerman / Rosdahl</t>
  </si>
  <si>
    <t>To NesCom, IEEE P802.15.3-revision PAR Revision</t>
  </si>
  <si>
    <t>To RevCom, IEEE P802.15.4aa</t>
  </si>
  <si>
    <t>To NesCom, IEEE P802.11bb PAR</t>
  </si>
  <si>
    <t xml:space="preserve">To SA Ballot, IEEE P802.3ck 100 Gb/s, 200 Gb/s, and 400 Gb/s Electrical Interfaces (Conditional) </t>
  </si>
  <si>
    <t xml:space="preserve">To NesCom, IEEE P802.3df 200 Gb/s, 400 Gb/s, 800 Gb/s, and 1.6 Tb/s Ethernet
</t>
  </si>
  <si>
    <t xml:space="preserve">To NesCom, IEEE P802.11-2020 Cor 1 PAR </t>
  </si>
  <si>
    <t>ME*</t>
  </si>
  <si>
    <t>3rd SG Rechartering - IEEE 802.3 Beyond 400 Gb/s Study Group
Motion: Grant the 3rd rechartering of the IEEE 802.3 Beyond 400 Gb/s Ethernet Study Group
M: Law     S: D'Ambrosia</t>
  </si>
  <si>
    <t>1st SG Rechartering - IEEE 802.3 Greater than 10 Mb/s long-reach point-to-point single pair Ethernet PHY Study Group
Motion: Grant the 1st rechartering of the IEEE 802.3 Greater than 10 Mb/s Long-Reach Single Pair Ethernet Study Group
M: Law     S: D'Ambrosia</t>
  </si>
  <si>
    <t>To SA Ballot, IEEE P802.3cs Increased-reach Ethernet optical subscriber access (Super-PON)
Motion: Approve sending IEEE P802.3cs Increased-reach Ethernet optical subscriber access (Super-PON) to Standards Association ballot.
Confirm the CSD for IEEE P802.3cs in &lt;https://mentor.ieee.org/802-ec/dcn/18/ec-18-0246-00-ACSD-p802-3cs.pdf&gt;
M: Law     S: D'Ambrosia</t>
  </si>
  <si>
    <t>To SA Ballot, IEEE P802.3 (IEEE 802.3dc) Maintenance #16 (Revision) (Conditional)
Motion: Conditionally approve sending IEEE P802.3 (IEEE 802.3dc) to Standards Association ballot
M: Law     S: D'Ambrosia</t>
  </si>
  <si>
    <t>To SA Ballot, IEEE P802.3dd Power over Data Lines of Single Pair Ethernet (Maintenance #17) (Conditional)
Motion: Conditionally approve sending IEEE P802.3dd to Standards Association ballot
M: Law     S: D'Ambrosia</t>
  </si>
  <si>
    <t>Reply to ballot comments on ISO/IEC JTC1/SC6 adoption of IEEE Std 802.3cn-2019, IEEE Std 802.3cq-2020, IEEE Std 802.3cm-2020, IEEE Std 802.3ch-2020, IEEE Std 802.3.2-2019, IEEE Std 802.3cv-2021, IEEE Std 802.3cp-2021 and IEEE Std 802.3ct-2021
Motion: Approve the liaison letter from the IEEE 802.3 working group to ISO/IEC JTC1 SC6 in respect to the comments on ISO/IEC JTC1/SC6 adoption of IEEE Std 802.3cn-2019, IEEE Std 802.3cq-2020, IEEE Std 802.3cm-2020, IEEE Std 802.3ch-2020, IEEE Std 802.3.2-2019, IEEE Std 802.3cv-2021, IEEE Std 802.3cp-2021 and IEEE Std 802.3ct-2021 at the URL &lt;https://mentor.ieee.org/802-ec/dcn/21/ec-21-0278-00-00EC-liaison-reply-to-china-nb-comments-on-ballots.pdf&gt; granting the IEEE 802.3 Chair (or his delegate) editorial license
M: Law     S: D'Ambrosia</t>
  </si>
  <si>
    <t>Fee Waiver - Monisha Ghosh</t>
  </si>
  <si>
    <t>Fee Waiver - David Dazet, Complex Sales Manager, Hilton Orlando Lake Buena Vista</t>
  </si>
  <si>
    <t>IEEE 802 Restructuring Ad hoc Status Update</t>
  </si>
  <si>
    <t>DT</t>
  </si>
  <si>
    <t>Action Item Review
Ref: https://mentor.ieee.org/802-ec/dcn/19/ec-19-0085-51-00EC-ec-action-items-ongoing.pdf</t>
  </si>
  <si>
    <t>1st SG Rechartering - IEEE 802.15.3ma Study Group Recharter
Motion: Grant the first rechartering of SG15.3ma (revision to IEEE Std 802.15.3) Study Group
M: Kinney    S: Godfrey</t>
  </si>
  <si>
    <t>To NesCom, IEEE P802.1ASds
Motion:
Approve forwarding P802.1ASds PAR documentation in https://www.ieee802.org/1/files/public/docs2021/ds-PAR-1121-v01.pdf to NesCom
Approve CSD documentation in https://www.ieee802.org/1/files/public/docs2021/ds-CSD-1121-v01.pdf 
M: Parsons     S: Marks</t>
  </si>
  <si>
    <t>To RevCom, IEEE P802.1AS/cor
Motion:
Approve sending P802.1AS-2020/Cor1 D4.0 to RevCom
(No CSD; Maintenance PAR not intended to provide any new functionality.)
M: Parsons     S: Marks</t>
  </si>
  <si>
    <t>To RevCom, IEEE P802.1ACct
Motion:
Approve sending P802.1ACct D2.0 to RevCom
Approve CSD documentation in https://mentor.ieee.org/802-ec/dcn/17/ec-17-0155-00-ACSD-802-1acct.pdf
M: Parsons     S: Marks</t>
  </si>
  <si>
    <t>To RevCom, IEEE P802.1ABdh
Motion:
Approve sending P802.1ABdh to RevCom
Approve CSD documentation in https://mentor.ieee.org/802-ec/dcn/19/ec-19-0138-00-ACSD-p802-1abdh.pdf  
M: Parsons     S: Marks</t>
  </si>
  <si>
    <t>To RevCom, IEEE P802.1CBcv
Motion:
Approve sending P802.1CBcv to RevCom
Approve CSD documentation in https://mentor.ieee.org/802-ec/dcn/18/ec-18-0089-00-ACSD-802-1cbcv.pdf  
M: Parsons     S: Marks</t>
  </si>
  <si>
    <t>To RevCom, IEEE P802.1CBdb
Motion:
Approve sending P802.1CBdb to RevCom
Approve CSD documentation in https://mentor.ieee.org/802-ec/dcn/18/ec-18-0090-00-ACSD-802-1cbdb.pdf  
M: Parsons     S: Marks</t>
  </si>
  <si>
    <t>Approve https://www.ieee802.org/1/files/public/docs2021/liaison-response-OPENAlliance-LiaisonRequest-1121-v01.pdf as communication to OPEN Alliance, granting the IEEE 802.1 WG chair (or his delegate) editorial license.</t>
  </si>
  <si>
    <t>Approve https://www.ieee802.org/1/files/public/docs2021/liaision-response-MoCA-MoCAdraftsforreview-1121-v01.pdf as communication to MoCA regarding specifications: MAC/PHYv2.0 and MAC/PHYv2.5, granting the IEEE 802.1 WG chair (or his delegate) editorial license.</t>
  </si>
  <si>
    <t>Approve https://www.ieee802.org/1/files/public/docs2021/liaison-response-EtherCAT-draftsharing-1121-v01.pdf  as communication to the EtherCat Technology Group, granting the IEEE 802.1 WG chair (or his delegate) editorial license.</t>
  </si>
  <si>
    <t>Approve https://www.ieee802.org/1/files/public/docs2021/liaison-ietf-802-1CQ-1121-v01.pdf as communication to IETF Internet Area Working Group, granting the IEEE 802.1 WG chair (or his delegate) editorial license.</t>
  </si>
  <si>
    <t>Approve sharing the latest revision of the IEC/IEEE 60802 draft with OPC Foundation.</t>
  </si>
  <si>
    <t>Approve sharing the latest revision of the IEC/IEEE 60802 draft with LNI 4.0.</t>
  </si>
  <si>
    <t>Approve sharing the latest revision of the P802.1Qdd draft with LNI 4.0.</t>
  </si>
  <si>
    <t>Approve 802.1 communication to ITU-T
Motion:
Approve https://www.ieee802.org/1/files/public/docs2021/liaison-response-itu-t-sg15-otnt-swp-1121-v01.pdf as communication to ITU-T SG15 on OTNT Standardization Work Plan Issue 29, granting the IEEE 802.1 WG chair (or his delegate) editorial license.
M: Parsons     S: Marks</t>
  </si>
  <si>
    <t>Approve liaison of comment responses to ISO/IEC JTC1/SC6 under the PSDO agreement
Motion
Approve liaison of the following comment responses to ISO/IEC JTC1/SC6 under the PSDO agreement:
• IEEE 802.1AS-2020
   https://www.ieee802.org/1/files/public/docs2021/liaison-SC6CommentResponse1ASFDIS-0921-v01.pdf
• IEEE 802.1CMde-2019
   https://www.ieee802.org/1/files/public/docs2021/liaison-SC6CommentResponse1CMdeFDIS-1121-v02.pdf
• IEEE 802.1Qcc-2018
   https://www.ieee802.org/1/files/public/docs2021/liaison-SC6CommentResponse1QccFDIS-0921-v01.pdf 
M: Parsons     S: Marks</t>
  </si>
  <si>
    <t>Motion:
Approve submission of the following draft(s) to ISO/IEC JTC1/SC6 for adoption under the PSDO agreement, once approved and published.
• IEEE P802.1ABcu
• IEEE P802.1BA-Rev
• IEEE P802.1ACct
• IEEE P802.1AS/Cor1
• IEEE P802.1ABdh
• IEEE P802.1CBcv
• IEEE P802.1CBdb
• IEEE P802.1Q-Rev
M: Parsons     S: Marks</t>
  </si>
  <si>
    <t>Motion:
Approve https://www.ieee802.org/1/files/public/docs2021/liaison-response-itu-t-SG13-LS217-determcommunics-1121.pdf as communication to ITU-T SG13 granting the IEEE 802.1 WG chair (or his delegate) editorial license.
M:Parsons     S: Marks</t>
  </si>
  <si>
    <t>Any Other Business</t>
  </si>
  <si>
    <t>802/SA Task Force Meeting Reminder</t>
  </si>
  <si>
    <t>Inclusive Language  
Reference: https://mentor.ieee.org/802-ec/dcn/21/ec-21-0285-00-00EC-inclusive-language.pdf</t>
  </si>
  <si>
    <t>Technical Plenary
Reference: https://mentor.ieee.org/802-ec/dcn/21/ec-21-0276-01-00EC-802-1-technical-plenary.pdf</t>
  </si>
  <si>
    <t>8.031a</t>
  </si>
  <si>
    <t>8,031b</t>
  </si>
  <si>
    <t xml:space="preserve">WG P&amp;P changes and update </t>
  </si>
  <si>
    <t>OM updates</t>
  </si>
  <si>
    <t>To NesCom, IEEE P802.15.3 PAR Revision</t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</si>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</sst>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0.000"/>
    <numFmt numFmtId="167" formatCode="0.0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  <font>
      <sz val="7"/>
      <color rgb="FF000000"/>
      <name val="Cambria"/>
      <family val="1"/>
    </font>
    <font>
      <strike/>
      <sz val="12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79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Fill="1" applyBorder="1" applyAlignment="1" applyProtection="1">
      <alignment vertical="top" wrapText="1"/>
    </xf>
    <xf numFmtId="2" fontId="18" fillId="0" borderId="11" xfId="0" applyNumberFormat="1" applyFont="1" applyFill="1" applyBorder="1" applyAlignment="1" applyProtection="1">
      <alignment horizontal="left" vertical="top"/>
    </xf>
    <xf numFmtId="164" fontId="18" fillId="0" borderId="11" xfId="0" applyFont="1" applyBorder="1" applyAlignment="1">
      <alignment vertical="top"/>
    </xf>
    <xf numFmtId="164" fontId="19" fillId="0" borderId="0" xfId="0" applyFont="1" applyFill="1" applyAlignment="1">
      <alignment vertical="top"/>
    </xf>
    <xf numFmtId="2" fontId="18" fillId="0" borderId="11" xfId="0" applyNumberFormat="1" applyFont="1" applyFill="1" applyBorder="1" applyAlignment="1" applyProtection="1">
      <alignment vertical="top"/>
    </xf>
    <xf numFmtId="164" fontId="20" fillId="0" borderId="0" xfId="0" applyFont="1" applyAlignment="1">
      <alignment vertical="top"/>
    </xf>
    <xf numFmtId="2" fontId="18" fillId="0" borderId="13" xfId="0" applyNumberFormat="1" applyFont="1" applyFill="1" applyBorder="1" applyAlignment="1" applyProtection="1">
      <alignment horizontal="left" vertical="top"/>
    </xf>
    <xf numFmtId="2" fontId="20" fillId="0" borderId="11" xfId="0" applyNumberFormat="1" applyFont="1" applyFill="1" applyBorder="1" applyAlignment="1" applyProtection="1">
      <alignment horizontal="left" vertical="top" wrapText="1" indent="1"/>
    </xf>
    <xf numFmtId="165" fontId="18" fillId="0" borderId="10" xfId="0" applyNumberFormat="1" applyFont="1" applyBorder="1" applyAlignment="1" applyProtection="1">
      <alignment vertical="top"/>
    </xf>
    <xf numFmtId="2" fontId="18" fillId="0" borderId="14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vertical="top"/>
    </xf>
    <xf numFmtId="166" fontId="18" fillId="0" borderId="11" xfId="0" applyNumberFormat="1" applyFont="1" applyFill="1" applyBorder="1" applyAlignment="1" applyProtection="1">
      <alignment horizontal="left" vertical="top"/>
    </xf>
    <xf numFmtId="164" fontId="18" fillId="0" borderId="11" xfId="0" applyFont="1" applyFill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 wrapText="1" indent="1"/>
    </xf>
    <xf numFmtId="164" fontId="21" fillId="0" borderId="11" xfId="0" applyFont="1" applyFill="1" applyBorder="1" applyAlignment="1" applyProtection="1">
      <alignment vertical="top" wrapText="1"/>
    </xf>
    <xf numFmtId="164" fontId="19" fillId="0" borderId="11" xfId="0" applyFont="1" applyBorder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8" fillId="0" borderId="10" xfId="0" applyFont="1" applyFill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Fill="1" applyBorder="1" applyAlignment="1" applyProtection="1">
      <alignment horizontal="center" vertical="top" wrapText="1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Fill="1" applyBorder="1" applyAlignment="1" applyProtection="1">
      <alignment vertical="top" wrapText="1"/>
    </xf>
    <xf numFmtId="49" fontId="18" fillId="0" borderId="10" xfId="0" applyNumberFormat="1" applyFont="1" applyFill="1" applyBorder="1" applyAlignment="1" applyProtection="1">
      <alignment horizontal="left" vertical="top"/>
    </xf>
    <xf numFmtId="164" fontId="18" fillId="0" borderId="10" xfId="0" applyFont="1" applyFill="1" applyBorder="1" applyAlignment="1" applyProtection="1">
      <alignment vertical="top"/>
    </xf>
    <xf numFmtId="164" fontId="18" fillId="0" borderId="10" xfId="0" applyFont="1" applyBorder="1" applyAlignment="1">
      <alignment vertical="top" wrapText="1"/>
    </xf>
    <xf numFmtId="164" fontId="18" fillId="14" borderId="10" xfId="0" applyFont="1" applyFill="1" applyBorder="1" applyAlignment="1" applyProtection="1">
      <alignment horizontal="left" vertical="top"/>
    </xf>
    <xf numFmtId="164" fontId="18" fillId="14" borderId="10" xfId="0" applyFont="1" applyFill="1" applyBorder="1" applyAlignment="1">
      <alignment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 applyProtection="1">
      <alignment vertical="top"/>
    </xf>
    <xf numFmtId="164" fontId="18" fillId="18" borderId="10" xfId="0" applyFont="1" applyFill="1" applyBorder="1" applyAlignment="1" applyProtection="1">
      <alignment vertical="top" wrapText="1"/>
    </xf>
    <xf numFmtId="164" fontId="18" fillId="18" borderId="10" xfId="0" applyFont="1" applyFill="1" applyBorder="1" applyAlignment="1">
      <alignment vertical="top"/>
    </xf>
    <xf numFmtId="165" fontId="18" fillId="18" borderId="10" xfId="0" applyNumberFormat="1" applyFont="1" applyFill="1" applyBorder="1" applyAlignment="1" applyProtection="1">
      <alignment vertical="top"/>
    </xf>
    <xf numFmtId="164" fontId="18" fillId="0" borderId="10" xfId="0" applyFont="1" applyFill="1" applyBorder="1" applyAlignment="1">
      <alignment vertical="top" wrapText="1"/>
    </xf>
    <xf numFmtId="164" fontId="18" fillId="0" borderId="10" xfId="0" applyFont="1" applyFill="1" applyBorder="1" applyAlignment="1">
      <alignment vertical="top"/>
    </xf>
    <xf numFmtId="165" fontId="18" fillId="0" borderId="10" xfId="0" applyNumberFormat="1" applyFont="1" applyFill="1" applyBorder="1" applyAlignment="1" applyProtection="1">
      <alignment vertical="top"/>
    </xf>
    <xf numFmtId="2" fontId="18" fillId="0" borderId="10" xfId="0" applyNumberFormat="1" applyFont="1" applyFill="1" applyBorder="1" applyAlignment="1" applyProtection="1">
      <alignment horizontal="left" vertical="top"/>
    </xf>
    <xf numFmtId="2" fontId="18" fillId="0" borderId="10" xfId="0" applyNumberFormat="1" applyFont="1" applyFill="1" applyBorder="1" applyAlignment="1" applyProtection="1">
      <alignment vertical="top"/>
    </xf>
    <xf numFmtId="2" fontId="18" fillId="0" borderId="10" xfId="0" applyNumberFormat="1" applyFont="1" applyFill="1" applyBorder="1" applyAlignment="1" applyProtection="1">
      <alignment vertical="top" wrapText="1"/>
    </xf>
    <xf numFmtId="2" fontId="18" fillId="0" borderId="12" xfId="0" applyNumberFormat="1" applyFont="1" applyFill="1" applyBorder="1" applyAlignment="1" applyProtection="1">
      <alignment horizontal="left" vertical="top"/>
    </xf>
    <xf numFmtId="2" fontId="18" fillId="0" borderId="12" xfId="0" applyNumberFormat="1" applyFont="1" applyFill="1" applyBorder="1" applyAlignment="1" applyProtection="1">
      <alignment vertical="top"/>
    </xf>
    <xf numFmtId="2" fontId="18" fillId="0" borderId="12" xfId="0" applyNumberFormat="1" applyFont="1" applyFill="1" applyBorder="1" applyAlignment="1" applyProtection="1">
      <alignment vertical="top" wrapText="1"/>
    </xf>
    <xf numFmtId="2" fontId="18" fillId="0" borderId="18" xfId="0" applyNumberFormat="1" applyFont="1" applyFill="1" applyBorder="1" applyAlignment="1" applyProtection="1">
      <alignment horizontal="left" vertical="top"/>
    </xf>
    <xf numFmtId="164" fontId="19" fillId="0" borderId="19" xfId="0" applyFont="1" applyBorder="1" applyAlignment="1">
      <alignment vertical="top"/>
    </xf>
    <xf numFmtId="164" fontId="18" fillId="0" borderId="11" xfId="0" applyFont="1" applyFill="1" applyBorder="1" applyAlignment="1">
      <alignment vertical="top"/>
    </xf>
    <xf numFmtId="2" fontId="18" fillId="0" borderId="16" xfId="0" applyNumberFormat="1" applyFont="1" applyFill="1" applyBorder="1" applyAlignment="1" applyProtection="1">
      <alignment horizontal="left" vertical="top"/>
    </xf>
    <xf numFmtId="164" fontId="19" fillId="0" borderId="15" xfId="0" applyFont="1" applyBorder="1" applyAlignment="1">
      <alignment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4" fontId="20" fillId="0" borderId="11" xfId="0" applyFont="1" applyBorder="1" applyAlignment="1">
      <alignment horizontal="left" vertical="top" wrapText="1" indent="1"/>
    </xf>
    <xf numFmtId="166" fontId="18" fillId="19" borderId="11" xfId="0" applyNumberFormat="1" applyFont="1" applyFill="1" applyBorder="1" applyAlignment="1" applyProtection="1">
      <alignment horizontal="left" vertical="top"/>
    </xf>
    <xf numFmtId="2" fontId="18" fillId="19" borderId="13" xfId="0" applyNumberFormat="1" applyFont="1" applyFill="1" applyBorder="1" applyAlignment="1" applyProtection="1">
      <alignment vertical="top"/>
    </xf>
    <xf numFmtId="2" fontId="18" fillId="0" borderId="13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horizontal="left" vertical="top" wrapText="1" indent="1"/>
    </xf>
    <xf numFmtId="2" fontId="18" fillId="20" borderId="11" xfId="0" applyNumberFormat="1" applyFont="1" applyFill="1" applyBorder="1" applyAlignment="1" applyProtection="1">
      <alignment vertical="top"/>
    </xf>
    <xf numFmtId="2" fontId="20" fillId="20" borderId="13" xfId="0" applyNumberFormat="1" applyFont="1" applyFill="1" applyBorder="1" applyAlignment="1" applyProtection="1">
      <alignment horizontal="left" vertical="top" wrapText="1" indent="1"/>
    </xf>
    <xf numFmtId="164" fontId="20" fillId="0" borderId="13" xfId="0" applyFont="1" applyFill="1" applyBorder="1" applyAlignment="1" applyProtection="1">
      <alignment vertical="top" wrapText="1"/>
    </xf>
    <xf numFmtId="2" fontId="18" fillId="16" borderId="20" xfId="0" applyNumberFormat="1" applyFont="1" applyFill="1" applyBorder="1" applyAlignment="1" applyProtection="1">
      <alignment horizontal="left" vertical="top"/>
    </xf>
    <xf numFmtId="2" fontId="18" fillId="16" borderId="21" xfId="0" applyNumberFormat="1" applyFont="1" applyFill="1" applyBorder="1" applyAlignment="1" applyProtection="1">
      <alignment vertical="top"/>
    </xf>
    <xf numFmtId="164" fontId="19" fillId="16" borderId="21" xfId="0" applyFont="1" applyFill="1" applyBorder="1" applyAlignment="1">
      <alignment vertical="top"/>
    </xf>
    <xf numFmtId="165" fontId="18" fillId="0" borderId="17" xfId="0" applyNumberFormat="1" applyFont="1" applyBorder="1" applyAlignment="1" applyProtection="1">
      <alignment vertical="top"/>
    </xf>
    <xf numFmtId="165" fontId="18" fillId="19" borderId="17" xfId="0" applyNumberFormat="1" applyFont="1" applyFill="1" applyBorder="1" applyAlignment="1" applyProtection="1">
      <alignment vertical="top"/>
    </xf>
    <xf numFmtId="1" fontId="18" fillId="0" borderId="10" xfId="0" applyNumberFormat="1" applyFont="1" applyBorder="1" applyAlignment="1">
      <alignment vertical="top"/>
    </xf>
    <xf numFmtId="1" fontId="18" fillId="0" borderId="10" xfId="0" applyNumberFormat="1" applyFont="1" applyBorder="1" applyAlignment="1" applyProtection="1">
      <alignment vertical="top"/>
    </xf>
    <xf numFmtId="1" fontId="20" fillId="14" borderId="10" xfId="0" applyNumberFormat="1" applyFont="1" applyFill="1" applyBorder="1" applyAlignment="1">
      <alignment vertical="top"/>
    </xf>
    <xf numFmtId="1" fontId="18" fillId="18" borderId="10" xfId="0" applyNumberFormat="1" applyFont="1" applyFill="1" applyBorder="1" applyAlignment="1">
      <alignment vertical="top"/>
    </xf>
    <xf numFmtId="1" fontId="18" fillId="0" borderId="10" xfId="0" applyNumberFormat="1" applyFont="1" applyFill="1" applyBorder="1" applyAlignment="1">
      <alignment vertical="top"/>
    </xf>
    <xf numFmtId="1" fontId="18" fillId="0" borderId="10" xfId="0" applyNumberFormat="1" applyFont="1" applyFill="1" applyBorder="1" applyAlignment="1" applyProtection="1">
      <alignment vertical="top"/>
    </xf>
    <xf numFmtId="1" fontId="18" fillId="0" borderId="12" xfId="0" applyNumberFormat="1" applyFont="1" applyFill="1" applyBorder="1" applyAlignment="1" applyProtection="1">
      <alignment vertical="top"/>
    </xf>
    <xf numFmtId="1" fontId="18" fillId="16" borderId="21" xfId="0" applyNumberFormat="1" applyFont="1" applyFill="1" applyBorder="1" applyAlignment="1" applyProtection="1">
      <alignment vertical="top"/>
    </xf>
    <xf numFmtId="1" fontId="18" fillId="0" borderId="11" xfId="0" applyNumberFormat="1" applyFont="1" applyFill="1" applyBorder="1" applyAlignment="1" applyProtection="1">
      <alignment vertical="top"/>
    </xf>
    <xf numFmtId="1" fontId="18" fillId="0" borderId="11" xfId="0" applyNumberFormat="1" applyFont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18" fillId="0" borderId="19" xfId="0" applyNumberFormat="1" applyFont="1" applyBorder="1" applyAlignment="1" applyProtection="1">
      <alignment vertical="top"/>
    </xf>
    <xf numFmtId="1" fontId="18" fillId="20" borderId="11" xfId="0" applyNumberFormat="1" applyFont="1" applyFill="1" applyBorder="1" applyAlignment="1" applyProtection="1">
      <alignment vertical="top"/>
    </xf>
    <xf numFmtId="1" fontId="19" fillId="0" borderId="17" xfId="0" applyNumberFormat="1" applyFont="1" applyBorder="1" applyAlignment="1">
      <alignment vertical="top"/>
    </xf>
    <xf numFmtId="1" fontId="18" fillId="0" borderId="17" xfId="0" applyNumberFormat="1" applyFont="1" applyBorder="1" applyAlignment="1" applyProtection="1">
      <alignment vertical="top"/>
    </xf>
    <xf numFmtId="1" fontId="18" fillId="0" borderId="14" xfId="0" applyNumberFormat="1" applyFont="1" applyFill="1" applyBorder="1" applyAlignment="1" applyProtection="1">
      <alignment vertical="top"/>
    </xf>
    <xf numFmtId="1" fontId="18" fillId="20" borderId="11" xfId="0" applyNumberFormat="1" applyFont="1" applyFill="1" applyBorder="1" applyAlignment="1">
      <alignment vertical="top"/>
    </xf>
    <xf numFmtId="1" fontId="18" fillId="0" borderId="11" xfId="0" applyNumberFormat="1" applyFont="1" applyBorder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vertical="top"/>
    </xf>
    <xf numFmtId="164" fontId="20" fillId="0" borderId="11" xfId="0" applyFont="1" applyBorder="1" applyAlignment="1">
      <alignment vertical="top"/>
    </xf>
    <xf numFmtId="164" fontId="20" fillId="0" borderId="13" xfId="0" applyFont="1" applyBorder="1" applyAlignment="1">
      <alignment vertical="top"/>
    </xf>
    <xf numFmtId="2" fontId="20" fillId="20" borderId="13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/>
    </xf>
    <xf numFmtId="164" fontId="20" fillId="0" borderId="13" xfId="0" applyFont="1" applyBorder="1" applyAlignment="1">
      <alignment horizontal="left" vertical="top" wrapText="1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/>
    </xf>
    <xf numFmtId="164" fontId="20" fillId="0" borderId="11" xfId="0" applyFont="1" applyBorder="1" applyAlignment="1">
      <alignment vertical="top" wrapText="1"/>
    </xf>
    <xf numFmtId="1" fontId="18" fillId="20" borderId="13" xfId="0" applyNumberFormat="1" applyFont="1" applyFill="1" applyBorder="1" applyAlignment="1">
      <alignment vertical="top"/>
    </xf>
    <xf numFmtId="1" fontId="18" fillId="19" borderId="11" xfId="0" applyNumberFormat="1" applyFont="1" applyFill="1" applyBorder="1" applyAlignment="1" applyProtection="1">
      <alignment vertical="top"/>
    </xf>
    <xf numFmtId="1" fontId="18" fillId="0" borderId="22" xfId="0" applyNumberFormat="1" applyFont="1" applyFill="1" applyBorder="1" applyAlignment="1" applyProtection="1">
      <alignment vertical="top"/>
    </xf>
    <xf numFmtId="2" fontId="18" fillId="19" borderId="11" xfId="0" applyNumberFormat="1" applyFont="1" applyFill="1" applyBorder="1" applyAlignment="1" applyProtection="1">
      <alignment horizontal="left" vertical="top"/>
    </xf>
    <xf numFmtId="165" fontId="18" fillId="0" borderId="12" xfId="0" applyNumberFormat="1" applyFont="1" applyBorder="1" applyAlignment="1" applyProtection="1">
      <alignment vertical="top"/>
    </xf>
    <xf numFmtId="2" fontId="18" fillId="0" borderId="23" xfId="0" applyNumberFormat="1" applyFont="1" applyFill="1" applyBorder="1" applyAlignment="1" applyProtection="1">
      <alignment horizontal="left" vertical="top"/>
    </xf>
    <xf numFmtId="2" fontId="18" fillId="0" borderId="22" xfId="0" applyNumberFormat="1" applyFont="1" applyFill="1" applyBorder="1" applyAlignment="1" applyProtection="1">
      <alignment vertical="top"/>
    </xf>
    <xf numFmtId="2" fontId="18" fillId="0" borderId="22" xfId="0" applyNumberFormat="1" applyFont="1" applyFill="1" applyBorder="1" applyAlignment="1" applyProtection="1">
      <alignment vertical="top" wrapText="1"/>
    </xf>
    <xf numFmtId="2" fontId="20" fillId="0" borderId="22" xfId="0" applyNumberFormat="1" applyFont="1" applyFill="1" applyBorder="1" applyAlignment="1" applyProtection="1">
      <alignment vertical="top"/>
    </xf>
    <xf numFmtId="165" fontId="18" fillId="0" borderId="24" xfId="0" applyNumberFormat="1" applyFont="1" applyBorder="1" applyAlignment="1" applyProtection="1">
      <alignment vertical="top"/>
    </xf>
    <xf numFmtId="2" fontId="18" fillId="19" borderId="11" xfId="0" applyNumberFormat="1" applyFont="1" applyFill="1" applyBorder="1" applyAlignment="1" applyProtection="1">
      <alignment vertical="top"/>
    </xf>
    <xf numFmtId="165" fontId="18" fillId="19" borderId="11" xfId="0" applyNumberFormat="1" applyFont="1" applyFill="1" applyBorder="1" applyAlignment="1" applyProtection="1">
      <alignment vertical="top"/>
    </xf>
    <xf numFmtId="164" fontId="18" fillId="19" borderId="11" xfId="0" applyFont="1" applyFill="1" applyBorder="1" applyAlignment="1">
      <alignment vertical="top"/>
    </xf>
    <xf numFmtId="164" fontId="20" fillId="19" borderId="11" xfId="0" applyFont="1" applyFill="1" applyBorder="1" applyAlignment="1" applyProtection="1">
      <alignment vertical="top"/>
    </xf>
    <xf numFmtId="164" fontId="20" fillId="19" borderId="11" xfId="0" applyFont="1" applyFill="1" applyBorder="1" applyAlignment="1" applyProtection="1">
      <alignment horizontal="left" vertical="top" wrapText="1" indent="1"/>
    </xf>
    <xf numFmtId="164" fontId="18" fillId="20" borderId="11" xfId="0" applyFont="1" applyFill="1" applyBorder="1" applyAlignment="1">
      <alignment vertical="top"/>
    </xf>
    <xf numFmtId="2" fontId="18" fillId="20" borderId="11" xfId="0" applyNumberFormat="1" applyFont="1" applyFill="1" applyBorder="1" applyAlignment="1" applyProtection="1">
      <alignment horizontal="left" vertical="top"/>
    </xf>
    <xf numFmtId="2" fontId="20" fillId="20" borderId="11" xfId="0" applyNumberFormat="1" applyFont="1" applyFill="1" applyBorder="1" applyAlignment="1" applyProtection="1">
      <alignment vertical="top"/>
    </xf>
    <xf numFmtId="165" fontId="18" fillId="20" borderId="11" xfId="0" applyNumberFormat="1" applyFont="1" applyFill="1" applyBorder="1" applyAlignment="1" applyProtection="1">
      <alignment vertical="top"/>
    </xf>
    <xf numFmtId="164" fontId="19" fillId="20" borderId="0" xfId="0" applyFont="1" applyFill="1" applyAlignment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19" fillId="0" borderId="11" xfId="0" applyFont="1" applyFill="1" applyBorder="1" applyAlignment="1">
      <alignment vertical="top"/>
    </xf>
    <xf numFmtId="1" fontId="19" fillId="0" borderId="0" xfId="0" applyNumberFormat="1" applyFont="1" applyAlignment="1">
      <alignment vertical="top"/>
    </xf>
    <xf numFmtId="164" fontId="19" fillId="0" borderId="0" xfId="0" applyFont="1" applyBorder="1" applyAlignment="1">
      <alignment vertical="top"/>
    </xf>
    <xf numFmtId="164" fontId="20" fillId="0" borderId="0" xfId="0" applyFont="1" applyBorder="1" applyAlignment="1">
      <alignment vertical="top"/>
    </xf>
    <xf numFmtId="164" fontId="19" fillId="0" borderId="0" xfId="0" applyFont="1" applyAlignment="1">
      <alignment horizontal="left" vertical="top"/>
    </xf>
    <xf numFmtId="164" fontId="19" fillId="0" borderId="0" xfId="0" applyFont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4" fontId="20" fillId="0" borderId="13" xfId="0" applyFont="1" applyBorder="1" applyAlignment="1">
      <alignment vertical="top" wrapText="1"/>
    </xf>
    <xf numFmtId="164" fontId="22" fillId="20" borderId="11" xfId="0" applyFont="1" applyFill="1" applyBorder="1" applyAlignment="1">
      <alignment vertical="top"/>
    </xf>
    <xf numFmtId="164" fontId="23" fillId="0" borderId="11" xfId="0" applyFont="1" applyFill="1" applyBorder="1" applyAlignment="1" applyProtection="1">
      <alignment vertical="top" wrapText="1"/>
    </xf>
    <xf numFmtId="164" fontId="23" fillId="0" borderId="11" xfId="0" applyFont="1" applyBorder="1" applyAlignment="1">
      <alignment vertical="top"/>
    </xf>
    <xf numFmtId="1" fontId="22" fillId="0" borderId="11" xfId="0" applyNumberFormat="1" applyFont="1" applyFill="1" applyBorder="1" applyAlignment="1" applyProtection="1">
      <alignment vertical="top"/>
    </xf>
    <xf numFmtId="165" fontId="22" fillId="0" borderId="17" xfId="0" applyNumberFormat="1" applyFont="1" applyBorder="1" applyAlignment="1" applyProtection="1">
      <alignment vertical="top"/>
    </xf>
    <xf numFmtId="2" fontId="22" fillId="0" borderId="11" xfId="0" applyNumberFormat="1" applyFont="1" applyFill="1" applyBorder="1" applyAlignment="1" applyProtection="1">
      <alignment horizontal="left" vertical="top"/>
    </xf>
    <xf numFmtId="164" fontId="22" fillId="0" borderId="11" xfId="0" applyFont="1" applyBorder="1" applyAlignment="1">
      <alignment vertical="top"/>
    </xf>
    <xf numFmtId="164" fontId="23" fillId="0" borderId="11" xfId="0" applyFont="1" applyFill="1" applyBorder="1" applyAlignment="1" applyProtection="1">
      <alignment vertical="top"/>
    </xf>
    <xf numFmtId="1" fontId="22" fillId="0" borderId="11" xfId="0" applyNumberFormat="1" applyFont="1" applyBorder="1" applyAlignment="1" applyProtection="1">
      <alignment vertical="top"/>
    </xf>
    <xf numFmtId="164" fontId="25" fillId="0" borderId="11" xfId="0" applyFont="1" applyBorder="1" applyAlignment="1">
      <alignment vertical="top"/>
    </xf>
    <xf numFmtId="164" fontId="23" fillId="0" borderId="11" xfId="0" applyFont="1" applyBorder="1" applyAlignment="1">
      <alignment vertical="top" wrapText="1"/>
    </xf>
    <xf numFmtId="2" fontId="22" fillId="0" borderId="11" xfId="0" applyNumberFormat="1" applyFont="1" applyFill="1" applyBorder="1" applyAlignment="1" applyProtection="1">
      <alignment vertical="top"/>
    </xf>
    <xf numFmtId="164" fontId="25" fillId="20" borderId="0" xfId="0" applyFont="1" applyFill="1" applyAlignment="1">
      <alignment vertical="top"/>
    </xf>
    <xf numFmtId="165" fontId="22" fillId="20" borderId="17" xfId="0" applyNumberFormat="1" applyFont="1" applyFill="1" applyBorder="1" applyAlignment="1" applyProtection="1">
      <alignment vertical="top"/>
    </xf>
    <xf numFmtId="164" fontId="24" fillId="19" borderId="13" xfId="0" applyFont="1" applyFill="1" applyBorder="1" applyAlignment="1" applyProtection="1">
      <alignment horizontal="left" vertical="top" wrapText="1" indent="1"/>
    </xf>
    <xf numFmtId="164" fontId="20" fillId="19" borderId="11" xfId="0" applyFont="1" applyFill="1" applyBorder="1" applyAlignment="1">
      <alignment horizontal="left" vertical="top" wrapText="1" indent="1"/>
    </xf>
    <xf numFmtId="164" fontId="20" fillId="19" borderId="11" xfId="0" applyFont="1" applyFill="1" applyBorder="1" applyAlignment="1">
      <alignment vertical="top"/>
    </xf>
    <xf numFmtId="1" fontId="22" fillId="20" borderId="11" xfId="0" applyNumberFormat="1" applyFont="1" applyFill="1" applyBorder="1" applyAlignment="1" applyProtection="1">
      <alignment vertical="top"/>
    </xf>
    <xf numFmtId="1" fontId="22" fillId="0" borderId="15" xfId="0" applyNumberFormat="1" applyFont="1" applyFill="1" applyBorder="1" applyAlignment="1" applyProtection="1">
      <alignment vertical="top"/>
    </xf>
    <xf numFmtId="164" fontId="25" fillId="0" borderId="0" xfId="0" applyFont="1" applyFill="1" applyAlignment="1">
      <alignment vertical="top"/>
    </xf>
    <xf numFmtId="166" fontId="22" fillId="0" borderId="11" xfId="0" applyNumberFormat="1" applyFont="1" applyFill="1" applyBorder="1" applyAlignment="1" applyProtection="1">
      <alignment horizontal="left" vertical="top"/>
    </xf>
    <xf numFmtId="164" fontId="23" fillId="0" borderId="11" xfId="0" applyFont="1" applyBorder="1" applyAlignment="1">
      <alignment horizontal="left" vertical="top" wrapText="1" indent="1"/>
    </xf>
    <xf numFmtId="164" fontId="23" fillId="0" borderId="11" xfId="0" applyFont="1" applyFill="1" applyBorder="1" applyAlignment="1">
      <alignment vertical="top"/>
    </xf>
    <xf numFmtId="164" fontId="25" fillId="0" borderId="17" xfId="0" applyFont="1" applyFill="1" applyBorder="1" applyAlignment="1">
      <alignment vertical="top"/>
    </xf>
    <xf numFmtId="164" fontId="20" fillId="0" borderId="13" xfId="0" applyFont="1" applyBorder="1" applyAlignment="1">
      <alignment horizontal="left" vertical="top" wrapText="1" indent="1"/>
    </xf>
    <xf numFmtId="166" fontId="18" fillId="0" borderId="16" xfId="0" applyNumberFormat="1" applyFont="1" applyFill="1" applyBorder="1" applyAlignment="1" applyProtection="1">
      <alignment horizontal="left" vertical="top"/>
    </xf>
    <xf numFmtId="2" fontId="18" fillId="0" borderId="15" xfId="0" applyNumberFormat="1" applyFont="1" applyFill="1" applyBorder="1" applyAlignment="1" applyProtection="1">
      <alignment vertical="top"/>
    </xf>
    <xf numFmtId="164" fontId="20" fillId="0" borderId="15" xfId="0" applyFont="1" applyBorder="1" applyAlignment="1">
      <alignment vertical="top"/>
    </xf>
    <xf numFmtId="1" fontId="18" fillId="0" borderId="15" xfId="0" applyNumberFormat="1" applyFont="1" applyBorder="1" applyAlignment="1" applyProtection="1">
      <alignment vertical="top"/>
    </xf>
    <xf numFmtId="164" fontId="23" fillId="0" borderId="13" xfId="0" applyFont="1" applyBorder="1" applyAlignment="1">
      <alignment horizontal="left" vertical="top" wrapText="1" indent="1"/>
    </xf>
    <xf numFmtId="164" fontId="23" fillId="0" borderId="13" xfId="0" applyFont="1" applyBorder="1" applyAlignment="1">
      <alignment vertical="top"/>
    </xf>
    <xf numFmtId="1" fontId="22" fillId="0" borderId="14" xfId="0" applyNumberFormat="1" applyFont="1" applyFill="1" applyBorder="1" applyAlignment="1" applyProtection="1">
      <alignment vertical="top"/>
    </xf>
    <xf numFmtId="1" fontId="20" fillId="19" borderId="11" xfId="0" applyNumberFormat="1" applyFont="1" applyFill="1" applyBorder="1" applyAlignment="1" applyProtection="1">
      <alignment vertical="top"/>
    </xf>
    <xf numFmtId="164" fontId="20" fillId="19" borderId="13" xfId="0" applyFont="1" applyFill="1" applyBorder="1" applyAlignment="1" applyProtection="1">
      <alignment horizontal="left" vertical="top" wrapText="1" indent="1"/>
    </xf>
    <xf numFmtId="1" fontId="18" fillId="19" borderId="16" xfId="0" applyNumberFormat="1" applyFont="1" applyFill="1" applyBorder="1" applyAlignment="1" applyProtection="1">
      <alignment vertical="top"/>
    </xf>
    <xf numFmtId="167" fontId="18" fillId="19" borderId="11" xfId="0" applyNumberFormat="1" applyFont="1" applyFill="1" applyBorder="1" applyAlignment="1" applyProtection="1">
      <alignment horizontal="left" vertical="top"/>
    </xf>
    <xf numFmtId="1" fontId="18" fillId="0" borderId="0" xfId="0" applyNumberFormat="1" applyFont="1" applyFill="1" applyBorder="1" applyAlignment="1" applyProtection="1">
      <alignment vertical="top"/>
    </xf>
    <xf numFmtId="2" fontId="18" fillId="0" borderId="14" xfId="0" applyNumberFormat="1" applyFont="1" applyBorder="1" applyAlignment="1">
      <alignment horizontal="left" vertical="top"/>
    </xf>
    <xf numFmtId="2" fontId="18" fillId="0" borderId="14" xfId="0" applyNumberFormat="1" applyFont="1" applyFill="1" applyBorder="1" applyAlignment="1" applyProtection="1">
      <alignment vertical="top"/>
    </xf>
    <xf numFmtId="2" fontId="21" fillId="20" borderId="13" xfId="0" applyNumberFormat="1" applyFont="1" applyFill="1" applyBorder="1" applyAlignment="1" applyProtection="1">
      <alignment vertical="top"/>
    </xf>
    <xf numFmtId="2" fontId="18" fillId="0" borderId="13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vertical="top" wrapText="1"/>
    </xf>
    <xf numFmtId="164" fontId="20" fillId="0" borderId="11" xfId="0" applyFont="1" applyBorder="1" applyAlignment="1">
      <alignment horizontal="left" vertical="top" wrapText="1" indent="2"/>
    </xf>
    <xf numFmtId="2" fontId="18" fillId="14" borderId="11" xfId="0" applyNumberFormat="1" applyFont="1" applyFill="1" applyBorder="1" applyAlignment="1" applyProtection="1">
      <alignment horizontal="left" vertical="top"/>
    </xf>
    <xf numFmtId="2" fontId="21" fillId="21" borderId="11" xfId="0" applyNumberFormat="1" applyFont="1" applyFill="1" applyBorder="1" applyAlignment="1" applyProtection="1">
      <alignment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1" fontId="18" fillId="21" borderId="11" xfId="0" applyNumberFormat="1" applyFont="1" applyFill="1" applyBorder="1" applyAlignment="1" applyProtection="1">
      <alignment vertical="top"/>
    </xf>
    <xf numFmtId="165" fontId="18" fillId="14" borderId="11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 wrapTex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0" borderId="14" xfId="0" applyNumberFormat="1" applyFont="1" applyFill="1" applyBorder="1" applyAlignment="1" applyProtection="1">
      <alignment vertical="top" wrapText="1"/>
    </xf>
    <xf numFmtId="164" fontId="20" fillId="0" borderId="0" xfId="0" applyFont="1" applyFill="1" applyAlignment="1">
      <alignment vertical="top"/>
    </xf>
    <xf numFmtId="165" fontId="18" fillId="0" borderId="11" xfId="0" applyNumberFormat="1" applyFont="1" applyBorder="1" applyAlignment="1" applyProtection="1">
      <alignment vertical="top"/>
    </xf>
    <xf numFmtId="1" fontId="19" fillId="0" borderId="11" xfId="0" applyNumberFormat="1" applyFont="1" applyBorder="1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09"/>
  <sheetViews>
    <sheetView tabSelected="1" topLeftCell="A48" zoomScale="170" zoomScaleNormal="170" workbookViewId="0">
      <selection activeCell="C113" sqref="C113:C115"/>
    </sheetView>
  </sheetViews>
  <sheetFormatPr defaultColWidth="8.89453125" defaultRowHeight="19.5" customHeight="1" x14ac:dyDescent="0.5"/>
  <cols>
    <col min="1" max="1" width="4.47265625" style="120" customWidth="1"/>
    <col min="2" max="2" width="3.68359375" style="1" customWidth="1"/>
    <col min="3" max="3" width="41.41796875" style="121" customWidth="1"/>
    <col min="4" max="4" width="9.1015625" style="1" customWidth="1"/>
    <col min="5" max="5" width="3.41796875" style="117" customWidth="1"/>
    <col min="6" max="6" width="7.2617187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4" ht="23.45" customHeight="1" x14ac:dyDescent="0.5">
      <c r="A1" s="19" t="s">
        <v>111</v>
      </c>
      <c r="B1" s="20"/>
      <c r="C1" s="21" t="s">
        <v>61</v>
      </c>
      <c r="D1" s="20"/>
      <c r="E1" s="65"/>
      <c r="F1" s="20"/>
    </row>
    <row r="2" spans="1:254" ht="24" customHeight="1" x14ac:dyDescent="0.5">
      <c r="A2" s="22"/>
      <c r="B2" s="20"/>
      <c r="C2" s="21" t="s">
        <v>62</v>
      </c>
      <c r="D2" s="20"/>
      <c r="E2" s="65"/>
      <c r="F2" s="20"/>
    </row>
    <row r="3" spans="1:254" ht="19.5" customHeight="1" x14ac:dyDescent="0.5">
      <c r="A3" s="22"/>
      <c r="B3" s="20"/>
      <c r="C3" s="23"/>
      <c r="D3" s="20"/>
      <c r="E3" s="65"/>
      <c r="F3" s="20"/>
    </row>
    <row r="4" spans="1:254" ht="22.5" customHeight="1" x14ac:dyDescent="0.5">
      <c r="A4" s="24" t="s">
        <v>0</v>
      </c>
      <c r="B4" s="25" t="s">
        <v>1</v>
      </c>
      <c r="C4" s="26" t="s">
        <v>2</v>
      </c>
      <c r="D4" s="20"/>
      <c r="E4" s="66" t="s">
        <v>1</v>
      </c>
      <c r="F4" s="10" t="s">
        <v>1</v>
      </c>
    </row>
    <row r="5" spans="1:254" ht="19.5" customHeight="1" x14ac:dyDescent="0.5">
      <c r="A5" s="27"/>
      <c r="B5" s="28"/>
      <c r="C5" s="29" t="s">
        <v>3</v>
      </c>
      <c r="D5" s="30"/>
      <c r="E5" s="67"/>
      <c r="F5" s="30"/>
    </row>
    <row r="6" spans="1:254" ht="19.5" customHeight="1" x14ac:dyDescent="0.5">
      <c r="A6" s="31"/>
      <c r="B6" s="32"/>
      <c r="C6" s="33" t="s">
        <v>4</v>
      </c>
      <c r="D6" s="34"/>
      <c r="E6" s="68"/>
      <c r="F6" s="35"/>
    </row>
    <row r="7" spans="1:254" s="113" customFormat="1" ht="19.5" customHeight="1" x14ac:dyDescent="0.5">
      <c r="A7" s="19"/>
      <c r="B7" s="25"/>
      <c r="C7" s="36"/>
      <c r="D7" s="37"/>
      <c r="E7" s="69"/>
      <c r="F7" s="38"/>
      <c r="H7" s="114"/>
      <c r="L7" s="115"/>
      <c r="N7" s="114"/>
      <c r="R7" s="115"/>
      <c r="T7" s="114"/>
      <c r="X7" s="115"/>
      <c r="Z7" s="114"/>
      <c r="AD7" s="115"/>
      <c r="AF7" s="114"/>
      <c r="AJ7" s="115"/>
      <c r="AL7" s="114"/>
      <c r="AP7" s="115"/>
      <c r="AR7" s="114"/>
      <c r="AV7" s="115"/>
      <c r="AX7" s="114"/>
      <c r="BB7" s="115"/>
      <c r="BD7" s="114"/>
      <c r="BH7" s="115"/>
      <c r="BJ7" s="114"/>
      <c r="BN7" s="115"/>
      <c r="BP7" s="114"/>
      <c r="BT7" s="115"/>
      <c r="BV7" s="114"/>
      <c r="BZ7" s="115"/>
      <c r="CB7" s="114"/>
      <c r="CF7" s="115"/>
      <c r="CH7" s="114"/>
      <c r="CL7" s="115"/>
      <c r="CN7" s="114"/>
      <c r="CR7" s="115"/>
      <c r="CT7" s="114"/>
      <c r="CX7" s="115"/>
      <c r="CZ7" s="114"/>
      <c r="DD7" s="115"/>
      <c r="DF7" s="114"/>
      <c r="DJ7" s="115"/>
      <c r="DL7" s="114"/>
      <c r="DP7" s="115"/>
      <c r="DR7" s="114"/>
      <c r="DV7" s="115"/>
      <c r="DX7" s="114"/>
      <c r="EB7" s="115"/>
      <c r="ED7" s="114"/>
      <c r="EH7" s="115"/>
      <c r="EJ7" s="114"/>
      <c r="EN7" s="115"/>
      <c r="EP7" s="114"/>
      <c r="ET7" s="115"/>
      <c r="EV7" s="114"/>
      <c r="EZ7" s="115"/>
      <c r="FB7" s="114"/>
      <c r="FF7" s="115"/>
      <c r="FH7" s="114"/>
      <c r="FL7" s="115"/>
      <c r="FN7" s="114"/>
      <c r="FR7" s="115"/>
      <c r="FT7" s="114"/>
      <c r="FX7" s="115"/>
      <c r="FZ7" s="114"/>
      <c r="GD7" s="115"/>
      <c r="GF7" s="114"/>
      <c r="GJ7" s="115"/>
      <c r="GL7" s="114"/>
      <c r="GP7" s="115"/>
      <c r="GR7" s="114"/>
      <c r="GV7" s="115"/>
      <c r="GX7" s="114"/>
      <c r="HB7" s="115"/>
      <c r="HD7" s="114"/>
      <c r="HH7" s="115"/>
      <c r="HJ7" s="114"/>
      <c r="HN7" s="115"/>
      <c r="HP7" s="114"/>
      <c r="HT7" s="115"/>
      <c r="HV7" s="114"/>
      <c r="HZ7" s="115"/>
      <c r="IB7" s="114"/>
      <c r="IF7" s="115"/>
      <c r="IH7" s="114"/>
      <c r="IL7" s="115"/>
      <c r="IN7" s="114"/>
      <c r="IR7" s="115"/>
      <c r="IT7" s="114"/>
    </row>
    <row r="8" spans="1:254" ht="19.5" customHeight="1" x14ac:dyDescent="0.5">
      <c r="A8" s="39">
        <f>1</f>
        <v>1</v>
      </c>
      <c r="B8" s="40"/>
      <c r="C8" s="41" t="s">
        <v>5</v>
      </c>
      <c r="D8" s="90" t="s">
        <v>6</v>
      </c>
      <c r="E8" s="70">
        <v>5</v>
      </c>
      <c r="F8" s="10">
        <f>TIME(13,0,0)</f>
        <v>0.54166666666666663</v>
      </c>
    </row>
    <row r="9" spans="1:254" ht="15.95" customHeight="1" x14ac:dyDescent="0.5">
      <c r="A9" s="42">
        <f>2</f>
        <v>2</v>
      </c>
      <c r="B9" s="43" t="s">
        <v>7</v>
      </c>
      <c r="C9" s="44" t="s">
        <v>8</v>
      </c>
      <c r="D9" s="91" t="s">
        <v>6</v>
      </c>
      <c r="E9" s="71">
        <v>10</v>
      </c>
      <c r="F9" s="97">
        <f>F8+TIME(0,E8,0)</f>
        <v>0.54513888888888884</v>
      </c>
    </row>
    <row r="10" spans="1:254" ht="33" customHeight="1" x14ac:dyDescent="0.5">
      <c r="A10" s="96">
        <f t="shared" ref="A10:A11" si="0">A9+0.01</f>
        <v>2.0099999999999998</v>
      </c>
      <c r="B10" s="103" t="s">
        <v>53</v>
      </c>
      <c r="C10" s="173" t="s">
        <v>63</v>
      </c>
      <c r="D10" s="88" t="s">
        <v>16</v>
      </c>
      <c r="E10" s="94">
        <v>0</v>
      </c>
      <c r="F10" s="104">
        <f t="shared" ref="F10:F11" si="1">F9+TIME(0,E9,0)</f>
        <v>0.55208333333333326</v>
      </c>
    </row>
    <row r="11" spans="1:254" ht="23.65" customHeight="1" x14ac:dyDescent="0.5">
      <c r="A11" s="109">
        <f t="shared" si="0"/>
        <v>2.0199999999999996</v>
      </c>
      <c r="B11" s="57" t="s">
        <v>9</v>
      </c>
      <c r="C11" s="165" t="s">
        <v>55</v>
      </c>
      <c r="D11" s="110" t="s">
        <v>6</v>
      </c>
      <c r="E11" s="77">
        <v>2</v>
      </c>
      <c r="F11" s="111">
        <f t="shared" si="1"/>
        <v>0.55208333333333326</v>
      </c>
    </row>
    <row r="12" spans="1:254" ht="11.25" customHeight="1" x14ac:dyDescent="0.5">
      <c r="A12" s="98"/>
      <c r="B12" s="99"/>
      <c r="C12" s="100"/>
      <c r="D12" s="101"/>
      <c r="E12" s="95"/>
      <c r="F12" s="102">
        <f t="shared" ref="F12:F55" si="2">F11+TIME(0,E11,0)</f>
        <v>0.55347222222222214</v>
      </c>
    </row>
    <row r="13" spans="1:254" ht="10.050000000000001" customHeight="1" x14ac:dyDescent="0.5">
      <c r="A13" s="42">
        <f>3</f>
        <v>3</v>
      </c>
      <c r="B13" s="43" t="s">
        <v>9</v>
      </c>
      <c r="C13" s="44" t="s">
        <v>20</v>
      </c>
      <c r="D13" s="91" t="s">
        <v>6</v>
      </c>
      <c r="E13" s="71">
        <v>5</v>
      </c>
      <c r="F13" s="10">
        <f t="shared" si="2"/>
        <v>0.55347222222222214</v>
      </c>
    </row>
    <row r="14" spans="1:254" ht="10.050000000000001" customHeight="1" x14ac:dyDescent="0.5">
      <c r="A14" s="60"/>
      <c r="B14" s="61"/>
      <c r="C14" s="62"/>
      <c r="D14" s="61"/>
      <c r="E14" s="72"/>
      <c r="F14" s="10">
        <f t="shared" si="2"/>
        <v>0.55694444444444435</v>
      </c>
    </row>
    <row r="15" spans="1:254" ht="10.050000000000001" customHeight="1" x14ac:dyDescent="0.5">
      <c r="A15" s="3">
        <f>4</f>
        <v>4</v>
      </c>
      <c r="B15" s="6"/>
      <c r="C15" s="2" t="s">
        <v>10</v>
      </c>
      <c r="D15" s="6"/>
      <c r="E15" s="73"/>
      <c r="F15" s="63">
        <f t="shared" si="2"/>
        <v>0.55694444444444435</v>
      </c>
    </row>
    <row r="16" spans="1:254" ht="10.050000000000001" customHeight="1" x14ac:dyDescent="0.5">
      <c r="A16" s="13">
        <f>A15+0.001</f>
        <v>4.0010000000000003</v>
      </c>
      <c r="B16" s="6" t="s">
        <v>7</v>
      </c>
      <c r="C16" s="148" t="s">
        <v>79</v>
      </c>
      <c r="D16" s="86" t="s">
        <v>47</v>
      </c>
      <c r="E16" s="80">
        <v>3</v>
      </c>
      <c r="F16" s="63">
        <f t="shared" si="2"/>
        <v>0.55694444444444435</v>
      </c>
    </row>
    <row r="17" spans="1:6" ht="10.050000000000001" customHeight="1" x14ac:dyDescent="0.5">
      <c r="A17" s="13">
        <f>A16+0.001</f>
        <v>4.0020000000000007</v>
      </c>
      <c r="B17" s="6" t="s">
        <v>7</v>
      </c>
      <c r="C17" s="148" t="s">
        <v>80</v>
      </c>
      <c r="D17" s="86" t="s">
        <v>11</v>
      </c>
      <c r="E17" s="80">
        <v>3</v>
      </c>
      <c r="F17" s="63">
        <f t="shared" si="2"/>
        <v>0.55902777777777768</v>
      </c>
    </row>
    <row r="18" spans="1:6" ht="10.050000000000001" customHeight="1" x14ac:dyDescent="0.5">
      <c r="A18" s="3">
        <f>A15+0.01</f>
        <v>4.01</v>
      </c>
      <c r="B18" s="6" t="s">
        <v>9</v>
      </c>
      <c r="C18" s="148" t="s">
        <v>38</v>
      </c>
      <c r="D18" s="86" t="s">
        <v>49</v>
      </c>
      <c r="E18" s="80">
        <v>10</v>
      </c>
      <c r="F18" s="63">
        <f t="shared" si="2"/>
        <v>0.56111111111111101</v>
      </c>
    </row>
    <row r="19" spans="1:6" ht="10.050000000000001" customHeight="1" x14ac:dyDescent="0.5">
      <c r="A19" s="3">
        <f t="shared" ref="A19:A23" si="3">A18+0.01</f>
        <v>4.0199999999999996</v>
      </c>
      <c r="B19" s="6" t="s">
        <v>7</v>
      </c>
      <c r="C19" s="148" t="s">
        <v>54</v>
      </c>
      <c r="D19" s="86" t="s">
        <v>11</v>
      </c>
      <c r="E19" s="80">
        <v>15</v>
      </c>
      <c r="F19" s="63">
        <f t="shared" si="2"/>
        <v>0.56805555555555542</v>
      </c>
    </row>
    <row r="20" spans="1:6" ht="21" customHeight="1" x14ac:dyDescent="0.5">
      <c r="A20" s="3">
        <f t="shared" si="3"/>
        <v>4.0299999999999994</v>
      </c>
      <c r="B20" s="6" t="s">
        <v>7</v>
      </c>
      <c r="C20" s="148" t="s">
        <v>64</v>
      </c>
      <c r="D20" s="123" t="s">
        <v>65</v>
      </c>
      <c r="E20" s="80">
        <v>5</v>
      </c>
      <c r="F20" s="63">
        <f t="shared" si="2"/>
        <v>0.57847222222222205</v>
      </c>
    </row>
    <row r="21" spans="1:6" ht="10.050000000000001" customHeight="1" x14ac:dyDescent="0.5">
      <c r="A21" s="129">
        <f t="shared" si="3"/>
        <v>4.0399999999999991</v>
      </c>
      <c r="B21" s="135"/>
      <c r="C21" s="153" t="s">
        <v>52</v>
      </c>
      <c r="D21" s="154" t="s">
        <v>12</v>
      </c>
      <c r="E21" s="155"/>
      <c r="F21" s="128">
        <f t="shared" si="2"/>
        <v>0.58194444444444426</v>
      </c>
    </row>
    <row r="22" spans="1:6" ht="10.050000000000001" customHeight="1" x14ac:dyDescent="0.5">
      <c r="A22" s="129">
        <f t="shared" si="3"/>
        <v>4.0499999999999989</v>
      </c>
      <c r="B22" s="135"/>
      <c r="C22" s="153" t="s">
        <v>79</v>
      </c>
      <c r="D22" s="154" t="s">
        <v>47</v>
      </c>
      <c r="E22" s="155">
        <v>0</v>
      </c>
      <c r="F22" s="128">
        <f t="shared" si="2"/>
        <v>0.58194444444444426</v>
      </c>
    </row>
    <row r="23" spans="1:6" ht="10.050000000000001" customHeight="1" x14ac:dyDescent="0.5">
      <c r="A23" s="129">
        <f t="shared" si="3"/>
        <v>4.0599999999999987</v>
      </c>
      <c r="B23" s="135"/>
      <c r="C23" s="153" t="s">
        <v>80</v>
      </c>
      <c r="D23" s="154" t="s">
        <v>11</v>
      </c>
      <c r="E23" s="155">
        <v>0</v>
      </c>
      <c r="F23" s="128">
        <f t="shared" ref="F23:F26" si="4">F22+TIME(0,E22,0)</f>
        <v>0.58194444444444426</v>
      </c>
    </row>
    <row r="24" spans="1:6" ht="10.050000000000001" customHeight="1" x14ac:dyDescent="0.5">
      <c r="A24" s="3">
        <v>4.07</v>
      </c>
      <c r="B24" s="6" t="s">
        <v>9</v>
      </c>
      <c r="C24" s="148" t="s">
        <v>81</v>
      </c>
      <c r="D24" s="86" t="s">
        <v>6</v>
      </c>
      <c r="E24" s="80">
        <v>10</v>
      </c>
      <c r="F24" s="63">
        <f t="shared" si="4"/>
        <v>0.58194444444444426</v>
      </c>
    </row>
    <row r="25" spans="1:6" ht="34.5" customHeight="1" x14ac:dyDescent="0.5">
      <c r="A25" s="3">
        <v>4.07</v>
      </c>
      <c r="B25" s="6" t="s">
        <v>82</v>
      </c>
      <c r="C25" s="148" t="s">
        <v>83</v>
      </c>
      <c r="D25" s="86" t="s">
        <v>16</v>
      </c>
      <c r="E25" s="80">
        <v>10</v>
      </c>
      <c r="F25" s="63">
        <f t="shared" si="4"/>
        <v>0.58888888888888868</v>
      </c>
    </row>
    <row r="26" spans="1:6" ht="15" customHeight="1" x14ac:dyDescent="0.5">
      <c r="A26" s="3"/>
      <c r="B26" s="6"/>
      <c r="C26" s="89"/>
      <c r="D26" s="86"/>
      <c r="E26" s="73"/>
      <c r="F26" s="63">
        <f t="shared" si="4"/>
        <v>0.5958333333333331</v>
      </c>
    </row>
    <row r="27" spans="1:6" ht="10.050000000000001" customHeight="1" x14ac:dyDescent="0.5">
      <c r="A27" s="3">
        <v>5</v>
      </c>
      <c r="B27" s="4"/>
      <c r="C27" s="16" t="s">
        <v>58</v>
      </c>
      <c r="D27" s="14"/>
      <c r="E27" s="74"/>
      <c r="F27" s="63">
        <f t="shared" si="2"/>
        <v>0.5958333333333331</v>
      </c>
    </row>
    <row r="28" spans="1:6" ht="10.050000000000001" customHeight="1" x14ac:dyDescent="0.5">
      <c r="A28" s="3">
        <f>A27+0.01</f>
        <v>5.01</v>
      </c>
      <c r="B28" s="6"/>
      <c r="C28" s="92" t="s">
        <v>28</v>
      </c>
      <c r="E28" s="74"/>
      <c r="F28" s="63">
        <f t="shared" si="2"/>
        <v>0.5958333333333331</v>
      </c>
    </row>
    <row r="29" spans="1:6" ht="10.050000000000001" customHeight="1" x14ac:dyDescent="0.5">
      <c r="A29" s="144">
        <f t="shared" ref="A29:A31" si="5">A28+0.001</f>
        <v>5.0110000000000001</v>
      </c>
      <c r="B29" s="135" t="s">
        <v>39</v>
      </c>
      <c r="C29" s="145" t="s">
        <v>66</v>
      </c>
      <c r="D29" s="126" t="s">
        <v>51</v>
      </c>
      <c r="E29" s="132"/>
      <c r="F29" s="128">
        <f t="shared" si="2"/>
        <v>0.5958333333333331</v>
      </c>
    </row>
    <row r="30" spans="1:6" ht="10.050000000000001" customHeight="1" x14ac:dyDescent="0.5">
      <c r="A30" s="13">
        <f t="shared" si="5"/>
        <v>5.0120000000000005</v>
      </c>
      <c r="B30" s="6" t="s">
        <v>39</v>
      </c>
      <c r="C30" s="52" t="s">
        <v>110</v>
      </c>
      <c r="D30" s="85" t="s">
        <v>51</v>
      </c>
      <c r="E30" s="74">
        <v>3</v>
      </c>
      <c r="F30" s="63">
        <f t="shared" si="2"/>
        <v>0.5958333333333331</v>
      </c>
    </row>
    <row r="31" spans="1:6" ht="10.050000000000001" customHeight="1" x14ac:dyDescent="0.5">
      <c r="A31" s="13">
        <f t="shared" si="5"/>
        <v>5.0130000000000008</v>
      </c>
      <c r="B31" s="6" t="s">
        <v>39</v>
      </c>
      <c r="C31" s="52" t="s">
        <v>67</v>
      </c>
      <c r="D31" s="85" t="s">
        <v>51</v>
      </c>
      <c r="E31" s="74">
        <v>3</v>
      </c>
      <c r="F31" s="63">
        <f t="shared" si="2"/>
        <v>0.59791666666666643</v>
      </c>
    </row>
    <row r="32" spans="1:6" ht="10.050000000000001" customHeight="1" x14ac:dyDescent="0.5">
      <c r="A32" s="129">
        <f>A28+0.01</f>
        <v>5.0199999999999996</v>
      </c>
      <c r="B32" s="135" t="s">
        <v>39</v>
      </c>
      <c r="C32" s="134" t="s">
        <v>23</v>
      </c>
      <c r="D32" s="126" t="s">
        <v>30</v>
      </c>
      <c r="E32" s="132"/>
      <c r="F32" s="128">
        <f t="shared" si="2"/>
        <v>0.59999999999999976</v>
      </c>
    </row>
    <row r="33" spans="1:6" ht="10.050000000000001" customHeight="1" x14ac:dyDescent="0.5">
      <c r="A33" s="3">
        <f>A32+0.01</f>
        <v>5.0299999999999994</v>
      </c>
      <c r="C33" s="92" t="s">
        <v>24</v>
      </c>
      <c r="E33" s="75"/>
      <c r="F33" s="63">
        <f t="shared" si="2"/>
        <v>0.59999999999999976</v>
      </c>
    </row>
    <row r="34" spans="1:6" ht="87" customHeight="1" x14ac:dyDescent="0.5">
      <c r="A34" s="53">
        <f>A33+0.001</f>
        <v>5.0309999999999997</v>
      </c>
      <c r="B34" s="103" t="s">
        <v>72</v>
      </c>
      <c r="C34" s="139" t="s">
        <v>85</v>
      </c>
      <c r="D34" s="140" t="s">
        <v>40</v>
      </c>
      <c r="E34" s="156">
        <v>0</v>
      </c>
      <c r="F34" s="64">
        <f t="shared" si="2"/>
        <v>0.59999999999999976</v>
      </c>
    </row>
    <row r="35" spans="1:6" ht="66" customHeight="1" x14ac:dyDescent="0.5">
      <c r="A35" s="53">
        <f t="shared" ref="A35:A39" si="6">A34+0.001</f>
        <v>5.032</v>
      </c>
      <c r="B35" s="103" t="s">
        <v>72</v>
      </c>
      <c r="C35" s="139" t="s">
        <v>86</v>
      </c>
      <c r="D35" s="140" t="s">
        <v>40</v>
      </c>
      <c r="E35" s="156">
        <v>0</v>
      </c>
      <c r="F35" s="64">
        <f t="shared" si="2"/>
        <v>0.59999999999999976</v>
      </c>
    </row>
    <row r="36" spans="1:6" ht="65.25" customHeight="1" x14ac:dyDescent="0.5">
      <c r="A36" s="53">
        <f t="shared" si="6"/>
        <v>5.0330000000000004</v>
      </c>
      <c r="B36" s="103" t="s">
        <v>72</v>
      </c>
      <c r="C36" s="139" t="s">
        <v>87</v>
      </c>
      <c r="D36" s="140" t="s">
        <v>40</v>
      </c>
      <c r="E36" s="156">
        <v>0</v>
      </c>
      <c r="F36" s="64">
        <f t="shared" si="2"/>
        <v>0.59999999999999976</v>
      </c>
    </row>
    <row r="37" spans="1:6" ht="66.75" customHeight="1" x14ac:dyDescent="0.5">
      <c r="A37" s="53">
        <f t="shared" si="6"/>
        <v>5.0340000000000007</v>
      </c>
      <c r="B37" s="103" t="s">
        <v>72</v>
      </c>
      <c r="C37" s="139" t="s">
        <v>88</v>
      </c>
      <c r="D37" s="140" t="s">
        <v>40</v>
      </c>
      <c r="E37" s="156">
        <v>0</v>
      </c>
      <c r="F37" s="64">
        <f t="shared" si="2"/>
        <v>0.59999999999999976</v>
      </c>
    </row>
    <row r="38" spans="1:6" ht="65.25" customHeight="1" x14ac:dyDescent="0.5">
      <c r="A38" s="53">
        <f t="shared" si="6"/>
        <v>5.035000000000001</v>
      </c>
      <c r="B38" s="103" t="s">
        <v>72</v>
      </c>
      <c r="C38" s="139" t="s">
        <v>89</v>
      </c>
      <c r="D38" s="140" t="s">
        <v>40</v>
      </c>
      <c r="E38" s="156">
        <v>0</v>
      </c>
      <c r="F38" s="64">
        <f t="shared" si="2"/>
        <v>0.59999999999999976</v>
      </c>
    </row>
    <row r="39" spans="1:6" ht="66" customHeight="1" x14ac:dyDescent="0.5">
      <c r="A39" s="53">
        <f t="shared" si="6"/>
        <v>5.0360000000000014</v>
      </c>
      <c r="B39" s="103" t="s">
        <v>72</v>
      </c>
      <c r="C39" s="139" t="s">
        <v>90</v>
      </c>
      <c r="D39" s="140" t="s">
        <v>40</v>
      </c>
      <c r="E39" s="156">
        <v>0</v>
      </c>
      <c r="F39" s="64">
        <f t="shared" si="2"/>
        <v>0.59999999999999976</v>
      </c>
    </row>
    <row r="40" spans="1:6" ht="10.050000000000001" customHeight="1" x14ac:dyDescent="0.5">
      <c r="A40" s="3">
        <f>A33+0.01</f>
        <v>5.0399999999999991</v>
      </c>
      <c r="B40" s="6"/>
      <c r="C40" s="92" t="s">
        <v>25</v>
      </c>
      <c r="E40" s="74"/>
      <c r="F40" s="63">
        <f t="shared" si="2"/>
        <v>0.59999999999999976</v>
      </c>
    </row>
    <row r="41" spans="1:6" ht="21.6" customHeight="1" x14ac:dyDescent="0.5">
      <c r="A41" s="13">
        <f>A40+0.001</f>
        <v>5.0409999999999995</v>
      </c>
      <c r="B41" s="6" t="s">
        <v>39</v>
      </c>
      <c r="C41" s="52" t="s">
        <v>70</v>
      </c>
      <c r="D41" s="85" t="s">
        <v>27</v>
      </c>
      <c r="E41" s="74">
        <v>3</v>
      </c>
      <c r="F41" s="63">
        <f t="shared" si="2"/>
        <v>0.59999999999999976</v>
      </c>
    </row>
    <row r="42" spans="1:6" ht="21.6" customHeight="1" x14ac:dyDescent="0.5">
      <c r="A42" s="144">
        <f t="shared" ref="A42:A45" si="7">A41+0.001</f>
        <v>5.0419999999999998</v>
      </c>
      <c r="B42" s="135"/>
      <c r="C42" s="145" t="s">
        <v>69</v>
      </c>
      <c r="D42" s="126" t="s">
        <v>27</v>
      </c>
      <c r="E42" s="132">
        <v>0</v>
      </c>
      <c r="F42" s="128">
        <f t="shared" si="2"/>
        <v>0.60208333333333308</v>
      </c>
    </row>
    <row r="43" spans="1:6" ht="76.900000000000006" customHeight="1" x14ac:dyDescent="0.5">
      <c r="A43" s="53">
        <f t="shared" si="7"/>
        <v>5.0430000000000001</v>
      </c>
      <c r="B43" s="103" t="s">
        <v>72</v>
      </c>
      <c r="C43" s="139" t="s">
        <v>75</v>
      </c>
      <c r="D43" s="140" t="s">
        <v>27</v>
      </c>
      <c r="E43" s="94">
        <v>0</v>
      </c>
      <c r="F43" s="64">
        <f t="shared" si="2"/>
        <v>0.60208333333333308</v>
      </c>
    </row>
    <row r="44" spans="1:6" ht="58.15" customHeight="1" x14ac:dyDescent="0.5">
      <c r="A44" s="53">
        <f t="shared" si="7"/>
        <v>5.0440000000000005</v>
      </c>
      <c r="B44" s="103" t="s">
        <v>72</v>
      </c>
      <c r="C44" s="139" t="s">
        <v>76</v>
      </c>
      <c r="D44" s="140" t="s">
        <v>27</v>
      </c>
      <c r="E44" s="94">
        <v>0</v>
      </c>
      <c r="F44" s="64">
        <f t="shared" si="2"/>
        <v>0.60208333333333308</v>
      </c>
    </row>
    <row r="45" spans="1:6" ht="55.15" customHeight="1" x14ac:dyDescent="0.5">
      <c r="A45" s="53">
        <f t="shared" si="7"/>
        <v>5.0450000000000008</v>
      </c>
      <c r="B45" s="103" t="s">
        <v>72</v>
      </c>
      <c r="C45" s="139" t="s">
        <v>77</v>
      </c>
      <c r="D45" s="140" t="s">
        <v>27</v>
      </c>
      <c r="E45" s="94">
        <v>0</v>
      </c>
      <c r="F45" s="64">
        <f t="shared" si="2"/>
        <v>0.60208333333333308</v>
      </c>
    </row>
    <row r="46" spans="1:6" ht="10.050000000000001" customHeight="1" x14ac:dyDescent="0.5">
      <c r="A46" s="3">
        <f>A40+0.01</f>
        <v>5.0499999999999989</v>
      </c>
      <c r="C46" s="92" t="s">
        <v>26</v>
      </c>
      <c r="E46" s="74"/>
      <c r="F46" s="63">
        <f t="shared" si="2"/>
        <v>0.60208333333333308</v>
      </c>
    </row>
    <row r="47" spans="1:6" ht="10.050000000000001" customHeight="1" x14ac:dyDescent="0.5">
      <c r="A47" s="13">
        <f>A46+0.001</f>
        <v>5.0509999999999993</v>
      </c>
      <c r="B47" s="6" t="s">
        <v>39</v>
      </c>
      <c r="C47" s="52" t="s">
        <v>68</v>
      </c>
      <c r="D47" s="85" t="s">
        <v>47</v>
      </c>
      <c r="E47" s="74">
        <v>3</v>
      </c>
      <c r="F47" s="63">
        <f t="shared" si="2"/>
        <v>0.60208333333333308</v>
      </c>
    </row>
    <row r="48" spans="1:6" ht="10.050000000000001" customHeight="1" x14ac:dyDescent="0.5">
      <c r="A48" s="13">
        <f>A47+0.001</f>
        <v>5.0519999999999996</v>
      </c>
      <c r="B48" s="6" t="s">
        <v>39</v>
      </c>
      <c r="C48" s="52" t="s">
        <v>71</v>
      </c>
      <c r="D48" s="85" t="s">
        <v>47</v>
      </c>
      <c r="E48" s="74">
        <v>3</v>
      </c>
      <c r="F48" s="63">
        <f t="shared" si="2"/>
        <v>0.60416666666666641</v>
      </c>
    </row>
    <row r="49" spans="1:6" ht="10.050000000000001" customHeight="1" x14ac:dyDescent="0.5">
      <c r="A49" s="49"/>
      <c r="B49" s="150"/>
      <c r="C49" s="149" t="s">
        <v>45</v>
      </c>
      <c r="D49" s="151"/>
      <c r="E49" s="152">
        <v>5</v>
      </c>
      <c r="F49" s="63">
        <f t="shared" si="2"/>
        <v>0.60624999999999973</v>
      </c>
    </row>
    <row r="50" spans="1:6" ht="10.050000000000001" customHeight="1" x14ac:dyDescent="0.5">
      <c r="A50" s="45"/>
      <c r="B50" s="46"/>
      <c r="E50" s="76"/>
      <c r="F50" s="63">
        <f t="shared" si="2"/>
        <v>0.60972222222222194</v>
      </c>
    </row>
    <row r="51" spans="1:6" ht="10.050000000000001" customHeight="1" x14ac:dyDescent="0.5">
      <c r="A51" s="3">
        <v>6</v>
      </c>
      <c r="B51" s="4"/>
      <c r="C51" s="2" t="s">
        <v>57</v>
      </c>
      <c r="D51" s="14"/>
      <c r="E51" s="73"/>
      <c r="F51" s="63">
        <f t="shared" si="2"/>
        <v>0.60972222222222194</v>
      </c>
    </row>
    <row r="52" spans="1:6" s="112" customFormat="1" ht="10.050000000000001" customHeight="1" x14ac:dyDescent="0.5">
      <c r="A52" s="3">
        <f>A51+0.01</f>
        <v>6.01</v>
      </c>
      <c r="B52" s="108"/>
      <c r="C52" s="18" t="s">
        <v>25</v>
      </c>
      <c r="D52" s="1"/>
      <c r="E52" s="73"/>
      <c r="F52" s="63">
        <f t="shared" si="2"/>
        <v>0.60972222222222194</v>
      </c>
    </row>
    <row r="53" spans="1:6" s="112" customFormat="1" ht="45" customHeight="1" x14ac:dyDescent="0.5">
      <c r="A53" s="53">
        <f t="shared" ref="A53:A54" si="8">A52+0.001</f>
        <v>6.0110000000000001</v>
      </c>
      <c r="B53" s="105" t="s">
        <v>53</v>
      </c>
      <c r="C53" s="107" t="s">
        <v>73</v>
      </c>
      <c r="D53" s="106" t="s">
        <v>27</v>
      </c>
      <c r="E53" s="94">
        <v>0</v>
      </c>
      <c r="F53" s="64">
        <f t="shared" si="2"/>
        <v>0.60972222222222194</v>
      </c>
    </row>
    <row r="54" spans="1:6" ht="53.25" customHeight="1" x14ac:dyDescent="0.5">
      <c r="A54" s="53">
        <f t="shared" si="8"/>
        <v>6.0120000000000005</v>
      </c>
      <c r="B54" s="105" t="s">
        <v>53</v>
      </c>
      <c r="C54" s="107" t="s">
        <v>74</v>
      </c>
      <c r="D54" s="106" t="s">
        <v>27</v>
      </c>
      <c r="E54" s="94">
        <v>0</v>
      </c>
      <c r="F54" s="64">
        <f t="shared" si="2"/>
        <v>0.60972222222222194</v>
      </c>
    </row>
    <row r="55" spans="1:6" s="112" customFormat="1" ht="10.050000000000001" customHeight="1" x14ac:dyDescent="0.5">
      <c r="A55" s="109">
        <f>A51+0.01</f>
        <v>6.01</v>
      </c>
      <c r="B55" s="108"/>
      <c r="C55" s="125" t="s">
        <v>26</v>
      </c>
      <c r="D55" s="131" t="s">
        <v>47</v>
      </c>
      <c r="E55" s="136"/>
      <c r="F55" s="137">
        <f t="shared" si="2"/>
        <v>0.60972222222222194</v>
      </c>
    </row>
    <row r="56" spans="1:6" s="112" customFormat="1" ht="10.050000000000001" customHeight="1" x14ac:dyDescent="0.5">
      <c r="A56" s="109">
        <f>A55+0.01</f>
        <v>6.02</v>
      </c>
      <c r="B56" s="108"/>
      <c r="C56" s="18" t="s">
        <v>28</v>
      </c>
      <c r="E56" s="73"/>
      <c r="F56" s="63">
        <f>F55+TIME(0,E54,0)</f>
        <v>0.60972222222222194</v>
      </c>
    </row>
    <row r="57" spans="1:6" s="112" customFormat="1" ht="45.75" customHeight="1" x14ac:dyDescent="0.5">
      <c r="A57" s="53">
        <f t="shared" ref="A57" si="9">A56+0.001</f>
        <v>6.0209999999999999</v>
      </c>
      <c r="B57" s="105" t="s">
        <v>53</v>
      </c>
      <c r="C57" s="107" t="s">
        <v>84</v>
      </c>
      <c r="D57" s="140" t="s">
        <v>51</v>
      </c>
      <c r="E57" s="94">
        <v>0</v>
      </c>
      <c r="F57" s="64">
        <f>F56+TIME(0,E55,0)</f>
        <v>0.60972222222222194</v>
      </c>
    </row>
    <row r="58" spans="1:6" ht="10.050000000000001" customHeight="1" x14ac:dyDescent="0.5">
      <c r="A58" s="129">
        <f>A56+0.01</f>
        <v>6.0299999999999994</v>
      </c>
      <c r="B58" s="108"/>
      <c r="C58" s="134" t="s">
        <v>22</v>
      </c>
      <c r="D58" s="126" t="s">
        <v>48</v>
      </c>
      <c r="E58" s="127"/>
      <c r="F58" s="137">
        <f t="shared" ref="F58" si="10">F57+TIME(0,E57,0)</f>
        <v>0.60972222222222194</v>
      </c>
    </row>
    <row r="59" spans="1:6" ht="10.050000000000001" customHeight="1" x14ac:dyDescent="0.5">
      <c r="A59" s="129">
        <f t="shared" ref="A59:A61" si="11">A58+0.01</f>
        <v>6.0399999999999991</v>
      </c>
      <c r="B59" s="124"/>
      <c r="C59" s="125" t="s">
        <v>23</v>
      </c>
      <c r="D59" s="131" t="s">
        <v>30</v>
      </c>
      <c r="E59" s="141"/>
      <c r="F59" s="128">
        <f t="shared" ref="F59:F108" si="12">F58+TIME(0,E58,0)</f>
        <v>0.60972222222222194</v>
      </c>
    </row>
    <row r="60" spans="1:6" ht="10.050000000000001" customHeight="1" x14ac:dyDescent="0.5">
      <c r="A60" s="129">
        <f t="shared" si="11"/>
        <v>6.0499999999999989</v>
      </c>
      <c r="B60" s="124"/>
      <c r="C60" s="125" t="s">
        <v>31</v>
      </c>
      <c r="D60" s="131" t="s">
        <v>43</v>
      </c>
      <c r="E60" s="142"/>
      <c r="F60" s="128">
        <f t="shared" si="12"/>
        <v>0.60972222222222194</v>
      </c>
    </row>
    <row r="61" spans="1:6" s="5" customFormat="1" ht="10.050000000000001" customHeight="1" x14ac:dyDescent="0.5">
      <c r="A61" s="129">
        <f t="shared" si="11"/>
        <v>6.0599999999999987</v>
      </c>
      <c r="B61" s="124"/>
      <c r="C61" s="125" t="s">
        <v>24</v>
      </c>
      <c r="D61" s="131" t="s">
        <v>40</v>
      </c>
      <c r="E61" s="127"/>
      <c r="F61" s="128">
        <f t="shared" si="12"/>
        <v>0.60972222222222194</v>
      </c>
    </row>
    <row r="62" spans="1:6" ht="10.050000000000001" customHeight="1" x14ac:dyDescent="0.5">
      <c r="A62" s="48"/>
      <c r="B62" s="49"/>
      <c r="E62" s="1"/>
      <c r="F62" s="63">
        <f t="shared" si="12"/>
        <v>0.60972222222222194</v>
      </c>
    </row>
    <row r="63" spans="1:6" ht="19.5" customHeight="1" x14ac:dyDescent="0.5">
      <c r="A63" s="3">
        <v>7</v>
      </c>
      <c r="B63" s="47"/>
      <c r="C63" s="2" t="s">
        <v>44</v>
      </c>
      <c r="D63" s="6"/>
      <c r="E63" s="78"/>
      <c r="F63" s="63">
        <f t="shared" si="12"/>
        <v>0.60972222222222194</v>
      </c>
    </row>
    <row r="64" spans="1:6" ht="10.050000000000001" customHeight="1" x14ac:dyDescent="0.5">
      <c r="A64" s="129">
        <f t="shared" ref="A64:A83" si="13">A63+0.01</f>
        <v>7.01</v>
      </c>
      <c r="B64" s="130"/>
      <c r="C64" s="146" t="s">
        <v>32</v>
      </c>
      <c r="D64" s="131" t="s">
        <v>6</v>
      </c>
      <c r="E64" s="147"/>
      <c r="F64" s="128">
        <f t="shared" si="12"/>
        <v>0.60972222222222194</v>
      </c>
    </row>
    <row r="65" spans="1:6" ht="10.050000000000001" customHeight="1" x14ac:dyDescent="0.5">
      <c r="A65" s="3">
        <f t="shared" ref="A65:A82" si="14">A64+0.01</f>
        <v>7.02</v>
      </c>
      <c r="B65" s="4"/>
      <c r="C65" s="18" t="s">
        <v>24</v>
      </c>
      <c r="E65" s="79"/>
      <c r="F65" s="63">
        <f t="shared" si="12"/>
        <v>0.60972222222222194</v>
      </c>
    </row>
    <row r="66" spans="1:6" ht="75.75" customHeight="1" x14ac:dyDescent="0.5">
      <c r="A66" s="53">
        <f t="shared" ref="A66:A76" si="15">A65+0.001</f>
        <v>7.0209999999999999</v>
      </c>
      <c r="B66" s="105" t="s">
        <v>72</v>
      </c>
      <c r="C66" s="157" t="s">
        <v>98</v>
      </c>
      <c r="D66" s="106" t="s">
        <v>40</v>
      </c>
      <c r="E66" s="158">
        <v>0</v>
      </c>
      <c r="F66" s="64">
        <f t="shared" si="12"/>
        <v>0.60972222222222194</v>
      </c>
    </row>
    <row r="67" spans="1:6" ht="159" customHeight="1" x14ac:dyDescent="0.5">
      <c r="A67" s="53">
        <f t="shared" si="15"/>
        <v>7.0220000000000002</v>
      </c>
      <c r="B67" s="105" t="s">
        <v>72</v>
      </c>
      <c r="C67" s="157" t="s">
        <v>99</v>
      </c>
      <c r="D67" s="106" t="s">
        <v>40</v>
      </c>
      <c r="E67" s="158">
        <v>0</v>
      </c>
      <c r="F67" s="64">
        <f t="shared" si="12"/>
        <v>0.60972222222222194</v>
      </c>
    </row>
    <row r="68" spans="1:6" ht="125.25" customHeight="1" x14ac:dyDescent="0.5">
      <c r="A68" s="159">
        <f>A67+0.0001</f>
        <v>7.0221</v>
      </c>
      <c r="B68" s="105" t="s">
        <v>72</v>
      </c>
      <c r="C68" s="157" t="s">
        <v>100</v>
      </c>
      <c r="D68" s="106" t="s">
        <v>40</v>
      </c>
      <c r="E68" s="158">
        <v>0</v>
      </c>
      <c r="F68" s="64">
        <f t="shared" ref="F68" si="16">F67+TIME(0,E67,0)</f>
        <v>0.60972222222222194</v>
      </c>
    </row>
    <row r="69" spans="1:6" ht="63.75" customHeight="1" x14ac:dyDescent="0.5">
      <c r="A69" s="159">
        <f>A68+0.0001</f>
        <v>7.0221999999999998</v>
      </c>
      <c r="B69" s="105" t="s">
        <v>72</v>
      </c>
      <c r="C69" s="157" t="s">
        <v>101</v>
      </c>
      <c r="D69" s="106" t="s">
        <v>40</v>
      </c>
      <c r="E69" s="158">
        <v>0</v>
      </c>
      <c r="F69" s="64">
        <f>F67+TIME(0,E67,0)</f>
        <v>0.60972222222222194</v>
      </c>
    </row>
    <row r="70" spans="1:6" ht="45.75" customHeight="1" x14ac:dyDescent="0.5">
      <c r="A70" s="53">
        <f t="shared" si="15"/>
        <v>7.0232000000000001</v>
      </c>
      <c r="B70" s="105" t="s">
        <v>18</v>
      </c>
      <c r="C70" s="157" t="s">
        <v>91</v>
      </c>
      <c r="D70" s="106" t="s">
        <v>40</v>
      </c>
      <c r="E70" s="158">
        <v>0</v>
      </c>
      <c r="F70" s="64">
        <f t="shared" ref="F70" si="17">F69+TIME(0,E69,0)</f>
        <v>0.60972222222222194</v>
      </c>
    </row>
    <row r="71" spans="1:6" ht="45.75" customHeight="1" x14ac:dyDescent="0.5">
      <c r="A71" s="53">
        <f t="shared" si="15"/>
        <v>7.0242000000000004</v>
      </c>
      <c r="B71" s="105" t="s">
        <v>18</v>
      </c>
      <c r="C71" s="157" t="s">
        <v>92</v>
      </c>
      <c r="D71" s="106" t="s">
        <v>40</v>
      </c>
      <c r="E71" s="158">
        <v>0</v>
      </c>
      <c r="F71" s="64">
        <f t="shared" ref="F71:F76" si="18">F70+TIME(0,E70,0)</f>
        <v>0.60972222222222194</v>
      </c>
    </row>
    <row r="72" spans="1:6" ht="43.5" customHeight="1" x14ac:dyDescent="0.5">
      <c r="A72" s="53">
        <f t="shared" si="15"/>
        <v>7.0252000000000008</v>
      </c>
      <c r="B72" s="105" t="s">
        <v>18</v>
      </c>
      <c r="C72" s="157" t="s">
        <v>93</v>
      </c>
      <c r="D72" s="106" t="s">
        <v>40</v>
      </c>
      <c r="E72" s="158">
        <v>0</v>
      </c>
      <c r="F72" s="64">
        <f t="shared" si="18"/>
        <v>0.60972222222222194</v>
      </c>
    </row>
    <row r="73" spans="1:6" ht="43.5" customHeight="1" x14ac:dyDescent="0.5">
      <c r="A73" s="53">
        <f t="shared" si="15"/>
        <v>7.0262000000000011</v>
      </c>
      <c r="B73" s="105" t="s">
        <v>18</v>
      </c>
      <c r="C73" s="157" t="s">
        <v>94</v>
      </c>
      <c r="D73" s="106" t="s">
        <v>40</v>
      </c>
      <c r="E73" s="158">
        <v>0</v>
      </c>
      <c r="F73" s="64">
        <f t="shared" si="18"/>
        <v>0.60972222222222194</v>
      </c>
    </row>
    <row r="74" spans="1:6" ht="22.5" customHeight="1" x14ac:dyDescent="0.5">
      <c r="A74" s="53">
        <f t="shared" si="15"/>
        <v>7.0272000000000014</v>
      </c>
      <c r="B74" s="105" t="s">
        <v>18</v>
      </c>
      <c r="C74" s="157" t="s">
        <v>95</v>
      </c>
      <c r="D74" s="106" t="s">
        <v>40</v>
      </c>
      <c r="E74" s="158">
        <v>0</v>
      </c>
      <c r="F74" s="64">
        <f t="shared" si="18"/>
        <v>0.60972222222222194</v>
      </c>
    </row>
    <row r="75" spans="1:6" ht="24.75" customHeight="1" x14ac:dyDescent="0.5">
      <c r="A75" s="53">
        <f t="shared" si="15"/>
        <v>7.0282000000000018</v>
      </c>
      <c r="B75" s="105" t="s">
        <v>18</v>
      </c>
      <c r="C75" s="157" t="s">
        <v>96</v>
      </c>
      <c r="D75" s="106" t="s">
        <v>40</v>
      </c>
      <c r="E75" s="158">
        <v>0</v>
      </c>
      <c r="F75" s="64">
        <f t="shared" si="18"/>
        <v>0.60972222222222194</v>
      </c>
    </row>
    <row r="76" spans="1:6" ht="18" customHeight="1" x14ac:dyDescent="0.5">
      <c r="A76" s="53">
        <f t="shared" si="15"/>
        <v>7.0292000000000021</v>
      </c>
      <c r="B76" s="105" t="s">
        <v>18</v>
      </c>
      <c r="C76" s="157" t="s">
        <v>97</v>
      </c>
      <c r="D76" s="106" t="s">
        <v>40</v>
      </c>
      <c r="E76" s="158">
        <v>0</v>
      </c>
      <c r="F76" s="64">
        <f t="shared" si="18"/>
        <v>0.60972222222222194</v>
      </c>
    </row>
    <row r="77" spans="1:6" ht="10.050000000000001" customHeight="1" x14ac:dyDescent="0.5">
      <c r="A77" s="3">
        <f>A65+0.01</f>
        <v>7.0299999999999994</v>
      </c>
      <c r="B77" s="4"/>
      <c r="C77" s="59" t="s">
        <v>25</v>
      </c>
      <c r="E77" s="74"/>
      <c r="F77" s="63">
        <f t="shared" si="12"/>
        <v>0.60972222222222194</v>
      </c>
    </row>
    <row r="78" spans="1:6" ht="109.9" customHeight="1" x14ac:dyDescent="0.5">
      <c r="A78" s="53">
        <f t="shared" ref="A78" si="19">A77+0.001</f>
        <v>7.0309999999999997</v>
      </c>
      <c r="B78" s="105" t="s">
        <v>72</v>
      </c>
      <c r="C78" s="138" t="s">
        <v>78</v>
      </c>
      <c r="D78" s="106" t="s">
        <v>27</v>
      </c>
      <c r="E78" s="94">
        <v>0</v>
      </c>
      <c r="F78" s="64">
        <f t="shared" si="12"/>
        <v>0.60972222222222194</v>
      </c>
    </row>
    <row r="79" spans="1:6" ht="10.050000000000001" customHeight="1" x14ac:dyDescent="0.5">
      <c r="A79" s="129">
        <f>A77+0.01</f>
        <v>7.0399999999999991</v>
      </c>
      <c r="B79" s="130"/>
      <c r="C79" s="125" t="s">
        <v>26</v>
      </c>
      <c r="D79" s="131" t="s">
        <v>47</v>
      </c>
      <c r="E79" s="132"/>
      <c r="F79" s="128">
        <f t="shared" si="12"/>
        <v>0.60972222222222194</v>
      </c>
    </row>
    <row r="80" spans="1:6" ht="10.050000000000001" customHeight="1" x14ac:dyDescent="0.5">
      <c r="A80" s="129">
        <f t="shared" si="14"/>
        <v>7.0499999999999989</v>
      </c>
      <c r="B80" s="133"/>
      <c r="C80" s="134" t="s">
        <v>28</v>
      </c>
      <c r="D80" s="126" t="s">
        <v>51</v>
      </c>
      <c r="E80" s="132"/>
      <c r="F80" s="128">
        <f t="shared" si="12"/>
        <v>0.60972222222222194</v>
      </c>
    </row>
    <row r="81" spans="1:9" ht="10.050000000000001" customHeight="1" x14ac:dyDescent="0.5">
      <c r="A81" s="129">
        <f t="shared" si="14"/>
        <v>7.0599999999999987</v>
      </c>
      <c r="B81" s="135"/>
      <c r="C81" s="125" t="s">
        <v>22</v>
      </c>
      <c r="D81" s="126" t="s">
        <v>48</v>
      </c>
      <c r="E81" s="132"/>
      <c r="F81" s="128">
        <f t="shared" si="12"/>
        <v>0.60972222222222194</v>
      </c>
    </row>
    <row r="82" spans="1:9" ht="10.050000000000001" customHeight="1" x14ac:dyDescent="0.5">
      <c r="A82" s="129">
        <f t="shared" si="14"/>
        <v>7.0699999999999985</v>
      </c>
      <c r="B82" s="130"/>
      <c r="C82" s="125" t="s">
        <v>23</v>
      </c>
      <c r="D82" s="131" t="s">
        <v>30</v>
      </c>
      <c r="E82" s="132"/>
      <c r="F82" s="128">
        <f t="shared" si="12"/>
        <v>0.60972222222222194</v>
      </c>
    </row>
    <row r="83" spans="1:9" s="5" customFormat="1" ht="10.050000000000001" customHeight="1" x14ac:dyDescent="0.5">
      <c r="A83" s="129">
        <f t="shared" si="13"/>
        <v>7.0799999999999983</v>
      </c>
      <c r="B83" s="143"/>
      <c r="C83" s="125" t="s">
        <v>31</v>
      </c>
      <c r="D83" s="131" t="s">
        <v>43</v>
      </c>
      <c r="E83" s="132"/>
      <c r="F83" s="128">
        <f t="shared" si="12"/>
        <v>0.60972222222222194</v>
      </c>
    </row>
    <row r="84" spans="1:9" s="5" customFormat="1" ht="10.050000000000001" customHeight="1" x14ac:dyDescent="0.5">
      <c r="A84" s="3"/>
      <c r="B84" s="17"/>
      <c r="C84" s="116"/>
      <c r="D84" s="116"/>
      <c r="E84" s="74"/>
      <c r="F84" s="177">
        <f t="shared" si="12"/>
        <v>0.60972222222222194</v>
      </c>
    </row>
    <row r="85" spans="1:9" ht="10.050000000000001" customHeight="1" x14ac:dyDescent="0.5">
      <c r="A85" s="3">
        <v>8</v>
      </c>
      <c r="B85" s="4"/>
      <c r="C85" s="2" t="s">
        <v>13</v>
      </c>
      <c r="D85" s="14"/>
      <c r="E85" s="178"/>
      <c r="F85" s="177">
        <f t="shared" si="12"/>
        <v>0.60972222222222194</v>
      </c>
      <c r="I85" s="7"/>
    </row>
    <row r="86" spans="1:9" ht="10.050000000000001" customHeight="1" x14ac:dyDescent="0.5">
      <c r="A86" s="122">
        <f t="shared" ref="A86" si="20">A85+0.01</f>
        <v>8.01</v>
      </c>
      <c r="B86" s="4" t="s">
        <v>9</v>
      </c>
      <c r="C86" s="2" t="s">
        <v>35</v>
      </c>
      <c r="D86" s="12"/>
      <c r="E86" s="74"/>
      <c r="F86" s="63">
        <f t="shared" si="12"/>
        <v>0.60972222222222194</v>
      </c>
      <c r="I86" s="7"/>
    </row>
    <row r="87" spans="1:9" ht="10.050000000000001" customHeight="1" x14ac:dyDescent="0.5">
      <c r="A87" s="3">
        <f>A86+0.01</f>
        <v>8.02</v>
      </c>
      <c r="B87" s="4"/>
      <c r="C87" s="2" t="s">
        <v>33</v>
      </c>
      <c r="D87" s="12"/>
      <c r="E87" s="74"/>
      <c r="F87" s="63">
        <f t="shared" si="12"/>
        <v>0.60972222222222194</v>
      </c>
      <c r="I87" s="7"/>
    </row>
    <row r="88" spans="1:9" ht="10.050000000000001" customHeight="1" x14ac:dyDescent="0.5">
      <c r="A88" s="13">
        <f>A87+0.001</f>
        <v>8.020999999999999</v>
      </c>
      <c r="B88" s="4" t="s">
        <v>9</v>
      </c>
      <c r="C88" s="9" t="s">
        <v>46</v>
      </c>
      <c r="D88" s="83" t="s">
        <v>14</v>
      </c>
      <c r="E88" s="74">
        <v>3</v>
      </c>
      <c r="F88" s="63">
        <f t="shared" si="12"/>
        <v>0.60972222222222194</v>
      </c>
      <c r="I88" s="7"/>
    </row>
    <row r="89" spans="1:9" ht="10.050000000000001" customHeight="1" x14ac:dyDescent="0.5">
      <c r="A89" s="13">
        <f>A88+0.001</f>
        <v>8.0219999999999985</v>
      </c>
      <c r="B89" s="4" t="s">
        <v>9</v>
      </c>
      <c r="C89" s="9" t="s">
        <v>41</v>
      </c>
      <c r="D89" s="83" t="s">
        <v>40</v>
      </c>
      <c r="E89" s="74">
        <v>3</v>
      </c>
      <c r="F89" s="63">
        <f t="shared" si="12"/>
        <v>0.61180555555555527</v>
      </c>
      <c r="I89" s="7"/>
    </row>
    <row r="90" spans="1:9" ht="10.050000000000001" customHeight="1" x14ac:dyDescent="0.5">
      <c r="A90" s="13">
        <f>A89+0.001</f>
        <v>8.0229999999999979</v>
      </c>
      <c r="B90" s="4" t="s">
        <v>9</v>
      </c>
      <c r="C90" s="15" t="s">
        <v>42</v>
      </c>
      <c r="D90" s="84" t="s">
        <v>47</v>
      </c>
      <c r="E90" s="74">
        <v>3</v>
      </c>
      <c r="F90" s="63">
        <f t="shared" si="12"/>
        <v>0.6138888888888886</v>
      </c>
      <c r="I90" s="7"/>
    </row>
    <row r="91" spans="1:9" ht="10.050000000000001" customHeight="1" x14ac:dyDescent="0.5">
      <c r="A91" s="13">
        <f>A90+0.001</f>
        <v>8.0239999999999974</v>
      </c>
      <c r="B91" s="4" t="s">
        <v>9</v>
      </c>
      <c r="C91" s="15" t="s">
        <v>56</v>
      </c>
      <c r="D91" s="84" t="s">
        <v>16</v>
      </c>
      <c r="E91" s="74">
        <v>3</v>
      </c>
      <c r="F91" s="63">
        <f t="shared" si="12"/>
        <v>0.61597222222222192</v>
      </c>
      <c r="I91" s="7"/>
    </row>
    <row r="92" spans="1:9" s="118" customFormat="1" ht="10.050000000000001" customHeight="1" x14ac:dyDescent="0.5">
      <c r="A92" s="11">
        <f>A87+0.01</f>
        <v>8.0299999999999994</v>
      </c>
      <c r="B92" s="6"/>
      <c r="C92" s="50" t="s">
        <v>34</v>
      </c>
      <c r="D92" s="51"/>
      <c r="E92" s="80"/>
      <c r="F92" s="63">
        <f t="shared" si="12"/>
        <v>0.61805555555555525</v>
      </c>
      <c r="I92" s="119"/>
    </row>
    <row r="93" spans="1:9" s="118" customFormat="1" ht="10.050000000000001" customHeight="1" x14ac:dyDescent="0.5">
      <c r="A93" s="13">
        <f t="shared" ref="A93:A99" si="21">A92+0.001</f>
        <v>8.0309999999999988</v>
      </c>
      <c r="B93" s="6"/>
      <c r="C93" s="52" t="s">
        <v>36</v>
      </c>
      <c r="D93" s="85"/>
      <c r="E93" s="80"/>
      <c r="F93" s="63">
        <f t="shared" si="12"/>
        <v>0.61805555555555525</v>
      </c>
      <c r="I93" s="119"/>
    </row>
    <row r="94" spans="1:9" s="118" customFormat="1" ht="10.050000000000001" customHeight="1" x14ac:dyDescent="0.5">
      <c r="A94" s="13" t="s">
        <v>106</v>
      </c>
      <c r="B94" s="6" t="s">
        <v>39</v>
      </c>
      <c r="C94" s="166" t="s">
        <v>108</v>
      </c>
      <c r="D94" s="85" t="s">
        <v>12</v>
      </c>
      <c r="E94" s="80">
        <v>15</v>
      </c>
      <c r="F94" s="63">
        <f t="shared" si="12"/>
        <v>0.61805555555555525</v>
      </c>
      <c r="I94" s="119"/>
    </row>
    <row r="95" spans="1:9" s="118" customFormat="1" ht="10.050000000000001" customHeight="1" x14ac:dyDescent="0.5">
      <c r="A95" s="13" t="s">
        <v>107</v>
      </c>
      <c r="B95" s="6" t="s">
        <v>7</v>
      </c>
      <c r="C95" s="166" t="s">
        <v>109</v>
      </c>
      <c r="D95" s="85" t="s">
        <v>12</v>
      </c>
      <c r="E95" s="80">
        <v>10</v>
      </c>
      <c r="F95" s="63">
        <f t="shared" si="12"/>
        <v>0.62847222222222188</v>
      </c>
      <c r="I95" s="119"/>
    </row>
    <row r="96" spans="1:9" s="118" customFormat="1" ht="10.050000000000001" customHeight="1" x14ac:dyDescent="0.5">
      <c r="A96" s="13">
        <f>A93+0.001</f>
        <v>8.0319999999999983</v>
      </c>
      <c r="B96" s="4" t="s">
        <v>9</v>
      </c>
      <c r="C96" s="52" t="s">
        <v>37</v>
      </c>
      <c r="D96" s="85" t="s">
        <v>29</v>
      </c>
      <c r="E96" s="81">
        <v>2</v>
      </c>
      <c r="F96" s="63">
        <f t="shared" si="12"/>
        <v>0.6354166666666663</v>
      </c>
      <c r="I96" s="119"/>
    </row>
    <row r="97" spans="1:6" ht="10.050000000000001" customHeight="1" x14ac:dyDescent="0.5">
      <c r="A97" s="13">
        <f t="shared" si="21"/>
        <v>8.0329999999999977</v>
      </c>
      <c r="B97" s="57" t="s">
        <v>9</v>
      </c>
      <c r="C97" s="58" t="s">
        <v>15</v>
      </c>
      <c r="D97" s="87" t="s">
        <v>11</v>
      </c>
      <c r="E97" s="82">
        <v>0</v>
      </c>
      <c r="F97" s="63">
        <f t="shared" si="12"/>
        <v>0.63680555555555518</v>
      </c>
    </row>
    <row r="98" spans="1:6" ht="10.050000000000001" customHeight="1" x14ac:dyDescent="0.5">
      <c r="A98" s="13">
        <f t="shared" si="21"/>
        <v>8.0339999999999971</v>
      </c>
      <c r="B98" s="55" t="s">
        <v>9</v>
      </c>
      <c r="C98" s="9" t="s">
        <v>21</v>
      </c>
      <c r="D98" s="83" t="s">
        <v>16</v>
      </c>
      <c r="E98" s="93">
        <v>0</v>
      </c>
      <c r="F98" s="63">
        <f t="shared" si="12"/>
        <v>0.63680555555555518</v>
      </c>
    </row>
    <row r="99" spans="1:6" ht="10.050000000000001" customHeight="1" x14ac:dyDescent="0.5">
      <c r="A99" s="53">
        <f t="shared" si="21"/>
        <v>8.0349999999999966</v>
      </c>
      <c r="B99" s="54" t="s">
        <v>18</v>
      </c>
      <c r="C99" s="56" t="s">
        <v>19</v>
      </c>
      <c r="D99" s="88" t="s">
        <v>16</v>
      </c>
      <c r="E99" s="94">
        <v>0</v>
      </c>
      <c r="F99" s="64">
        <f t="shared" si="12"/>
        <v>0.63680555555555518</v>
      </c>
    </row>
    <row r="100" spans="1:6" ht="47.65" customHeight="1" x14ac:dyDescent="0.5">
      <c r="A100" s="3">
        <f>A92+0.01</f>
        <v>8.0399999999999991</v>
      </c>
      <c r="B100" s="57" t="s">
        <v>9</v>
      </c>
      <c r="C100" s="165" t="s">
        <v>60</v>
      </c>
      <c r="D100" s="83" t="s">
        <v>11</v>
      </c>
      <c r="E100" s="73">
        <v>1</v>
      </c>
      <c r="F100" s="63">
        <f t="shared" si="12"/>
        <v>0.63680555555555518</v>
      </c>
    </row>
    <row r="101" spans="1:6" ht="11.35" customHeight="1" x14ac:dyDescent="0.5">
      <c r="A101" s="122">
        <f t="shared" ref="A101:A105" si="22">A100+0.01</f>
        <v>8.0499999999999989</v>
      </c>
      <c r="B101" s="6" t="s">
        <v>9</v>
      </c>
      <c r="C101" s="174" t="s">
        <v>59</v>
      </c>
      <c r="D101" s="83" t="s">
        <v>11</v>
      </c>
      <c r="E101" s="73">
        <v>5</v>
      </c>
      <c r="F101" s="63">
        <f t="shared" si="12"/>
        <v>0.63749999999999962</v>
      </c>
    </row>
    <row r="102" spans="1:6" ht="31.5" customHeight="1" x14ac:dyDescent="0.5">
      <c r="A102" s="122">
        <f t="shared" si="22"/>
        <v>8.0599999999999987</v>
      </c>
      <c r="B102" s="6" t="s">
        <v>9</v>
      </c>
      <c r="C102" s="174" t="s">
        <v>104</v>
      </c>
      <c r="D102" s="83" t="s">
        <v>40</v>
      </c>
      <c r="E102" s="73">
        <v>5</v>
      </c>
      <c r="F102" s="63">
        <f t="shared" si="12"/>
        <v>0.64097222222222183</v>
      </c>
    </row>
    <row r="103" spans="1:6" ht="36" customHeight="1" x14ac:dyDescent="0.5">
      <c r="A103" s="122">
        <f t="shared" si="22"/>
        <v>8.0699999999999985</v>
      </c>
      <c r="B103" s="6" t="s">
        <v>9</v>
      </c>
      <c r="C103" s="174" t="s">
        <v>105</v>
      </c>
      <c r="D103" s="83" t="s">
        <v>40</v>
      </c>
      <c r="E103" s="73">
        <v>2</v>
      </c>
      <c r="F103" s="63">
        <f t="shared" si="12"/>
        <v>0.64444444444444404</v>
      </c>
    </row>
    <row r="104" spans="1:6" ht="10.050000000000001" customHeight="1" x14ac:dyDescent="0.5">
      <c r="A104" s="122">
        <f t="shared" si="22"/>
        <v>8.0799999999999983</v>
      </c>
      <c r="B104" s="6" t="s">
        <v>9</v>
      </c>
      <c r="C104" s="174" t="s">
        <v>50</v>
      </c>
      <c r="D104" s="83" t="s">
        <v>16</v>
      </c>
      <c r="E104" s="73">
        <v>5</v>
      </c>
      <c r="F104" s="63">
        <f t="shared" si="12"/>
        <v>0.64583333333333293</v>
      </c>
    </row>
    <row r="105" spans="1:6" ht="10.050000000000001" customHeight="1" x14ac:dyDescent="0.5">
      <c r="A105" s="122">
        <f t="shared" si="22"/>
        <v>8.0899999999999981</v>
      </c>
      <c r="B105" s="162" t="s">
        <v>82</v>
      </c>
      <c r="C105" s="175" t="s">
        <v>103</v>
      </c>
      <c r="D105" s="83" t="s">
        <v>6</v>
      </c>
      <c r="E105" s="73">
        <v>1</v>
      </c>
      <c r="F105" s="63">
        <f t="shared" si="12"/>
        <v>0.64930555555555514</v>
      </c>
    </row>
    <row r="106" spans="1:6" ht="10.050000000000001" customHeight="1" x14ac:dyDescent="0.5">
      <c r="A106" s="161"/>
      <c r="B106" s="162"/>
      <c r="C106" s="175"/>
      <c r="D106" s="84"/>
      <c r="E106" s="160"/>
      <c r="F106" s="63">
        <f t="shared" si="12"/>
        <v>0.64999999999999958</v>
      </c>
    </row>
    <row r="107" spans="1:6" ht="10.050000000000001" customHeight="1" x14ac:dyDescent="0.5">
      <c r="A107" s="122">
        <v>9</v>
      </c>
      <c r="B107" s="6"/>
      <c r="C107" s="174" t="s">
        <v>102</v>
      </c>
      <c r="D107" s="83" t="s">
        <v>6</v>
      </c>
      <c r="E107" s="73"/>
      <c r="F107" s="63">
        <f t="shared" si="12"/>
        <v>0.64999999999999958</v>
      </c>
    </row>
    <row r="108" spans="1:6" s="5" customFormat="1" ht="10.050000000000001" customHeight="1" x14ac:dyDescent="0.5">
      <c r="A108" s="8"/>
      <c r="B108" s="163"/>
      <c r="C108" s="164"/>
      <c r="D108" s="55"/>
      <c r="E108" s="176"/>
      <c r="F108" s="63">
        <f t="shared" si="12"/>
        <v>0.64999999999999958</v>
      </c>
    </row>
    <row r="109" spans="1:6" s="7" customFormat="1" ht="11.35" customHeight="1" x14ac:dyDescent="0.5">
      <c r="A109" s="167">
        <v>10</v>
      </c>
      <c r="B109" s="168"/>
      <c r="C109" s="169" t="s">
        <v>17</v>
      </c>
      <c r="D109" s="170" t="s">
        <v>6</v>
      </c>
      <c r="E109" s="171">
        <v>0</v>
      </c>
      <c r="F109" s="172">
        <f>TIME(17,0,0)</f>
        <v>0.70833333333333337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2021-12-06T23:43:34Z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