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https://d.docs.live.net/a76b78698ac40a99/IEEE/802/Meetings/21_11/"/>
    </mc:Choice>
  </mc:AlternateContent>
  <xr:revisionPtr revIDLastSave="130" documentId="8_{10506656-E381-4A72-9C8C-FCD277F31C37}" xr6:coauthVersionLast="47" xr6:coauthVersionMax="47" xr10:uidLastSave="{51B74E9E-0CCE-44A4-8750-E602216D50A9}"/>
  <bookViews>
    <workbookView xWindow="-32400" yWindow="630" windowWidth="20130" windowHeight="29655" xr2:uid="{00000000-000D-0000-FFFF-FFFF00000000}"/>
  </bookViews>
  <sheets>
    <sheet name="EC_Closing_Agenda" sheetId="1" r:id="rId1"/>
  </sheets>
  <definedNames>
    <definedName name="_xlnm.Print_Area" localSheetId="0">EC_Closing_Agenda!$A$1:$F$99</definedName>
    <definedName name="Print_Area_MI">EC_Closing_Agenda!$A$1:$E$25</definedName>
    <definedName name="PRINT_AREA_MI_1">EC_Closing_Agenda!$A$1:$E$25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7" i="1" l="1"/>
  <c r="F48" i="1" s="1"/>
  <c r="F95" i="1"/>
  <c r="A50" i="1" l="1"/>
  <c r="A51" i="1" s="1"/>
  <c r="A52" i="1" s="1"/>
  <c r="A53" i="1"/>
  <c r="A54" i="1" s="1"/>
  <c r="F8" i="1"/>
  <c r="A79" i="1" l="1"/>
  <c r="F9" i="1" l="1"/>
  <c r="A26" i="1"/>
  <c r="A27" i="1" s="1"/>
  <c r="A28" i="1" s="1"/>
  <c r="A29" i="1" s="1"/>
  <c r="A80" i="1"/>
  <c r="A61" i="1"/>
  <c r="A62" i="1" s="1"/>
  <c r="A15" i="1"/>
  <c r="A16" i="1" s="1"/>
  <c r="A17" i="1" s="1"/>
  <c r="A18" i="1" s="1"/>
  <c r="A19" i="1" s="1"/>
  <c r="A20" i="1" s="1"/>
  <c r="A21" i="1" s="1"/>
  <c r="A13" i="1"/>
  <c r="A9" i="1"/>
  <c r="A10" i="1" s="1"/>
  <c r="A11" i="1" s="1"/>
  <c r="A8" i="1"/>
  <c r="A68" i="1" l="1"/>
  <c r="A63" i="1"/>
  <c r="A64" i="1" s="1"/>
  <c r="A55" i="1"/>
  <c r="A56" i="1" s="1"/>
  <c r="A57" i="1" s="1"/>
  <c r="A58" i="1" s="1"/>
  <c r="F10" i="1"/>
  <c r="A30" i="1"/>
  <c r="A31" i="1" s="1"/>
  <c r="A32" i="1" s="1"/>
  <c r="A33" i="1" s="1"/>
  <c r="A34" i="1" s="1"/>
  <c r="A35" i="1" s="1"/>
  <c r="A36" i="1" s="1"/>
  <c r="A37" i="1" s="1"/>
  <c r="A85" i="1"/>
  <c r="A91" i="1" s="1"/>
  <c r="A92" i="1" s="1"/>
  <c r="A93" i="1" s="1"/>
  <c r="A81" i="1"/>
  <c r="A82" i="1" s="1"/>
  <c r="A83" i="1" s="1"/>
  <c r="A84" i="1" s="1"/>
  <c r="A65" i="1" l="1"/>
  <c r="A66" i="1" s="1"/>
  <c r="A67" i="1" s="1"/>
  <c r="A70" i="1"/>
  <c r="A71" i="1" s="1"/>
  <c r="A72" i="1" s="1"/>
  <c r="A73" i="1" s="1"/>
  <c r="A74" i="1" s="1"/>
  <c r="A69" i="1"/>
  <c r="A38" i="1"/>
  <c r="F11" i="1"/>
  <c r="F12" i="1" s="1"/>
  <c r="F13" i="1" s="1"/>
  <c r="F14" i="1" s="1"/>
  <c r="F15" i="1" s="1"/>
  <c r="F16" i="1" s="1"/>
  <c r="F17" i="1" s="1"/>
  <c r="F18" i="1" s="1"/>
  <c r="F19" i="1" s="1"/>
  <c r="A86" i="1"/>
  <c r="A87" i="1" s="1"/>
  <c r="F20" i="1" l="1"/>
  <c r="A44" i="1"/>
  <c r="A45" i="1" s="1"/>
  <c r="A46" i="1" s="1"/>
  <c r="A39" i="1"/>
  <c r="A40" i="1" s="1"/>
  <c r="A41" i="1" s="1"/>
  <c r="A42" i="1" s="1"/>
  <c r="A43" i="1" s="1"/>
  <c r="A88" i="1"/>
  <c r="A89" i="1" s="1"/>
  <c r="A90" i="1" s="1"/>
  <c r="F21" i="1" l="1"/>
  <c r="F22" i="1" s="1"/>
  <c r="F23" i="1" l="1"/>
  <c r="F24" i="1" s="1"/>
  <c r="F25" i="1" s="1"/>
  <c r="F26" i="1" s="1"/>
  <c r="F27" i="1" s="1"/>
  <c r="F28" i="1" s="1"/>
  <c r="F29" i="1" s="1"/>
  <c r="F30" i="1" s="1"/>
  <c r="F31" i="1" s="1"/>
  <c r="F32" i="1" s="1"/>
  <c r="F33" i="1" s="1"/>
  <c r="F34" i="1" s="1"/>
  <c r="F35" i="1" s="1"/>
  <c r="F36" i="1" s="1"/>
  <c r="F37" i="1" s="1"/>
  <c r="F38" i="1" s="1"/>
  <c r="F39" i="1" l="1"/>
  <c r="F40" i="1" l="1"/>
  <c r="F41" i="1" s="1"/>
  <c r="F42" i="1" s="1"/>
  <c r="F43" i="1" s="1"/>
  <c r="F44" i="1" s="1"/>
  <c r="F45" i="1" s="1"/>
  <c r="F46" i="1" s="1"/>
  <c r="F49" i="1" l="1"/>
  <c r="F50" i="1" s="1"/>
  <c r="F51" i="1" s="1"/>
  <c r="F52" i="1" s="1"/>
  <c r="F53" i="1" s="1"/>
  <c r="F54" i="1" s="1"/>
  <c r="F55" i="1" s="1"/>
  <c r="F56" i="1" s="1"/>
  <c r="F57" i="1" s="1"/>
  <c r="F58" i="1" s="1"/>
  <c r="F59" i="1" s="1"/>
  <c r="F60" i="1" s="1"/>
  <c r="F61" i="1" s="1"/>
  <c r="F62" i="1" s="1"/>
  <c r="F63" i="1" s="1"/>
  <c r="F64" i="1" s="1"/>
  <c r="F65" i="1" l="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alcChain>
</file>

<file path=xl/sharedStrings.xml><?xml version="1.0" encoding="utf-8"?>
<sst xmlns="http://schemas.openxmlformats.org/spreadsheetml/2006/main" count="203" uniqueCount="97">
  <si>
    <t>Key:</t>
  </si>
  <si>
    <t xml:space="preserve"> </t>
  </si>
  <si>
    <t>ME - Motion, External, MI - Motion, Internal, DT- Discussion Topic, II - Information Item</t>
  </si>
  <si>
    <t>Special Orders</t>
  </si>
  <si>
    <t>Category  (* = consent agenda)</t>
  </si>
  <si>
    <t>MEETING CALLED TO ORDER</t>
  </si>
  <si>
    <t>Nikolich</t>
  </si>
  <si>
    <t>MI</t>
  </si>
  <si>
    <t>APPROVE OR MODIFY AGENDA</t>
  </si>
  <si>
    <t>II</t>
  </si>
  <si>
    <t>LMSC Internal business</t>
  </si>
  <si>
    <t>Rosdahl</t>
  </si>
  <si>
    <t>Gilb</t>
  </si>
  <si>
    <t>Information Items</t>
  </si>
  <si>
    <t>Myles</t>
  </si>
  <si>
    <t>Executive secretary report</t>
  </si>
  <si>
    <t>D'Ambrosia</t>
  </si>
  <si>
    <t>ADJOURN SEC MEETING</t>
  </si>
  <si>
    <t>II*</t>
  </si>
  <si>
    <t>Appeals report -No items to report</t>
  </si>
  <si>
    <t>Announcements from the Chair</t>
  </si>
  <si>
    <t>Recording Secretary Report</t>
  </si>
  <si>
    <t>IEEE 802.18</t>
  </si>
  <si>
    <t>IEEE 802.19</t>
  </si>
  <si>
    <t>IEEE 802.1</t>
  </si>
  <si>
    <t>IEEE 802.3</t>
  </si>
  <si>
    <t>IEEE 802.11</t>
  </si>
  <si>
    <t>Law</t>
  </si>
  <si>
    <t>IEEE 802.15</t>
  </si>
  <si>
    <t>Marks</t>
  </si>
  <si>
    <t>Shellhammer</t>
  </si>
  <si>
    <t>IEEE 802.24</t>
  </si>
  <si>
    <t>IEEE 802</t>
  </si>
  <si>
    <t>Standing Committee Reports</t>
  </si>
  <si>
    <t>Officers Reports</t>
  </si>
  <si>
    <t>IEEE SA Staff Reports</t>
  </si>
  <si>
    <t xml:space="preserve">1st Vice Chair Report </t>
  </si>
  <si>
    <t>2nd Vice Chair Report</t>
  </si>
  <si>
    <t>Treasurer's Report</t>
  </si>
  <si>
    <t>ME</t>
  </si>
  <si>
    <t>Parsons</t>
  </si>
  <si>
    <t>802 / ITU SC Report</t>
  </si>
  <si>
    <t>802 / IETF SC Report</t>
  </si>
  <si>
    <t>Godfrey</t>
  </si>
  <si>
    <t>LMSC Liaisons and External Communications</t>
  </si>
  <si>
    <t>Break</t>
  </si>
  <si>
    <t xml:space="preserve">802 / JTC1 SC Report </t>
  </si>
  <si>
    <t>Stanley</t>
  </si>
  <si>
    <t>Holcomb</t>
  </si>
  <si>
    <t>Zimmerman</t>
  </si>
  <si>
    <t>Action Item Review</t>
  </si>
  <si>
    <t>Kinney</t>
  </si>
  <si>
    <t>Rules Update</t>
  </si>
  <si>
    <t>MI*</t>
  </si>
  <si>
    <t>Future Meetings</t>
  </si>
  <si>
    <t xml:space="preserve">IEEE-SA Participation / Copyright Policies 
Reference - https://ieee802.org/sapolicies.shtml </t>
  </si>
  <si>
    <t>802 Public Visibility SC Report</t>
  </si>
  <si>
    <t>Executive Committee Study Groups, WG Study Groups, and TAGs</t>
  </si>
  <si>
    <t>IEEE Standards Board, SA Ballot Items, and  Industry Connections</t>
  </si>
  <si>
    <t xml:space="preserve">Call for Tutorials for Mar 2022 Plenary </t>
  </si>
  <si>
    <t>Announcement of 802 EC Interim Telecon 
     Tuesday 07 Dec 2021, 19:00-21:00 UTC
     Tuesday 04 Jan 2022, 19:00-21:00 UTC
     Tuesday 01 Feb 2022, 19:00-21:00 UTC</t>
  </si>
  <si>
    <t>AGENDA  -  IEEE 802 LMSC EXECUTIVE COMMITTEE MEETING
IEEE 802 LMSC 128th Plenary Session</t>
  </si>
  <si>
    <t>Friday 6:00 pm – 10:00 pm UTC (1:00 pm to 5:00 pm ET)
19 Nov 2021</t>
  </si>
  <si>
    <t>Motion to approve Nov 2021 EC Opening Meeting Minutes
https://mentor.ieee.org/802-ec/dcn/21/ec-21-0230-00-00EC-oct-05-2021-802-ec-monthly-teleconference-minutes.pdf</t>
  </si>
  <si>
    <t xml:space="preserve">IEEE 802 March 2022 Meeting Fee </t>
  </si>
  <si>
    <t>Zimmerman / Rosdahl</t>
  </si>
  <si>
    <t>To NesCom, IEEE P802.1ASds</t>
  </si>
  <si>
    <t>To RevCom, IEEE P802.1AS/cor</t>
  </si>
  <si>
    <t>To RevCom, IEEE P802.1ACct</t>
  </si>
  <si>
    <t>To RevCom, IEEE P802.1ABdh</t>
  </si>
  <si>
    <t>To RevCom, IEEE P802.1CBcv</t>
  </si>
  <si>
    <t>To RevCom, IEEE P802.1CBdb</t>
  </si>
  <si>
    <t>To NesCom, IEEE P802.15.3-revision PAR Revision</t>
  </si>
  <si>
    <t>To RevCom, IEEE P802.15.4aa</t>
  </si>
  <si>
    <t>To NesCom, IEEE P802.11bb PAR</t>
  </si>
  <si>
    <t xml:space="preserve">To SA Ballot, IEEE P802.3ck 100 Gb/s, 200 Gb/s, and 400 Gb/s Electrical Interfaces (Conditional) </t>
  </si>
  <si>
    <t xml:space="preserve">To NesCom, IEEE P802.3df 200 Gb/s, 400 Gb/s, 800 Gb/s, and 1.6 Tb/s Ethernet
</t>
  </si>
  <si>
    <t xml:space="preserve">To NesCom, IEEE P802.11-2020 Cor 1 PAR </t>
  </si>
  <si>
    <t>R2</t>
  </si>
  <si>
    <t>ME*</t>
  </si>
  <si>
    <t>3rd SG Rechartering - IEEE 802.3 Beyond 400 Gb/s Study Group
Motion: Grant the 3rd rechartering of the IEEE 802.3 Beyond 400 Gb/s Ethernet Study Group
M: Law     S: D'Ambrosia</t>
  </si>
  <si>
    <t>1st SG Rechartering - IEEE 802.3 Greater than 10 Mb/s long-reach point-to-point single pair Ethernet PHY Study Group
Motion: Grant the 1st rechartering of the IEEE 802.3 Greater than 10 Mb/s Long-Reach Single Pair Ethernet Study Group
M: Law     S: D'Ambrosia</t>
  </si>
  <si>
    <t>To SA Ballot, IEEE P802.3cs Increased-reach Ethernet optical subscriber access (Super-PON)
Motion: Approve sending IEEE P802.3cs Increased-reach Ethernet optical subscriber access (Super-PON) to Standards Association ballot.
Confirm the CSD for IEEE P802.3cs in &lt;https://mentor.ieee.org/802-ec/dcn/18/ec-18-0246-00-ACSD-p802-3cs.pdf&gt;
M: Law     S: D'Ambrosia</t>
  </si>
  <si>
    <t>To SA Ballot, IEEE P802.3 (IEEE 802.3dc) Maintenance #16 (Revision) (Conditional)
Motion: Conditionally approve sending IEEE P802.3 (IEEE 802.3dc) to Standards Association ballot
M: Law     S: D'Ambrosia</t>
  </si>
  <si>
    <t>To SA Ballot, IEEE P802.3dd Power over Data Lines of Single Pair Ethernet (Maintenance #17) (Conditional)
Motion: Conditionally approve sending IEEE P802.3dd to Standards Association ballot
M: Law     S: D'Ambrosia</t>
  </si>
  <si>
    <t>Approve 802.1 communication to ITU-T SG15</t>
  </si>
  <si>
    <t>Approve liaison of comment responses to ISO/IEC JTC1/SC6 under the PSDO agreement</t>
  </si>
  <si>
    <t>Approve submission to ISO/IEC JTC1/SC6 for adoption under the PSDO agreement.</t>
  </si>
  <si>
    <t>Approve 802.1 communication to ITU-T SG13</t>
  </si>
  <si>
    <t>Approve 802.1 communication to 3GPP OPEN Alliance
Approve 802.1 communication to MoCA
Approve 802.1 communication to Ethercat
Approve 802.1 communication to IOWN IETF, Internet Area WG
Approve 802.1 draft sharing to OPC Foundation
Approve 802.1 draft sharing to LNI 4.0
Approve 802.1 draft sharing to LNI 4.0</t>
  </si>
  <si>
    <t>Reply to ballot comments on ISO/IEC JTC1/SC6 adoption of IEEE Std 802.3cn-2019, IEEE Std 802.3cq-2020, IEEE Std 802.3cm-2020, IEEE Std 802.3ch-2020, IEEE Std 802.3.2-2019, IEEE Std 802.3cv-2021, IEEE Std 802.3cp-2021 and IEEE Std 802.3ct-2021
Motion: Approve the liaison letter from the IEEE 802.3 working group to ISO/IEC JTC1 SC6 in respect to the comments on ISO/IEC JTC1/SC6 adoption of IEEE Std 802.3cn-2019, IEEE Std 802.3cq-2020, IEEE Std 802.3cm-2020, IEEE Std 802.3ch-2020, IEEE Std 802.3.2-2019, IEEE Std 802.3cv-2021, IEEE Std 802.3cp-2021 and IEEE Std 802.3ct-2021 at the URL &lt;https://mentor.ieee.org/802-ec/dcn/21/ec-21-0278-00-00EC-liaison-reply-to-china-nb-comments-on-ballots.pdf&gt; granting the IEEE 802.3 Chair (or his delegate) editorial license
M: Law     S: D'Ambrosia</t>
  </si>
  <si>
    <t>To NesCom, IEEE P802.15.3 PAR</t>
  </si>
  <si>
    <t>Fee Waiver - Monisha Ghosh</t>
  </si>
  <si>
    <t>Fee Waiver - David Dazet, Complex Sales Manager, Hilton Orlando Lake Buena Vista</t>
  </si>
  <si>
    <t>IEEE 802 Restructuring Ad hoc Status Update</t>
  </si>
  <si>
    <t>DT</t>
  </si>
  <si>
    <t>Action Item Review
Ref: https://mentor.ieee.org/802-ec/dcn/19/ec-19-0085-51-00EC-ec-action-items-ongoing.pdf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</si>
</sst>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General"/>
    <numFmt numFmtId="165" formatCode="hh&quot;:&quot;mm&quot; &quot;AM/PM&quot; &quot;"/>
    <numFmt numFmtId="166" formatCode="0.000"/>
  </numFmts>
  <fonts count="30" x14ac:knownFonts="1">
    <font>
      <sz val="12"/>
      <color rgb="FF000000"/>
      <name val="Courier New"/>
      <family val="3"/>
    </font>
    <font>
      <sz val="12"/>
      <color rgb="FF000000"/>
      <name val="Courier New"/>
      <family val="3"/>
    </font>
    <font>
      <sz val="11"/>
      <color rgb="FF000000"/>
      <name val="Calibri"/>
      <family val="2"/>
    </font>
    <font>
      <sz val="11"/>
      <color rgb="FFFFFFFF"/>
      <name val="Calibri"/>
      <family val="2"/>
    </font>
    <font>
      <sz val="11"/>
      <color rgb="FF800080"/>
      <name val="Calibri"/>
      <family val="2"/>
    </font>
    <font>
      <b/>
      <sz val="11"/>
      <color rgb="FFFF0000"/>
      <name val="Calibri"/>
      <family val="2"/>
    </font>
    <font>
      <b/>
      <sz val="11"/>
      <color rgb="FFFFFFFF"/>
      <name val="Calibri"/>
      <family val="2"/>
    </font>
    <font>
      <i/>
      <sz val="11"/>
      <color rgb="FF808080"/>
      <name val="Calibri"/>
      <family val="2"/>
    </font>
    <font>
      <sz val="11"/>
      <color rgb="FF008000"/>
      <name val="Calibri"/>
      <family val="2"/>
    </font>
    <font>
      <b/>
      <sz val="15"/>
      <color rgb="FF333399"/>
      <name val="Calibri"/>
      <family val="2"/>
    </font>
    <font>
      <b/>
      <sz val="13"/>
      <color rgb="FF333399"/>
      <name val="Calibri"/>
      <family val="2"/>
    </font>
    <font>
      <b/>
      <sz val="11"/>
      <color rgb="FF333399"/>
      <name val="Calibri"/>
      <family val="2"/>
    </font>
    <font>
      <sz val="11"/>
      <color rgb="FF333399"/>
      <name val="Calibri"/>
      <family val="2"/>
    </font>
    <font>
      <sz val="11"/>
      <color rgb="FFFF0000"/>
      <name val="Calibri"/>
      <family val="2"/>
    </font>
    <font>
      <sz val="11"/>
      <color rgb="FF808000"/>
      <name val="Calibri"/>
      <family val="2"/>
    </font>
    <font>
      <b/>
      <sz val="11"/>
      <color rgb="FF424242"/>
      <name val="Calibri"/>
      <family val="2"/>
    </font>
    <font>
      <b/>
      <sz val="18"/>
      <color rgb="FF333399"/>
      <name val="Cambria"/>
      <family val="1"/>
    </font>
    <font>
      <b/>
      <sz val="11"/>
      <color rgb="FF000000"/>
      <name val="Calibri"/>
      <family val="2"/>
    </font>
    <font>
      <b/>
      <sz val="8"/>
      <color rgb="FF000000"/>
      <name val="Cambria"/>
      <family val="1"/>
    </font>
    <font>
      <sz val="12"/>
      <color rgb="FF000000"/>
      <name val="Cambria"/>
      <family val="1"/>
    </font>
    <font>
      <sz val="8"/>
      <color rgb="FF000000"/>
      <name val="Cambria"/>
      <family val="1"/>
    </font>
    <font>
      <b/>
      <sz val="8"/>
      <name val="Cambria"/>
      <family val="1"/>
    </font>
    <font>
      <b/>
      <sz val="8"/>
      <color theme="1"/>
      <name val="Cambria"/>
      <family val="1"/>
    </font>
    <font>
      <b/>
      <sz val="10"/>
      <color rgb="FF000000"/>
      <name val="Cambria"/>
      <family val="1"/>
    </font>
    <font>
      <b/>
      <sz val="12"/>
      <color rgb="FF000000"/>
      <name val="Cambria"/>
      <family val="1"/>
    </font>
    <font>
      <b/>
      <sz val="12"/>
      <name val="Cambria"/>
      <family val="1"/>
    </font>
    <font>
      <b/>
      <strike/>
      <sz val="8"/>
      <color rgb="FF000000"/>
      <name val="Cambria"/>
      <family val="1"/>
    </font>
    <font>
      <strike/>
      <sz val="8"/>
      <color rgb="FF000000"/>
      <name val="Cambria"/>
      <family val="1"/>
    </font>
    <font>
      <sz val="7"/>
      <color rgb="FF000000"/>
      <name val="Cambria"/>
      <family val="1"/>
    </font>
    <font>
      <strike/>
      <sz val="12"/>
      <color rgb="FF000000"/>
      <name val="Cambria"/>
      <family val="1"/>
    </font>
  </fonts>
  <fills count="22">
    <fill>
      <patternFill patternType="none"/>
    </fill>
    <fill>
      <patternFill patternType="gray125"/>
    </fill>
    <fill>
      <patternFill patternType="solid">
        <fgColor rgb="FFA6CAF0"/>
        <bgColor rgb="FFA6CAF0"/>
      </patternFill>
    </fill>
    <fill>
      <patternFill patternType="solid">
        <fgColor rgb="FFFF8080"/>
        <bgColor rgb="FFFF8080"/>
      </patternFill>
    </fill>
    <fill>
      <patternFill patternType="solid">
        <fgColor rgb="FFFFFFC0"/>
        <bgColor rgb="FFFFFFC0"/>
      </patternFill>
    </fill>
    <fill>
      <patternFill patternType="solid">
        <fgColor rgb="FFE3E3E3"/>
        <bgColor rgb="FFE3E3E3"/>
      </patternFill>
    </fill>
    <fill>
      <patternFill patternType="solid">
        <fgColor rgb="FFA0E0E0"/>
        <bgColor rgb="FFA0E0E0"/>
      </patternFill>
    </fill>
    <fill>
      <patternFill patternType="solid">
        <fgColor rgb="FFFFFF99"/>
        <bgColor rgb="FFFFFF99"/>
      </patternFill>
    </fill>
    <fill>
      <patternFill patternType="solid">
        <fgColor rgb="FFCC9CCC"/>
        <bgColor rgb="FFCC9CCC"/>
      </patternFill>
    </fill>
    <fill>
      <patternFill patternType="solid">
        <fgColor rgb="FF996666"/>
        <bgColor rgb="FF996666"/>
      </patternFill>
    </fill>
    <fill>
      <patternFill patternType="solid">
        <fgColor rgb="FF999933"/>
        <bgColor rgb="FF999933"/>
      </patternFill>
    </fill>
    <fill>
      <patternFill patternType="solid">
        <fgColor rgb="FF3333CC"/>
        <bgColor rgb="FF3333CC"/>
      </patternFill>
    </fill>
    <fill>
      <patternFill patternType="solid">
        <fgColor rgb="FF666699"/>
        <bgColor rgb="FF666699"/>
      </patternFill>
    </fill>
    <fill>
      <patternFill patternType="solid">
        <fgColor rgb="FF33CCCC"/>
        <bgColor rgb="FF33CCCC"/>
      </patternFill>
    </fill>
    <fill>
      <patternFill patternType="solid">
        <fgColor rgb="FFFF0000"/>
        <bgColor rgb="FFFF0000"/>
      </patternFill>
    </fill>
    <fill>
      <patternFill patternType="solid">
        <fgColor rgb="FFCC99FF"/>
        <bgColor rgb="FFCC99FF"/>
      </patternFill>
    </fill>
    <fill>
      <patternFill patternType="solid">
        <fgColor rgb="FFFFFFFF"/>
        <bgColor rgb="FFFFFFFF"/>
      </patternFill>
    </fill>
    <fill>
      <patternFill patternType="solid">
        <fgColor rgb="FF969696"/>
        <bgColor rgb="FF969696"/>
      </patternFill>
    </fill>
    <fill>
      <patternFill patternType="solid">
        <fgColor rgb="FFFFFF00"/>
        <bgColor rgb="FFFFFF00"/>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25">
    <border>
      <left/>
      <right/>
      <top/>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right/>
      <top/>
      <bottom style="double">
        <color rgb="FFFF0000"/>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CC"/>
      </top>
      <bottom style="double">
        <color rgb="FF3333CC"/>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s>
  <cellStyleXfs count="43">
    <xf numFmtId="164" fontId="0" fillId="0" borderId="0"/>
    <xf numFmtId="164" fontId="16" fillId="0" borderId="0" applyNumberFormat="0" applyBorder="0" applyAlignment="0" applyProtection="0"/>
    <xf numFmtId="164" fontId="9" fillId="0" borderId="3" applyNumberFormat="0" applyAlignment="0" applyProtection="0"/>
    <xf numFmtId="164" fontId="10" fillId="0" borderId="4" applyNumberFormat="0" applyAlignment="0" applyProtection="0"/>
    <xf numFmtId="164" fontId="11" fillId="0" borderId="5" applyNumberFormat="0" applyAlignment="0" applyProtection="0"/>
    <xf numFmtId="164" fontId="11" fillId="0" borderId="0" applyNumberFormat="0" applyBorder="0" applyAlignment="0" applyProtection="0"/>
    <xf numFmtId="164" fontId="8" fillId="6" borderId="0" applyNumberFormat="0" applyBorder="0" applyAlignment="0" applyProtection="0"/>
    <xf numFmtId="164" fontId="4" fillId="15" borderId="0" applyNumberFormat="0" applyBorder="0" applyAlignment="0" applyProtection="0"/>
    <xf numFmtId="164" fontId="14" fillId="7" borderId="0" applyNumberFormat="0" applyBorder="0" applyAlignment="0" applyProtection="0"/>
    <xf numFmtId="164" fontId="12" fillId="7" borderId="1" applyNumberFormat="0" applyAlignment="0" applyProtection="0"/>
    <xf numFmtId="164" fontId="15" fillId="16" borderId="8" applyNumberFormat="0" applyAlignment="0" applyProtection="0"/>
    <xf numFmtId="164" fontId="5" fillId="16" borderId="1" applyNumberFormat="0" applyAlignment="0" applyProtection="0"/>
    <xf numFmtId="164" fontId="13" fillId="0" borderId="6" applyNumberFormat="0" applyAlignment="0" applyProtection="0"/>
    <xf numFmtId="164" fontId="6" fillId="17" borderId="2" applyNumberFormat="0" applyAlignment="0" applyProtection="0"/>
    <xf numFmtId="164" fontId="13" fillId="0" borderId="0" applyNumberFormat="0" applyBorder="0" applyAlignment="0" applyProtection="0"/>
    <xf numFmtId="164" fontId="1" fillId="4" borderId="7" applyNumberFormat="0" applyFont="0" applyAlignment="0" applyProtection="0"/>
    <xf numFmtId="164" fontId="7" fillId="0" borderId="0" applyNumberFormat="0" applyBorder="0" applyAlignment="0" applyProtection="0"/>
    <xf numFmtId="164" fontId="17" fillId="0" borderId="9" applyNumberFormat="0" applyAlignment="0" applyProtection="0"/>
    <xf numFmtId="164" fontId="3" fillId="11" borderId="0" applyNumberFormat="0" applyBorder="0" applyAlignment="0" applyProtection="0"/>
    <xf numFmtId="164" fontId="2" fillId="2"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9" borderId="0" applyNumberFormat="0" applyBorder="0" applyAlignment="0" applyProtection="0"/>
    <xf numFmtId="164" fontId="2" fillId="3" borderId="0" applyNumberFormat="0" applyBorder="0" applyAlignment="0" applyProtection="0"/>
    <xf numFmtId="164" fontId="2" fillId="3" borderId="0" applyNumberFormat="0" applyBorder="0" applyAlignment="0" applyProtection="0"/>
    <xf numFmtId="164" fontId="3" fillId="9" borderId="0" applyNumberFormat="0" applyBorder="0" applyAlignment="0" applyProtection="0"/>
    <xf numFmtId="164" fontId="3" fillId="10" borderId="0" applyNumberFormat="0" applyBorder="0" applyAlignment="0" applyProtection="0"/>
    <xf numFmtId="164" fontId="2" fillId="4" borderId="0" applyNumberFormat="0" applyBorder="0" applyAlignment="0" applyProtection="0"/>
    <xf numFmtId="164" fontId="2" fillId="7" borderId="0" applyNumberFormat="0" applyBorder="0" applyAlignment="0" applyProtection="0"/>
    <xf numFmtId="164" fontId="3" fillId="10" borderId="0" applyNumberFormat="0" applyBorder="0" applyAlignment="0" applyProtection="0"/>
    <xf numFmtId="164" fontId="3" fillId="12" borderId="0" applyNumberFormat="0" applyBorder="0" applyAlignment="0" applyProtection="0"/>
    <xf numFmtId="164" fontId="2" fillId="5" borderId="0" applyNumberFormat="0" applyBorder="0" applyAlignment="0" applyProtection="0"/>
    <xf numFmtId="164" fontId="2" fillId="8" borderId="0" applyNumberFormat="0" applyBorder="0" applyAlignment="0" applyProtection="0"/>
    <xf numFmtId="164" fontId="3" fillId="8" borderId="0" applyNumberFormat="0" applyBorder="0" applyAlignment="0" applyProtection="0"/>
    <xf numFmtId="164" fontId="3" fillId="13" borderId="0" applyNumberFormat="0" applyBorder="0" applyAlignment="0" applyProtection="0"/>
    <xf numFmtId="164" fontId="2" fillId="6"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14" borderId="0" applyNumberFormat="0" applyBorder="0" applyAlignment="0" applyProtection="0"/>
    <xf numFmtId="164" fontId="2" fillId="4" borderId="0" applyNumberFormat="0" applyBorder="0" applyAlignment="0" applyProtection="0"/>
    <xf numFmtId="164" fontId="2" fillId="4" borderId="0" applyNumberFormat="0" applyBorder="0" applyAlignment="0" applyProtection="0"/>
    <xf numFmtId="164" fontId="3" fillId="3" borderId="0" applyNumberFormat="0" applyBorder="0" applyAlignment="0" applyProtection="0"/>
    <xf numFmtId="164" fontId="1" fillId="0" borderId="0" applyNumberFormat="0" applyFill="0" applyBorder="0" applyAlignment="0" applyProtection="0"/>
  </cellStyleXfs>
  <cellXfs count="170">
    <xf numFmtId="164" fontId="0" fillId="0" borderId="0" xfId="0"/>
    <xf numFmtId="164" fontId="19" fillId="0" borderId="0" xfId="0" applyFont="1" applyAlignment="1">
      <alignment vertical="top"/>
    </xf>
    <xf numFmtId="164" fontId="18" fillId="0" borderId="11" xfId="0" applyFont="1" applyFill="1" applyBorder="1" applyAlignment="1" applyProtection="1">
      <alignment vertical="top" wrapText="1"/>
    </xf>
    <xf numFmtId="2" fontId="18" fillId="0" borderId="11" xfId="0" applyNumberFormat="1" applyFont="1" applyFill="1" applyBorder="1" applyAlignment="1" applyProtection="1">
      <alignment horizontal="left" vertical="top"/>
    </xf>
    <xf numFmtId="164" fontId="18" fillId="0" borderId="11" xfId="0" applyFont="1" applyBorder="1" applyAlignment="1">
      <alignment vertical="top"/>
    </xf>
    <xf numFmtId="164" fontId="19" fillId="0" borderId="0" xfId="0" applyFont="1" applyFill="1" applyAlignment="1">
      <alignment vertical="top"/>
    </xf>
    <xf numFmtId="2" fontId="18" fillId="0" borderId="11" xfId="0" applyNumberFormat="1" applyFont="1" applyFill="1" applyBorder="1" applyAlignment="1" applyProtection="1">
      <alignment vertical="top"/>
    </xf>
    <xf numFmtId="164" fontId="20" fillId="0" borderId="0" xfId="0" applyFont="1" applyAlignment="1">
      <alignment vertical="top"/>
    </xf>
    <xf numFmtId="2" fontId="18" fillId="0" borderId="13" xfId="0" applyNumberFormat="1" applyFont="1" applyFill="1" applyBorder="1" applyAlignment="1" applyProtection="1">
      <alignment horizontal="left" vertical="top"/>
    </xf>
    <xf numFmtId="2" fontId="20" fillId="0" borderId="11" xfId="0" applyNumberFormat="1" applyFont="1" applyFill="1" applyBorder="1" applyAlignment="1" applyProtection="1">
      <alignment horizontal="left" vertical="top" wrapText="1" indent="1"/>
    </xf>
    <xf numFmtId="165" fontId="18" fillId="0" borderId="10" xfId="0" applyNumberFormat="1" applyFont="1" applyBorder="1" applyAlignment="1" applyProtection="1">
      <alignment vertical="top"/>
    </xf>
    <xf numFmtId="2" fontId="18" fillId="0" borderId="14" xfId="0" applyNumberFormat="1" applyFont="1" applyFill="1" applyBorder="1" applyAlignment="1" applyProtection="1">
      <alignment horizontal="left" vertical="top"/>
    </xf>
    <xf numFmtId="164" fontId="20" fillId="0" borderId="11" xfId="0" applyFont="1" applyFill="1" applyBorder="1" applyAlignment="1" applyProtection="1">
      <alignment vertical="top"/>
    </xf>
    <xf numFmtId="166" fontId="18" fillId="0" borderId="11" xfId="0" applyNumberFormat="1" applyFont="1" applyFill="1" applyBorder="1" applyAlignment="1" applyProtection="1">
      <alignment horizontal="left" vertical="top"/>
    </xf>
    <xf numFmtId="164" fontId="18" fillId="0" borderId="11" xfId="0" applyFont="1" applyFill="1" applyBorder="1" applyAlignment="1" applyProtection="1">
      <alignment vertical="top"/>
    </xf>
    <xf numFmtId="2" fontId="20" fillId="0" borderId="14" xfId="0" applyNumberFormat="1" applyFont="1" applyFill="1" applyBorder="1" applyAlignment="1" applyProtection="1">
      <alignment horizontal="left" vertical="top" wrapText="1" indent="1"/>
    </xf>
    <xf numFmtId="164" fontId="21" fillId="0" borderId="11" xfId="0" applyFont="1" applyFill="1" applyBorder="1" applyAlignment="1" applyProtection="1">
      <alignment vertical="top" wrapText="1"/>
    </xf>
    <xf numFmtId="164" fontId="19" fillId="0" borderId="11" xfId="0" applyFont="1" applyBorder="1" applyAlignment="1">
      <alignment vertical="top"/>
    </xf>
    <xf numFmtId="164" fontId="20" fillId="0" borderId="11" xfId="0" applyFont="1" applyFill="1" applyBorder="1" applyAlignment="1" applyProtection="1">
      <alignment vertical="top" wrapText="1"/>
    </xf>
    <xf numFmtId="164" fontId="18" fillId="0" borderId="10" xfId="0" applyFont="1" applyFill="1" applyBorder="1" applyAlignment="1">
      <alignment horizontal="left" vertical="top"/>
    </xf>
    <xf numFmtId="164" fontId="18" fillId="0" borderId="10" xfId="0" applyFont="1" applyBorder="1" applyAlignment="1">
      <alignment vertical="top"/>
    </xf>
    <xf numFmtId="164" fontId="18" fillId="0" borderId="10" xfId="0" applyFont="1" applyFill="1" applyBorder="1" applyAlignment="1" applyProtection="1">
      <alignment horizontal="center" vertical="top" wrapText="1"/>
    </xf>
    <xf numFmtId="164" fontId="18" fillId="0" borderId="10" xfId="0" applyFont="1" applyBorder="1" applyAlignment="1">
      <alignment horizontal="left" vertical="top"/>
    </xf>
    <xf numFmtId="164" fontId="18" fillId="0" borderId="10" xfId="0" applyFont="1" applyFill="1" applyBorder="1" applyAlignment="1" applyProtection="1">
      <alignment vertical="top" wrapText="1"/>
    </xf>
    <xf numFmtId="49" fontId="18" fillId="0" borderId="10" xfId="0" applyNumberFormat="1" applyFont="1" applyFill="1" applyBorder="1" applyAlignment="1" applyProtection="1">
      <alignment horizontal="left" vertical="top"/>
    </xf>
    <xf numFmtId="164" fontId="18" fillId="0" borderId="10" xfId="0" applyFont="1" applyFill="1" applyBorder="1" applyAlignment="1" applyProtection="1">
      <alignment vertical="top"/>
    </xf>
    <xf numFmtId="164" fontId="18" fillId="0" borderId="10" xfId="0" applyFont="1" applyBorder="1" applyAlignment="1">
      <alignment vertical="top" wrapText="1"/>
    </xf>
    <xf numFmtId="164" fontId="18" fillId="14" borderId="10" xfId="0" applyFont="1" applyFill="1" applyBorder="1" applyAlignment="1" applyProtection="1">
      <alignment horizontal="left" vertical="top"/>
    </xf>
    <xf numFmtId="164" fontId="18" fillId="14" borderId="10" xfId="0" applyFont="1" applyFill="1" applyBorder="1" applyAlignment="1">
      <alignment vertical="top"/>
    </xf>
    <xf numFmtId="164" fontId="18" fillId="14" borderId="10" xfId="0" applyFont="1" applyFill="1" applyBorder="1" applyAlignment="1">
      <alignment vertical="top" wrapText="1"/>
    </xf>
    <xf numFmtId="164" fontId="20" fillId="14" borderId="10" xfId="0" applyFont="1" applyFill="1" applyBorder="1" applyAlignment="1">
      <alignment vertical="top"/>
    </xf>
    <xf numFmtId="164" fontId="18" fillId="18" borderId="10" xfId="0" applyFont="1" applyFill="1" applyBorder="1" applyAlignment="1">
      <alignment horizontal="left" vertical="top"/>
    </xf>
    <xf numFmtId="164" fontId="18" fillId="18" borderId="10" xfId="0" applyFont="1" applyFill="1" applyBorder="1" applyAlignment="1" applyProtection="1">
      <alignment vertical="top"/>
    </xf>
    <xf numFmtId="164" fontId="18" fillId="18" borderId="10" xfId="0" applyFont="1" applyFill="1" applyBorder="1" applyAlignment="1" applyProtection="1">
      <alignment vertical="top" wrapText="1"/>
    </xf>
    <xf numFmtId="164" fontId="18" fillId="18" borderId="10" xfId="0" applyFont="1" applyFill="1" applyBorder="1" applyAlignment="1">
      <alignment vertical="top"/>
    </xf>
    <xf numFmtId="165" fontId="18" fillId="18" borderId="10" xfId="0" applyNumberFormat="1" applyFont="1" applyFill="1" applyBorder="1" applyAlignment="1" applyProtection="1">
      <alignment vertical="top"/>
    </xf>
    <xf numFmtId="164" fontId="18" fillId="0" borderId="10" xfId="0" applyFont="1" applyFill="1" applyBorder="1" applyAlignment="1">
      <alignment vertical="top" wrapText="1"/>
    </xf>
    <xf numFmtId="164" fontId="18" fillId="0" borderId="10" xfId="0" applyFont="1" applyFill="1" applyBorder="1" applyAlignment="1">
      <alignment vertical="top"/>
    </xf>
    <xf numFmtId="165" fontId="18" fillId="0" borderId="10" xfId="0" applyNumberFormat="1" applyFont="1" applyFill="1" applyBorder="1" applyAlignment="1" applyProtection="1">
      <alignment vertical="top"/>
    </xf>
    <xf numFmtId="2" fontId="18" fillId="0" borderId="10" xfId="0" applyNumberFormat="1" applyFont="1" applyFill="1" applyBorder="1" applyAlignment="1" applyProtection="1">
      <alignment horizontal="left" vertical="top"/>
    </xf>
    <xf numFmtId="2" fontId="18" fillId="0" borderId="10" xfId="0" applyNumberFormat="1" applyFont="1" applyFill="1" applyBorder="1" applyAlignment="1" applyProtection="1">
      <alignment vertical="top"/>
    </xf>
    <xf numFmtId="2" fontId="18" fillId="0" borderId="10" xfId="0" applyNumberFormat="1" applyFont="1" applyFill="1" applyBorder="1" applyAlignment="1" applyProtection="1">
      <alignment vertical="top" wrapText="1"/>
    </xf>
    <xf numFmtId="2" fontId="18" fillId="0" borderId="12" xfId="0" applyNumberFormat="1" applyFont="1" applyFill="1" applyBorder="1" applyAlignment="1" applyProtection="1">
      <alignment horizontal="left" vertical="top"/>
    </xf>
    <xf numFmtId="2" fontId="18" fillId="0" borderId="12" xfId="0" applyNumberFormat="1" applyFont="1" applyFill="1" applyBorder="1" applyAlignment="1" applyProtection="1">
      <alignment vertical="top"/>
    </xf>
    <xf numFmtId="2" fontId="18" fillId="0" borderId="12" xfId="0" applyNumberFormat="1" applyFont="1" applyFill="1" applyBorder="1" applyAlignment="1" applyProtection="1">
      <alignment vertical="top" wrapText="1"/>
    </xf>
    <xf numFmtId="2" fontId="18" fillId="0" borderId="18" xfId="0" applyNumberFormat="1" applyFont="1" applyFill="1" applyBorder="1" applyAlignment="1" applyProtection="1">
      <alignment horizontal="left" vertical="top"/>
    </xf>
    <xf numFmtId="164" fontId="19" fillId="0" borderId="19" xfId="0" applyFont="1" applyBorder="1" applyAlignment="1">
      <alignment vertical="top"/>
    </xf>
    <xf numFmtId="164" fontId="18" fillId="0" borderId="11" xfId="0" applyFont="1" applyFill="1" applyBorder="1" applyAlignment="1">
      <alignment vertical="top"/>
    </xf>
    <xf numFmtId="2" fontId="18" fillId="0" borderId="16" xfId="0" applyNumberFormat="1" applyFont="1" applyFill="1" applyBorder="1" applyAlignment="1" applyProtection="1">
      <alignment horizontal="left" vertical="top"/>
    </xf>
    <xf numFmtId="164" fontId="19" fillId="0" borderId="15" xfId="0" applyFont="1" applyBorder="1" applyAlignment="1">
      <alignment vertical="top"/>
    </xf>
    <xf numFmtId="164" fontId="18" fillId="0" borderId="14" xfId="0" applyFont="1" applyBorder="1" applyAlignment="1">
      <alignment vertical="top" wrapText="1"/>
    </xf>
    <xf numFmtId="164" fontId="19" fillId="0" borderId="14" xfId="0" applyFont="1" applyBorder="1" applyAlignment="1">
      <alignment vertical="top"/>
    </xf>
    <xf numFmtId="164" fontId="20" fillId="0" borderId="11" xfId="0" applyFont="1" applyBorder="1" applyAlignment="1">
      <alignment horizontal="left" vertical="top" wrapText="1" indent="1"/>
    </xf>
    <xf numFmtId="166" fontId="18" fillId="19" borderId="11" xfId="0" applyNumberFormat="1" applyFont="1" applyFill="1" applyBorder="1" applyAlignment="1" applyProtection="1">
      <alignment horizontal="left" vertical="top"/>
    </xf>
    <xf numFmtId="2" fontId="18" fillId="19" borderId="13" xfId="0" applyNumberFormat="1" applyFont="1" applyFill="1" applyBorder="1" applyAlignment="1" applyProtection="1">
      <alignment vertical="top"/>
    </xf>
    <xf numFmtId="2" fontId="18" fillId="0" borderId="13" xfId="0" applyNumberFormat="1" applyFont="1" applyFill="1" applyBorder="1" applyAlignment="1" applyProtection="1">
      <alignment vertical="top"/>
    </xf>
    <xf numFmtId="2" fontId="20" fillId="19" borderId="11" xfId="0" applyNumberFormat="1" applyFont="1" applyFill="1" applyBorder="1" applyAlignment="1" applyProtection="1">
      <alignment horizontal="left" vertical="top" wrapText="1" indent="1"/>
    </xf>
    <xf numFmtId="2" fontId="18" fillId="0" borderId="11" xfId="0" applyNumberFormat="1" applyFont="1" applyFill="1" applyBorder="1" applyAlignment="1" applyProtection="1">
      <alignment vertical="top" wrapText="1"/>
    </xf>
    <xf numFmtId="2" fontId="18" fillId="20" borderId="11" xfId="0" applyNumberFormat="1" applyFont="1" applyFill="1" applyBorder="1" applyAlignment="1" applyProtection="1">
      <alignment vertical="top"/>
    </xf>
    <xf numFmtId="2" fontId="18" fillId="20" borderId="11" xfId="0" applyNumberFormat="1" applyFont="1" applyFill="1" applyBorder="1" applyAlignment="1" applyProtection="1">
      <alignment vertical="top" wrapText="1"/>
    </xf>
    <xf numFmtId="2" fontId="21" fillId="20" borderId="11" xfId="0" applyNumberFormat="1" applyFont="1" applyFill="1" applyBorder="1" applyAlignment="1" applyProtection="1">
      <alignment vertical="top"/>
    </xf>
    <xf numFmtId="2" fontId="20" fillId="20" borderId="13" xfId="0" applyNumberFormat="1" applyFont="1" applyFill="1" applyBorder="1" applyAlignment="1" applyProtection="1">
      <alignment horizontal="left" vertical="top" wrapText="1" indent="1"/>
    </xf>
    <xf numFmtId="2" fontId="23" fillId="14" borderId="11" xfId="0" applyNumberFormat="1" applyFont="1" applyFill="1" applyBorder="1" applyAlignment="1" applyProtection="1">
      <alignment horizontal="left" vertical="top"/>
    </xf>
    <xf numFmtId="164" fontId="23" fillId="14" borderId="11" xfId="0" applyFont="1" applyFill="1" applyBorder="1" applyAlignment="1">
      <alignment vertical="top"/>
    </xf>
    <xf numFmtId="165" fontId="23" fillId="14" borderId="11" xfId="0" applyNumberFormat="1" applyFont="1" applyFill="1" applyBorder="1" applyAlignment="1" applyProtection="1">
      <alignment vertical="top"/>
    </xf>
    <xf numFmtId="2" fontId="25" fillId="21" borderId="11" xfId="0" applyNumberFormat="1" applyFont="1" applyFill="1" applyBorder="1" applyAlignment="1" applyProtection="1">
      <alignment vertical="top"/>
    </xf>
    <xf numFmtId="164" fontId="24" fillId="14" borderId="11" xfId="0" applyFont="1" applyFill="1" applyBorder="1" applyAlignment="1">
      <alignment vertical="top" wrapText="1"/>
    </xf>
    <xf numFmtId="164" fontId="20" fillId="0" borderId="13" xfId="0" applyFont="1" applyFill="1" applyBorder="1" applyAlignment="1" applyProtection="1">
      <alignment vertical="top" wrapText="1"/>
    </xf>
    <xf numFmtId="2" fontId="18" fillId="16" borderId="20" xfId="0" applyNumberFormat="1" applyFont="1" applyFill="1" applyBorder="1" applyAlignment="1" applyProtection="1">
      <alignment horizontal="left" vertical="top"/>
    </xf>
    <xf numFmtId="2" fontId="18" fillId="16" borderId="21" xfId="0" applyNumberFormat="1" applyFont="1" applyFill="1" applyBorder="1" applyAlignment="1" applyProtection="1">
      <alignment vertical="top"/>
    </xf>
    <xf numFmtId="164" fontId="19" fillId="16" borderId="21" xfId="0" applyFont="1" applyFill="1" applyBorder="1" applyAlignment="1">
      <alignment vertical="top"/>
    </xf>
    <xf numFmtId="165" fontId="18" fillId="0" borderId="17" xfId="0" applyNumberFormat="1" applyFont="1" applyBorder="1" applyAlignment="1" applyProtection="1">
      <alignment vertical="top"/>
    </xf>
    <xf numFmtId="165" fontId="18" fillId="19" borderId="17" xfId="0" applyNumberFormat="1" applyFont="1" applyFill="1" applyBorder="1" applyAlignment="1" applyProtection="1">
      <alignment vertical="top"/>
    </xf>
    <xf numFmtId="1" fontId="18" fillId="0" borderId="10" xfId="0" applyNumberFormat="1" applyFont="1" applyBorder="1" applyAlignment="1">
      <alignment vertical="top"/>
    </xf>
    <xf numFmtId="1" fontId="18" fillId="0" borderId="10" xfId="0" applyNumberFormat="1" applyFont="1" applyBorder="1" applyAlignment="1" applyProtection="1">
      <alignment vertical="top"/>
    </xf>
    <xf numFmtId="1" fontId="20" fillId="14" borderId="10" xfId="0" applyNumberFormat="1" applyFont="1" applyFill="1" applyBorder="1" applyAlignment="1">
      <alignment vertical="top"/>
    </xf>
    <xf numFmtId="1" fontId="18" fillId="18" borderId="10" xfId="0" applyNumberFormat="1" applyFont="1" applyFill="1" applyBorder="1" applyAlignment="1">
      <alignment vertical="top"/>
    </xf>
    <xf numFmtId="1" fontId="18" fillId="0" borderId="10" xfId="0" applyNumberFormat="1" applyFont="1" applyFill="1" applyBorder="1" applyAlignment="1">
      <alignment vertical="top"/>
    </xf>
    <xf numFmtId="1" fontId="18" fillId="0" borderId="10" xfId="0" applyNumberFormat="1" applyFont="1" applyFill="1" applyBorder="1" applyAlignment="1" applyProtection="1">
      <alignment vertical="top"/>
    </xf>
    <xf numFmtId="1" fontId="18" fillId="0" borderId="12" xfId="0" applyNumberFormat="1" applyFont="1" applyFill="1" applyBorder="1" applyAlignment="1" applyProtection="1">
      <alignment vertical="top"/>
    </xf>
    <xf numFmtId="1" fontId="18" fillId="16" borderId="21" xfId="0" applyNumberFormat="1" applyFont="1" applyFill="1" applyBorder="1" applyAlignment="1" applyProtection="1">
      <alignment vertical="top"/>
    </xf>
    <xf numFmtId="1" fontId="18" fillId="0" borderId="11" xfId="0" applyNumberFormat="1" applyFont="1" applyFill="1" applyBorder="1" applyAlignment="1" applyProtection="1">
      <alignment vertical="top"/>
    </xf>
    <xf numFmtId="1" fontId="18" fillId="0" borderId="11" xfId="0" applyNumberFormat="1" applyFont="1" applyBorder="1" applyAlignment="1" applyProtection="1">
      <alignment vertical="top"/>
    </xf>
    <xf numFmtId="1" fontId="20" fillId="0" borderId="11" xfId="0" applyNumberFormat="1" applyFont="1" applyBorder="1" applyAlignment="1" applyProtection="1">
      <alignment vertical="top"/>
    </xf>
    <xf numFmtId="1" fontId="18" fillId="0" borderId="19" xfId="0" applyNumberFormat="1" applyFont="1" applyBorder="1" applyAlignment="1" applyProtection="1">
      <alignment vertical="top"/>
    </xf>
    <xf numFmtId="1" fontId="18" fillId="20" borderId="11" xfId="0" applyNumberFormat="1" applyFont="1" applyFill="1" applyBorder="1" applyAlignment="1" applyProtection="1">
      <alignment vertical="top"/>
    </xf>
    <xf numFmtId="1" fontId="19" fillId="0" borderId="17" xfId="0" applyNumberFormat="1" applyFont="1" applyBorder="1" applyAlignment="1">
      <alignment vertical="top"/>
    </xf>
    <xf numFmtId="1" fontId="18" fillId="0" borderId="17" xfId="0" applyNumberFormat="1" applyFont="1" applyBorder="1" applyAlignment="1" applyProtection="1">
      <alignment vertical="top"/>
    </xf>
    <xf numFmtId="1" fontId="18" fillId="0" borderId="14" xfId="0" applyNumberFormat="1" applyFont="1" applyFill="1" applyBorder="1" applyAlignment="1" applyProtection="1">
      <alignment vertical="top"/>
    </xf>
    <xf numFmtId="1" fontId="18" fillId="20" borderId="11" xfId="0" applyNumberFormat="1" applyFont="1" applyFill="1" applyBorder="1" applyAlignment="1">
      <alignment vertical="top"/>
    </xf>
    <xf numFmtId="1" fontId="18" fillId="0" borderId="11" xfId="0" applyNumberFormat="1" applyFont="1" applyBorder="1" applyAlignment="1">
      <alignment vertical="top"/>
    </xf>
    <xf numFmtId="1" fontId="23" fillId="21" borderId="11" xfId="0" applyNumberFormat="1" applyFont="1" applyFill="1" applyBorder="1" applyAlignment="1" applyProtection="1">
      <alignment vertical="top"/>
    </xf>
    <xf numFmtId="2" fontId="20" fillId="0" borderId="11" xfId="0" applyNumberFormat="1" applyFont="1" applyFill="1" applyBorder="1" applyAlignment="1" applyProtection="1">
      <alignment vertical="top"/>
    </xf>
    <xf numFmtId="2" fontId="20" fillId="0" borderId="14" xfId="0" applyNumberFormat="1" applyFont="1" applyFill="1" applyBorder="1" applyAlignment="1" applyProtection="1">
      <alignment vertical="top"/>
    </xf>
    <xf numFmtId="164" fontId="20" fillId="0" borderId="11" xfId="0" applyFont="1" applyBorder="1" applyAlignment="1">
      <alignment vertical="top"/>
    </xf>
    <xf numFmtId="164" fontId="20" fillId="0" borderId="13" xfId="0" applyFont="1" applyBorder="1" applyAlignment="1">
      <alignment vertical="top"/>
    </xf>
    <xf numFmtId="2" fontId="20" fillId="20" borderId="13" xfId="0" applyNumberFormat="1" applyFont="1" applyFill="1" applyBorder="1" applyAlignment="1" applyProtection="1">
      <alignment vertical="top"/>
    </xf>
    <xf numFmtId="2" fontId="20" fillId="19" borderId="11" xfId="0" applyNumberFormat="1" applyFont="1" applyFill="1" applyBorder="1" applyAlignment="1" applyProtection="1">
      <alignment vertical="top"/>
    </xf>
    <xf numFmtId="164" fontId="20" fillId="0" borderId="13" xfId="0" applyFont="1" applyBorder="1" applyAlignment="1">
      <alignment horizontal="left" vertical="top" wrapText="1"/>
    </xf>
    <xf numFmtId="2" fontId="20" fillId="0" borderId="10" xfId="0" applyNumberFormat="1" applyFont="1" applyFill="1" applyBorder="1" applyAlignment="1" applyProtection="1">
      <alignment vertical="top"/>
    </xf>
    <xf numFmtId="2" fontId="20" fillId="0" borderId="12" xfId="0" applyNumberFormat="1" applyFont="1" applyFill="1" applyBorder="1" applyAlignment="1" applyProtection="1">
      <alignment vertical="top"/>
    </xf>
    <xf numFmtId="164" fontId="20" fillId="0" borderId="11" xfId="0" applyFont="1" applyBorder="1" applyAlignment="1">
      <alignment vertical="top" wrapText="1"/>
    </xf>
    <xf numFmtId="1" fontId="18" fillId="20" borderId="13" xfId="0" applyNumberFormat="1" applyFont="1" applyFill="1" applyBorder="1" applyAlignment="1">
      <alignment vertical="top"/>
    </xf>
    <xf numFmtId="1" fontId="18" fillId="19" borderId="11" xfId="0" applyNumberFormat="1" applyFont="1" applyFill="1" applyBorder="1" applyAlignment="1" applyProtection="1">
      <alignment vertical="top"/>
    </xf>
    <xf numFmtId="1" fontId="18" fillId="0" borderId="22" xfId="0" applyNumberFormat="1" applyFont="1" applyFill="1" applyBorder="1" applyAlignment="1" applyProtection="1">
      <alignment vertical="top"/>
    </xf>
    <xf numFmtId="2" fontId="18" fillId="19" borderId="11" xfId="0" applyNumberFormat="1" applyFont="1" applyFill="1" applyBorder="1" applyAlignment="1" applyProtection="1">
      <alignment horizontal="left" vertical="top"/>
    </xf>
    <xf numFmtId="165" fontId="18" fillId="0" borderId="12" xfId="0" applyNumberFormat="1" applyFont="1" applyBorder="1" applyAlignment="1" applyProtection="1">
      <alignment vertical="top"/>
    </xf>
    <xf numFmtId="2" fontId="18" fillId="0" borderId="23" xfId="0" applyNumberFormat="1" applyFont="1" applyFill="1" applyBorder="1" applyAlignment="1" applyProtection="1">
      <alignment horizontal="left" vertical="top"/>
    </xf>
    <xf numFmtId="2" fontId="18" fillId="0" borderId="22" xfId="0" applyNumberFormat="1" applyFont="1" applyFill="1" applyBorder="1" applyAlignment="1" applyProtection="1">
      <alignment vertical="top"/>
    </xf>
    <xf numFmtId="2" fontId="18" fillId="0" borderId="22" xfId="0" applyNumberFormat="1" applyFont="1" applyFill="1" applyBorder="1" applyAlignment="1" applyProtection="1">
      <alignment vertical="top" wrapText="1"/>
    </xf>
    <xf numFmtId="2" fontId="20" fillId="0" borderId="22" xfId="0" applyNumberFormat="1" applyFont="1" applyFill="1" applyBorder="1" applyAlignment="1" applyProtection="1">
      <alignment vertical="top"/>
    </xf>
    <xf numFmtId="165" fontId="18" fillId="0" borderId="24" xfId="0" applyNumberFormat="1" applyFont="1" applyBorder="1" applyAlignment="1" applyProtection="1">
      <alignment vertical="top"/>
    </xf>
    <xf numFmtId="2" fontId="18" fillId="19" borderId="11" xfId="0" applyNumberFormat="1" applyFont="1" applyFill="1" applyBorder="1" applyAlignment="1" applyProtection="1">
      <alignment vertical="top"/>
    </xf>
    <xf numFmtId="2" fontId="18" fillId="19" borderId="11" xfId="0" applyNumberFormat="1" applyFont="1" applyFill="1" applyBorder="1" applyAlignment="1" applyProtection="1">
      <alignment vertical="top" wrapText="1"/>
    </xf>
    <xf numFmtId="165" fontId="18" fillId="19" borderId="11" xfId="0" applyNumberFormat="1" applyFont="1" applyFill="1" applyBorder="1" applyAlignment="1" applyProtection="1">
      <alignment vertical="top"/>
    </xf>
    <xf numFmtId="164" fontId="18" fillId="19" borderId="11" xfId="0" applyFont="1" applyFill="1" applyBorder="1" applyAlignment="1">
      <alignment vertical="top"/>
    </xf>
    <xf numFmtId="164" fontId="20" fillId="19" borderId="11" xfId="0" applyFont="1" applyFill="1" applyBorder="1" applyAlignment="1" applyProtection="1">
      <alignment vertical="top"/>
    </xf>
    <xf numFmtId="164" fontId="20" fillId="19" borderId="11" xfId="0" applyFont="1" applyFill="1" applyBorder="1" applyAlignment="1" applyProtection="1">
      <alignment horizontal="left" vertical="top" wrapText="1" indent="1"/>
    </xf>
    <xf numFmtId="164" fontId="18" fillId="20" borderId="11" xfId="0" applyFont="1" applyFill="1" applyBorder="1" applyAlignment="1">
      <alignment vertical="top"/>
    </xf>
    <xf numFmtId="2" fontId="18" fillId="20" borderId="11" xfId="0" applyNumberFormat="1" applyFont="1" applyFill="1" applyBorder="1" applyAlignment="1" applyProtection="1">
      <alignment horizontal="left" vertical="top"/>
    </xf>
    <xf numFmtId="2" fontId="20" fillId="20" borderId="11" xfId="0" applyNumberFormat="1" applyFont="1" applyFill="1" applyBorder="1" applyAlignment="1" applyProtection="1">
      <alignment vertical="top"/>
    </xf>
    <xf numFmtId="165" fontId="18" fillId="20" borderId="11" xfId="0" applyNumberFormat="1" applyFont="1" applyFill="1" applyBorder="1" applyAlignment="1" applyProtection="1">
      <alignment vertical="top"/>
    </xf>
    <xf numFmtId="1" fontId="22" fillId="20" borderId="11" xfId="0" applyNumberFormat="1" applyFont="1" applyFill="1" applyBorder="1" applyAlignment="1" applyProtection="1">
      <alignment vertical="top"/>
    </xf>
    <xf numFmtId="164" fontId="18" fillId="0" borderId="13" xfId="0" applyFont="1" applyBorder="1" applyAlignment="1">
      <alignment vertical="top"/>
    </xf>
    <xf numFmtId="164" fontId="18" fillId="0" borderId="13" xfId="0" applyFont="1" applyFill="1" applyBorder="1" applyAlignment="1" applyProtection="1">
      <alignment vertical="top" wrapText="1"/>
    </xf>
    <xf numFmtId="164" fontId="18" fillId="0" borderId="13" xfId="0" applyFont="1" applyFill="1" applyBorder="1" applyAlignment="1" applyProtection="1">
      <alignment vertical="top"/>
    </xf>
    <xf numFmtId="164" fontId="19" fillId="20" borderId="0" xfId="0" applyFont="1" applyFill="1" applyAlignment="1">
      <alignment vertical="top"/>
    </xf>
    <xf numFmtId="164" fontId="18" fillId="0" borderId="0" xfId="0" applyFont="1" applyFill="1" applyAlignment="1">
      <alignment vertical="top"/>
    </xf>
    <xf numFmtId="164" fontId="18" fillId="0" borderId="0" xfId="0" applyFont="1" applyFill="1" applyAlignment="1" applyProtection="1">
      <alignment vertical="top"/>
    </xf>
    <xf numFmtId="165" fontId="18" fillId="0" borderId="0" xfId="0" applyNumberFormat="1" applyFont="1" applyFill="1" applyAlignment="1" applyProtection="1">
      <alignment vertical="top"/>
    </xf>
    <xf numFmtId="164" fontId="19" fillId="0" borderId="11" xfId="0" applyFont="1" applyFill="1" applyBorder="1" applyAlignment="1">
      <alignment vertical="top"/>
    </xf>
    <xf numFmtId="1" fontId="19" fillId="0" borderId="0" xfId="0" applyNumberFormat="1" applyFont="1" applyAlignment="1">
      <alignment vertical="top"/>
    </xf>
    <xf numFmtId="164" fontId="19" fillId="0" borderId="0" xfId="0" applyFont="1" applyBorder="1" applyAlignment="1">
      <alignment vertical="top"/>
    </xf>
    <xf numFmtId="164" fontId="20" fillId="0" borderId="0" xfId="0" applyFont="1" applyBorder="1" applyAlignment="1">
      <alignment vertical="top"/>
    </xf>
    <xf numFmtId="164" fontId="19" fillId="0" borderId="0" xfId="0" applyFont="1" applyAlignment="1">
      <alignment horizontal="left" vertical="top"/>
    </xf>
    <xf numFmtId="164" fontId="19" fillId="0" borderId="0" xfId="0" applyFont="1" applyAlignment="1">
      <alignment vertical="top" wrapText="1"/>
    </xf>
    <xf numFmtId="2" fontId="18" fillId="0" borderId="11" xfId="0" applyNumberFormat="1" applyFont="1" applyBorder="1" applyAlignment="1">
      <alignment horizontal="left" vertical="top"/>
    </xf>
    <xf numFmtId="164" fontId="20" fillId="0" borderId="13" xfId="0" applyFont="1" applyBorder="1" applyAlignment="1">
      <alignment vertical="top" wrapText="1"/>
    </xf>
    <xf numFmtId="2" fontId="26" fillId="20" borderId="11" xfId="0" applyNumberFormat="1" applyFont="1" applyFill="1" applyBorder="1" applyAlignment="1" applyProtection="1">
      <alignment horizontal="left" vertical="top"/>
    </xf>
    <xf numFmtId="164" fontId="26" fillId="20" borderId="11" xfId="0" applyFont="1" applyFill="1" applyBorder="1" applyAlignment="1">
      <alignment vertical="top"/>
    </xf>
    <xf numFmtId="164" fontId="27" fillId="0" borderId="11" xfId="0" applyFont="1" applyFill="1" applyBorder="1" applyAlignment="1" applyProtection="1">
      <alignment vertical="top" wrapText="1"/>
    </xf>
    <xf numFmtId="164" fontId="27" fillId="0" borderId="11" xfId="0" applyFont="1" applyBorder="1" applyAlignment="1">
      <alignment vertical="top"/>
    </xf>
    <xf numFmtId="1" fontId="26" fillId="0" borderId="11" xfId="0" applyNumberFormat="1" applyFont="1" applyFill="1" applyBorder="1" applyAlignment="1" applyProtection="1">
      <alignment vertical="top"/>
    </xf>
    <xf numFmtId="165" fontId="26" fillId="0" borderId="17" xfId="0" applyNumberFormat="1" applyFont="1" applyBorder="1" applyAlignment="1" applyProtection="1">
      <alignment vertical="top"/>
    </xf>
    <xf numFmtId="1" fontId="18" fillId="0" borderId="16" xfId="0" applyNumberFormat="1" applyFont="1" applyBorder="1" applyAlignment="1" applyProtection="1">
      <alignment vertical="top"/>
    </xf>
    <xf numFmtId="164" fontId="20" fillId="0" borderId="13" xfId="0" applyFont="1" applyFill="1" applyBorder="1" applyAlignment="1" applyProtection="1">
      <alignment horizontal="left" vertical="top" wrapText="1" indent="1"/>
    </xf>
    <xf numFmtId="2" fontId="26" fillId="0" borderId="11" xfId="0" applyNumberFormat="1" applyFont="1" applyFill="1" applyBorder="1" applyAlignment="1" applyProtection="1">
      <alignment horizontal="left" vertical="top"/>
    </xf>
    <xf numFmtId="164" fontId="26" fillId="0" borderId="11" xfId="0" applyFont="1" applyBorder="1" applyAlignment="1">
      <alignment vertical="top"/>
    </xf>
    <xf numFmtId="164" fontId="27" fillId="0" borderId="11" xfId="0" applyFont="1" applyFill="1" applyBorder="1" applyAlignment="1" applyProtection="1">
      <alignment vertical="top"/>
    </xf>
    <xf numFmtId="1" fontId="26" fillId="0" borderId="11" xfId="0" applyNumberFormat="1" applyFont="1" applyBorder="1" applyAlignment="1" applyProtection="1">
      <alignment vertical="top"/>
    </xf>
    <xf numFmtId="164" fontId="29" fillId="0" borderId="11" xfId="0" applyFont="1" applyBorder="1" applyAlignment="1">
      <alignment vertical="top"/>
    </xf>
    <xf numFmtId="164" fontId="27" fillId="0" borderId="11" xfId="0" applyFont="1" applyBorder="1" applyAlignment="1">
      <alignment vertical="top" wrapText="1"/>
    </xf>
    <xf numFmtId="2" fontId="26" fillId="0" borderId="11" xfId="0" applyNumberFormat="1" applyFont="1" applyFill="1" applyBorder="1" applyAlignment="1" applyProtection="1">
      <alignment vertical="top"/>
    </xf>
    <xf numFmtId="164" fontId="29" fillId="20" borderId="0" xfId="0" applyFont="1" applyFill="1" applyAlignment="1">
      <alignment vertical="top"/>
    </xf>
    <xf numFmtId="165" fontId="26" fillId="20" borderId="17" xfId="0" applyNumberFormat="1" applyFont="1" applyFill="1" applyBorder="1" applyAlignment="1" applyProtection="1">
      <alignment vertical="top"/>
    </xf>
    <xf numFmtId="164" fontId="28" fillId="19" borderId="13" xfId="0" applyFont="1" applyFill="1" applyBorder="1" applyAlignment="1" applyProtection="1">
      <alignment horizontal="left" vertical="top" wrapText="1" indent="1"/>
    </xf>
    <xf numFmtId="164" fontId="20" fillId="19" borderId="11" xfId="0" applyFont="1" applyFill="1" applyBorder="1" applyAlignment="1">
      <alignment horizontal="left" vertical="top" wrapText="1" indent="1"/>
    </xf>
    <xf numFmtId="164" fontId="20" fillId="19" borderId="11" xfId="0" applyFont="1" applyFill="1" applyBorder="1" applyAlignment="1">
      <alignment vertical="top"/>
    </xf>
    <xf numFmtId="1" fontId="26" fillId="20" borderId="11" xfId="0" applyNumberFormat="1" applyFont="1" applyFill="1" applyBorder="1" applyAlignment="1" applyProtection="1">
      <alignment vertical="top"/>
    </xf>
    <xf numFmtId="1" fontId="26" fillId="0" borderId="15" xfId="0" applyNumberFormat="1" applyFont="1" applyFill="1" applyBorder="1" applyAlignment="1" applyProtection="1">
      <alignment vertical="top"/>
    </xf>
    <xf numFmtId="164" fontId="29" fillId="0" borderId="0" xfId="0" applyFont="1" applyFill="1" applyAlignment="1">
      <alignment vertical="top"/>
    </xf>
    <xf numFmtId="166" fontId="26" fillId="0" borderId="11" xfId="0" applyNumberFormat="1" applyFont="1" applyFill="1" applyBorder="1" applyAlignment="1" applyProtection="1">
      <alignment horizontal="left" vertical="top"/>
    </xf>
    <xf numFmtId="164" fontId="27" fillId="0" borderId="11" xfId="0" applyFont="1" applyBorder="1" applyAlignment="1">
      <alignment horizontal="left" vertical="top" wrapText="1" indent="1"/>
    </xf>
    <xf numFmtId="164" fontId="27" fillId="0" borderId="11" xfId="0" applyFont="1" applyFill="1" applyBorder="1" applyAlignment="1">
      <alignment vertical="top"/>
    </xf>
    <xf numFmtId="164" fontId="29" fillId="0" borderId="17" xfId="0" applyFont="1" applyFill="1" applyBorder="1" applyAlignment="1">
      <alignment vertical="top"/>
    </xf>
    <xf numFmtId="164" fontId="20" fillId="0" borderId="13" xfId="0" applyFont="1" applyBorder="1" applyAlignment="1">
      <alignment horizontal="left" vertical="top" wrapText="1" indent="1"/>
    </xf>
    <xf numFmtId="166" fontId="18" fillId="0" borderId="16" xfId="0" applyNumberFormat="1" applyFont="1" applyFill="1" applyBorder="1" applyAlignment="1" applyProtection="1">
      <alignment horizontal="left" vertical="top"/>
    </xf>
    <xf numFmtId="2" fontId="18" fillId="0" borderId="15" xfId="0" applyNumberFormat="1" applyFont="1" applyFill="1" applyBorder="1" applyAlignment="1" applyProtection="1">
      <alignment vertical="top"/>
    </xf>
    <xf numFmtId="164" fontId="20" fillId="0" borderId="15" xfId="0" applyFont="1" applyBorder="1" applyAlignment="1">
      <alignment vertical="top"/>
    </xf>
    <xf numFmtId="1" fontId="18" fillId="0" borderId="15" xfId="0" applyNumberFormat="1" applyFont="1" applyBorder="1" applyAlignment="1" applyProtection="1">
      <alignmen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f1" xfId="42" xr:uid="{00000000-0005-0000-0000-00001A000000}"/>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95"/>
  <sheetViews>
    <sheetView tabSelected="1" zoomScale="160" zoomScaleNormal="160" workbookViewId="0">
      <selection activeCell="C53" sqref="C53"/>
    </sheetView>
  </sheetViews>
  <sheetFormatPr defaultColWidth="8.89453125" defaultRowHeight="19.5" customHeight="1" x14ac:dyDescent="0.5"/>
  <cols>
    <col min="1" max="1" width="4.47265625" style="134" customWidth="1"/>
    <col min="2" max="2" width="3.68359375" style="1" customWidth="1"/>
    <col min="3" max="3" width="41.41796875" style="135" customWidth="1"/>
    <col min="4" max="4" width="9.1015625" style="1" customWidth="1"/>
    <col min="5" max="5" width="3.41796875" style="131" customWidth="1"/>
    <col min="6" max="6" width="7.26171875" style="1" customWidth="1"/>
    <col min="7" max="7" width="3.89453125" style="1" customWidth="1"/>
    <col min="8" max="8" width="2.578125" style="1" customWidth="1"/>
    <col min="9" max="9" width="6" style="1" customWidth="1"/>
    <col min="10" max="10" width="4.1015625" style="1" customWidth="1"/>
    <col min="11" max="256" width="9.89453125" style="1" customWidth="1"/>
    <col min="257" max="16384" width="8.89453125" style="1"/>
  </cols>
  <sheetData>
    <row r="1" spans="1:254" ht="23.45" customHeight="1" x14ac:dyDescent="0.5">
      <c r="A1" s="19" t="s">
        <v>78</v>
      </c>
      <c r="B1" s="20"/>
      <c r="C1" s="21" t="s">
        <v>61</v>
      </c>
      <c r="D1" s="20"/>
      <c r="E1" s="73"/>
      <c r="F1" s="20"/>
    </row>
    <row r="2" spans="1:254" ht="24" customHeight="1" x14ac:dyDescent="0.5">
      <c r="A2" s="22"/>
      <c r="B2" s="20"/>
      <c r="C2" s="21" t="s">
        <v>62</v>
      </c>
      <c r="D2" s="20"/>
      <c r="E2" s="73"/>
      <c r="F2" s="20"/>
    </row>
    <row r="3" spans="1:254" ht="19.5" customHeight="1" x14ac:dyDescent="0.5">
      <c r="A3" s="22"/>
      <c r="B3" s="20"/>
      <c r="C3" s="23"/>
      <c r="D3" s="20"/>
      <c r="E3" s="73"/>
      <c r="F3" s="20"/>
    </row>
    <row r="4" spans="1:254" ht="22.5" customHeight="1" x14ac:dyDescent="0.5">
      <c r="A4" s="24" t="s">
        <v>0</v>
      </c>
      <c r="B4" s="25" t="s">
        <v>1</v>
      </c>
      <c r="C4" s="26" t="s">
        <v>2</v>
      </c>
      <c r="D4" s="20"/>
      <c r="E4" s="74" t="s">
        <v>1</v>
      </c>
      <c r="F4" s="10" t="s">
        <v>1</v>
      </c>
    </row>
    <row r="5" spans="1:254" ht="19.5" customHeight="1" x14ac:dyDescent="0.5">
      <c r="A5" s="27"/>
      <c r="B5" s="28"/>
      <c r="C5" s="29" t="s">
        <v>3</v>
      </c>
      <c r="D5" s="30"/>
      <c r="E5" s="75"/>
      <c r="F5" s="30"/>
    </row>
    <row r="6" spans="1:254" ht="19.5" customHeight="1" x14ac:dyDescent="0.5">
      <c r="A6" s="31"/>
      <c r="B6" s="32"/>
      <c r="C6" s="33" t="s">
        <v>4</v>
      </c>
      <c r="D6" s="34"/>
      <c r="E6" s="76"/>
      <c r="F6" s="35"/>
    </row>
    <row r="7" spans="1:254" s="127" customFormat="1" ht="19.5" customHeight="1" x14ac:dyDescent="0.5">
      <c r="A7" s="19"/>
      <c r="B7" s="25"/>
      <c r="C7" s="36"/>
      <c r="D7" s="37"/>
      <c r="E7" s="77"/>
      <c r="F7" s="38"/>
      <c r="H7" s="128"/>
      <c r="L7" s="129"/>
      <c r="N7" s="128"/>
      <c r="R7" s="129"/>
      <c r="T7" s="128"/>
      <c r="X7" s="129"/>
      <c r="Z7" s="128"/>
      <c r="AD7" s="129"/>
      <c r="AF7" s="128"/>
      <c r="AJ7" s="129"/>
      <c r="AL7" s="128"/>
      <c r="AP7" s="129"/>
      <c r="AR7" s="128"/>
      <c r="AV7" s="129"/>
      <c r="AX7" s="128"/>
      <c r="BB7" s="129"/>
      <c r="BD7" s="128"/>
      <c r="BH7" s="129"/>
      <c r="BJ7" s="128"/>
      <c r="BN7" s="129"/>
      <c r="BP7" s="128"/>
      <c r="BT7" s="129"/>
      <c r="BV7" s="128"/>
      <c r="BZ7" s="129"/>
      <c r="CB7" s="128"/>
      <c r="CF7" s="129"/>
      <c r="CH7" s="128"/>
      <c r="CL7" s="129"/>
      <c r="CN7" s="128"/>
      <c r="CR7" s="129"/>
      <c r="CT7" s="128"/>
      <c r="CX7" s="129"/>
      <c r="CZ7" s="128"/>
      <c r="DD7" s="129"/>
      <c r="DF7" s="128"/>
      <c r="DJ7" s="129"/>
      <c r="DL7" s="128"/>
      <c r="DP7" s="129"/>
      <c r="DR7" s="128"/>
      <c r="DV7" s="129"/>
      <c r="DX7" s="128"/>
      <c r="EB7" s="129"/>
      <c r="ED7" s="128"/>
      <c r="EH7" s="129"/>
      <c r="EJ7" s="128"/>
      <c r="EN7" s="129"/>
      <c r="EP7" s="128"/>
      <c r="ET7" s="129"/>
      <c r="EV7" s="128"/>
      <c r="EZ7" s="129"/>
      <c r="FB7" s="128"/>
      <c r="FF7" s="129"/>
      <c r="FH7" s="128"/>
      <c r="FL7" s="129"/>
      <c r="FN7" s="128"/>
      <c r="FR7" s="129"/>
      <c r="FT7" s="128"/>
      <c r="FX7" s="129"/>
      <c r="FZ7" s="128"/>
      <c r="GD7" s="129"/>
      <c r="GF7" s="128"/>
      <c r="GJ7" s="129"/>
      <c r="GL7" s="128"/>
      <c r="GP7" s="129"/>
      <c r="GR7" s="128"/>
      <c r="GV7" s="129"/>
      <c r="GX7" s="128"/>
      <c r="HB7" s="129"/>
      <c r="HD7" s="128"/>
      <c r="HH7" s="129"/>
      <c r="HJ7" s="128"/>
      <c r="HN7" s="129"/>
      <c r="HP7" s="128"/>
      <c r="HT7" s="129"/>
      <c r="HV7" s="128"/>
      <c r="HZ7" s="129"/>
      <c r="IB7" s="128"/>
      <c r="IF7" s="129"/>
      <c r="IH7" s="128"/>
      <c r="IL7" s="129"/>
      <c r="IN7" s="128"/>
      <c r="IR7" s="129"/>
      <c r="IT7" s="128"/>
    </row>
    <row r="8" spans="1:254" ht="19.5" customHeight="1" x14ac:dyDescent="0.5">
      <c r="A8" s="39">
        <f>1</f>
        <v>1</v>
      </c>
      <c r="B8" s="40"/>
      <c r="C8" s="41" t="s">
        <v>5</v>
      </c>
      <c r="D8" s="99" t="s">
        <v>6</v>
      </c>
      <c r="E8" s="78">
        <v>5</v>
      </c>
      <c r="F8" s="10">
        <f>TIME(13,0,0)</f>
        <v>0.54166666666666663</v>
      </c>
    </row>
    <row r="9" spans="1:254" ht="15.95" customHeight="1" x14ac:dyDescent="0.5">
      <c r="A9" s="42">
        <f>2</f>
        <v>2</v>
      </c>
      <c r="B9" s="43" t="s">
        <v>7</v>
      </c>
      <c r="C9" s="44" t="s">
        <v>8</v>
      </c>
      <c r="D9" s="100" t="s">
        <v>6</v>
      </c>
      <c r="E9" s="79">
        <v>10</v>
      </c>
      <c r="F9" s="106">
        <f>F8+TIME(0,E8,0)</f>
        <v>0.54513888888888884</v>
      </c>
    </row>
    <row r="10" spans="1:254" ht="33" customHeight="1" x14ac:dyDescent="0.5">
      <c r="A10" s="105">
        <f t="shared" ref="A10:A11" si="0">A9+0.01</f>
        <v>2.0099999999999998</v>
      </c>
      <c r="B10" s="112" t="s">
        <v>53</v>
      </c>
      <c r="C10" s="113" t="s">
        <v>63</v>
      </c>
      <c r="D10" s="97" t="s">
        <v>16</v>
      </c>
      <c r="E10" s="103">
        <v>0</v>
      </c>
      <c r="F10" s="114">
        <f t="shared" ref="F10:F11" si="1">F9+TIME(0,E9,0)</f>
        <v>0.55208333333333326</v>
      </c>
    </row>
    <row r="11" spans="1:254" ht="23.65" customHeight="1" x14ac:dyDescent="0.5">
      <c r="A11" s="119">
        <f t="shared" si="0"/>
        <v>2.0199999999999996</v>
      </c>
      <c r="B11" s="58" t="s">
        <v>9</v>
      </c>
      <c r="C11" s="59" t="s">
        <v>55</v>
      </c>
      <c r="D11" s="120" t="s">
        <v>6</v>
      </c>
      <c r="E11" s="85">
        <v>2</v>
      </c>
      <c r="F11" s="121">
        <f t="shared" si="1"/>
        <v>0.55208333333333326</v>
      </c>
    </row>
    <row r="12" spans="1:254" ht="11.25" customHeight="1" x14ac:dyDescent="0.5">
      <c r="A12" s="107"/>
      <c r="B12" s="108"/>
      <c r="C12" s="109"/>
      <c r="D12" s="110"/>
      <c r="E12" s="104"/>
      <c r="F12" s="111">
        <f t="shared" ref="F12:F53" si="2">F11+TIME(0,E11,0)</f>
        <v>0.55347222222222214</v>
      </c>
    </row>
    <row r="13" spans="1:254" ht="10.050000000000001" customHeight="1" x14ac:dyDescent="0.5">
      <c r="A13" s="42">
        <f>3</f>
        <v>3</v>
      </c>
      <c r="B13" s="43" t="s">
        <v>9</v>
      </c>
      <c r="C13" s="44" t="s">
        <v>20</v>
      </c>
      <c r="D13" s="100" t="s">
        <v>6</v>
      </c>
      <c r="E13" s="79">
        <v>5</v>
      </c>
      <c r="F13" s="10">
        <f t="shared" si="2"/>
        <v>0.55347222222222214</v>
      </c>
    </row>
    <row r="14" spans="1:254" ht="10.050000000000001" customHeight="1" x14ac:dyDescent="0.5">
      <c r="A14" s="68"/>
      <c r="B14" s="69"/>
      <c r="C14" s="70"/>
      <c r="D14" s="69"/>
      <c r="E14" s="80"/>
      <c r="F14" s="10">
        <f t="shared" si="2"/>
        <v>0.55694444444444435</v>
      </c>
    </row>
    <row r="15" spans="1:254" ht="10.050000000000001" customHeight="1" x14ac:dyDescent="0.5">
      <c r="A15" s="3">
        <f>4</f>
        <v>4</v>
      </c>
      <c r="B15" s="6"/>
      <c r="C15" s="2" t="s">
        <v>10</v>
      </c>
      <c r="D15" s="6"/>
      <c r="E15" s="81"/>
      <c r="F15" s="71">
        <f t="shared" si="2"/>
        <v>0.55694444444444435</v>
      </c>
    </row>
    <row r="16" spans="1:254" ht="10.050000000000001" customHeight="1" x14ac:dyDescent="0.5">
      <c r="A16" s="3">
        <f t="shared" ref="A16:A21" si="3">A15+0.01</f>
        <v>4.01</v>
      </c>
      <c r="B16" s="6" t="s">
        <v>9</v>
      </c>
      <c r="C16" s="165" t="s">
        <v>38</v>
      </c>
      <c r="D16" s="95" t="s">
        <v>49</v>
      </c>
      <c r="E16" s="88">
        <v>10</v>
      </c>
      <c r="F16" s="71">
        <f t="shared" si="2"/>
        <v>0.55694444444444435</v>
      </c>
    </row>
    <row r="17" spans="1:6" ht="10.050000000000001" customHeight="1" x14ac:dyDescent="0.5">
      <c r="A17" s="3">
        <f t="shared" si="3"/>
        <v>4.0199999999999996</v>
      </c>
      <c r="B17" s="6" t="s">
        <v>9</v>
      </c>
      <c r="C17" s="165" t="s">
        <v>54</v>
      </c>
      <c r="D17" s="95" t="s">
        <v>11</v>
      </c>
      <c r="E17" s="88">
        <v>15</v>
      </c>
      <c r="F17" s="71">
        <f t="shared" si="2"/>
        <v>0.56388888888888877</v>
      </c>
    </row>
    <row r="18" spans="1:6" ht="21" customHeight="1" x14ac:dyDescent="0.5">
      <c r="A18" s="3">
        <f t="shared" si="3"/>
        <v>4.0299999999999994</v>
      </c>
      <c r="B18" s="6" t="s">
        <v>7</v>
      </c>
      <c r="C18" s="165" t="s">
        <v>64</v>
      </c>
      <c r="D18" s="137" t="s">
        <v>65</v>
      </c>
      <c r="E18" s="88">
        <v>5</v>
      </c>
      <c r="F18" s="71">
        <f t="shared" si="2"/>
        <v>0.5743055555555554</v>
      </c>
    </row>
    <row r="19" spans="1:6" ht="10.050000000000001" customHeight="1" x14ac:dyDescent="0.5">
      <c r="A19" s="3">
        <f t="shared" si="3"/>
        <v>4.0399999999999991</v>
      </c>
      <c r="B19" s="6" t="s">
        <v>7</v>
      </c>
      <c r="C19" s="165" t="s">
        <v>52</v>
      </c>
      <c r="D19" s="95" t="s">
        <v>12</v>
      </c>
      <c r="E19" s="88">
        <v>10</v>
      </c>
      <c r="F19" s="71">
        <f t="shared" si="2"/>
        <v>0.57777777777777761</v>
      </c>
    </row>
    <row r="20" spans="1:6" ht="10.050000000000001" customHeight="1" x14ac:dyDescent="0.5">
      <c r="A20" s="3">
        <f t="shared" si="3"/>
        <v>4.0499999999999989</v>
      </c>
      <c r="B20" s="6" t="s">
        <v>7</v>
      </c>
      <c r="C20" s="165" t="s">
        <v>92</v>
      </c>
      <c r="D20" s="95" t="s">
        <v>47</v>
      </c>
      <c r="E20" s="88">
        <v>3</v>
      </c>
      <c r="F20" s="71">
        <f t="shared" si="2"/>
        <v>0.58472222222222203</v>
      </c>
    </row>
    <row r="21" spans="1:6" ht="10.050000000000001" customHeight="1" x14ac:dyDescent="0.5">
      <c r="A21" s="3">
        <f t="shared" si="3"/>
        <v>4.0599999999999987</v>
      </c>
      <c r="B21" s="6" t="s">
        <v>7</v>
      </c>
      <c r="C21" s="165" t="s">
        <v>93</v>
      </c>
      <c r="D21" s="95" t="s">
        <v>11</v>
      </c>
      <c r="E21" s="88">
        <v>3</v>
      </c>
      <c r="F21" s="71">
        <f t="shared" ref="F21:F24" si="4">F20+TIME(0,E20,0)</f>
        <v>0.58680555555555536</v>
      </c>
    </row>
    <row r="22" spans="1:6" ht="10.050000000000001" customHeight="1" x14ac:dyDescent="0.5">
      <c r="A22" s="3">
        <v>4.07</v>
      </c>
      <c r="B22" s="6" t="s">
        <v>9</v>
      </c>
      <c r="C22" s="165" t="s">
        <v>94</v>
      </c>
      <c r="D22" s="95" t="s">
        <v>6</v>
      </c>
      <c r="E22" s="88">
        <v>10</v>
      </c>
      <c r="F22" s="71">
        <f t="shared" si="4"/>
        <v>0.58888888888888868</v>
      </c>
    </row>
    <row r="23" spans="1:6" ht="34.5" customHeight="1" x14ac:dyDescent="0.5">
      <c r="A23" s="3">
        <v>4.07</v>
      </c>
      <c r="B23" s="6" t="s">
        <v>95</v>
      </c>
      <c r="C23" s="165" t="s">
        <v>96</v>
      </c>
      <c r="D23" s="95" t="s">
        <v>16</v>
      </c>
      <c r="E23" s="88">
        <v>10</v>
      </c>
      <c r="F23" s="71">
        <f t="shared" si="4"/>
        <v>0.5958333333333331</v>
      </c>
    </row>
    <row r="24" spans="1:6" ht="15" customHeight="1" x14ac:dyDescent="0.5">
      <c r="A24" s="3"/>
      <c r="B24" s="6"/>
      <c r="C24" s="98"/>
      <c r="D24" s="95"/>
      <c r="E24" s="81"/>
      <c r="F24" s="71">
        <f t="shared" si="4"/>
        <v>0.60277777777777752</v>
      </c>
    </row>
    <row r="25" spans="1:6" ht="10.050000000000001" customHeight="1" x14ac:dyDescent="0.5">
      <c r="A25" s="3">
        <v>5</v>
      </c>
      <c r="B25" s="4"/>
      <c r="C25" s="16" t="s">
        <v>58</v>
      </c>
      <c r="D25" s="14"/>
      <c r="E25" s="82"/>
      <c r="F25" s="71">
        <f t="shared" si="2"/>
        <v>0.60277777777777752</v>
      </c>
    </row>
    <row r="26" spans="1:6" ht="10.050000000000001" customHeight="1" x14ac:dyDescent="0.5">
      <c r="A26" s="3">
        <f>A25+0.01</f>
        <v>5.01</v>
      </c>
      <c r="B26" s="6"/>
      <c r="C26" s="101" t="s">
        <v>28</v>
      </c>
      <c r="E26" s="82"/>
      <c r="F26" s="71">
        <f t="shared" si="2"/>
        <v>0.60277777777777752</v>
      </c>
    </row>
    <row r="27" spans="1:6" ht="10.050000000000001" customHeight="1" x14ac:dyDescent="0.5">
      <c r="A27" s="161">
        <f t="shared" ref="A27:A29" si="5">A26+0.001</f>
        <v>5.0110000000000001</v>
      </c>
      <c r="B27" s="152" t="s">
        <v>39</v>
      </c>
      <c r="C27" s="162" t="s">
        <v>72</v>
      </c>
      <c r="D27" s="141" t="s">
        <v>51</v>
      </c>
      <c r="E27" s="149"/>
      <c r="F27" s="143">
        <f t="shared" si="2"/>
        <v>0.60277777777777752</v>
      </c>
    </row>
    <row r="28" spans="1:6" ht="10.050000000000001" customHeight="1" x14ac:dyDescent="0.5">
      <c r="A28" s="13">
        <f t="shared" si="5"/>
        <v>5.0120000000000005</v>
      </c>
      <c r="B28" s="6" t="s">
        <v>39</v>
      </c>
      <c r="C28" s="52" t="s">
        <v>91</v>
      </c>
      <c r="D28" s="94" t="s">
        <v>51</v>
      </c>
      <c r="E28" s="82">
        <v>3</v>
      </c>
      <c r="F28" s="71">
        <f t="shared" si="2"/>
        <v>0.60277777777777752</v>
      </c>
    </row>
    <row r="29" spans="1:6" ht="10.050000000000001" customHeight="1" x14ac:dyDescent="0.5">
      <c r="A29" s="13">
        <f t="shared" si="5"/>
        <v>5.0130000000000008</v>
      </c>
      <c r="B29" s="6" t="s">
        <v>39</v>
      </c>
      <c r="C29" s="52" t="s">
        <v>73</v>
      </c>
      <c r="D29" s="94" t="s">
        <v>51</v>
      </c>
      <c r="E29" s="82">
        <v>3</v>
      </c>
      <c r="F29" s="71">
        <f t="shared" si="2"/>
        <v>0.60486111111111085</v>
      </c>
    </row>
    <row r="30" spans="1:6" ht="10.050000000000001" customHeight="1" x14ac:dyDescent="0.5">
      <c r="A30" s="146">
        <f>A26+0.01</f>
        <v>5.0199999999999996</v>
      </c>
      <c r="B30" s="152" t="s">
        <v>39</v>
      </c>
      <c r="C30" s="151" t="s">
        <v>23</v>
      </c>
      <c r="D30" s="141" t="s">
        <v>30</v>
      </c>
      <c r="E30" s="149"/>
      <c r="F30" s="143">
        <f t="shared" si="2"/>
        <v>0.60694444444444418</v>
      </c>
    </row>
    <row r="31" spans="1:6" ht="10.050000000000001" customHeight="1" x14ac:dyDescent="0.5">
      <c r="A31" s="3">
        <f>A30+0.01</f>
        <v>5.0299999999999994</v>
      </c>
      <c r="C31" s="101" t="s">
        <v>24</v>
      </c>
      <c r="E31" s="83"/>
      <c r="F31" s="71">
        <f t="shared" si="2"/>
        <v>0.60694444444444418</v>
      </c>
    </row>
    <row r="32" spans="1:6" ht="10.050000000000001" customHeight="1" x14ac:dyDescent="0.5">
      <c r="A32" s="13">
        <f>A31+0.001</f>
        <v>5.0309999999999997</v>
      </c>
      <c r="B32" s="6" t="s">
        <v>39</v>
      </c>
      <c r="C32" s="52" t="s">
        <v>66</v>
      </c>
      <c r="D32" s="94" t="s">
        <v>40</v>
      </c>
      <c r="E32" s="83">
        <v>3</v>
      </c>
      <c r="F32" s="71">
        <f t="shared" si="2"/>
        <v>0.60694444444444418</v>
      </c>
    </row>
    <row r="33" spans="1:6" ht="10.050000000000001" customHeight="1" x14ac:dyDescent="0.5">
      <c r="A33" s="13">
        <f t="shared" ref="A33:A37" si="6">A32+0.001</f>
        <v>5.032</v>
      </c>
      <c r="B33" s="6" t="s">
        <v>39</v>
      </c>
      <c r="C33" s="52" t="s">
        <v>67</v>
      </c>
      <c r="D33" s="94" t="s">
        <v>40</v>
      </c>
      <c r="E33" s="83">
        <v>3</v>
      </c>
      <c r="F33" s="71">
        <f t="shared" si="2"/>
        <v>0.6090277777777775</v>
      </c>
    </row>
    <row r="34" spans="1:6" ht="10.050000000000001" customHeight="1" x14ac:dyDescent="0.5">
      <c r="A34" s="13">
        <f t="shared" si="6"/>
        <v>5.0330000000000004</v>
      </c>
      <c r="B34" s="6" t="s">
        <v>39</v>
      </c>
      <c r="C34" s="52" t="s">
        <v>68</v>
      </c>
      <c r="D34" s="94" t="s">
        <v>40</v>
      </c>
      <c r="E34" s="83">
        <v>3</v>
      </c>
      <c r="F34" s="71">
        <f t="shared" si="2"/>
        <v>0.61111111111111083</v>
      </c>
    </row>
    <row r="35" spans="1:6" ht="10.050000000000001" customHeight="1" x14ac:dyDescent="0.5">
      <c r="A35" s="13">
        <f t="shared" si="6"/>
        <v>5.0340000000000007</v>
      </c>
      <c r="B35" s="6" t="s">
        <v>39</v>
      </c>
      <c r="C35" s="52" t="s">
        <v>69</v>
      </c>
      <c r="D35" s="94" t="s">
        <v>40</v>
      </c>
      <c r="E35" s="83">
        <v>3</v>
      </c>
      <c r="F35" s="71">
        <f t="shared" si="2"/>
        <v>0.61319444444444415</v>
      </c>
    </row>
    <row r="36" spans="1:6" ht="10.050000000000001" customHeight="1" x14ac:dyDescent="0.5">
      <c r="A36" s="13">
        <f t="shared" si="6"/>
        <v>5.035000000000001</v>
      </c>
      <c r="B36" s="6" t="s">
        <v>39</v>
      </c>
      <c r="C36" s="52" t="s">
        <v>70</v>
      </c>
      <c r="D36" s="94" t="s">
        <v>40</v>
      </c>
      <c r="E36" s="83">
        <v>3</v>
      </c>
      <c r="F36" s="71">
        <f t="shared" si="2"/>
        <v>0.61527777777777748</v>
      </c>
    </row>
    <row r="37" spans="1:6" ht="10.050000000000001" customHeight="1" x14ac:dyDescent="0.5">
      <c r="A37" s="13">
        <f t="shared" si="6"/>
        <v>5.0360000000000014</v>
      </c>
      <c r="B37" s="6" t="s">
        <v>39</v>
      </c>
      <c r="C37" s="52" t="s">
        <v>71</v>
      </c>
      <c r="D37" s="94" t="s">
        <v>40</v>
      </c>
      <c r="E37" s="83">
        <v>3</v>
      </c>
      <c r="F37" s="71">
        <f t="shared" si="2"/>
        <v>0.61736111111111081</v>
      </c>
    </row>
    <row r="38" spans="1:6" ht="10.050000000000001" customHeight="1" x14ac:dyDescent="0.5">
      <c r="A38" s="3">
        <f>A31+0.01</f>
        <v>5.0399999999999991</v>
      </c>
      <c r="B38" s="6"/>
      <c r="C38" s="101" t="s">
        <v>25</v>
      </c>
      <c r="E38" s="82"/>
      <c r="F38" s="71">
        <f t="shared" si="2"/>
        <v>0.61944444444444413</v>
      </c>
    </row>
    <row r="39" spans="1:6" ht="21.6" customHeight="1" x14ac:dyDescent="0.5">
      <c r="A39" s="13">
        <f>A38+0.001</f>
        <v>5.0409999999999995</v>
      </c>
      <c r="B39" s="6" t="s">
        <v>39</v>
      </c>
      <c r="C39" s="52" t="s">
        <v>76</v>
      </c>
      <c r="D39" s="94" t="s">
        <v>27</v>
      </c>
      <c r="E39" s="82">
        <v>3</v>
      </c>
      <c r="F39" s="71">
        <f t="shared" si="2"/>
        <v>0.61944444444444413</v>
      </c>
    </row>
    <row r="40" spans="1:6" ht="21.6" customHeight="1" x14ac:dyDescent="0.5">
      <c r="A40" s="13">
        <f t="shared" ref="A40:A43" si="7">A39+0.001</f>
        <v>5.0419999999999998</v>
      </c>
      <c r="B40" s="6" t="s">
        <v>39</v>
      </c>
      <c r="C40" s="52" t="s">
        <v>75</v>
      </c>
      <c r="D40" s="94" t="s">
        <v>27</v>
      </c>
      <c r="E40" s="82">
        <v>3</v>
      </c>
      <c r="F40" s="71">
        <f t="shared" si="2"/>
        <v>0.62152777777777746</v>
      </c>
    </row>
    <row r="41" spans="1:6" ht="76.900000000000006" customHeight="1" x14ac:dyDescent="0.5">
      <c r="A41" s="53">
        <f t="shared" si="7"/>
        <v>5.0430000000000001</v>
      </c>
      <c r="B41" s="112" t="s">
        <v>79</v>
      </c>
      <c r="C41" s="156" t="s">
        <v>82</v>
      </c>
      <c r="D41" s="157" t="s">
        <v>27</v>
      </c>
      <c r="E41" s="103">
        <v>0</v>
      </c>
      <c r="F41" s="72">
        <f t="shared" si="2"/>
        <v>0.62361111111111078</v>
      </c>
    </row>
    <row r="42" spans="1:6" ht="58.15" customHeight="1" x14ac:dyDescent="0.5">
      <c r="A42" s="53">
        <f t="shared" si="7"/>
        <v>5.0440000000000005</v>
      </c>
      <c r="B42" s="112" t="s">
        <v>79</v>
      </c>
      <c r="C42" s="156" t="s">
        <v>83</v>
      </c>
      <c r="D42" s="157" t="s">
        <v>27</v>
      </c>
      <c r="E42" s="103">
        <v>0</v>
      </c>
      <c r="F42" s="72">
        <f t="shared" si="2"/>
        <v>0.62361111111111078</v>
      </c>
    </row>
    <row r="43" spans="1:6" ht="55.15" customHeight="1" x14ac:dyDescent="0.5">
      <c r="A43" s="53">
        <f t="shared" si="7"/>
        <v>5.0450000000000008</v>
      </c>
      <c r="B43" s="112" t="s">
        <v>79</v>
      </c>
      <c r="C43" s="156" t="s">
        <v>84</v>
      </c>
      <c r="D43" s="157" t="s">
        <v>27</v>
      </c>
      <c r="E43" s="103">
        <v>0</v>
      </c>
      <c r="F43" s="72">
        <f t="shared" si="2"/>
        <v>0.62361111111111078</v>
      </c>
    </row>
    <row r="44" spans="1:6" ht="10.050000000000001" customHeight="1" x14ac:dyDescent="0.5">
      <c r="A44" s="3">
        <f>A38+0.01</f>
        <v>5.0499999999999989</v>
      </c>
      <c r="C44" s="101" t="s">
        <v>26</v>
      </c>
      <c r="E44" s="82"/>
      <c r="F44" s="71">
        <f t="shared" si="2"/>
        <v>0.62361111111111078</v>
      </c>
    </row>
    <row r="45" spans="1:6" ht="10.050000000000001" customHeight="1" x14ac:dyDescent="0.5">
      <c r="A45" s="13">
        <f>A44+0.001</f>
        <v>5.0509999999999993</v>
      </c>
      <c r="B45" s="6" t="s">
        <v>39</v>
      </c>
      <c r="C45" s="52" t="s">
        <v>74</v>
      </c>
      <c r="D45" s="94" t="s">
        <v>47</v>
      </c>
      <c r="E45" s="82">
        <v>3</v>
      </c>
      <c r="F45" s="71">
        <f t="shared" si="2"/>
        <v>0.62361111111111078</v>
      </c>
    </row>
    <row r="46" spans="1:6" ht="10.050000000000001" customHeight="1" x14ac:dyDescent="0.5">
      <c r="A46" s="13">
        <f>A45+0.001</f>
        <v>5.0519999999999996</v>
      </c>
      <c r="B46" s="6" t="s">
        <v>39</v>
      </c>
      <c r="C46" s="52" t="s">
        <v>77</v>
      </c>
      <c r="D46" s="94" t="s">
        <v>47</v>
      </c>
      <c r="E46" s="82">
        <v>3</v>
      </c>
      <c r="F46" s="71">
        <f t="shared" si="2"/>
        <v>0.62569444444444411</v>
      </c>
    </row>
    <row r="47" spans="1:6" ht="10.050000000000001" customHeight="1" x14ac:dyDescent="0.5">
      <c r="A47" s="49"/>
      <c r="B47" s="167"/>
      <c r="C47" s="166" t="s">
        <v>45</v>
      </c>
      <c r="D47" s="168"/>
      <c r="E47" s="169">
        <v>5</v>
      </c>
      <c r="F47" s="71">
        <f t="shared" si="2"/>
        <v>0.62777777777777743</v>
      </c>
    </row>
    <row r="48" spans="1:6" ht="10.050000000000001" customHeight="1" x14ac:dyDescent="0.5">
      <c r="A48" s="45"/>
      <c r="B48" s="46"/>
      <c r="E48" s="84"/>
      <c r="F48" s="71">
        <f t="shared" si="2"/>
        <v>0.63124999999999964</v>
      </c>
    </row>
    <row r="49" spans="1:6" ht="10.050000000000001" customHeight="1" x14ac:dyDescent="0.5">
      <c r="A49" s="3">
        <v>6</v>
      </c>
      <c r="B49" s="4"/>
      <c r="C49" s="2" t="s">
        <v>57</v>
      </c>
      <c r="D49" s="14"/>
      <c r="E49" s="81"/>
      <c r="F49" s="71">
        <f t="shared" si="2"/>
        <v>0.63124999999999964</v>
      </c>
    </row>
    <row r="50" spans="1:6" s="126" customFormat="1" ht="10.050000000000001" customHeight="1" x14ac:dyDescent="0.5">
      <c r="A50" s="3">
        <f>A49+0.01</f>
        <v>6.01</v>
      </c>
      <c r="B50" s="118"/>
      <c r="C50" s="18" t="s">
        <v>25</v>
      </c>
      <c r="D50" s="1"/>
      <c r="E50" s="81"/>
      <c r="F50" s="71">
        <f t="shared" si="2"/>
        <v>0.63124999999999964</v>
      </c>
    </row>
    <row r="51" spans="1:6" s="126" customFormat="1" ht="45" customHeight="1" x14ac:dyDescent="0.5">
      <c r="A51" s="53">
        <f t="shared" ref="A51:A52" si="8">A50+0.001</f>
        <v>6.0110000000000001</v>
      </c>
      <c r="B51" s="115" t="s">
        <v>53</v>
      </c>
      <c r="C51" s="117" t="s">
        <v>80</v>
      </c>
      <c r="D51" s="116" t="s">
        <v>27</v>
      </c>
      <c r="E51" s="103">
        <v>3</v>
      </c>
      <c r="F51" s="72">
        <f t="shared" si="2"/>
        <v>0.63124999999999964</v>
      </c>
    </row>
    <row r="52" spans="1:6" ht="53.25" customHeight="1" x14ac:dyDescent="0.5">
      <c r="A52" s="53">
        <f t="shared" si="8"/>
        <v>6.0120000000000005</v>
      </c>
      <c r="B52" s="115" t="s">
        <v>53</v>
      </c>
      <c r="C52" s="117" t="s">
        <v>81</v>
      </c>
      <c r="D52" s="116" t="s">
        <v>27</v>
      </c>
      <c r="E52" s="103">
        <v>0</v>
      </c>
      <c r="F52" s="72">
        <f t="shared" si="2"/>
        <v>0.63333333333333297</v>
      </c>
    </row>
    <row r="53" spans="1:6" s="126" customFormat="1" ht="10.050000000000001" customHeight="1" x14ac:dyDescent="0.5">
      <c r="A53" s="119">
        <f>A49+0.01</f>
        <v>6.01</v>
      </c>
      <c r="B53" s="118"/>
      <c r="C53" s="140" t="s">
        <v>26</v>
      </c>
      <c r="D53" s="148" t="s">
        <v>47</v>
      </c>
      <c r="E53" s="153"/>
      <c r="F53" s="154">
        <f t="shared" si="2"/>
        <v>0.63333333333333297</v>
      </c>
    </row>
    <row r="54" spans="1:6" s="126" customFormat="1" ht="10.050000000000001" customHeight="1" x14ac:dyDescent="0.5">
      <c r="A54" s="138">
        <f>A53+0.01</f>
        <v>6.02</v>
      </c>
      <c r="B54" s="139"/>
      <c r="C54" s="140" t="s">
        <v>28</v>
      </c>
      <c r="D54" s="141" t="s">
        <v>51</v>
      </c>
      <c r="E54" s="142"/>
      <c r="F54" s="143">
        <f>F53+TIME(0,E52,0)</f>
        <v>0.63333333333333297</v>
      </c>
    </row>
    <row r="55" spans="1:6" ht="10.050000000000001" customHeight="1" x14ac:dyDescent="0.5">
      <c r="A55" s="146">
        <f t="shared" ref="A55:A58" si="9">A54+0.01</f>
        <v>6.0299999999999994</v>
      </c>
      <c r="B55" s="118"/>
      <c r="C55" s="151" t="s">
        <v>22</v>
      </c>
      <c r="D55" s="141" t="s">
        <v>48</v>
      </c>
      <c r="E55" s="142"/>
      <c r="F55" s="143">
        <f t="shared" ref="F55:F94" si="10">F54+TIME(0,E54,0)</f>
        <v>0.63333333333333297</v>
      </c>
    </row>
    <row r="56" spans="1:6" ht="10.050000000000001" customHeight="1" x14ac:dyDescent="0.5">
      <c r="A56" s="146">
        <f t="shared" si="9"/>
        <v>6.0399999999999991</v>
      </c>
      <c r="B56" s="139"/>
      <c r="C56" s="140" t="s">
        <v>23</v>
      </c>
      <c r="D56" s="148" t="s">
        <v>30</v>
      </c>
      <c r="E56" s="158"/>
      <c r="F56" s="143">
        <f t="shared" si="10"/>
        <v>0.63333333333333297</v>
      </c>
    </row>
    <row r="57" spans="1:6" ht="10.050000000000001" customHeight="1" x14ac:dyDescent="0.5">
      <c r="A57" s="146">
        <f t="shared" si="9"/>
        <v>6.0499999999999989</v>
      </c>
      <c r="B57" s="139"/>
      <c r="C57" s="140" t="s">
        <v>31</v>
      </c>
      <c r="D57" s="148" t="s">
        <v>43</v>
      </c>
      <c r="E57" s="159"/>
      <c r="F57" s="143">
        <f t="shared" si="10"/>
        <v>0.63333333333333297</v>
      </c>
    </row>
    <row r="58" spans="1:6" s="5" customFormat="1" ht="10.050000000000001" customHeight="1" x14ac:dyDescent="0.5">
      <c r="A58" s="146">
        <f t="shared" si="9"/>
        <v>6.0599999999999987</v>
      </c>
      <c r="B58" s="139"/>
      <c r="C58" s="140" t="s">
        <v>24</v>
      </c>
      <c r="D58" s="148" t="s">
        <v>40</v>
      </c>
      <c r="E58" s="142"/>
      <c r="F58" s="143">
        <f t="shared" si="10"/>
        <v>0.63333333333333297</v>
      </c>
    </row>
    <row r="59" spans="1:6" ht="10.050000000000001" customHeight="1" x14ac:dyDescent="0.5">
      <c r="A59" s="48"/>
      <c r="B59" s="49"/>
      <c r="E59" s="1"/>
      <c r="F59" s="71">
        <f t="shared" si="10"/>
        <v>0.63333333333333297</v>
      </c>
    </row>
    <row r="60" spans="1:6" ht="19.5" customHeight="1" x14ac:dyDescent="0.5">
      <c r="A60" s="3">
        <v>7</v>
      </c>
      <c r="B60" s="47"/>
      <c r="C60" s="2" t="s">
        <v>44</v>
      </c>
      <c r="D60" s="6"/>
      <c r="E60" s="86"/>
      <c r="F60" s="71">
        <f t="shared" si="10"/>
        <v>0.63333333333333297</v>
      </c>
    </row>
    <row r="61" spans="1:6" ht="10.050000000000001" customHeight="1" x14ac:dyDescent="0.5">
      <c r="A61" s="146">
        <f t="shared" ref="A61:A74" si="11">A60+0.01</f>
        <v>7.01</v>
      </c>
      <c r="B61" s="147"/>
      <c r="C61" s="163" t="s">
        <v>32</v>
      </c>
      <c r="D61" s="148" t="s">
        <v>6</v>
      </c>
      <c r="E61" s="164"/>
      <c r="F61" s="143">
        <f t="shared" si="10"/>
        <v>0.63333333333333297</v>
      </c>
    </row>
    <row r="62" spans="1:6" ht="10.050000000000001" customHeight="1" x14ac:dyDescent="0.5">
      <c r="A62" s="3">
        <f t="shared" ref="A62:A73" si="12">A61+0.01</f>
        <v>7.02</v>
      </c>
      <c r="B62" s="4"/>
      <c r="C62" s="18" t="s">
        <v>24</v>
      </c>
      <c r="E62" s="87"/>
      <c r="F62" s="71">
        <f t="shared" si="10"/>
        <v>0.63333333333333297</v>
      </c>
    </row>
    <row r="63" spans="1:6" ht="10.050000000000001" customHeight="1" x14ac:dyDescent="0.5">
      <c r="A63" s="13">
        <f t="shared" ref="A63:A67" si="13">A62+0.001</f>
        <v>7.0209999999999999</v>
      </c>
      <c r="B63" s="4" t="s">
        <v>39</v>
      </c>
      <c r="C63" s="145" t="s">
        <v>85</v>
      </c>
      <c r="D63" s="12" t="s">
        <v>40</v>
      </c>
      <c r="E63" s="144">
        <v>3</v>
      </c>
      <c r="F63" s="71">
        <f t="shared" si="10"/>
        <v>0.63333333333333297</v>
      </c>
    </row>
    <row r="64" spans="1:6" ht="21" customHeight="1" x14ac:dyDescent="0.5">
      <c r="A64" s="13">
        <f t="shared" si="13"/>
        <v>7.0220000000000002</v>
      </c>
      <c r="B64" s="4" t="s">
        <v>39</v>
      </c>
      <c r="C64" s="145" t="s">
        <v>86</v>
      </c>
      <c r="D64" s="12" t="s">
        <v>40</v>
      </c>
      <c r="E64" s="144">
        <v>3</v>
      </c>
      <c r="F64" s="71">
        <f t="shared" si="10"/>
        <v>0.6354166666666663</v>
      </c>
    </row>
    <row r="65" spans="1:9" ht="21" customHeight="1" x14ac:dyDescent="0.5">
      <c r="A65" s="13">
        <f t="shared" si="13"/>
        <v>7.0230000000000006</v>
      </c>
      <c r="B65" s="4" t="s">
        <v>39</v>
      </c>
      <c r="C65" s="145" t="s">
        <v>87</v>
      </c>
      <c r="D65" s="12" t="s">
        <v>40</v>
      </c>
      <c r="E65" s="144">
        <v>3</v>
      </c>
      <c r="F65" s="71">
        <f t="shared" ref="F65:F68" si="14">F64+TIME(0,E64,0)</f>
        <v>0.63749999999999962</v>
      </c>
    </row>
    <row r="66" spans="1:9" ht="12.75" customHeight="1" x14ac:dyDescent="0.5">
      <c r="A66" s="13">
        <f t="shared" si="13"/>
        <v>7.0240000000000009</v>
      </c>
      <c r="B66" s="4" t="s">
        <v>39</v>
      </c>
      <c r="C66" s="145" t="s">
        <v>88</v>
      </c>
      <c r="D66" s="12" t="s">
        <v>40</v>
      </c>
      <c r="E66" s="144">
        <v>3</v>
      </c>
      <c r="F66" s="71">
        <f t="shared" si="14"/>
        <v>0.63958333333333295</v>
      </c>
    </row>
    <row r="67" spans="1:9" ht="76.5" customHeight="1" x14ac:dyDescent="0.5">
      <c r="A67" s="13">
        <f t="shared" si="13"/>
        <v>7.0250000000000012</v>
      </c>
      <c r="B67" s="4" t="s">
        <v>9</v>
      </c>
      <c r="C67" s="145" t="s">
        <v>89</v>
      </c>
      <c r="D67" s="12" t="s">
        <v>40</v>
      </c>
      <c r="E67" s="144">
        <v>3</v>
      </c>
      <c r="F67" s="71">
        <f t="shared" si="14"/>
        <v>0.64166666666666627</v>
      </c>
    </row>
    <row r="68" spans="1:9" ht="10.050000000000001" customHeight="1" x14ac:dyDescent="0.5">
      <c r="A68" s="3">
        <f>A62+0.01</f>
        <v>7.0299999999999994</v>
      </c>
      <c r="B68" s="4"/>
      <c r="C68" s="67" t="s">
        <v>25</v>
      </c>
      <c r="E68" s="82"/>
      <c r="F68" s="71">
        <f t="shared" si="14"/>
        <v>0.6437499999999996</v>
      </c>
    </row>
    <row r="69" spans="1:9" ht="109.9" customHeight="1" x14ac:dyDescent="0.5">
      <c r="A69" s="53">
        <f t="shared" ref="A69" si="15">A68+0.001</f>
        <v>7.0309999999999997</v>
      </c>
      <c r="B69" s="115" t="s">
        <v>79</v>
      </c>
      <c r="C69" s="155" t="s">
        <v>90</v>
      </c>
      <c r="D69" s="116" t="s">
        <v>27</v>
      </c>
      <c r="E69" s="103">
        <v>0</v>
      </c>
      <c r="F69" s="72">
        <f t="shared" si="10"/>
        <v>0.6437499999999996</v>
      </c>
    </row>
    <row r="70" spans="1:9" ht="10.050000000000001" customHeight="1" x14ac:dyDescent="0.5">
      <c r="A70" s="146">
        <f>A68+0.01</f>
        <v>7.0399999999999991</v>
      </c>
      <c r="B70" s="147"/>
      <c r="C70" s="140" t="s">
        <v>26</v>
      </c>
      <c r="D70" s="148" t="s">
        <v>47</v>
      </c>
      <c r="E70" s="149"/>
      <c r="F70" s="143">
        <f t="shared" si="10"/>
        <v>0.6437499999999996</v>
      </c>
    </row>
    <row r="71" spans="1:9" ht="10.050000000000001" customHeight="1" x14ac:dyDescent="0.5">
      <c r="A71" s="146">
        <f t="shared" si="12"/>
        <v>7.0499999999999989</v>
      </c>
      <c r="B71" s="150"/>
      <c r="C71" s="151" t="s">
        <v>28</v>
      </c>
      <c r="D71" s="141" t="s">
        <v>51</v>
      </c>
      <c r="E71" s="149"/>
      <c r="F71" s="143">
        <f t="shared" si="10"/>
        <v>0.6437499999999996</v>
      </c>
    </row>
    <row r="72" spans="1:9" ht="10.050000000000001" customHeight="1" x14ac:dyDescent="0.5">
      <c r="A72" s="146">
        <f t="shared" si="12"/>
        <v>7.0599999999999987</v>
      </c>
      <c r="B72" s="152"/>
      <c r="C72" s="140" t="s">
        <v>22</v>
      </c>
      <c r="D72" s="141" t="s">
        <v>48</v>
      </c>
      <c r="E72" s="149"/>
      <c r="F72" s="143">
        <f t="shared" si="10"/>
        <v>0.6437499999999996</v>
      </c>
    </row>
    <row r="73" spans="1:9" ht="10.050000000000001" customHeight="1" x14ac:dyDescent="0.5">
      <c r="A73" s="146">
        <f t="shared" si="12"/>
        <v>7.0699999999999985</v>
      </c>
      <c r="B73" s="147"/>
      <c r="C73" s="140" t="s">
        <v>23</v>
      </c>
      <c r="D73" s="148" t="s">
        <v>30</v>
      </c>
      <c r="E73" s="149"/>
      <c r="F73" s="143">
        <f t="shared" si="10"/>
        <v>0.6437499999999996</v>
      </c>
    </row>
    <row r="74" spans="1:9" s="5" customFormat="1" ht="10.050000000000001" customHeight="1" x14ac:dyDescent="0.5">
      <c r="A74" s="146">
        <f t="shared" si="11"/>
        <v>7.0799999999999983</v>
      </c>
      <c r="B74" s="160"/>
      <c r="C74" s="140" t="s">
        <v>31</v>
      </c>
      <c r="D74" s="148" t="s">
        <v>43</v>
      </c>
      <c r="E74" s="149"/>
      <c r="F74" s="143">
        <f t="shared" si="10"/>
        <v>0.6437499999999996</v>
      </c>
    </row>
    <row r="75" spans="1:9" s="5" customFormat="1" ht="10.050000000000001" customHeight="1" x14ac:dyDescent="0.5">
      <c r="A75" s="3"/>
      <c r="B75" s="17"/>
      <c r="E75" s="82"/>
      <c r="F75" s="71">
        <f t="shared" si="10"/>
        <v>0.6437499999999996</v>
      </c>
    </row>
    <row r="76" spans="1:9" s="5" customFormat="1" ht="10.050000000000001" customHeight="1" x14ac:dyDescent="0.5">
      <c r="A76" s="3"/>
      <c r="B76" s="17"/>
      <c r="C76" s="2" t="s">
        <v>45</v>
      </c>
      <c r="D76" s="130"/>
      <c r="E76" s="122">
        <v>10</v>
      </c>
      <c r="F76" s="71">
        <f t="shared" si="10"/>
        <v>0.6437499999999996</v>
      </c>
    </row>
    <row r="77" spans="1:9" s="5" customFormat="1" ht="10.050000000000001" customHeight="1" x14ac:dyDescent="0.5">
      <c r="A77" s="3"/>
      <c r="B77" s="17"/>
      <c r="C77" s="2"/>
      <c r="D77" s="130"/>
      <c r="E77" s="122"/>
      <c r="F77" s="71">
        <f t="shared" si="10"/>
        <v>0.65069444444444402</v>
      </c>
    </row>
    <row r="78" spans="1:9" ht="10.050000000000001" customHeight="1" x14ac:dyDescent="0.5">
      <c r="A78" s="8">
        <v>8</v>
      </c>
      <c r="B78" s="123"/>
      <c r="C78" s="124" t="s">
        <v>13</v>
      </c>
      <c r="D78" s="125"/>
      <c r="F78" s="71">
        <f t="shared" si="10"/>
        <v>0.65069444444444402</v>
      </c>
      <c r="I78" s="7"/>
    </row>
    <row r="79" spans="1:9" ht="10.050000000000001" customHeight="1" x14ac:dyDescent="0.5">
      <c r="A79" s="136">
        <f t="shared" ref="A79" si="16">A78+0.01</f>
        <v>8.01</v>
      </c>
      <c r="B79" s="4" t="s">
        <v>9</v>
      </c>
      <c r="C79" s="2" t="s">
        <v>35</v>
      </c>
      <c r="D79" s="12"/>
      <c r="E79" s="82"/>
      <c r="F79" s="71">
        <f t="shared" si="10"/>
        <v>0.65069444444444402</v>
      </c>
      <c r="I79" s="7"/>
    </row>
    <row r="80" spans="1:9" ht="10.050000000000001" customHeight="1" x14ac:dyDescent="0.5">
      <c r="A80" s="3">
        <f>A79+0.01</f>
        <v>8.02</v>
      </c>
      <c r="B80" s="4"/>
      <c r="C80" s="2" t="s">
        <v>33</v>
      </c>
      <c r="D80" s="12"/>
      <c r="E80" s="82"/>
      <c r="F80" s="71">
        <f t="shared" si="10"/>
        <v>0.65069444444444402</v>
      </c>
      <c r="I80" s="7"/>
    </row>
    <row r="81" spans="1:9" ht="10.050000000000001" customHeight="1" x14ac:dyDescent="0.5">
      <c r="A81" s="13">
        <f>A80+0.001</f>
        <v>8.020999999999999</v>
      </c>
      <c r="B81" s="4" t="s">
        <v>9</v>
      </c>
      <c r="C81" s="9" t="s">
        <v>46</v>
      </c>
      <c r="D81" s="92" t="s">
        <v>14</v>
      </c>
      <c r="E81" s="82">
        <v>3</v>
      </c>
      <c r="F81" s="71">
        <f t="shared" si="10"/>
        <v>0.65069444444444402</v>
      </c>
      <c r="I81" s="7"/>
    </row>
    <row r="82" spans="1:9" ht="10.050000000000001" customHeight="1" x14ac:dyDescent="0.5">
      <c r="A82" s="13">
        <f>A81+0.001</f>
        <v>8.0219999999999985</v>
      </c>
      <c r="B82" s="4" t="s">
        <v>9</v>
      </c>
      <c r="C82" s="9" t="s">
        <v>41</v>
      </c>
      <c r="D82" s="92" t="s">
        <v>40</v>
      </c>
      <c r="E82" s="82">
        <v>3</v>
      </c>
      <c r="F82" s="71">
        <f t="shared" si="10"/>
        <v>0.65277777777777735</v>
      </c>
      <c r="I82" s="7"/>
    </row>
    <row r="83" spans="1:9" ht="10.050000000000001" customHeight="1" x14ac:dyDescent="0.5">
      <c r="A83" s="13">
        <f>A82+0.001</f>
        <v>8.0229999999999979</v>
      </c>
      <c r="B83" s="4" t="s">
        <v>9</v>
      </c>
      <c r="C83" s="15" t="s">
        <v>42</v>
      </c>
      <c r="D83" s="93" t="s">
        <v>47</v>
      </c>
      <c r="E83" s="82">
        <v>3</v>
      </c>
      <c r="F83" s="71">
        <f t="shared" si="10"/>
        <v>0.65486111111111067</v>
      </c>
      <c r="I83" s="7"/>
    </row>
    <row r="84" spans="1:9" ht="10.050000000000001" customHeight="1" x14ac:dyDescent="0.5">
      <c r="A84" s="13">
        <f>A83+0.001</f>
        <v>8.0239999999999974</v>
      </c>
      <c r="B84" s="4" t="s">
        <v>9</v>
      </c>
      <c r="C84" s="15" t="s">
        <v>56</v>
      </c>
      <c r="D84" s="93" t="s">
        <v>16</v>
      </c>
      <c r="E84" s="82">
        <v>3</v>
      </c>
      <c r="F84" s="71">
        <f t="shared" si="10"/>
        <v>0.656944444444444</v>
      </c>
      <c r="I84" s="7"/>
    </row>
    <row r="85" spans="1:9" s="132" customFormat="1" ht="10.050000000000001" customHeight="1" x14ac:dyDescent="0.5">
      <c r="A85" s="11">
        <f>A80+0.01</f>
        <v>8.0299999999999994</v>
      </c>
      <c r="B85" s="6"/>
      <c r="C85" s="50" t="s">
        <v>34</v>
      </c>
      <c r="D85" s="51"/>
      <c r="E85" s="88"/>
      <c r="F85" s="71">
        <f t="shared" si="10"/>
        <v>0.65902777777777732</v>
      </c>
      <c r="I85" s="133"/>
    </row>
    <row r="86" spans="1:9" s="132" customFormat="1" ht="10.050000000000001" customHeight="1" x14ac:dyDescent="0.5">
      <c r="A86" s="13">
        <f t="shared" ref="A86:A90" si="17">A85+0.001</f>
        <v>8.0309999999999988</v>
      </c>
      <c r="B86" s="6" t="s">
        <v>9</v>
      </c>
      <c r="C86" s="52" t="s">
        <v>36</v>
      </c>
      <c r="D86" s="94" t="s">
        <v>12</v>
      </c>
      <c r="E86" s="88">
        <v>0</v>
      </c>
      <c r="F86" s="71">
        <f t="shared" si="10"/>
        <v>0.65902777777777732</v>
      </c>
      <c r="I86" s="133"/>
    </row>
    <row r="87" spans="1:9" s="132" customFormat="1" ht="10.050000000000001" customHeight="1" x14ac:dyDescent="0.5">
      <c r="A87" s="13">
        <f t="shared" si="17"/>
        <v>8.0319999999999983</v>
      </c>
      <c r="B87" s="4" t="s">
        <v>9</v>
      </c>
      <c r="C87" s="52" t="s">
        <v>37</v>
      </c>
      <c r="D87" s="94" t="s">
        <v>29</v>
      </c>
      <c r="E87" s="89">
        <v>2</v>
      </c>
      <c r="F87" s="71">
        <f t="shared" si="10"/>
        <v>0.65902777777777732</v>
      </c>
      <c r="I87" s="133"/>
    </row>
    <row r="88" spans="1:9" ht="10.050000000000001" customHeight="1" x14ac:dyDescent="0.5">
      <c r="A88" s="13">
        <f t="shared" si="17"/>
        <v>8.0329999999999977</v>
      </c>
      <c r="B88" s="58" t="s">
        <v>9</v>
      </c>
      <c r="C88" s="61" t="s">
        <v>15</v>
      </c>
      <c r="D88" s="96" t="s">
        <v>11</v>
      </c>
      <c r="E88" s="90">
        <v>0</v>
      </c>
      <c r="F88" s="71">
        <f t="shared" si="10"/>
        <v>0.66041666666666621</v>
      </c>
    </row>
    <row r="89" spans="1:9" ht="10.050000000000001" customHeight="1" x14ac:dyDescent="0.5">
      <c r="A89" s="13">
        <f t="shared" si="17"/>
        <v>8.0339999999999971</v>
      </c>
      <c r="B89" s="55" t="s">
        <v>9</v>
      </c>
      <c r="C89" s="9" t="s">
        <v>21</v>
      </c>
      <c r="D89" s="92" t="s">
        <v>16</v>
      </c>
      <c r="E89" s="102">
        <v>0</v>
      </c>
      <c r="F89" s="71">
        <f t="shared" si="10"/>
        <v>0.66041666666666621</v>
      </c>
    </row>
    <row r="90" spans="1:9" ht="10.050000000000001" customHeight="1" x14ac:dyDescent="0.5">
      <c r="A90" s="53">
        <f t="shared" si="17"/>
        <v>8.0349999999999966</v>
      </c>
      <c r="B90" s="54" t="s">
        <v>18</v>
      </c>
      <c r="C90" s="56" t="s">
        <v>19</v>
      </c>
      <c r="D90" s="97" t="s">
        <v>16</v>
      </c>
      <c r="E90" s="103">
        <v>0</v>
      </c>
      <c r="F90" s="72">
        <f t="shared" si="10"/>
        <v>0.66041666666666621</v>
      </c>
    </row>
    <row r="91" spans="1:9" ht="46.15" customHeight="1" x14ac:dyDescent="0.5">
      <c r="A91" s="3">
        <f>A85+0.01</f>
        <v>8.0399999999999991</v>
      </c>
      <c r="B91" s="58" t="s">
        <v>9</v>
      </c>
      <c r="C91" s="59" t="s">
        <v>60</v>
      </c>
      <c r="D91" s="92" t="s">
        <v>11</v>
      </c>
      <c r="E91" s="81">
        <v>1</v>
      </c>
      <c r="F91" s="71">
        <f t="shared" si="10"/>
        <v>0.66041666666666621</v>
      </c>
    </row>
    <row r="92" spans="1:9" ht="10.050000000000001" customHeight="1" x14ac:dyDescent="0.5">
      <c r="A92" s="136">
        <f t="shared" ref="A92:A93" si="18">A91+0.01</f>
        <v>8.0499999999999989</v>
      </c>
      <c r="B92" s="6" t="s">
        <v>9</v>
      </c>
      <c r="C92" s="57" t="s">
        <v>59</v>
      </c>
      <c r="D92" s="92" t="s">
        <v>11</v>
      </c>
      <c r="E92" s="81">
        <v>5</v>
      </c>
      <c r="F92" s="71">
        <f t="shared" si="10"/>
        <v>0.66111111111111065</v>
      </c>
    </row>
    <row r="93" spans="1:9" ht="10.050000000000001" customHeight="1" x14ac:dyDescent="0.5">
      <c r="A93" s="136">
        <f t="shared" si="18"/>
        <v>8.0599999999999987</v>
      </c>
      <c r="B93" s="6" t="s">
        <v>9</v>
      </c>
      <c r="C93" s="57" t="s">
        <v>50</v>
      </c>
      <c r="D93" s="92" t="s">
        <v>16</v>
      </c>
      <c r="E93" s="81">
        <v>5</v>
      </c>
      <c r="F93" s="71">
        <f t="shared" si="10"/>
        <v>0.66458333333333286</v>
      </c>
    </row>
    <row r="94" spans="1:9" s="5" customFormat="1" ht="10.050000000000001" customHeight="1" x14ac:dyDescent="0.5">
      <c r="A94" s="3"/>
      <c r="B94" s="60"/>
      <c r="C94" s="57"/>
      <c r="D94" s="6"/>
      <c r="F94" s="71">
        <f t="shared" si="10"/>
        <v>0.66805555555555507</v>
      </c>
    </row>
    <row r="95" spans="1:9" ht="19.5" customHeight="1" x14ac:dyDescent="0.5">
      <c r="A95" s="62">
        <v>9</v>
      </c>
      <c r="B95" s="65"/>
      <c r="C95" s="66" t="s">
        <v>17</v>
      </c>
      <c r="D95" s="63" t="s">
        <v>6</v>
      </c>
      <c r="E95" s="91">
        <v>0</v>
      </c>
      <c r="F95" s="64">
        <f>TIME(17,0,0)</f>
        <v>0.70833333333333337</v>
      </c>
    </row>
  </sheetData>
  <conditionalFormatting sqref="A7:B7">
    <cfRule type="expression" priority="1" stopIfTrue="1">
      <formula>FIND("*",CONCATENATE($B1,"*"))&lt;=LEN($B1)</formula>
    </cfRule>
  </conditionalFormatting>
  <pageMargins left="0.5" right="0.25" top="0.5" bottom="0.5" header="0.5" footer="0.5"/>
  <pageSetup fitToWidth="0" fitToHeight="0" orientation="portrait" cellComments="asDisplayed"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58988</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EC_Closing_Agenda</vt:lpstr>
      <vt:lpstr>EC_Closing_Agenda!Print_Area</vt:lpstr>
      <vt:lpstr>Print_Area_MI</vt:lpstr>
      <vt:lpstr>PRINT_AREA_MI_1</vt:lpstr>
    </vt:vector>
  </TitlesOfParts>
  <Company>-2021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 Agenda</dc:title>
  <dc:creator>Bob O'Hara</dc:creator>
  <cp:keywords>No Restrictions</cp:keywords>
  <cp:lastModifiedBy>John DAmbrosia</cp:lastModifiedBy>
  <cp:revision>184</cp:revision>
  <cp:lastPrinted>2011-07-22T19:26:30Z</cp:lastPrinted>
  <dcterms:created xsi:type="dcterms:W3CDTF">2000-02-17T23:16:37Z</dcterms:created>
  <dcterms:modified xsi:type="dcterms:W3CDTF">2021-11-18T22:07:22Z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1114369403</vt:r8>
  </property>
  <property fmtid="{D5CDD505-2E9C-101B-9397-08002B2CF9AE}" pid="3" name="_AuthorEmail">
    <vt:lpwstr>bob@airespace.com</vt:lpwstr>
  </property>
  <property fmtid="{D5CDD505-2E9C-101B-9397-08002B2CF9AE}" pid="4" name="_AuthorEmailDisplayName">
    <vt:lpwstr>Bob O'Hara</vt:lpwstr>
  </property>
  <property fmtid="{D5CDD505-2E9C-101B-9397-08002B2CF9AE}" pid="5" name="_EmailSubject">
    <vt:lpwstr>Newer latest Monday agenda (r03)</vt:lpwstr>
  </property>
  <property fmtid="{D5CDD505-2E9C-101B-9397-08002B2CF9AE}" pid="6" name="_PreviousAdHocReviewCycleID">
    <vt:r8>2128490663</vt:r8>
  </property>
  <property fmtid="{D5CDD505-2E9C-101B-9397-08002B2CF9AE}" pid="7" name="TitusGUID">
    <vt:lpwstr>b8148e49-e8e0-4264-ba6a-e9e8fb14ba83</vt:lpwstr>
  </property>
  <property fmtid="{D5CDD505-2E9C-101B-9397-08002B2CF9AE}" pid="8" name="DellClassification">
    <vt:lpwstr>No Restrictions</vt:lpwstr>
  </property>
  <property fmtid="{D5CDD505-2E9C-101B-9397-08002B2CF9AE}" pid="9" name="DellSubLabels">
    <vt:lpwstr/>
  </property>
</Properties>
</file>