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187" documentId="8_{92860478-9FBE-4C92-AF1F-2B46DF7185D3}" xr6:coauthVersionLast="47" xr6:coauthVersionMax="47" xr10:uidLastSave="{99E1E956-1FF2-4779-A322-14C8F85C0385}"/>
  <bookViews>
    <workbookView xWindow="11332" yWindow="23" windowWidth="17356" windowHeight="15405" xr2:uid="{00000000-000D-0000-FFFF-FFFF00000000}"/>
  </bookViews>
  <sheets>
    <sheet name="EC_Closing_Agenda" sheetId="1" r:id="rId1"/>
  </sheets>
  <definedNames>
    <definedName name="_xlnm.Print_Area" localSheetId="0">EC_Closing_Agenda!$A$1:$F$94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2" i="1" s="1"/>
  <c r="A41" i="1"/>
  <c r="A44" i="1" l="1"/>
  <c r="A47" i="1"/>
  <c r="A48" i="1" s="1"/>
  <c r="A45" i="1"/>
  <c r="A46" i="1" s="1"/>
  <c r="F8" i="1"/>
  <c r="A74" i="1" l="1"/>
  <c r="F90" i="1" l="1"/>
  <c r="F9" i="1" l="1"/>
  <c r="A22" i="1"/>
  <c r="A23" i="1" s="1"/>
  <c r="A24" i="1" s="1"/>
  <c r="A25" i="1" s="1"/>
  <c r="A75" i="1"/>
  <c r="A55" i="1"/>
  <c r="A56" i="1" s="1"/>
  <c r="A15" i="1"/>
  <c r="A16" i="1" s="1"/>
  <c r="A17" i="1" s="1"/>
  <c r="A18" i="1" s="1"/>
  <c r="A19" i="1" s="1"/>
  <c r="A13" i="1"/>
  <c r="A9" i="1"/>
  <c r="A10" i="1" s="1"/>
  <c r="A11" i="1" s="1"/>
  <c r="A8" i="1"/>
  <c r="A63" i="1" l="1"/>
  <c r="A57" i="1"/>
  <c r="A58" i="1" s="1"/>
  <c r="A59" i="1" s="1"/>
  <c r="A60" i="1" s="1"/>
  <c r="A61" i="1" s="1"/>
  <c r="A62" i="1" s="1"/>
  <c r="A49" i="1"/>
  <c r="A50" i="1" s="1"/>
  <c r="A51" i="1" s="1"/>
  <c r="A52" i="1" s="1"/>
  <c r="F10" i="1"/>
  <c r="A26" i="1"/>
  <c r="A27" i="1" s="1"/>
  <c r="A28" i="1" s="1"/>
  <c r="A29" i="1" s="1"/>
  <c r="A30" i="1" s="1"/>
  <c r="A31" i="1" s="1"/>
  <c r="A32" i="1" s="1"/>
  <c r="A33" i="1" s="1"/>
  <c r="A80" i="1"/>
  <c r="A86" i="1" s="1"/>
  <c r="A87" i="1" s="1"/>
  <c r="A88" i="1" s="1"/>
  <c r="A76" i="1"/>
  <c r="A77" i="1" s="1"/>
  <c r="A78" i="1" s="1"/>
  <c r="A79" i="1" s="1"/>
  <c r="A65" i="1" l="1"/>
  <c r="A66" i="1" s="1"/>
  <c r="A67" i="1" s="1"/>
  <c r="A68" i="1" s="1"/>
  <c r="A69" i="1" s="1"/>
  <c r="A64" i="1"/>
  <c r="A34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A81" i="1"/>
  <c r="A82" i="1" s="1"/>
  <c r="A39" i="1" l="1"/>
  <c r="A40" i="1" s="1"/>
  <c r="A35" i="1"/>
  <c r="A36" i="1" s="1"/>
  <c r="A37" i="1" s="1"/>
  <c r="A38" i="1" s="1"/>
  <c r="A83" i="1"/>
  <c r="A84" i="1" s="1"/>
  <c r="A85" i="1" s="1"/>
  <c r="F21" i="1" l="1"/>
  <c r="F22" i="1" s="1"/>
  <c r="F23" i="1" s="1"/>
  <c r="F24" i="1" s="1"/>
  <c r="F25" i="1" s="1"/>
  <c r="F26" i="1" s="1"/>
  <c r="F27" i="1" s="1"/>
  <c r="F28" i="1" l="1"/>
  <c r="F29" i="1" s="1"/>
  <c r="F30" i="1" s="1"/>
  <c r="F31" i="1" s="1"/>
  <c r="F32" i="1" s="1"/>
  <c r="F33" i="1" s="1"/>
  <c r="F34" i="1" s="1"/>
  <c r="F35" i="1" l="1"/>
  <c r="F36" i="1" l="1"/>
  <c r="F37" i="1" s="1"/>
  <c r="F38" i="1" s="1"/>
  <c r="F39" i="1" s="1"/>
  <c r="F40" i="1" s="1"/>
  <c r="F43" i="1" s="1"/>
  <c r="F44" i="1" s="1"/>
  <c r="F45" i="1" s="1"/>
  <c r="F46" i="1" l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l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</calcChain>
</file>

<file path=xl/sharedStrings.xml><?xml version="1.0" encoding="utf-8"?>
<sst xmlns="http://schemas.openxmlformats.org/spreadsheetml/2006/main" count="193" uniqueCount="91">
  <si>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</si>
  <si>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</si>
  <si>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</si>
  <si>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</si>
  <si>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</si>
  <si>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</si>
  <si>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</si>
  <si>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</si>
  <si>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</si>
  <si>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</si>
  <si>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</si>
  <si>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</si>
  <si>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</si>
  <si>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</si>
  <si>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</si>
  <si>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</si>
  <si>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</si>
  <si>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</si>
  <si>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</si>
  <si>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</si>
  <si>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</si>
  <si>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</si>
  <si>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</si>
  <si>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</si>
  <si>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</si>
  <si>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</si>
  <si>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</si>
  <si>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</si>
  <si>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</si>
  <si>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</si>
  <si>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</si>
  <si>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</si>
  <si>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</si>
  <si>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</si>
  <si>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</si>
  <si>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</si>
  <si>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</si>
  <si>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</si>
  <si>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</si>
  <si>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</si>
  <si>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</si>
  <si>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</si>
  <si>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</si>
  <si>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</si>
  <si>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</si>
  <si>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</si>
  <si>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</si>
  <si>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</si>
  <si>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</si>
  <si>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</si>
  <si>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</si>
  <si>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</si>
  <si>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</si>
  <si>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</si>
  <si>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</si>
  <si>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</si>
  <si>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</si>
  <si>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</si>
  <si>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</si>
  <si>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>3rd SG Rechartering - IEEE 802.3 Beyond 400 Gb/s Study Group</t>
  </si>
  <si>
    <t>1st SG Rechartering - IEEE 802.3 Greater than 10 Mb/s long-reach point-to-point single pair Ethernet PHY Study Group</t>
  </si>
  <si>
    <t xml:space="preserve">Call for Tutorials for Mar 2022 Plenary </t>
  </si>
  <si>
    <t>Announcement of 802 EC Interim Telecon 
     Tuesday 07 Dec 2021, 19:00-21:00 UTC
     Tuesday 04 Jan 2022, 19:00-21:00 UTC
     Tuesday 01 Feb 2022, 19:00-21:00 UTC</t>
  </si>
  <si>
    <t>AGENDA  -  IEEE 802 LMSC EXECUTIVE COMMITTEE MEETING
IEEE 802 LMSC 128th Plenary Session</t>
  </si>
  <si>
    <t>R1</t>
  </si>
  <si>
    <t>Friday 6:00 pm – 10:00 pm UTC (1:00 pm to 5:00 pm ET)
19 Nov 2021</t>
  </si>
  <si>
    <t>Motion to approve Nov 2021 EC Opening Meeting Minutes
https://mentor.ieee.org/802-ec/dcn/21/ec-21-0230-00-00EC-oct-05-2021-802-ec-monthly-teleconference-minutes.pdf</t>
  </si>
  <si>
    <t xml:space="preserve">IEEE 802 March 2022 Meeting Fee </t>
  </si>
  <si>
    <t>Zimmerman / Rosdahl</t>
  </si>
  <si>
    <t>To NesCom, IEEE P802.1ASds</t>
  </si>
  <si>
    <t>To RevCom, IEEE P802.1AS/cor</t>
  </si>
  <si>
    <t>To RevCom, IEEE P802.1ACct</t>
  </si>
  <si>
    <t>To RevCom, IEEE P802.1ABdh</t>
  </si>
  <si>
    <t>To RevCom, IEEE P802.1CBcv</t>
  </si>
  <si>
    <t>To RevCom, IEEE P802.1CBdb</t>
  </si>
  <si>
    <t>To NesCom, IEEE P802.15.3-revision</t>
  </si>
  <si>
    <t>To NesCom, IEEE P802.15.3-revision PAR Revision</t>
  </si>
  <si>
    <t>To RevCom, IEEE P802.15.4aa</t>
  </si>
  <si>
    <t>Liaision, To ITU-T SG15</t>
  </si>
  <si>
    <t>Liaision, To JTC1 SC6</t>
  </si>
  <si>
    <t>Liaision, To 3GPP</t>
  </si>
  <si>
    <t>Liaision, To MOCA</t>
  </si>
  <si>
    <t>Liaision, To Ethercat</t>
  </si>
  <si>
    <t>Liaision, To IOWN</t>
  </si>
  <si>
    <t>To NesCom, IEEE P802.11bb PAR</t>
  </si>
  <si>
    <t xml:space="preserve">To SA Ballot, IEEE P802.3ck 100 Gb/s, 200 Gb/s, and 400 Gb/s Electrical Interfaces (Conditional) </t>
  </si>
  <si>
    <t xml:space="preserve">To NesCom, IEEE P802.3df 200 Gb/s, 400 Gb/s, 800 Gb/s, and 1.6 Tb/s Ethernet
</t>
  </si>
  <si>
    <t xml:space="preserve">To SA Ballot, IEEE P802.3cs Increased-reach Ethernet optical subscriber access (Super-PON) (Conditional) </t>
  </si>
  <si>
    <t>To SA Ballot, IEEE P802.3 (IEEE 802.3dc) Maintenance #16 (Revision) (Conditional)</t>
  </si>
  <si>
    <t>Liaison Response
Reply to FDIS ballot comments on ISO/IEC JTC1/SC6 adoption of IEEE Std 802.3.2-2019 
Reply to FDIS ballot comments on ISO/IEC JTC1/SC6 adoption of IEEE Std 802.3cn-2019 
Reply to FDIS ballot comments on ISO/IEC JTC1/SC6 adoption of IEEE Std 802.3cq-2020 
Reply to FDIS ballot comments on ISO/IEC JTC1/SC6 adoption of IEEE Std 802.3cm-2020 
Reply to FDIS ballot comments on ISO/IEC JTC1/SC6 adoption of IEEE Std 802.3ch-2020 
Reply to 60-day ballot comments on ISO/IEC JTC1/SC6 adoption of IEEE Std 802.3ct-2021 
Reply to 60-day ballot comments on ISO/IEC JTC1/SC6 adoption of IEEE Std 802.3cv-2021 
Reply to 60-day ballot comments on ISO/IEC JTC1/SC6 adoption of IEEE Std 802.3cp-2021</t>
  </si>
  <si>
    <t xml:space="preserve">To NesCom, IEEE P802.11-2020 Cor 1 PAR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</si>
</sst>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z val="7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3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19" fillId="0" borderId="17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0" borderId="11" xfId="0" applyNumberFormat="1" applyFont="1" applyFill="1" applyBorder="1" applyAlignment="1" applyProtection="1">
      <alignment vertical="top" wrapText="1"/>
    </xf>
    <xf numFmtId="2" fontId="18" fillId="20" borderId="11" xfId="0" applyNumberFormat="1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vertical="top" wrapText="1"/>
    </xf>
    <xf numFmtId="2" fontId="21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1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4" fontId="20" fillId="0" borderId="13" xfId="0" applyFont="1" applyFill="1" applyBorder="1" applyAlignment="1" applyProtection="1">
      <alignment vertical="top" wrapTex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65" fontId="18" fillId="0" borderId="17" xfId="0" applyNumberFormat="1" applyFont="1" applyBorder="1" applyAlignment="1" applyProtection="1">
      <alignment vertical="top"/>
    </xf>
    <xf numFmtId="165" fontId="18" fillId="19" borderId="17" xfId="0" applyNumberFormat="1" applyFont="1" applyFill="1" applyBorder="1" applyAlignment="1" applyProtection="1">
      <alignment vertical="top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16" borderId="2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8" fillId="0" borderId="15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3" fillId="21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165" fontId="18" fillId="0" borderId="24" xfId="0" applyNumberFormat="1" applyFont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 wrapText="1"/>
    </xf>
    <xf numFmtId="165" fontId="18" fillId="19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18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64" fontId="18" fillId="0" borderId="13" xfId="0" applyFont="1" applyBorder="1" applyAlignment="1">
      <alignment vertical="top"/>
    </xf>
    <xf numFmtId="164" fontId="18" fillId="0" borderId="13" xfId="0" applyFont="1" applyFill="1" applyBorder="1" applyAlignment="1" applyProtection="1">
      <alignment vertical="top" wrapText="1"/>
    </xf>
    <xf numFmtId="164" fontId="18" fillId="0" borderId="13" xfId="0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5" fontId="18" fillId="20" borderId="17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vertical="top" wrapText="1"/>
    </xf>
    <xf numFmtId="2" fontId="26" fillId="20" borderId="11" xfId="0" applyNumberFormat="1" applyFont="1" applyFill="1" applyBorder="1" applyAlignment="1" applyProtection="1">
      <alignment horizontal="left" vertical="top"/>
    </xf>
    <xf numFmtId="164" fontId="26" fillId="2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 wrapText="1"/>
    </xf>
    <xf numFmtId="164" fontId="27" fillId="0" borderId="11" xfId="0" applyFont="1" applyBorder="1" applyAlignment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165" fontId="26" fillId="0" borderId="17" xfId="0" applyNumberFormat="1" applyFont="1" applyBorder="1" applyAlignment="1" applyProtection="1">
      <alignment vertical="top"/>
    </xf>
    <xf numFmtId="1" fontId="18" fillId="0" borderId="16" xfId="0" applyNumberFormat="1" applyFont="1" applyBorder="1" applyAlignment="1" applyProtection="1">
      <alignment vertical="top"/>
    </xf>
    <xf numFmtId="164" fontId="20" fillId="0" borderId="13" xfId="0" applyFont="1" applyFill="1" applyBorder="1" applyAlignment="1" applyProtection="1">
      <alignment horizontal="left" vertical="top" wrapText="1" indent="1"/>
    </xf>
    <xf numFmtId="164" fontId="28" fillId="0" borderId="13" xfId="0" applyFont="1" applyFill="1" applyBorder="1" applyAlignment="1" applyProtection="1">
      <alignment horizontal="left" vertical="top" wrapText="1" indent="1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7" fillId="0" borderId="11" xfId="0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vertical="top"/>
    </xf>
    <xf numFmtId="164" fontId="29" fillId="0" borderId="11" xfId="0" applyFont="1" applyBorder="1" applyAlignment="1">
      <alignment vertical="top"/>
    </xf>
    <xf numFmtId="164" fontId="27" fillId="0" borderId="11" xfId="0" applyFont="1" applyBorder="1" applyAlignment="1">
      <alignment vertical="top" wrapText="1"/>
    </xf>
    <xf numFmtId="2" fontId="26" fillId="0" borderId="11" xfId="0" applyNumberFormat="1" applyFont="1" applyFill="1" applyBorder="1" applyAlignment="1" applyProtection="1">
      <alignment vertical="top"/>
    </xf>
    <xf numFmtId="165" fontId="18" fillId="0" borderId="11" xfId="0" applyNumberFormat="1" applyFont="1" applyBorder="1" applyAlignment="1" applyProtection="1">
      <alignment vertical="top"/>
    </xf>
    <xf numFmtId="164" fontId="29" fillId="20" borderId="0" xfId="0" applyFont="1" applyFill="1" applyAlignment="1">
      <alignment vertical="top"/>
    </xf>
    <xf numFmtId="165" fontId="26" fillId="20" borderId="17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0"/>
  <sheetViews>
    <sheetView tabSelected="1" zoomScale="160" zoomScaleNormal="160" workbookViewId="0">
      <selection activeCell="F41" sqref="F41:F42"/>
    </sheetView>
  </sheetViews>
  <sheetFormatPr defaultColWidth="8.89453125" defaultRowHeight="19.5" customHeight="1" x14ac:dyDescent="0.5"/>
  <cols>
    <col min="1" max="1" width="4.47265625" style="139" customWidth="1"/>
    <col min="2" max="2" width="3.68359375" style="1" customWidth="1"/>
    <col min="3" max="3" width="41.41796875" style="140" customWidth="1"/>
    <col min="4" max="4" width="9.1015625" style="1" customWidth="1"/>
    <col min="5" max="5" width="3.41796875" style="136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20" t="s">
        <v>64</v>
      </c>
      <c r="B1" s="21"/>
      <c r="C1" s="22" t="s">
        <v>63</v>
      </c>
      <c r="D1" s="21"/>
      <c r="E1" s="74"/>
      <c r="F1" s="21"/>
    </row>
    <row r="2" spans="1:254" ht="24" customHeight="1" x14ac:dyDescent="0.5">
      <c r="A2" s="23"/>
      <c r="B2" s="21"/>
      <c r="C2" s="22" t="s">
        <v>65</v>
      </c>
      <c r="D2" s="21"/>
      <c r="E2" s="74"/>
      <c r="F2" s="21"/>
    </row>
    <row r="3" spans="1:254" ht="19.5" customHeight="1" x14ac:dyDescent="0.5">
      <c r="A3" s="23"/>
      <c r="B3" s="21"/>
      <c r="C3" s="24"/>
      <c r="D3" s="21"/>
      <c r="E3" s="74"/>
      <c r="F3" s="21"/>
    </row>
    <row r="4" spans="1:254" ht="22.5" customHeight="1" x14ac:dyDescent="0.5">
      <c r="A4" s="25" t="s">
        <v>0</v>
      </c>
      <c r="B4" s="26" t="s">
        <v>1</v>
      </c>
      <c r="C4" s="27" t="s">
        <v>2</v>
      </c>
      <c r="D4" s="21"/>
      <c r="E4" s="75" t="s">
        <v>1</v>
      </c>
      <c r="F4" s="10" t="s">
        <v>1</v>
      </c>
    </row>
    <row r="5" spans="1:254" ht="19.5" customHeight="1" x14ac:dyDescent="0.5">
      <c r="A5" s="28"/>
      <c r="B5" s="29"/>
      <c r="C5" s="30" t="s">
        <v>3</v>
      </c>
      <c r="D5" s="31"/>
      <c r="E5" s="76"/>
      <c r="F5" s="31"/>
    </row>
    <row r="6" spans="1:254" ht="19.5" customHeight="1" x14ac:dyDescent="0.5">
      <c r="A6" s="32"/>
      <c r="B6" s="33"/>
      <c r="C6" s="34" t="s">
        <v>4</v>
      </c>
      <c r="D6" s="35"/>
      <c r="E6" s="77"/>
      <c r="F6" s="36"/>
    </row>
    <row r="7" spans="1:254" s="131" customFormat="1" ht="19.5" customHeight="1" x14ac:dyDescent="0.5">
      <c r="A7" s="20"/>
      <c r="B7" s="26"/>
      <c r="C7" s="37"/>
      <c r="D7" s="38"/>
      <c r="E7" s="78"/>
      <c r="F7" s="39"/>
      <c r="H7" s="132"/>
      <c r="L7" s="133"/>
      <c r="N7" s="132"/>
      <c r="R7" s="133"/>
      <c r="T7" s="132"/>
      <c r="X7" s="133"/>
      <c r="Z7" s="132"/>
      <c r="AD7" s="133"/>
      <c r="AF7" s="132"/>
      <c r="AJ7" s="133"/>
      <c r="AL7" s="132"/>
      <c r="AP7" s="133"/>
      <c r="AR7" s="132"/>
      <c r="AV7" s="133"/>
      <c r="AX7" s="132"/>
      <c r="BB7" s="133"/>
      <c r="BD7" s="132"/>
      <c r="BH7" s="133"/>
      <c r="BJ7" s="132"/>
      <c r="BN7" s="133"/>
      <c r="BP7" s="132"/>
      <c r="BT7" s="133"/>
      <c r="BV7" s="132"/>
      <c r="BZ7" s="133"/>
      <c r="CB7" s="132"/>
      <c r="CF7" s="133"/>
      <c r="CH7" s="132"/>
      <c r="CL7" s="133"/>
      <c r="CN7" s="132"/>
      <c r="CR7" s="133"/>
      <c r="CT7" s="132"/>
      <c r="CX7" s="133"/>
      <c r="CZ7" s="132"/>
      <c r="DD7" s="133"/>
      <c r="DF7" s="132"/>
      <c r="DJ7" s="133"/>
      <c r="DL7" s="132"/>
      <c r="DP7" s="133"/>
      <c r="DR7" s="132"/>
      <c r="DV7" s="133"/>
      <c r="DX7" s="132"/>
      <c r="EB7" s="133"/>
      <c r="ED7" s="132"/>
      <c r="EH7" s="133"/>
      <c r="EJ7" s="132"/>
      <c r="EN7" s="133"/>
      <c r="EP7" s="132"/>
      <c r="ET7" s="133"/>
      <c r="EV7" s="132"/>
      <c r="EZ7" s="133"/>
      <c r="FB7" s="132"/>
      <c r="FF7" s="133"/>
      <c r="FH7" s="132"/>
      <c r="FL7" s="133"/>
      <c r="FN7" s="132"/>
      <c r="FR7" s="133"/>
      <c r="FT7" s="132"/>
      <c r="FX7" s="133"/>
      <c r="FZ7" s="132"/>
      <c r="GD7" s="133"/>
      <c r="GF7" s="132"/>
      <c r="GJ7" s="133"/>
      <c r="GL7" s="132"/>
      <c r="GP7" s="133"/>
      <c r="GR7" s="132"/>
      <c r="GV7" s="133"/>
      <c r="GX7" s="132"/>
      <c r="HB7" s="133"/>
      <c r="HD7" s="132"/>
      <c r="HH7" s="133"/>
      <c r="HJ7" s="132"/>
      <c r="HN7" s="133"/>
      <c r="HP7" s="132"/>
      <c r="HT7" s="133"/>
      <c r="HV7" s="132"/>
      <c r="HZ7" s="133"/>
      <c r="IB7" s="132"/>
      <c r="IF7" s="133"/>
      <c r="IH7" s="132"/>
      <c r="IL7" s="133"/>
      <c r="IN7" s="132"/>
      <c r="IR7" s="133"/>
      <c r="IT7" s="132"/>
    </row>
    <row r="8" spans="1:254" ht="19.5" customHeight="1" x14ac:dyDescent="0.5">
      <c r="A8" s="40">
        <f>1</f>
        <v>1</v>
      </c>
      <c r="B8" s="41"/>
      <c r="C8" s="42" t="s">
        <v>5</v>
      </c>
      <c r="D8" s="101" t="s">
        <v>6</v>
      </c>
      <c r="E8" s="79">
        <v>5</v>
      </c>
      <c r="F8" s="10">
        <f>TIME(13,0,0)</f>
        <v>0.54166666666666663</v>
      </c>
    </row>
    <row r="9" spans="1:254" ht="15.95" customHeight="1" x14ac:dyDescent="0.5">
      <c r="A9" s="43">
        <f>2</f>
        <v>2</v>
      </c>
      <c r="B9" s="44" t="s">
        <v>7</v>
      </c>
      <c r="C9" s="45" t="s">
        <v>8</v>
      </c>
      <c r="D9" s="102" t="s">
        <v>6</v>
      </c>
      <c r="E9" s="80">
        <v>10</v>
      </c>
      <c r="F9" s="108">
        <f>F8+TIME(0,E8,0)</f>
        <v>0.54513888888888884</v>
      </c>
    </row>
    <row r="10" spans="1:254" ht="38.25" customHeight="1" x14ac:dyDescent="0.5">
      <c r="A10" s="107">
        <f t="shared" ref="A10:A11" si="0">A9+0.01</f>
        <v>2.0099999999999998</v>
      </c>
      <c r="B10" s="114" t="s">
        <v>53</v>
      </c>
      <c r="C10" s="115" t="s">
        <v>66</v>
      </c>
      <c r="D10" s="99" t="s">
        <v>16</v>
      </c>
      <c r="E10" s="105">
        <v>0</v>
      </c>
      <c r="F10" s="116">
        <f t="shared" ref="F10:F11" si="1">F9+TIME(0,E9,0)</f>
        <v>0.55208333333333326</v>
      </c>
    </row>
    <row r="11" spans="1:254" ht="23.65" customHeight="1" x14ac:dyDescent="0.5">
      <c r="A11" s="123">
        <f t="shared" si="0"/>
        <v>2.0199999999999996</v>
      </c>
      <c r="B11" s="59" t="s">
        <v>9</v>
      </c>
      <c r="C11" s="60" t="s">
        <v>55</v>
      </c>
      <c r="D11" s="124" t="s">
        <v>6</v>
      </c>
      <c r="E11" s="86">
        <v>2</v>
      </c>
      <c r="F11" s="125">
        <f t="shared" si="1"/>
        <v>0.55208333333333326</v>
      </c>
    </row>
    <row r="12" spans="1:254" ht="11.25" customHeight="1" x14ac:dyDescent="0.5">
      <c r="A12" s="109"/>
      <c r="B12" s="110"/>
      <c r="C12" s="111"/>
      <c r="D12" s="112"/>
      <c r="E12" s="106"/>
      <c r="F12" s="113">
        <f t="shared" ref="F12:F47" si="2">F11+TIME(0,E11,0)</f>
        <v>0.55347222222222214</v>
      </c>
    </row>
    <row r="13" spans="1:254" ht="10.050000000000001" customHeight="1" x14ac:dyDescent="0.5">
      <c r="A13" s="43">
        <f>3</f>
        <v>3</v>
      </c>
      <c r="B13" s="44" t="s">
        <v>9</v>
      </c>
      <c r="C13" s="45" t="s">
        <v>20</v>
      </c>
      <c r="D13" s="102" t="s">
        <v>6</v>
      </c>
      <c r="E13" s="80">
        <v>5</v>
      </c>
      <c r="F13" s="10">
        <f t="shared" si="2"/>
        <v>0.55347222222222214</v>
      </c>
    </row>
    <row r="14" spans="1:254" ht="10.050000000000001" customHeight="1" x14ac:dyDescent="0.5">
      <c r="A14" s="69"/>
      <c r="B14" s="70"/>
      <c r="C14" s="71"/>
      <c r="D14" s="70"/>
      <c r="E14" s="81"/>
      <c r="F14" s="10">
        <f t="shared" si="2"/>
        <v>0.55694444444444435</v>
      </c>
    </row>
    <row r="15" spans="1:254" ht="10.050000000000001" customHeight="1" x14ac:dyDescent="0.5">
      <c r="A15" s="3">
        <f>4</f>
        <v>4</v>
      </c>
      <c r="B15" s="6"/>
      <c r="C15" s="2" t="s">
        <v>10</v>
      </c>
      <c r="D15" s="6"/>
      <c r="E15" s="82"/>
      <c r="F15" s="72">
        <f t="shared" si="2"/>
        <v>0.55694444444444435</v>
      </c>
    </row>
    <row r="16" spans="1:254" ht="10.050000000000001" customHeight="1" x14ac:dyDescent="0.5">
      <c r="A16" s="3">
        <f t="shared" ref="A16:A19" si="3">A15+0.01</f>
        <v>4.01</v>
      </c>
      <c r="B16" s="6" t="s">
        <v>9</v>
      </c>
      <c r="C16" s="100" t="s">
        <v>38</v>
      </c>
      <c r="D16" s="97" t="s">
        <v>49</v>
      </c>
      <c r="E16" s="90">
        <v>10</v>
      </c>
      <c r="F16" s="72">
        <f t="shared" si="2"/>
        <v>0.55694444444444435</v>
      </c>
    </row>
    <row r="17" spans="1:6" ht="10.050000000000001" customHeight="1" x14ac:dyDescent="0.5">
      <c r="A17" s="3">
        <f t="shared" si="3"/>
        <v>4.0199999999999996</v>
      </c>
      <c r="B17" s="6" t="s">
        <v>9</v>
      </c>
      <c r="C17" s="100" t="s">
        <v>52</v>
      </c>
      <c r="D17" s="97" t="s">
        <v>12</v>
      </c>
      <c r="E17" s="90">
        <v>10</v>
      </c>
      <c r="F17" s="72">
        <f t="shared" si="2"/>
        <v>0.56388888888888877</v>
      </c>
    </row>
    <row r="18" spans="1:6" ht="10.050000000000001" customHeight="1" x14ac:dyDescent="0.5">
      <c r="A18" s="3">
        <f t="shared" si="3"/>
        <v>4.0299999999999994</v>
      </c>
      <c r="B18" s="6" t="s">
        <v>7</v>
      </c>
      <c r="C18" s="100" t="s">
        <v>54</v>
      </c>
      <c r="D18" s="97" t="s">
        <v>11</v>
      </c>
      <c r="E18" s="90">
        <v>15</v>
      </c>
      <c r="F18" s="72">
        <f t="shared" si="2"/>
        <v>0.57083333333333319</v>
      </c>
    </row>
    <row r="19" spans="1:6" ht="10.050000000000001" customHeight="1" x14ac:dyDescent="0.5">
      <c r="A19" s="3">
        <f t="shared" si="3"/>
        <v>4.0399999999999991</v>
      </c>
      <c r="B19" s="6" t="s">
        <v>7</v>
      </c>
      <c r="C19" s="100" t="s">
        <v>67</v>
      </c>
      <c r="D19" s="143" t="s">
        <v>68</v>
      </c>
      <c r="E19" s="90">
        <v>5</v>
      </c>
      <c r="F19" s="72">
        <f t="shared" si="2"/>
        <v>0.58124999999999982</v>
      </c>
    </row>
    <row r="20" spans="1:6" ht="15" customHeight="1" x14ac:dyDescent="0.5">
      <c r="A20" s="3"/>
      <c r="B20" s="6"/>
      <c r="C20" s="58"/>
      <c r="D20" s="6"/>
      <c r="E20" s="82"/>
      <c r="F20" s="72">
        <f t="shared" si="2"/>
        <v>0.58472222222222203</v>
      </c>
    </row>
    <row r="21" spans="1:6" ht="10.050000000000001" customHeight="1" x14ac:dyDescent="0.5">
      <c r="A21" s="3">
        <v>5</v>
      </c>
      <c r="B21" s="4"/>
      <c r="C21" s="17" t="s">
        <v>58</v>
      </c>
      <c r="D21" s="15"/>
      <c r="E21" s="83"/>
      <c r="F21" s="72">
        <f t="shared" si="2"/>
        <v>0.58472222222222203</v>
      </c>
    </row>
    <row r="22" spans="1:6" ht="10.050000000000001" customHeight="1" x14ac:dyDescent="0.5">
      <c r="A22" s="3">
        <f>A21+0.01</f>
        <v>5.01</v>
      </c>
      <c r="B22" s="6"/>
      <c r="C22" s="103" t="s">
        <v>28</v>
      </c>
      <c r="E22" s="83"/>
      <c r="F22" s="72">
        <f t="shared" si="2"/>
        <v>0.58472222222222203</v>
      </c>
    </row>
    <row r="23" spans="1:6" ht="10.050000000000001" customHeight="1" x14ac:dyDescent="0.5">
      <c r="A23" s="14">
        <f t="shared" ref="A23:A25" si="4">A22+0.001</f>
        <v>5.0110000000000001</v>
      </c>
      <c r="B23" s="6" t="s">
        <v>39</v>
      </c>
      <c r="C23" s="53" t="s">
        <v>76</v>
      </c>
      <c r="D23" s="96" t="s">
        <v>51</v>
      </c>
      <c r="E23" s="83">
        <v>3</v>
      </c>
      <c r="F23" s="72">
        <f t="shared" si="2"/>
        <v>0.58472222222222203</v>
      </c>
    </row>
    <row r="24" spans="1:6" ht="10.050000000000001" customHeight="1" x14ac:dyDescent="0.5">
      <c r="A24" s="14">
        <f t="shared" si="4"/>
        <v>5.0120000000000005</v>
      </c>
      <c r="B24" s="6" t="s">
        <v>39</v>
      </c>
      <c r="C24" s="53" t="s">
        <v>75</v>
      </c>
      <c r="D24" s="96" t="s">
        <v>51</v>
      </c>
      <c r="E24" s="83">
        <v>3</v>
      </c>
      <c r="F24" s="72">
        <f t="shared" si="2"/>
        <v>0.58680555555555536</v>
      </c>
    </row>
    <row r="25" spans="1:6" ht="10.050000000000001" customHeight="1" x14ac:dyDescent="0.5">
      <c r="A25" s="14">
        <f t="shared" si="4"/>
        <v>5.0130000000000008</v>
      </c>
      <c r="B25" s="6" t="s">
        <v>39</v>
      </c>
      <c r="C25" s="53" t="s">
        <v>77</v>
      </c>
      <c r="D25" s="96" t="s">
        <v>51</v>
      </c>
      <c r="E25" s="83">
        <v>3</v>
      </c>
      <c r="F25" s="72">
        <f t="shared" si="2"/>
        <v>0.58888888888888868</v>
      </c>
    </row>
    <row r="26" spans="1:6" ht="10.050000000000001" customHeight="1" x14ac:dyDescent="0.5">
      <c r="A26" s="3">
        <f>A22+0.01</f>
        <v>5.0199999999999996</v>
      </c>
      <c r="B26" s="6" t="s">
        <v>39</v>
      </c>
      <c r="C26" s="103" t="s">
        <v>23</v>
      </c>
      <c r="D26" s="96" t="s">
        <v>30</v>
      </c>
      <c r="E26" s="83"/>
      <c r="F26" s="72">
        <f t="shared" si="2"/>
        <v>0.59097222222222201</v>
      </c>
    </row>
    <row r="27" spans="1:6" ht="10.050000000000001" customHeight="1" x14ac:dyDescent="0.5">
      <c r="A27" s="3">
        <f>A26+0.01</f>
        <v>5.0299999999999994</v>
      </c>
      <c r="C27" s="103" t="s">
        <v>24</v>
      </c>
      <c r="E27" s="84"/>
      <c r="F27" s="72">
        <f t="shared" si="2"/>
        <v>0.59097222222222201</v>
      </c>
    </row>
    <row r="28" spans="1:6" ht="10.050000000000001" customHeight="1" x14ac:dyDescent="0.5">
      <c r="A28" s="14">
        <f>A27+0.001</f>
        <v>5.0309999999999997</v>
      </c>
      <c r="B28" s="6" t="s">
        <v>39</v>
      </c>
      <c r="C28" s="53" t="s">
        <v>69</v>
      </c>
      <c r="D28" s="96" t="s">
        <v>40</v>
      </c>
      <c r="E28" s="84">
        <v>3</v>
      </c>
      <c r="F28" s="72">
        <f t="shared" si="2"/>
        <v>0.59097222222222201</v>
      </c>
    </row>
    <row r="29" spans="1:6" ht="10.050000000000001" customHeight="1" x14ac:dyDescent="0.5">
      <c r="A29" s="14">
        <f t="shared" ref="A29:A33" si="5">A28+0.001</f>
        <v>5.032</v>
      </c>
      <c r="B29" s="6" t="s">
        <v>39</v>
      </c>
      <c r="C29" s="53" t="s">
        <v>70</v>
      </c>
      <c r="D29" s="96" t="s">
        <v>40</v>
      </c>
      <c r="E29" s="84">
        <v>3</v>
      </c>
      <c r="F29" s="72">
        <f t="shared" si="2"/>
        <v>0.59305555555555534</v>
      </c>
    </row>
    <row r="30" spans="1:6" ht="10.050000000000001" customHeight="1" x14ac:dyDescent="0.5">
      <c r="A30" s="14">
        <f t="shared" si="5"/>
        <v>5.0330000000000004</v>
      </c>
      <c r="B30" s="6" t="s">
        <v>39</v>
      </c>
      <c r="C30" s="53" t="s">
        <v>71</v>
      </c>
      <c r="D30" s="96" t="s">
        <v>40</v>
      </c>
      <c r="E30" s="84">
        <v>3</v>
      </c>
      <c r="F30" s="72">
        <f t="shared" si="2"/>
        <v>0.59513888888888866</v>
      </c>
    </row>
    <row r="31" spans="1:6" ht="10.050000000000001" customHeight="1" x14ac:dyDescent="0.5">
      <c r="A31" s="14">
        <f t="shared" si="5"/>
        <v>5.0340000000000007</v>
      </c>
      <c r="B31" s="6" t="s">
        <v>39</v>
      </c>
      <c r="C31" s="53" t="s">
        <v>72</v>
      </c>
      <c r="D31" s="96" t="s">
        <v>40</v>
      </c>
      <c r="E31" s="84">
        <v>3</v>
      </c>
      <c r="F31" s="72">
        <f t="shared" si="2"/>
        <v>0.59722222222222199</v>
      </c>
    </row>
    <row r="32" spans="1:6" ht="10.050000000000001" customHeight="1" x14ac:dyDescent="0.5">
      <c r="A32" s="14">
        <f t="shared" si="5"/>
        <v>5.035000000000001</v>
      </c>
      <c r="B32" s="6" t="s">
        <v>39</v>
      </c>
      <c r="C32" s="53" t="s">
        <v>73</v>
      </c>
      <c r="D32" s="96" t="s">
        <v>40</v>
      </c>
      <c r="E32" s="84">
        <v>3</v>
      </c>
      <c r="F32" s="72">
        <f t="shared" si="2"/>
        <v>0.59930555555555531</v>
      </c>
    </row>
    <row r="33" spans="1:6" ht="10.050000000000001" customHeight="1" x14ac:dyDescent="0.5">
      <c r="A33" s="14">
        <f t="shared" si="5"/>
        <v>5.0360000000000014</v>
      </c>
      <c r="B33" s="6" t="s">
        <v>39</v>
      </c>
      <c r="C33" s="53" t="s">
        <v>74</v>
      </c>
      <c r="D33" s="96" t="s">
        <v>40</v>
      </c>
      <c r="E33" s="84">
        <v>3</v>
      </c>
      <c r="F33" s="72">
        <f t="shared" si="2"/>
        <v>0.60138888888888864</v>
      </c>
    </row>
    <row r="34" spans="1:6" ht="10.050000000000001" customHeight="1" x14ac:dyDescent="0.5">
      <c r="A34" s="3">
        <f>A27+0.01</f>
        <v>5.0399999999999991</v>
      </c>
      <c r="B34" s="6"/>
      <c r="C34" s="103" t="s">
        <v>25</v>
      </c>
      <c r="E34" s="83"/>
      <c r="F34" s="72">
        <f t="shared" si="2"/>
        <v>0.60347222222222197</v>
      </c>
    </row>
    <row r="35" spans="1:6" ht="21.6" customHeight="1" x14ac:dyDescent="0.5">
      <c r="A35" s="14">
        <f>A34+0.001</f>
        <v>5.0409999999999995</v>
      </c>
      <c r="B35" s="6" t="s">
        <v>39</v>
      </c>
      <c r="C35" s="53" t="s">
        <v>86</v>
      </c>
      <c r="D35" s="96" t="s">
        <v>27</v>
      </c>
      <c r="E35" s="83">
        <v>3</v>
      </c>
      <c r="F35" s="72">
        <f t="shared" si="2"/>
        <v>0.60347222222222197</v>
      </c>
    </row>
    <row r="36" spans="1:6" ht="21.6" customHeight="1" x14ac:dyDescent="0.5">
      <c r="A36" s="14">
        <f t="shared" ref="A36:A38" si="6">A35+0.001</f>
        <v>5.0419999999999998</v>
      </c>
      <c r="B36" s="6" t="s">
        <v>39</v>
      </c>
      <c r="C36" s="53" t="s">
        <v>85</v>
      </c>
      <c r="D36" s="96" t="s">
        <v>27</v>
      </c>
      <c r="E36" s="83">
        <v>3</v>
      </c>
      <c r="F36" s="72">
        <f t="shared" si="2"/>
        <v>0.60555555555555529</v>
      </c>
    </row>
    <row r="37" spans="1:6" ht="21.6" customHeight="1" x14ac:dyDescent="0.5">
      <c r="A37" s="14">
        <f t="shared" si="6"/>
        <v>5.0430000000000001</v>
      </c>
      <c r="B37" s="6" t="s">
        <v>39</v>
      </c>
      <c r="C37" s="53" t="s">
        <v>87</v>
      </c>
      <c r="D37" s="96" t="s">
        <v>27</v>
      </c>
      <c r="E37" s="83">
        <v>3</v>
      </c>
      <c r="F37" s="72">
        <f t="shared" si="2"/>
        <v>0.60763888888888862</v>
      </c>
    </row>
    <row r="38" spans="1:6" ht="21.6" customHeight="1" x14ac:dyDescent="0.5">
      <c r="A38" s="14">
        <f t="shared" si="6"/>
        <v>5.0440000000000005</v>
      </c>
      <c r="B38" s="6" t="s">
        <v>39</v>
      </c>
      <c r="C38" s="53" t="s">
        <v>88</v>
      </c>
      <c r="D38" s="96" t="s">
        <v>27</v>
      </c>
      <c r="E38" s="83">
        <v>3</v>
      </c>
      <c r="F38" s="72">
        <f t="shared" si="2"/>
        <v>0.60972222222222194</v>
      </c>
    </row>
    <row r="39" spans="1:6" ht="10.050000000000001" customHeight="1" x14ac:dyDescent="0.5">
      <c r="A39" s="3">
        <f>A34+0.01</f>
        <v>5.0499999999999989</v>
      </c>
      <c r="C39" s="103" t="s">
        <v>26</v>
      </c>
      <c r="E39" s="83"/>
      <c r="F39" s="72">
        <f t="shared" si="2"/>
        <v>0.61180555555555527</v>
      </c>
    </row>
    <row r="40" spans="1:6" ht="10.050000000000001" customHeight="1" x14ac:dyDescent="0.5">
      <c r="A40" s="14">
        <f>A39+0.001</f>
        <v>5.0509999999999993</v>
      </c>
      <c r="B40" s="6" t="s">
        <v>39</v>
      </c>
      <c r="C40" s="53" t="s">
        <v>84</v>
      </c>
      <c r="D40" s="96" t="s">
        <v>47</v>
      </c>
      <c r="E40" s="83">
        <v>3</v>
      </c>
      <c r="F40" s="160">
        <f t="shared" si="2"/>
        <v>0.61180555555555527</v>
      </c>
    </row>
    <row r="41" spans="1:6" ht="10.050000000000001" customHeight="1" x14ac:dyDescent="0.5">
      <c r="A41" s="14">
        <f>A40+0.001</f>
        <v>5.0519999999999996</v>
      </c>
      <c r="B41" s="6" t="s">
        <v>39</v>
      </c>
      <c r="C41" s="53" t="s">
        <v>90</v>
      </c>
      <c r="D41" s="96" t="s">
        <v>47</v>
      </c>
      <c r="E41" s="83">
        <v>3</v>
      </c>
      <c r="F41" s="160">
        <f t="shared" si="2"/>
        <v>0.6138888888888886</v>
      </c>
    </row>
    <row r="42" spans="1:6" ht="10.050000000000001" customHeight="1" x14ac:dyDescent="0.5">
      <c r="A42" s="46"/>
      <c r="B42" s="47"/>
      <c r="E42" s="85"/>
      <c r="F42" s="160">
        <f t="shared" si="2"/>
        <v>0.61597222222222192</v>
      </c>
    </row>
    <row r="43" spans="1:6" ht="10.050000000000001" customHeight="1" x14ac:dyDescent="0.5">
      <c r="A43" s="3">
        <v>6</v>
      </c>
      <c r="B43" s="4"/>
      <c r="C43" s="2" t="s">
        <v>57</v>
      </c>
      <c r="D43" s="15"/>
      <c r="E43" s="82"/>
      <c r="F43" s="72">
        <f t="shared" si="2"/>
        <v>0.61597222222222192</v>
      </c>
    </row>
    <row r="44" spans="1:6" s="130" customFormat="1" ht="10.050000000000001" customHeight="1" x14ac:dyDescent="0.5">
      <c r="A44" s="3">
        <f>A43+0.01</f>
        <v>6.01</v>
      </c>
      <c r="B44" s="120"/>
      <c r="C44" s="19" t="s">
        <v>25</v>
      </c>
      <c r="D44" s="1"/>
      <c r="E44" s="82"/>
      <c r="F44" s="72">
        <f t="shared" si="2"/>
        <v>0.61597222222222192</v>
      </c>
    </row>
    <row r="45" spans="1:6" s="130" customFormat="1" ht="10.050000000000001" customHeight="1" x14ac:dyDescent="0.5">
      <c r="A45" s="14">
        <f t="shared" ref="A45:A46" si="7">A44+0.001</f>
        <v>6.0110000000000001</v>
      </c>
      <c r="B45" s="120" t="s">
        <v>7</v>
      </c>
      <c r="C45" s="121" t="s">
        <v>59</v>
      </c>
      <c r="D45" s="122" t="s">
        <v>27</v>
      </c>
      <c r="E45" s="86">
        <v>3</v>
      </c>
      <c r="F45" s="142">
        <f t="shared" si="2"/>
        <v>0.61597222222222192</v>
      </c>
    </row>
    <row r="46" spans="1:6" ht="22.5" customHeight="1" x14ac:dyDescent="0.5">
      <c r="A46" s="54">
        <f t="shared" si="7"/>
        <v>6.0120000000000005</v>
      </c>
      <c r="B46" s="117" t="s">
        <v>53</v>
      </c>
      <c r="C46" s="119" t="s">
        <v>60</v>
      </c>
      <c r="D46" s="118" t="s">
        <v>27</v>
      </c>
      <c r="E46" s="105">
        <v>0</v>
      </c>
      <c r="F46" s="73">
        <f t="shared" si="2"/>
        <v>0.61805555555555525</v>
      </c>
    </row>
    <row r="47" spans="1:6" s="130" customFormat="1" ht="10.050000000000001" customHeight="1" x14ac:dyDescent="0.5">
      <c r="A47" s="123">
        <f>A43+0.01</f>
        <v>6.01</v>
      </c>
      <c r="B47" s="120"/>
      <c r="C47" s="146" t="s">
        <v>26</v>
      </c>
      <c r="D47" s="155" t="s">
        <v>47</v>
      </c>
      <c r="E47" s="161"/>
      <c r="F47" s="162">
        <f t="shared" si="2"/>
        <v>0.61805555555555525</v>
      </c>
    </row>
    <row r="48" spans="1:6" s="130" customFormat="1" ht="10.050000000000001" customHeight="1" x14ac:dyDescent="0.5">
      <c r="A48" s="144">
        <f>A47+0.01</f>
        <v>6.02</v>
      </c>
      <c r="B48" s="145"/>
      <c r="C48" s="146" t="s">
        <v>28</v>
      </c>
      <c r="D48" s="147" t="s">
        <v>51</v>
      </c>
      <c r="E48" s="148"/>
      <c r="F48" s="149">
        <f>F47+TIME(0,E46,0)</f>
        <v>0.61805555555555525</v>
      </c>
    </row>
    <row r="49" spans="1:6" ht="10.050000000000001" customHeight="1" x14ac:dyDescent="0.5">
      <c r="A49" s="153">
        <f t="shared" ref="A49:A52" si="8">A48+0.01</f>
        <v>6.0299999999999994</v>
      </c>
      <c r="B49" s="120"/>
      <c r="C49" s="158" t="s">
        <v>22</v>
      </c>
      <c r="D49" s="147" t="s">
        <v>48</v>
      </c>
      <c r="E49" s="148"/>
      <c r="F49" s="149">
        <f t="shared" ref="F49:F89" si="9">F48+TIME(0,E48,0)</f>
        <v>0.61805555555555525</v>
      </c>
    </row>
    <row r="50" spans="1:6" ht="10.050000000000001" customHeight="1" x14ac:dyDescent="0.5">
      <c r="A50" s="3">
        <f t="shared" si="8"/>
        <v>6.0399999999999991</v>
      </c>
      <c r="B50" s="120" t="s">
        <v>7</v>
      </c>
      <c r="C50" s="19" t="s">
        <v>23</v>
      </c>
      <c r="D50" s="13" t="s">
        <v>30</v>
      </c>
      <c r="E50" s="86"/>
      <c r="F50" s="72">
        <f t="shared" si="9"/>
        <v>0.61805555555555525</v>
      </c>
    </row>
    <row r="51" spans="1:6" ht="10.050000000000001" customHeight="1" x14ac:dyDescent="0.5">
      <c r="A51" s="3">
        <f t="shared" si="8"/>
        <v>6.0499999999999989</v>
      </c>
      <c r="B51" s="120" t="s">
        <v>7</v>
      </c>
      <c r="C51" s="19" t="s">
        <v>31</v>
      </c>
      <c r="D51" s="13" t="s">
        <v>43</v>
      </c>
      <c r="E51" s="87"/>
      <c r="F51" s="72">
        <f t="shared" si="9"/>
        <v>0.61805555555555525</v>
      </c>
    </row>
    <row r="52" spans="1:6" s="5" customFormat="1" ht="10.050000000000001" customHeight="1" x14ac:dyDescent="0.5">
      <c r="A52" s="153">
        <f t="shared" si="8"/>
        <v>6.0599999999999987</v>
      </c>
      <c r="B52" s="145" t="s">
        <v>7</v>
      </c>
      <c r="C52" s="146" t="s">
        <v>24</v>
      </c>
      <c r="D52" s="155" t="s">
        <v>40</v>
      </c>
      <c r="E52" s="148"/>
      <c r="F52" s="149">
        <f t="shared" si="9"/>
        <v>0.61805555555555525</v>
      </c>
    </row>
    <row r="53" spans="1:6" ht="10.050000000000001" customHeight="1" x14ac:dyDescent="0.5">
      <c r="A53" s="49"/>
      <c r="B53" s="50"/>
      <c r="E53" s="1"/>
      <c r="F53" s="72">
        <f t="shared" si="9"/>
        <v>0.61805555555555525</v>
      </c>
    </row>
    <row r="54" spans="1:6" ht="19.5" customHeight="1" x14ac:dyDescent="0.5">
      <c r="A54" s="3">
        <v>7</v>
      </c>
      <c r="B54" s="48"/>
      <c r="C54" s="2" t="s">
        <v>44</v>
      </c>
      <c r="D54" s="6"/>
      <c r="E54" s="88"/>
      <c r="F54" s="72">
        <f t="shared" si="9"/>
        <v>0.61805555555555525</v>
      </c>
    </row>
    <row r="55" spans="1:6" ht="10.050000000000001" customHeight="1" x14ac:dyDescent="0.5">
      <c r="A55" s="3">
        <f t="shared" ref="A55:A69" si="10">A54+0.01</f>
        <v>7.01</v>
      </c>
      <c r="B55" s="4"/>
      <c r="C55" s="134" t="s">
        <v>32</v>
      </c>
      <c r="D55" s="13" t="s">
        <v>6</v>
      </c>
      <c r="E55" s="12"/>
      <c r="F55" s="72">
        <f t="shared" si="9"/>
        <v>0.61805555555555525</v>
      </c>
    </row>
    <row r="56" spans="1:6" ht="10.050000000000001" customHeight="1" x14ac:dyDescent="0.5">
      <c r="A56" s="3">
        <f t="shared" ref="A56:A68" si="11">A55+0.01</f>
        <v>7.02</v>
      </c>
      <c r="B56" s="4"/>
      <c r="C56" s="19" t="s">
        <v>24</v>
      </c>
      <c r="E56" s="89"/>
      <c r="F56" s="72">
        <f t="shared" si="9"/>
        <v>0.61805555555555525</v>
      </c>
    </row>
    <row r="57" spans="1:6" ht="10.050000000000001" customHeight="1" x14ac:dyDescent="0.5">
      <c r="A57" s="14">
        <f t="shared" ref="A57:A62" si="12">A56+0.001</f>
        <v>7.0209999999999999</v>
      </c>
      <c r="B57" s="4" t="s">
        <v>39</v>
      </c>
      <c r="C57" s="151" t="s">
        <v>78</v>
      </c>
      <c r="D57" s="13" t="s">
        <v>40</v>
      </c>
      <c r="E57" s="150">
        <v>3</v>
      </c>
      <c r="F57" s="72">
        <f t="shared" si="9"/>
        <v>0.61805555555555525</v>
      </c>
    </row>
    <row r="58" spans="1:6" ht="10.050000000000001" customHeight="1" x14ac:dyDescent="0.5">
      <c r="A58" s="14">
        <f t="shared" si="12"/>
        <v>7.0220000000000002</v>
      </c>
      <c r="B58" s="4" t="s">
        <v>39</v>
      </c>
      <c r="C58" s="151" t="s">
        <v>79</v>
      </c>
      <c r="D58" s="13" t="s">
        <v>40</v>
      </c>
      <c r="E58" s="150">
        <v>3</v>
      </c>
      <c r="F58" s="72">
        <f t="shared" si="9"/>
        <v>0.62013888888888857</v>
      </c>
    </row>
    <row r="59" spans="1:6" ht="10.050000000000001" customHeight="1" x14ac:dyDescent="0.5">
      <c r="A59" s="14">
        <f t="shared" si="12"/>
        <v>7.0230000000000006</v>
      </c>
      <c r="B59" s="4" t="s">
        <v>39</v>
      </c>
      <c r="C59" s="151" t="s">
        <v>80</v>
      </c>
      <c r="D59" s="13" t="s">
        <v>40</v>
      </c>
      <c r="E59" s="150">
        <v>3</v>
      </c>
      <c r="F59" s="72">
        <f t="shared" si="9"/>
        <v>0.6222222222222219</v>
      </c>
    </row>
    <row r="60" spans="1:6" ht="10.050000000000001" customHeight="1" x14ac:dyDescent="0.5">
      <c r="A60" s="14">
        <f t="shared" si="12"/>
        <v>7.0240000000000009</v>
      </c>
      <c r="B60" s="4" t="s">
        <v>39</v>
      </c>
      <c r="C60" s="151" t="s">
        <v>81</v>
      </c>
      <c r="D60" s="13" t="s">
        <v>40</v>
      </c>
      <c r="E60" s="150">
        <v>3</v>
      </c>
      <c r="F60" s="72">
        <f t="shared" si="9"/>
        <v>0.62430555555555522</v>
      </c>
    </row>
    <row r="61" spans="1:6" ht="10.050000000000001" customHeight="1" x14ac:dyDescent="0.5">
      <c r="A61" s="14">
        <f t="shared" si="12"/>
        <v>7.0250000000000012</v>
      </c>
      <c r="B61" s="4" t="s">
        <v>39</v>
      </c>
      <c r="C61" s="151" t="s">
        <v>82</v>
      </c>
      <c r="D61" s="13" t="s">
        <v>40</v>
      </c>
      <c r="E61" s="150">
        <v>3</v>
      </c>
      <c r="F61" s="72">
        <f t="shared" si="9"/>
        <v>0.62638888888888855</v>
      </c>
    </row>
    <row r="62" spans="1:6" ht="10.050000000000001" customHeight="1" x14ac:dyDescent="0.5">
      <c r="A62" s="14">
        <f t="shared" si="12"/>
        <v>7.0260000000000016</v>
      </c>
      <c r="B62" s="4" t="s">
        <v>39</v>
      </c>
      <c r="C62" s="151" t="s">
        <v>83</v>
      </c>
      <c r="D62" s="13" t="s">
        <v>40</v>
      </c>
      <c r="E62" s="150">
        <v>3</v>
      </c>
      <c r="F62" s="72">
        <f t="shared" si="9"/>
        <v>0.62847222222222188</v>
      </c>
    </row>
    <row r="63" spans="1:6" ht="10.050000000000001" customHeight="1" x14ac:dyDescent="0.5">
      <c r="A63" s="3">
        <f>A56+0.01</f>
        <v>7.0299999999999994</v>
      </c>
      <c r="B63" s="4"/>
      <c r="C63" s="68" t="s">
        <v>25</v>
      </c>
      <c r="E63" s="83"/>
      <c r="F63" s="72">
        <f t="shared" si="9"/>
        <v>0.6305555555555552</v>
      </c>
    </row>
    <row r="64" spans="1:6" ht="109.15" customHeight="1" x14ac:dyDescent="0.5">
      <c r="A64" s="14">
        <f t="shared" ref="A64" si="13">A63+0.001</f>
        <v>7.0309999999999997</v>
      </c>
      <c r="B64" s="4" t="s">
        <v>39</v>
      </c>
      <c r="C64" s="152" t="s">
        <v>89</v>
      </c>
      <c r="D64" s="122" t="s">
        <v>27</v>
      </c>
      <c r="E64" s="83">
        <v>5</v>
      </c>
      <c r="F64" s="72">
        <f t="shared" si="9"/>
        <v>0.6305555555555552</v>
      </c>
    </row>
    <row r="65" spans="1:9" ht="10.050000000000001" customHeight="1" x14ac:dyDescent="0.5">
      <c r="A65" s="153">
        <f>A63+0.01</f>
        <v>7.0399999999999991</v>
      </c>
      <c r="B65" s="154"/>
      <c r="C65" s="146" t="s">
        <v>26</v>
      </c>
      <c r="D65" s="155" t="s">
        <v>47</v>
      </c>
      <c r="E65" s="156"/>
      <c r="F65" s="149">
        <f t="shared" si="9"/>
        <v>0.63402777777777741</v>
      </c>
    </row>
    <row r="66" spans="1:9" ht="10.050000000000001" customHeight="1" x14ac:dyDescent="0.5">
      <c r="A66" s="153">
        <f t="shared" si="11"/>
        <v>7.0499999999999989</v>
      </c>
      <c r="B66" s="157"/>
      <c r="C66" s="158" t="s">
        <v>28</v>
      </c>
      <c r="D66" s="147" t="s">
        <v>51</v>
      </c>
      <c r="E66" s="156"/>
      <c r="F66" s="149">
        <f t="shared" si="9"/>
        <v>0.63402777777777741</v>
      </c>
    </row>
    <row r="67" spans="1:9" ht="10.050000000000001" customHeight="1" x14ac:dyDescent="0.5">
      <c r="A67" s="153">
        <f t="shared" si="11"/>
        <v>7.0599999999999987</v>
      </c>
      <c r="B67" s="159"/>
      <c r="C67" s="146" t="s">
        <v>22</v>
      </c>
      <c r="D67" s="147" t="s">
        <v>48</v>
      </c>
      <c r="E67" s="156"/>
      <c r="F67" s="149">
        <f t="shared" si="9"/>
        <v>0.63402777777777741</v>
      </c>
    </row>
    <row r="68" spans="1:9" ht="10.050000000000001" customHeight="1" x14ac:dyDescent="0.5">
      <c r="A68" s="3">
        <f t="shared" si="11"/>
        <v>7.0699999999999985</v>
      </c>
      <c r="B68" s="4"/>
      <c r="C68" s="19" t="s">
        <v>23</v>
      </c>
      <c r="D68" s="13" t="s">
        <v>30</v>
      </c>
      <c r="E68" s="83"/>
      <c r="F68" s="72">
        <f t="shared" si="9"/>
        <v>0.63402777777777741</v>
      </c>
    </row>
    <row r="69" spans="1:9" s="5" customFormat="1" ht="10.050000000000001" customHeight="1" x14ac:dyDescent="0.5">
      <c r="A69" s="3">
        <f t="shared" si="10"/>
        <v>7.0799999999999983</v>
      </c>
      <c r="C69" s="19" t="s">
        <v>31</v>
      </c>
      <c r="D69" s="13" t="s">
        <v>43</v>
      </c>
      <c r="E69" s="83"/>
      <c r="F69" s="72">
        <f t="shared" si="9"/>
        <v>0.63402777777777741</v>
      </c>
    </row>
    <row r="70" spans="1:9" s="5" customFormat="1" ht="10.050000000000001" customHeight="1" x14ac:dyDescent="0.5">
      <c r="A70" s="3"/>
      <c r="B70" s="18"/>
      <c r="E70" s="83"/>
      <c r="F70" s="72">
        <f t="shared" si="9"/>
        <v>0.63402777777777741</v>
      </c>
    </row>
    <row r="71" spans="1:9" s="5" customFormat="1" ht="10.050000000000001" customHeight="1" x14ac:dyDescent="0.5">
      <c r="A71" s="3"/>
      <c r="B71" s="18"/>
      <c r="C71" s="2" t="s">
        <v>45</v>
      </c>
      <c r="D71" s="135"/>
      <c r="E71" s="126">
        <v>10</v>
      </c>
      <c r="F71" s="72">
        <f t="shared" si="9"/>
        <v>0.63402777777777741</v>
      </c>
    </row>
    <row r="72" spans="1:9" s="5" customFormat="1" ht="10.050000000000001" customHeight="1" x14ac:dyDescent="0.5">
      <c r="A72" s="3"/>
      <c r="B72" s="18"/>
      <c r="C72" s="2"/>
      <c r="D72" s="135"/>
      <c r="E72" s="126"/>
      <c r="F72" s="72">
        <f t="shared" si="9"/>
        <v>0.64097222222222183</v>
      </c>
    </row>
    <row r="73" spans="1:9" ht="10.050000000000001" customHeight="1" x14ac:dyDescent="0.5">
      <c r="A73" s="8">
        <v>8</v>
      </c>
      <c r="B73" s="127"/>
      <c r="C73" s="128" t="s">
        <v>13</v>
      </c>
      <c r="D73" s="129"/>
      <c r="F73" s="72">
        <f t="shared" si="9"/>
        <v>0.64097222222222183</v>
      </c>
      <c r="I73" s="7"/>
    </row>
    <row r="74" spans="1:9" ht="10.050000000000001" customHeight="1" x14ac:dyDescent="0.5">
      <c r="A74" s="141">
        <f t="shared" ref="A74" si="14">A73+0.01</f>
        <v>8.01</v>
      </c>
      <c r="B74" s="4" t="s">
        <v>9</v>
      </c>
      <c r="C74" s="2" t="s">
        <v>35</v>
      </c>
      <c r="D74" s="13"/>
      <c r="E74" s="83"/>
      <c r="F74" s="72">
        <f t="shared" si="9"/>
        <v>0.64097222222222183</v>
      </c>
      <c r="I74" s="7"/>
    </row>
    <row r="75" spans="1:9" ht="10.050000000000001" customHeight="1" x14ac:dyDescent="0.5">
      <c r="A75" s="3">
        <f>A74+0.01</f>
        <v>8.02</v>
      </c>
      <c r="B75" s="4"/>
      <c r="C75" s="2" t="s">
        <v>33</v>
      </c>
      <c r="D75" s="13"/>
      <c r="E75" s="83">
        <v>0</v>
      </c>
      <c r="F75" s="72">
        <f t="shared" si="9"/>
        <v>0.64097222222222183</v>
      </c>
      <c r="I75" s="7"/>
    </row>
    <row r="76" spans="1:9" ht="10.050000000000001" customHeight="1" x14ac:dyDescent="0.5">
      <c r="A76" s="14">
        <f>A75+0.001</f>
        <v>8.020999999999999</v>
      </c>
      <c r="B76" s="4" t="s">
        <v>9</v>
      </c>
      <c r="C76" s="9" t="s">
        <v>46</v>
      </c>
      <c r="D76" s="94" t="s">
        <v>14</v>
      </c>
      <c r="E76" s="83">
        <v>3</v>
      </c>
      <c r="F76" s="72">
        <f t="shared" si="9"/>
        <v>0.64097222222222183</v>
      </c>
      <c r="I76" s="7"/>
    </row>
    <row r="77" spans="1:9" ht="10.050000000000001" customHeight="1" x14ac:dyDescent="0.5">
      <c r="A77" s="14">
        <f>A76+0.001</f>
        <v>8.0219999999999985</v>
      </c>
      <c r="B77" s="4" t="s">
        <v>9</v>
      </c>
      <c r="C77" s="9" t="s">
        <v>41</v>
      </c>
      <c r="D77" s="94" t="s">
        <v>40</v>
      </c>
      <c r="E77" s="83">
        <v>3</v>
      </c>
      <c r="F77" s="72">
        <f t="shared" si="9"/>
        <v>0.64305555555555516</v>
      </c>
      <c r="I77" s="7"/>
    </row>
    <row r="78" spans="1:9" ht="10.050000000000001" customHeight="1" x14ac:dyDescent="0.5">
      <c r="A78" s="14">
        <f>A77+0.001</f>
        <v>8.0229999999999979</v>
      </c>
      <c r="B78" s="4" t="s">
        <v>9</v>
      </c>
      <c r="C78" s="16" t="s">
        <v>42</v>
      </c>
      <c r="D78" s="95" t="s">
        <v>47</v>
      </c>
      <c r="E78" s="83">
        <v>3</v>
      </c>
      <c r="F78" s="72">
        <f t="shared" si="9"/>
        <v>0.64513888888888848</v>
      </c>
      <c r="I78" s="7"/>
    </row>
    <row r="79" spans="1:9" ht="10.050000000000001" customHeight="1" x14ac:dyDescent="0.5">
      <c r="A79" s="14">
        <f>A78+0.001</f>
        <v>8.0239999999999974</v>
      </c>
      <c r="B79" s="4" t="s">
        <v>9</v>
      </c>
      <c r="C79" s="16" t="s">
        <v>56</v>
      </c>
      <c r="D79" s="95" t="s">
        <v>16</v>
      </c>
      <c r="E79" s="83">
        <v>3</v>
      </c>
      <c r="F79" s="72">
        <f t="shared" si="9"/>
        <v>0.64722222222222181</v>
      </c>
      <c r="I79" s="7"/>
    </row>
    <row r="80" spans="1:9" s="137" customFormat="1" ht="10.050000000000001" customHeight="1" x14ac:dyDescent="0.5">
      <c r="A80" s="11">
        <f>A75+0.01</f>
        <v>8.0299999999999994</v>
      </c>
      <c r="B80" s="6"/>
      <c r="C80" s="51" t="s">
        <v>34</v>
      </c>
      <c r="D80" s="52"/>
      <c r="E80" s="90">
        <v>0</v>
      </c>
      <c r="F80" s="72">
        <f t="shared" si="9"/>
        <v>0.64930555555555514</v>
      </c>
      <c r="I80" s="138"/>
    </row>
    <row r="81" spans="1:9" s="137" customFormat="1" ht="10.050000000000001" customHeight="1" x14ac:dyDescent="0.5">
      <c r="A81" s="14">
        <f t="shared" ref="A81:A85" si="15">A80+0.001</f>
        <v>8.0309999999999988</v>
      </c>
      <c r="B81" s="6" t="s">
        <v>9</v>
      </c>
      <c r="C81" s="53" t="s">
        <v>36</v>
      </c>
      <c r="D81" s="96" t="s">
        <v>12</v>
      </c>
      <c r="E81" s="90">
        <v>0</v>
      </c>
      <c r="F81" s="72">
        <f t="shared" si="9"/>
        <v>0.64930555555555514</v>
      </c>
      <c r="I81" s="138"/>
    </row>
    <row r="82" spans="1:9" s="137" customFormat="1" ht="10.050000000000001" customHeight="1" x14ac:dyDescent="0.5">
      <c r="A82" s="14">
        <f t="shared" si="15"/>
        <v>8.0319999999999983</v>
      </c>
      <c r="B82" s="4" t="s">
        <v>9</v>
      </c>
      <c r="C82" s="53" t="s">
        <v>37</v>
      </c>
      <c r="D82" s="96" t="s">
        <v>29</v>
      </c>
      <c r="E82" s="91">
        <v>2</v>
      </c>
      <c r="F82" s="72">
        <f t="shared" si="9"/>
        <v>0.64930555555555514</v>
      </c>
      <c r="I82" s="138"/>
    </row>
    <row r="83" spans="1:9" ht="10.050000000000001" customHeight="1" x14ac:dyDescent="0.5">
      <c r="A83" s="14">
        <f t="shared" si="15"/>
        <v>8.0329999999999977</v>
      </c>
      <c r="B83" s="59" t="s">
        <v>9</v>
      </c>
      <c r="C83" s="62" t="s">
        <v>15</v>
      </c>
      <c r="D83" s="98" t="s">
        <v>11</v>
      </c>
      <c r="E83" s="92">
        <v>0</v>
      </c>
      <c r="F83" s="72">
        <f t="shared" si="9"/>
        <v>0.65069444444444402</v>
      </c>
    </row>
    <row r="84" spans="1:9" ht="10.050000000000001" customHeight="1" x14ac:dyDescent="0.5">
      <c r="A84" s="14">
        <f t="shared" si="15"/>
        <v>8.0339999999999971</v>
      </c>
      <c r="B84" s="56" t="s">
        <v>9</v>
      </c>
      <c r="C84" s="9" t="s">
        <v>21</v>
      </c>
      <c r="D84" s="94" t="s">
        <v>16</v>
      </c>
      <c r="E84" s="104">
        <v>0</v>
      </c>
      <c r="F84" s="72">
        <f t="shared" si="9"/>
        <v>0.65069444444444402</v>
      </c>
    </row>
    <row r="85" spans="1:9" ht="10.050000000000001" customHeight="1" x14ac:dyDescent="0.5">
      <c r="A85" s="54">
        <f t="shared" si="15"/>
        <v>8.0349999999999966</v>
      </c>
      <c r="B85" s="55" t="s">
        <v>18</v>
      </c>
      <c r="C85" s="57" t="s">
        <v>19</v>
      </c>
      <c r="D85" s="99" t="s">
        <v>16</v>
      </c>
      <c r="E85" s="105">
        <v>0</v>
      </c>
      <c r="F85" s="73">
        <f t="shared" si="9"/>
        <v>0.65069444444444402</v>
      </c>
    </row>
    <row r="86" spans="1:9" ht="46.15" customHeight="1" x14ac:dyDescent="0.5">
      <c r="A86" s="3">
        <f>A80+0.01</f>
        <v>8.0399999999999991</v>
      </c>
      <c r="B86" s="59" t="s">
        <v>9</v>
      </c>
      <c r="C86" s="60" t="s">
        <v>62</v>
      </c>
      <c r="D86" s="94" t="s">
        <v>11</v>
      </c>
      <c r="E86" s="82">
        <v>1</v>
      </c>
      <c r="F86" s="72">
        <f t="shared" si="9"/>
        <v>0.65069444444444402</v>
      </c>
    </row>
    <row r="87" spans="1:9" ht="10.050000000000001" customHeight="1" x14ac:dyDescent="0.5">
      <c r="A87" s="141">
        <f t="shared" ref="A87:A88" si="16">A86+0.01</f>
        <v>8.0499999999999989</v>
      </c>
      <c r="B87" s="6" t="s">
        <v>9</v>
      </c>
      <c r="C87" s="58" t="s">
        <v>61</v>
      </c>
      <c r="D87" s="94" t="s">
        <v>11</v>
      </c>
      <c r="E87" s="82">
        <v>5</v>
      </c>
      <c r="F87" s="72">
        <f t="shared" si="9"/>
        <v>0.65138888888888846</v>
      </c>
    </row>
    <row r="88" spans="1:9" ht="10.050000000000001" customHeight="1" x14ac:dyDescent="0.5">
      <c r="A88" s="141">
        <f t="shared" si="16"/>
        <v>8.0599999999999987</v>
      </c>
      <c r="B88" s="6" t="s">
        <v>9</v>
      </c>
      <c r="C88" s="58" t="s">
        <v>50</v>
      </c>
      <c r="D88" s="94" t="s">
        <v>16</v>
      </c>
      <c r="E88" s="82">
        <v>5</v>
      </c>
      <c r="F88" s="72">
        <f t="shared" si="9"/>
        <v>0.65486111111111067</v>
      </c>
    </row>
    <row r="89" spans="1:9" s="5" customFormat="1" ht="10.050000000000001" customHeight="1" x14ac:dyDescent="0.5">
      <c r="A89" s="3"/>
      <c r="B89" s="61"/>
      <c r="C89" s="58"/>
      <c r="D89" s="6"/>
      <c r="F89" s="72">
        <f t="shared" si="9"/>
        <v>0.65833333333333288</v>
      </c>
    </row>
    <row r="90" spans="1:9" ht="19.5" customHeight="1" x14ac:dyDescent="0.5">
      <c r="A90" s="63">
        <v>9</v>
      </c>
      <c r="B90" s="66"/>
      <c r="C90" s="67" t="s">
        <v>17</v>
      </c>
      <c r="D90" s="64" t="s">
        <v>6</v>
      </c>
      <c r="E90" s="93">
        <v>0</v>
      </c>
      <c r="F90" s="6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2021-11-14T22:12:01Z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