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406/"/>
    </mc:Choice>
  </mc:AlternateContent>
  <xr:revisionPtr revIDLastSave="15" documentId="8_{8C3513C2-5F34-4003-8596-44565373DD3B}" xr6:coauthVersionLast="46" xr6:coauthVersionMax="46" xr10:uidLastSave="{1A6DB50B-34C3-465A-9F4B-5670B1E821EC}"/>
  <bookViews>
    <workbookView xWindow="368" yWindow="368" windowWidth="16320" windowHeight="14707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17" i="1"/>
  <c r="A18" i="1" s="1"/>
  <c r="A19" i="1" s="1"/>
  <c r="A27" i="1" l="1"/>
  <c r="A28" i="1"/>
  <c r="A25" i="1" l="1"/>
  <c r="A23" i="1"/>
  <c r="A21" i="1"/>
  <c r="A14" i="1"/>
  <c r="A15" i="1" s="1"/>
  <c r="A16" i="1" s="1"/>
  <c r="A9" i="1"/>
  <c r="A10" i="1" s="1"/>
  <c r="A11" i="1" s="1"/>
  <c r="A12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4" i="1" s="1"/>
  <c r="F15" i="1" s="1"/>
  <c r="F16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<sst xmlns="http://schemas.openxmlformats.org/spreadsheetml/2006/main" count="94" uniqueCount="70">
  <si>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</si>
  <si>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</si>
  <si>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</si>
  <si>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</si>
  <si>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</si>
  <si>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</si>
  <si>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</si>
  <si>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</si>
  <si>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</si>
  <si>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</si>
  <si>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</si>
  <si>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</si>
  <si>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</si>
  <si>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</si>
  <si>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</si>
  <si>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</si>
  <si>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</si>
  <si>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</si>
  <si>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</si>
  <si>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</si>
  <si>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</si>
  <si>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</si>
  <si>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</si>
  <si>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</si>
  <si>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</si>
  <si>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</si>
  <si>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</si>
  <si>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</si>
  <si>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</si>
  <si>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</si>
  <si>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</si>
  <si>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</si>
  <si>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</si>
  <si>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</si>
  <si>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</si>
  <si>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</si>
  <si>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</si>
  <si>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</si>
  <si>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</si>
  <si>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</si>
  <si>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</si>
  <si>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</si>
  <si>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</si>
  <si>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</si>
  <si>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</si>
  <si>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</si>
  <si>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</si>
  <si>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Jay Holcomb</t>
  </si>
  <si>
    <t xml:space="preserve">Dorothy Stanley </t>
  </si>
  <si>
    <t>George Zimmerman</t>
  </si>
  <si>
    <t>D'Ambrosia</t>
  </si>
  <si>
    <t>Attendance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</si>
  <si>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</si>
  <si>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</si>
  <si>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</si>
  <si>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</si>
  <si>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</si>
  <si>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</si>
  <si>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</si>
  <si>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</si>
  <si>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6 Apr 2021</t>
  </si>
  <si>
    <t>Rules suspension - July 2021 Plenary
Motion: Move to approve the suspension of the rules as documented in https://mentor.ieee.org/802-ec/dcn/21/ec-21-0060-03-00EC-proposal-rules-suspension-jul-2021-plenary.docx
M: D'Ambrosia     S: Rosdahl</t>
  </si>
  <si>
    <t>Gilb</t>
  </si>
  <si>
    <t xml:space="preserve">Changes to WG P&amp;P </t>
  </si>
  <si>
    <t xml:space="preserve">Updates to Chair's Guidelines </t>
  </si>
  <si>
    <t>Pat Kinney</t>
  </si>
  <si>
    <t>Glenn Parsons</t>
  </si>
  <si>
    <t>R2</t>
  </si>
  <si>
    <t>Approve the following minutes
 Mar 18 IEEE 802 Mar 2021 Closing Meeting - https://mentor.ieee.org/802-ec/dcn/21/ec-21-0057-00-00EC-802-ec-mar-2021-closing-minutes.pdf
M: D'Ambrosia     S: Rosdahl</t>
  </si>
  <si>
    <t>Update - EC Action Item Summary
See https://mentor.ieee.org/802-ec/dcn/19/ec-19-0085-42-00EC-ec-action-items-ongoing.pdf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</si>
</sst>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 wrapText="1" indent="2"/>
    </xf>
    <xf numFmtId="2" fontId="14" fillId="4" borderId="1" xfId="0" applyNumberFormat="1" applyFont="1" applyFill="1" applyBorder="1" applyAlignment="1">
      <alignment horizontal="left" vertical="top"/>
    </xf>
    <xf numFmtId="2" fontId="6" fillId="4" borderId="1" xfId="0" applyNumberFormat="1" applyFont="1" applyFill="1" applyBorder="1" applyAlignment="1" applyProtection="1">
      <alignment horizontal="left" vertical="top" wrapText="1"/>
    </xf>
    <xf numFmtId="165" fontId="14" fillId="4" borderId="1" xfId="0" applyNumberFormat="1" applyFont="1" applyFill="1" applyBorder="1" applyAlignment="1">
      <alignment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4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7" zoomScale="140" zoomScaleNormal="140" zoomScaleSheetLayoutView="110" workbookViewId="0">
      <selection activeCell="C48" sqref="C48"/>
    </sheetView>
  </sheetViews>
  <sheetFormatPr defaultColWidth="8.86328125" defaultRowHeight="12.75" x14ac:dyDescent="0.45"/>
  <cols>
    <col min="1" max="1" width="4.59765625" style="56" customWidth="1"/>
    <col min="2" max="2" width="7.7304687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67</v>
      </c>
      <c r="B1" s="50"/>
      <c r="C1" s="51" t="s">
        <v>39</v>
      </c>
      <c r="D1" s="52"/>
      <c r="E1" s="53"/>
      <c r="F1" s="54"/>
    </row>
    <row r="2" spans="1:9" x14ac:dyDescent="0.45">
      <c r="A2" s="57"/>
      <c r="B2" s="112"/>
      <c r="C2" s="58" t="s">
        <v>60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7"/>
      <c r="B7" s="108"/>
      <c r="C7" s="109"/>
      <c r="D7" s="109"/>
      <c r="E7" s="85"/>
      <c r="F7" s="110"/>
      <c r="G7" s="111"/>
    </row>
    <row r="8" spans="1:9" x14ac:dyDescent="0.45">
      <c r="A8" s="115">
        <f>1</f>
        <v>1</v>
      </c>
      <c r="B8" s="105"/>
      <c r="C8" s="81" t="s">
        <v>6</v>
      </c>
      <c r="D8" s="81" t="s">
        <v>1</v>
      </c>
      <c r="E8" s="60">
        <v>5</v>
      </c>
      <c r="F8" s="106">
        <f>TIME(15,0,0)</f>
        <v>0.625</v>
      </c>
    </row>
    <row r="9" spans="1:9" x14ac:dyDescent="0.45">
      <c r="A9" s="115">
        <f>2</f>
        <v>2</v>
      </c>
      <c r="B9" s="105" t="s">
        <v>7</v>
      </c>
      <c r="C9" s="81" t="s">
        <v>33</v>
      </c>
      <c r="D9" s="81" t="s">
        <v>1</v>
      </c>
      <c r="E9" s="60">
        <v>5</v>
      </c>
      <c r="F9" s="106">
        <f t="shared" ref="F9:F27" si="0">F8+TIME(0,E8,0)</f>
        <v>0.62847222222222221</v>
      </c>
      <c r="G9" s="135"/>
      <c r="H9" s="136"/>
      <c r="I9" s="136"/>
    </row>
    <row r="10" spans="1:9" ht="25.5" x14ac:dyDescent="0.45">
      <c r="A10" s="129">
        <f t="shared" ref="A10:A12" si="1">A9+0.01</f>
        <v>2.0099999999999998</v>
      </c>
      <c r="B10" s="120" t="s">
        <v>8</v>
      </c>
      <c r="C10" s="134" t="s">
        <v>56</v>
      </c>
      <c r="D10" s="130" t="s">
        <v>1</v>
      </c>
      <c r="E10" s="127">
        <v>0</v>
      </c>
      <c r="F10" s="131">
        <f t="shared" si="0"/>
        <v>0.63194444444444442</v>
      </c>
      <c r="G10" s="88"/>
      <c r="H10" s="55"/>
      <c r="I10" s="55"/>
    </row>
    <row r="11" spans="1:9" s="90" customFormat="1" ht="69.400000000000006" customHeight="1" x14ac:dyDescent="0.45">
      <c r="A11" s="116">
        <f t="shared" si="1"/>
        <v>2.0199999999999996</v>
      </c>
      <c r="B11" s="132" t="s">
        <v>57</v>
      </c>
      <c r="C11" s="133" t="s">
        <v>68</v>
      </c>
      <c r="D11" s="117" t="s">
        <v>50</v>
      </c>
      <c r="E11" s="126">
        <v>0</v>
      </c>
      <c r="F11" s="118">
        <f t="shared" si="0"/>
        <v>0.63194444444444442</v>
      </c>
      <c r="G11" s="113"/>
      <c r="H11" s="111"/>
      <c r="I11" s="111"/>
    </row>
    <row r="12" spans="1:9" s="90" customFormat="1" ht="71.25" customHeight="1" x14ac:dyDescent="0.45">
      <c r="A12" s="129">
        <f t="shared" si="1"/>
        <v>2.0299999999999994</v>
      </c>
      <c r="B12" s="137" t="s">
        <v>7</v>
      </c>
      <c r="C12" s="134" t="s">
        <v>61</v>
      </c>
      <c r="D12" s="122" t="s">
        <v>50</v>
      </c>
      <c r="E12" s="127">
        <v>10</v>
      </c>
      <c r="F12" s="131">
        <f t="shared" si="0"/>
        <v>0.63194444444444442</v>
      </c>
      <c r="G12" s="113"/>
      <c r="H12" s="111"/>
      <c r="I12" s="111"/>
    </row>
    <row r="13" spans="1:9" s="90" customFormat="1" x14ac:dyDescent="0.45">
      <c r="A13" s="119"/>
      <c r="B13" s="120"/>
      <c r="C13" s="121"/>
      <c r="D13" s="122"/>
      <c r="E13" s="127"/>
      <c r="F13" s="123"/>
      <c r="G13" s="113"/>
      <c r="H13" s="111"/>
      <c r="I13" s="111"/>
    </row>
    <row r="14" spans="1:9" x14ac:dyDescent="0.45">
      <c r="A14" s="115">
        <f>3</f>
        <v>3</v>
      </c>
      <c r="B14" s="80" t="s">
        <v>8</v>
      </c>
      <c r="C14" s="81" t="s">
        <v>9</v>
      </c>
      <c r="D14" s="81" t="s">
        <v>1</v>
      </c>
      <c r="E14" s="60">
        <v>10</v>
      </c>
      <c r="F14" s="106">
        <f>F12+TIME(0,E12,0)</f>
        <v>0.63888888888888884</v>
      </c>
    </row>
    <row r="15" spans="1:9" x14ac:dyDescent="0.45">
      <c r="A15" s="124">
        <f t="shared" ref="A15:A19" si="2">A14+0.01</f>
        <v>3.01</v>
      </c>
      <c r="B15" s="80" t="s">
        <v>8</v>
      </c>
      <c r="C15" s="81" t="s">
        <v>53</v>
      </c>
      <c r="D15" s="81" t="s">
        <v>0</v>
      </c>
      <c r="E15" s="60">
        <v>5</v>
      </c>
      <c r="F15" s="106">
        <f t="shared" si="0"/>
        <v>0.64583333333333326</v>
      </c>
      <c r="G15" s="114"/>
    </row>
    <row r="16" spans="1:9" x14ac:dyDescent="0.45">
      <c r="A16" s="124">
        <f t="shared" si="2"/>
        <v>3.0199999999999996</v>
      </c>
      <c r="B16" s="80" t="s">
        <v>8</v>
      </c>
      <c r="C16" s="81" t="s">
        <v>58</v>
      </c>
      <c r="D16" s="81" t="s">
        <v>59</v>
      </c>
      <c r="E16" s="60">
        <v>1</v>
      </c>
      <c r="F16" s="106">
        <f t="shared" si="0"/>
        <v>0.64930555555555547</v>
      </c>
      <c r="G16" s="114"/>
    </row>
    <row r="17" spans="1:10" x14ac:dyDescent="0.45">
      <c r="A17" s="124">
        <f t="shared" si="2"/>
        <v>3.0299999999999994</v>
      </c>
      <c r="B17" s="80" t="s">
        <v>52</v>
      </c>
      <c r="C17" s="81" t="s">
        <v>63</v>
      </c>
      <c r="D17" s="81" t="s">
        <v>62</v>
      </c>
      <c r="E17" s="60">
        <v>10</v>
      </c>
      <c r="F17" s="106">
        <f t="shared" si="0"/>
        <v>0.64999999999999991</v>
      </c>
      <c r="G17" s="128"/>
    </row>
    <row r="18" spans="1:10" x14ac:dyDescent="0.45">
      <c r="A18" s="124">
        <f t="shared" si="2"/>
        <v>3.0399999999999991</v>
      </c>
      <c r="B18" s="80" t="s">
        <v>7</v>
      </c>
      <c r="C18" s="81" t="s">
        <v>64</v>
      </c>
      <c r="D18" s="81" t="s">
        <v>62</v>
      </c>
      <c r="E18" s="60">
        <v>10</v>
      </c>
      <c r="F18" s="106">
        <f t="shared" si="0"/>
        <v>0.65694444444444433</v>
      </c>
      <c r="G18" s="128"/>
    </row>
    <row r="19" spans="1:10" ht="38.25" x14ac:dyDescent="0.45">
      <c r="A19" s="124">
        <f t="shared" si="2"/>
        <v>3.0499999999999989</v>
      </c>
      <c r="B19" s="80" t="s">
        <v>52</v>
      </c>
      <c r="C19" s="81" t="s">
        <v>69</v>
      </c>
      <c r="D19" s="81" t="s">
        <v>50</v>
      </c>
      <c r="E19" s="60">
        <v>10</v>
      </c>
      <c r="F19" s="106">
        <f t="shared" si="0"/>
        <v>0.66388888888888875</v>
      </c>
    </row>
    <row r="20" spans="1:10" x14ac:dyDescent="0.45">
      <c r="A20" s="79"/>
      <c r="B20" s="80"/>
      <c r="C20" s="81"/>
      <c r="D20" s="81"/>
      <c r="E20" s="60"/>
      <c r="F20" s="106">
        <f t="shared" si="0"/>
        <v>0.67083333333333317</v>
      </c>
    </row>
    <row r="21" spans="1:10" x14ac:dyDescent="0.45">
      <c r="A21" s="115">
        <f>4</f>
        <v>4</v>
      </c>
      <c r="B21" s="80"/>
      <c r="C21" s="86" t="s">
        <v>54</v>
      </c>
      <c r="D21" s="81"/>
      <c r="E21" s="60"/>
      <c r="F21" s="106">
        <f t="shared" si="0"/>
        <v>0.67083333333333317</v>
      </c>
    </row>
    <row r="22" spans="1:10" x14ac:dyDescent="0.45">
      <c r="A22" s="82"/>
      <c r="B22" s="80"/>
      <c r="C22" s="84"/>
      <c r="D22" s="81"/>
      <c r="E22" s="85"/>
      <c r="F22" s="106">
        <f t="shared" si="0"/>
        <v>0.67083333333333317</v>
      </c>
    </row>
    <row r="23" spans="1:10" s="91" customFormat="1" x14ac:dyDescent="0.45">
      <c r="A23" s="115">
        <f>5</f>
        <v>5</v>
      </c>
      <c r="B23" s="80"/>
      <c r="C23" s="83" t="s">
        <v>40</v>
      </c>
      <c r="D23" s="81"/>
      <c r="E23" s="60"/>
      <c r="F23" s="106">
        <f t="shared" si="0"/>
        <v>0.67083333333333317</v>
      </c>
      <c r="G23" s="89"/>
      <c r="H23" s="87"/>
      <c r="I23" s="89"/>
      <c r="J23" s="89"/>
    </row>
    <row r="24" spans="1:10" x14ac:dyDescent="0.45">
      <c r="A24" s="82"/>
      <c r="B24" s="80"/>
      <c r="C24" s="81"/>
      <c r="D24" s="81"/>
      <c r="E24" s="60"/>
      <c r="F24" s="106">
        <f t="shared" si="0"/>
        <v>0.67083333333333317</v>
      </c>
      <c r="G24" s="89"/>
      <c r="H24" s="89"/>
      <c r="I24" s="89"/>
      <c r="J24" s="89"/>
    </row>
    <row r="25" spans="1:10" x14ac:dyDescent="0.45">
      <c r="A25" s="115">
        <f>6</f>
        <v>6</v>
      </c>
      <c r="B25" s="80"/>
      <c r="C25" s="83" t="s">
        <v>55</v>
      </c>
      <c r="D25" s="81"/>
      <c r="E25" s="60"/>
      <c r="F25" s="106">
        <f t="shared" si="0"/>
        <v>0.67083333333333317</v>
      </c>
      <c r="G25" s="89"/>
      <c r="H25" s="89"/>
      <c r="I25" s="89"/>
      <c r="J25" s="89"/>
    </row>
    <row r="26" spans="1:10" x14ac:dyDescent="0.35">
      <c r="A26" s="79"/>
      <c r="B26" s="80"/>
      <c r="C26" s="92"/>
      <c r="D26" s="93"/>
      <c r="E26" s="94"/>
      <c r="F26" s="106">
        <f t="shared" si="0"/>
        <v>0.67083333333333317</v>
      </c>
      <c r="G26" s="89"/>
      <c r="H26" s="89"/>
      <c r="I26" s="89"/>
      <c r="J26" s="89"/>
    </row>
    <row r="27" spans="1:10" ht="25.5" x14ac:dyDescent="0.45">
      <c r="A27" s="115">
        <f>9</f>
        <v>9</v>
      </c>
      <c r="B27" s="80"/>
      <c r="C27" s="95" t="s">
        <v>31</v>
      </c>
      <c r="D27" s="81" t="s">
        <v>32</v>
      </c>
      <c r="E27" s="96">
        <v>5</v>
      </c>
      <c r="F27" s="106">
        <f t="shared" si="0"/>
        <v>0.67083333333333317</v>
      </c>
      <c r="G27" s="89"/>
      <c r="H27" s="89"/>
      <c r="I27" s="89"/>
      <c r="J27" s="89"/>
    </row>
    <row r="28" spans="1:10" ht="14.45" customHeight="1" thickBot="1" x14ac:dyDescent="0.5">
      <c r="A28" s="125">
        <f>10</f>
        <v>10</v>
      </c>
      <c r="B28" s="97" t="s">
        <v>7</v>
      </c>
      <c r="C28" s="98" t="s">
        <v>34</v>
      </c>
      <c r="D28" s="99" t="s">
        <v>1</v>
      </c>
      <c r="E28" s="100"/>
      <c r="F28" s="101">
        <v>0.70833333333333337</v>
      </c>
      <c r="G28" s="102"/>
      <c r="H28" s="89"/>
    </row>
    <row r="32" spans="1:10" x14ac:dyDescent="0.45">
      <c r="C32" s="104"/>
    </row>
    <row r="33" spans="3:3" x14ac:dyDescent="0.45">
      <c r="C33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22" sqref="C2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51</v>
      </c>
      <c r="F2" s="19"/>
      <c r="G2" s="21" t="s">
        <v>45</v>
      </c>
      <c r="H2" s="22" t="s">
        <v>43</v>
      </c>
      <c r="I2" s="23" t="s">
        <v>46</v>
      </c>
    </row>
    <row r="3" spans="1:9" x14ac:dyDescent="0.45">
      <c r="A3">
        <v>1</v>
      </c>
      <c r="B3" s="17" t="s">
        <v>13</v>
      </c>
      <c r="C3" s="18" t="s">
        <v>41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49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66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48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65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47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44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38</v>
      </c>
      <c r="H16" s="11" t="s">
        <v>38</v>
      </c>
      <c r="I16" s="29" t="s">
        <v>38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/>
      <c r="C18" s="4"/>
      <c r="D18" s="36"/>
      <c r="E18" s="48"/>
      <c r="F18" s="37"/>
      <c r="G18" s="28" t="s">
        <v>38</v>
      </c>
      <c r="H18" s="11" t="s">
        <v>38</v>
      </c>
      <c r="I18" s="29" t="s">
        <v>38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35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36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37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s="14" t="s">
        <v>42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2021-04-06T16:20:04Z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