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45" documentId="8_{14614CD6-28A9-44CE-B72F-44BABF35243D}" xr6:coauthVersionLast="46" xr6:coauthVersionMax="46" xr10:uidLastSave="{C3536083-073F-47A9-9A65-E9DFCC304363}"/>
  <bookViews>
    <workbookView xWindow="-35970" yWindow="6795" windowWidth="17895" windowHeight="22545" xr2:uid="{00000000-000D-0000-FFFF-FFFF00000000}"/>
  </bookViews>
  <sheets>
    <sheet name="EC_Closing_Agenda" sheetId="1" r:id="rId1"/>
  </sheets>
  <definedNames>
    <definedName name="_xlnm.Print_Area" localSheetId="0">EC_Closing_Agenda!$A$1:$F$101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" i="1" l="1"/>
  <c r="F97" i="1"/>
  <c r="F8" i="1"/>
  <c r="F9" i="1" l="1"/>
  <c r="A24" i="1"/>
  <c r="A25" i="1" s="1"/>
  <c r="A26" i="1" s="1"/>
  <c r="A27" i="1" s="1"/>
  <c r="A40" i="1"/>
  <c r="A41" i="1" s="1"/>
  <c r="A42" i="1" s="1"/>
  <c r="A78" i="1"/>
  <c r="A80" i="1" s="1"/>
  <c r="A81" i="1" s="1"/>
  <c r="A55" i="1"/>
  <c r="A56" i="1" s="1"/>
  <c r="A57" i="1" s="1"/>
  <c r="A58" i="1" s="1"/>
  <c r="A15" i="1"/>
  <c r="A16" i="1" s="1"/>
  <c r="A17" i="1" s="1"/>
  <c r="A18" i="1" s="1"/>
  <c r="A19" i="1" s="1"/>
  <c r="A20" i="1" s="1"/>
  <c r="A21" i="1" s="1"/>
  <c r="A13" i="1"/>
  <c r="A9" i="1"/>
  <c r="A10" i="1" s="1"/>
  <c r="A11" i="1" s="1"/>
  <c r="A8" i="1"/>
  <c r="A66" i="1" l="1"/>
  <c r="A67" i="1" s="1"/>
  <c r="A59" i="1"/>
  <c r="A60" i="1" s="1"/>
  <c r="A61" i="1" s="1"/>
  <c r="A62" i="1" s="1"/>
  <c r="A63" i="1" s="1"/>
  <c r="A64" i="1" s="1"/>
  <c r="A65" i="1" s="1"/>
  <c r="A45" i="1"/>
  <c r="A46" i="1" s="1"/>
  <c r="A43" i="1"/>
  <c r="A44" i="1" s="1"/>
  <c r="F10" i="1"/>
  <c r="A28" i="1"/>
  <c r="A29" i="1" s="1"/>
  <c r="A79" i="1"/>
  <c r="A86" i="1"/>
  <c r="A92" i="1" s="1"/>
  <c r="A82" i="1"/>
  <c r="A83" i="1" s="1"/>
  <c r="A84" i="1" s="1"/>
  <c r="A85" i="1" s="1"/>
  <c r="A69" i="1" l="1"/>
  <c r="A71" i="1" s="1"/>
  <c r="A72" i="1" s="1"/>
  <c r="A73" i="1" s="1"/>
  <c r="A32" i="1"/>
  <c r="A33" i="1" s="1"/>
  <c r="A34" i="1" s="1"/>
  <c r="A30" i="1"/>
  <c r="A31" i="1" s="1"/>
  <c r="A51" i="1"/>
  <c r="A52" i="1" s="1"/>
  <c r="A47" i="1"/>
  <c r="A48" i="1" s="1"/>
  <c r="A49" i="1" s="1"/>
  <c r="A50" i="1" s="1"/>
  <c r="F11" i="1"/>
  <c r="F12" i="1" s="1"/>
  <c r="F13" i="1" s="1"/>
  <c r="F14" i="1" s="1"/>
  <c r="F15" i="1" s="1"/>
  <c r="F16" i="1" s="1"/>
  <c r="F17" i="1" s="1"/>
  <c r="F18" i="1" s="1"/>
  <c r="A93" i="1"/>
  <c r="A94" i="1" s="1"/>
  <c r="A95" i="1" s="1"/>
  <c r="A87" i="1"/>
  <c r="A88" i="1" s="1"/>
  <c r="A70" i="1" l="1"/>
  <c r="A35" i="1"/>
  <c r="A36" i="1" s="1"/>
  <c r="A37" i="1" s="1"/>
  <c r="F19" i="1"/>
  <c r="F20" i="1" s="1"/>
  <c r="A89" i="1"/>
  <c r="A90" i="1" s="1"/>
  <c r="A91" i="1" s="1"/>
  <c r="F21" i="1" l="1"/>
  <c r="F22" i="1" s="1"/>
  <c r="F23" i="1" s="1"/>
  <c r="F24" i="1" s="1"/>
  <c r="F25" i="1" s="1"/>
  <c r="F26" i="1" l="1"/>
  <c r="F27" i="1" s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68" i="1"/>
</calcChain>
</file>

<file path=xl/sharedStrings.xml><?xml version="1.0" encoding="utf-8"?>
<sst xmlns="http://schemas.openxmlformats.org/spreadsheetml/2006/main" count="209" uniqueCount="99">
  <si>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</si>
  <si>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</si>
  <si>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</si>
  <si>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</si>
  <si>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</si>
  <si>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</si>
  <si>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</si>
  <si>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</si>
  <si>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</si>
  <si>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</si>
  <si>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</si>
  <si>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</si>
  <si>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</si>
  <si>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</si>
  <si>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</si>
  <si>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</si>
  <si>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</si>
  <si>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</si>
  <si>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</si>
  <si>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</si>
  <si>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</si>
  <si>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</si>
  <si>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</si>
  <si>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</si>
  <si>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</si>
  <si>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</si>
  <si>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</si>
  <si>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</si>
  <si>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</si>
  <si>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</si>
  <si>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</si>
  <si>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</si>
  <si>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</si>
  <si>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</si>
  <si>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</si>
  <si>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</si>
  <si>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</si>
  <si>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</si>
  <si>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</si>
  <si>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</si>
  <si>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</si>
  <si>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</si>
  <si>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</si>
  <si>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</si>
  <si>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</si>
  <si>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</si>
  <si>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</si>
  <si>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</si>
  <si>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</si>
  <si>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</si>
  <si>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</si>
  <si>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</si>
  <si>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</si>
  <si>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</si>
  <si>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</si>
  <si>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</si>
  <si>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</si>
  <si>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</si>
  <si>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</si>
  <si>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</si>
  <si>
    <t>1st SG Rechartering - IEEE 802.3 Beyond 400 Gb/s Study Group</t>
  </si>
  <si>
    <t>Study Group Formation - IEEE 802.15.6 - Enhanced dependability</t>
  </si>
  <si>
    <t xml:space="preserve">Study Group Formation - Narrow Band (NB) devices </t>
  </si>
  <si>
    <t>Confirmation of IEEE 802.15 Officers</t>
  </si>
  <si>
    <t>Confirmation of IEEE 802.18 Vice-chairs</t>
  </si>
  <si>
    <t>AGENDA  -  IEEE 802 LMSC EXECUTIVE COMMITTEE MEETING
IEEE 802 LMSC 126th Plenary Session</t>
  </si>
  <si>
    <t>Thursday 6:00 pm – 10:00 pm UTC (2:00 pm to 6:00 pm ET)
18 Mar 2021</t>
  </si>
  <si>
    <t>DT</t>
  </si>
  <si>
    <t>Rules Suspension - July 2021 Plenary</t>
  </si>
  <si>
    <t>Joint Development MOU with SAE</t>
  </si>
  <si>
    <t>Study Group Formation - IEEE 802.15.4 - Enhanced Ultra Wide-Band (UWB) Physical Layers (PHYs) and Associated MAC Enhancements</t>
  </si>
  <si>
    <t>Study Group Formation - Ultra-Wide-Band (UWB) devices</t>
  </si>
  <si>
    <t>To Revcom: P802.15.4y - SECN</t>
  </si>
  <si>
    <t>To Revcom: P802.15.9rev1 - Transport of Key Management Protocol (KMP) Datagrams</t>
  </si>
  <si>
    <t>Motion to approve Mar 2021 EC Opening Meeting Minutes
https://mentor.ieee.org/802-ec/dcn/21/ec-21-0056-00-00EC-802-ec-mar-2021-opening-minutes.pdf
M: D'Ambrosia     S: Rosdahl</t>
  </si>
  <si>
    <t>Study Group Formation - IEEE 802.3 Enhancements to point-to-point Single Pair Ethernet Study Group</t>
  </si>
  <si>
    <t>ME*</t>
  </si>
  <si>
    <t>Confirmation of IEEE 802.3 Liaison Officer Appointment
Motion: Confirm the appointment of Marek Hajduczenia to serve as principal IEEE 802.3 organisational representatives to NFPA 70 Code Making Panels (CMP) 16
M: Law     S: D'Ambrosia</t>
  </si>
  <si>
    <t>to ISO/IEC JTC1/SC6 for adoption: IEEE 802.3 standards 
Motion: Approve submission of IEEE Std 802.3cr-2021 and IEEE Std 802.3cu-2021 to ISO/IEC JTC/SC6 for adoption under the PSDO agreement
M: Law     S: D'Ambrosia</t>
  </si>
  <si>
    <t xml:space="preserve">To ITU-R WP 5A: Submission on THz communications. </t>
  </si>
  <si>
    <t>R4</t>
  </si>
  <si>
    <t>To ISO/IECJTC1/SC6 for adoption: IEEE Std 802.11-2020
Motion: Approve submission on IEEE Std 802.11-2020 to ISO/IEC JTC1/SC6 for adoption under the PSDO agreement.
M: Stanley     S:Rosdahl</t>
  </si>
  <si>
    <t>To RevCom (conditional): IEEE P802.3ct - 100 Gb/s over DWDM Systems
Motion: Conditionally approve sending IEEE P802.3ct to RevCom.
Confirm the CSD for IEEE P802.3ct in &lt;https://ieee802.org/3/ct/ProjDoc/ec-18-0249-01-ACSD-p802-3ct.pdf&gt;.
M: Law     S: D'Ambrosia</t>
  </si>
  <si>
    <t>To Nescom - P802.1Qdq : Shaper Parameter Settings for Bursty Traffic requiring Bounded Latency
Motion: Approve forwarding P802.1Qdq PAR documentation in
https://www.ieee802.org/1/files/public/docs2021/dq-PAR-0321-v01.pdf to NesCom
Approve CSD documentation in https://www.ieee802.org/1/files/public/docs2021/dq-CSD-0321-v01.pdf 
M: Parsons     S: Marks</t>
  </si>
  <si>
    <t>To NesCom- P802.1ASdr: Inclusive Terminology
Motion: Approve forwarding P802.1ASdr PAR documentation in 
https://www.ieee802.org/1/files/public/docs2021/dr-PAR-0321-v01.pdf to NesCom
Approve CSD documentation in https://www.ieee802.org/1/files/public/docs2021/dr-CSD-0321-v01.pdf 
M: Parsons     S:  Marks</t>
  </si>
  <si>
    <t xml:space="preserve">To SA Ballot (conditional) - 802.1ABcu 
Motion - Conditionally approve sending P802.1ABcu D2.0 to Standards Association ballot
Confirm the CSD for P802.1ABcu in https://mentor.ieee.org/802-ec/dcn/17/ec-17-0158-00-ACSD-802-1abcu.pdf  
M: Parsons     S: Marks
</t>
  </si>
  <si>
    <t>ICAID Extension - Nendica
Motion - Approve endorsing the extension of the Nendica ICAID through September 2021 and for Nendica to develop, by the July 2021 IEEE 802 Plenary, a proposal for follow-up activity.
M: Parsons     S: Roger Marks</t>
  </si>
  <si>
    <t>SC6 information - IEEE 802.1ABcu
Motion - Approve submission of the following draft to ISO/IEC JTC1/SC6 for information under the PSDO agreement, once the SA Ballot starts:   IEEE 802.1ABcu
M: Parsons     S: Marks</t>
  </si>
  <si>
    <t>ITU-T SG15
Motion - Approve https://www.ieee802.org/1/files/public/docs2021/liaison-response-itu-t-sg15-otnt-swp-0321-v02.pdf as communication to ITU-T SG15 on OTNT Standardization workplan, granting the IEEE 802.1 WG chair (or his delegate) editorial license.
M: Parsons     S: Marks</t>
  </si>
  <si>
    <t>SC6 comment responses - IEEE 802.1X-2020 
Motion - Approve liaison of the following comment responses to ISO/IEC JTC1/SC6 under the PSDO agreement:
IEEE 802.1X-2020 
https://www.ieee802.org/1/files/public/docs2021/maint-randall-SC6CommentResponse1X-0121-v01.pdf 
M: Parsons     S: Marks</t>
  </si>
  <si>
    <t xml:space="preserve">For info:  802.1 communication to IEC SC65C/WG15: http://www.ieee802.org/1/files/public/docs2021/liaison-response-IEC-TC65-SC65C-WG15-0321-v01.pdf </t>
  </si>
  <si>
    <t xml:space="preserve">For info:  802.1 communication to WBA: https://www.ieee802.org/1/files/public/docs2021/liaison-WBAOpenRoaming-SecDevOnboard-0321-v03.pdf
</t>
  </si>
  <si>
    <t xml:space="preserve">For info:  802.1 communication to IEC SC65C: https://www.ieee802.org/1/files/public/docs2021/liaison-iecsc65c-8021D-withdrawal-0321-v03.pdf  </t>
  </si>
  <si>
    <t>Executive Committee Study Groups, WG Study Groups, and TAGs</t>
  </si>
  <si>
    <t>For info:  802.1 communication to IEEE 1588: https://www.ieee802.org/1/files/public/docs2021/liaison-ieee1588-terminology-0321-v05.pdf</t>
  </si>
  <si>
    <t>To RevCom: IEEE P802.3cv -Power over Ethernet (Maintenance #15) 
Motion: Conditionally approve sending IEEE P802.3cv draft 3.1 to RevCom.
M: Law     S: D'Ambrosia</t>
  </si>
  <si>
    <t>To RevCom (conditional): IEEE P802.3cp Bidirectional 10 Gb/s, 25 Gb/s, and 50 Gb/s Optical Access PHYs 
Motion: Conditionally approve sending IEEE P802.3cp to RevCom.
Confirm the CSD for IEEE P802.3cp in &lt;https://mentor.ieee.org/802-ec/dcn/18/ec-18-0245-00-ACSD-p802-3cp.pdf&gt;
M: Law     S: D'Ambrosia</t>
  </si>
  <si>
    <t>ME: IEEE 802.3 liaison letter and contribution to ITU-T SG5</t>
  </si>
  <si>
    <t>IEEE Standards Board, SA Ballot Items, and  Industry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</si>
</sst>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0" borderId="11" xfId="0" applyNumberFormat="1" applyFont="1" applyBorder="1" applyAlignment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2" fillId="20" borderId="11" xfId="0" applyNumberFormat="1" applyFont="1" applyFill="1" applyBorder="1" applyAlignment="1" applyProtection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vertical="top"/>
    </xf>
    <xf numFmtId="164" fontId="20" fillId="0" borderId="13" xfId="0" applyFont="1" applyFill="1" applyBorder="1" applyAlignment="1" applyProtection="1">
      <alignment vertical="top" wrapText="1"/>
    </xf>
    <xf numFmtId="164" fontId="20" fillId="0" borderId="13" xfId="0" applyFont="1" applyFill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22" fillId="19" borderId="11" xfId="0" applyFont="1" applyFill="1" applyBorder="1" applyAlignment="1">
      <alignment vertical="top"/>
    </xf>
    <xf numFmtId="164" fontId="28" fillId="19" borderId="11" xfId="0" applyFont="1" applyFill="1" applyBorder="1" applyAlignment="1" applyProtection="1">
      <alignment horizontal="left" vertical="top" wrapText="1" indent="1"/>
    </xf>
    <xf numFmtId="164" fontId="28" fillId="19" borderId="11" xfId="0" applyFont="1" applyFill="1" applyBorder="1" applyAlignment="1" applyProtection="1">
      <alignment vertical="top"/>
    </xf>
    <xf numFmtId="1" fontId="28" fillId="19" borderId="11" xfId="0" applyNumberFormat="1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164" fontId="30" fillId="0" borderId="11" xfId="0" applyFont="1" applyBorder="1" applyAlignment="1">
      <alignment vertical="top" wrapText="1"/>
    </xf>
    <xf numFmtId="164" fontId="30" fillId="0" borderId="11" xfId="0" applyFont="1" applyBorder="1" applyAlignment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66" fontId="24" fillId="19" borderId="11" xfId="0" applyNumberFormat="1" applyFont="1" applyFill="1" applyBorder="1" applyAlignment="1" applyProtection="1">
      <alignment horizontal="left" vertical="top"/>
    </xf>
    <xf numFmtId="2" fontId="24" fillId="19" borderId="11" xfId="0" applyNumberFormat="1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 wrapText="1"/>
    </xf>
    <xf numFmtId="164" fontId="22" fillId="19" borderId="0" xfId="0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164" fontId="22" fillId="20" borderId="11" xfId="0" applyFont="1" applyFill="1" applyBorder="1" applyAlignment="1">
      <alignment horizontal="left" vertical="top" wrapText="1" indent="1"/>
    </xf>
    <xf numFmtId="164" fontId="22" fillId="20" borderId="11" xfId="0" applyFont="1" applyFill="1" applyBorder="1" applyAlignment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>
      <alignment horizontal="left" vertical="top"/>
    </xf>
    <xf numFmtId="164" fontId="22" fillId="20" borderId="13" xfId="0" applyFont="1" applyFill="1" applyBorder="1" applyAlignment="1" applyProtection="1">
      <alignment horizontal="left" vertical="top" wrapText="1" indent="1"/>
    </xf>
    <xf numFmtId="164" fontId="21" fillId="20" borderId="0" xfId="0" applyFont="1" applyFill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7"/>
  <sheetViews>
    <sheetView tabSelected="1" topLeftCell="A76" zoomScale="160" zoomScaleNormal="160" workbookViewId="0">
      <selection activeCell="C27" sqref="C27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05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1" t="s">
        <v>80</v>
      </c>
      <c r="B1" s="32"/>
      <c r="C1" s="33" t="s">
        <v>65</v>
      </c>
      <c r="D1" s="32"/>
      <c r="E1" s="85"/>
      <c r="F1" s="32"/>
    </row>
    <row r="2" spans="1:254" ht="24" customHeight="1" x14ac:dyDescent="0.5">
      <c r="A2" s="34"/>
      <c r="B2" s="32"/>
      <c r="C2" s="33" t="s">
        <v>66</v>
      </c>
      <c r="D2" s="32"/>
      <c r="E2" s="85"/>
      <c r="F2" s="32"/>
    </row>
    <row r="3" spans="1:254" ht="19.5" customHeight="1" x14ac:dyDescent="0.5">
      <c r="A3" s="34"/>
      <c r="B3" s="32"/>
      <c r="C3" s="35"/>
      <c r="D3" s="32"/>
      <c r="E3" s="85"/>
      <c r="F3" s="32"/>
    </row>
    <row r="4" spans="1:254" ht="22.5" customHeight="1" x14ac:dyDescent="0.5">
      <c r="A4" s="36" t="s">
        <v>0</v>
      </c>
      <c r="B4" s="37" t="s">
        <v>1</v>
      </c>
      <c r="C4" s="38" t="s">
        <v>2</v>
      </c>
      <c r="D4" s="32"/>
      <c r="E4" s="86" t="s">
        <v>1</v>
      </c>
      <c r="F4" s="21" t="s">
        <v>1</v>
      </c>
    </row>
    <row r="5" spans="1:254" ht="19.5" customHeight="1" x14ac:dyDescent="0.5">
      <c r="A5" s="39"/>
      <c r="B5" s="40"/>
      <c r="C5" s="41" t="s">
        <v>3</v>
      </c>
      <c r="D5" s="42"/>
      <c r="E5" s="87"/>
      <c r="F5" s="42"/>
    </row>
    <row r="6" spans="1:254" ht="19.5" customHeight="1" x14ac:dyDescent="0.5">
      <c r="A6" s="43"/>
      <c r="B6" s="44"/>
      <c r="C6" s="45" t="s">
        <v>4</v>
      </c>
      <c r="D6" s="46"/>
      <c r="E6" s="88"/>
      <c r="F6" s="47"/>
    </row>
    <row r="7" spans="1:254" s="4" customFormat="1" ht="19.5" customHeight="1" x14ac:dyDescent="0.5">
      <c r="A7" s="31"/>
      <c r="B7" s="37"/>
      <c r="C7" s="48"/>
      <c r="D7" s="49"/>
      <c r="E7" s="89"/>
      <c r="F7" s="5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1">
        <f>1</f>
        <v>1</v>
      </c>
      <c r="B8" s="52"/>
      <c r="C8" s="53" t="s">
        <v>5</v>
      </c>
      <c r="D8" s="113" t="s">
        <v>6</v>
      </c>
      <c r="E8" s="90">
        <v>5</v>
      </c>
      <c r="F8" s="21">
        <f>TIME(14,0,0)</f>
        <v>0.58333333333333337</v>
      </c>
    </row>
    <row r="9" spans="1:254" ht="15.95" customHeight="1" x14ac:dyDescent="0.5">
      <c r="A9" s="54">
        <f>2</f>
        <v>2</v>
      </c>
      <c r="B9" s="55" t="s">
        <v>7</v>
      </c>
      <c r="C9" s="56" t="s">
        <v>8</v>
      </c>
      <c r="D9" s="114" t="s">
        <v>6</v>
      </c>
      <c r="E9" s="91">
        <v>10</v>
      </c>
      <c r="F9" s="120">
        <f>F8+TIME(0,E8,0)</f>
        <v>0.58680555555555558</v>
      </c>
    </row>
    <row r="10" spans="1:254" ht="44.25" customHeight="1" x14ac:dyDescent="0.5">
      <c r="A10" s="119">
        <f t="shared" ref="A10:A11" si="0">A9+0.01</f>
        <v>2.0099999999999998</v>
      </c>
      <c r="B10" s="126" t="s">
        <v>53</v>
      </c>
      <c r="C10" s="127" t="s">
        <v>74</v>
      </c>
      <c r="D10" s="111" t="s">
        <v>16</v>
      </c>
      <c r="E10" s="117">
        <v>0</v>
      </c>
      <c r="F10" s="128">
        <f t="shared" ref="F10:F11" si="1">F9+TIME(0,E9,0)</f>
        <v>0.59375</v>
      </c>
    </row>
    <row r="11" spans="1:254" ht="23.65" customHeight="1" x14ac:dyDescent="0.5">
      <c r="A11" s="141">
        <f t="shared" si="0"/>
        <v>2.0199999999999996</v>
      </c>
      <c r="B11" s="70" t="s">
        <v>9</v>
      </c>
      <c r="C11" s="71" t="s">
        <v>55</v>
      </c>
      <c r="D11" s="142" t="s">
        <v>6</v>
      </c>
      <c r="E11" s="97">
        <v>2</v>
      </c>
      <c r="F11" s="143">
        <f t="shared" si="1"/>
        <v>0.59375</v>
      </c>
    </row>
    <row r="12" spans="1:254" ht="11.25" customHeight="1" x14ac:dyDescent="0.5">
      <c r="A12" s="121"/>
      <c r="B12" s="122"/>
      <c r="C12" s="123"/>
      <c r="D12" s="124"/>
      <c r="E12" s="118"/>
      <c r="F12" s="125">
        <f t="shared" ref="F12:F96" si="2">F11+TIME(0,E11,0)</f>
        <v>0.59513888888888888</v>
      </c>
    </row>
    <row r="13" spans="1:254" ht="13.5" customHeight="1" x14ac:dyDescent="0.5">
      <c r="A13" s="54">
        <f>3</f>
        <v>3</v>
      </c>
      <c r="B13" s="55" t="s">
        <v>9</v>
      </c>
      <c r="C13" s="56" t="s">
        <v>20</v>
      </c>
      <c r="D13" s="114" t="s">
        <v>6</v>
      </c>
      <c r="E13" s="91">
        <v>5</v>
      </c>
      <c r="F13" s="21">
        <f t="shared" si="2"/>
        <v>0.59513888888888888</v>
      </c>
    </row>
    <row r="14" spans="1:254" ht="14.1" customHeight="1" x14ac:dyDescent="0.5">
      <c r="A14" s="80"/>
      <c r="B14" s="81"/>
      <c r="C14" s="82"/>
      <c r="D14" s="81"/>
      <c r="E14" s="92"/>
      <c r="F14" s="21">
        <f t="shared" si="2"/>
        <v>0.59861111111111109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3"/>
      <c r="F15" s="83">
        <f t="shared" si="2"/>
        <v>0.59861111111111109</v>
      </c>
    </row>
    <row r="16" spans="1:254" ht="17.100000000000001" customHeight="1" x14ac:dyDescent="0.5">
      <c r="A16" s="9">
        <f t="shared" ref="A16:A21" si="3">A15+0.01</f>
        <v>4.01</v>
      </c>
      <c r="B16" s="12" t="s">
        <v>9</v>
      </c>
      <c r="C16" s="112" t="s">
        <v>38</v>
      </c>
      <c r="D16" s="109" t="s">
        <v>49</v>
      </c>
      <c r="E16" s="101">
        <v>10</v>
      </c>
      <c r="F16" s="83">
        <f t="shared" si="2"/>
        <v>0.59861111111111109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2" t="s">
        <v>52</v>
      </c>
      <c r="D17" s="109" t="s">
        <v>12</v>
      </c>
      <c r="E17" s="101">
        <v>10</v>
      </c>
      <c r="F17" s="83">
        <f t="shared" si="2"/>
        <v>0.60555555555555551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2" t="s">
        <v>54</v>
      </c>
      <c r="D18" s="109" t="s">
        <v>11</v>
      </c>
      <c r="E18" s="101">
        <v>10</v>
      </c>
      <c r="F18" s="83">
        <f t="shared" si="2"/>
        <v>0.61249999999999993</v>
      </c>
    </row>
    <row r="19" spans="1:6" ht="17.100000000000001" customHeight="1" x14ac:dyDescent="0.5">
      <c r="A19" s="9">
        <f t="shared" si="3"/>
        <v>4.0399999999999991</v>
      </c>
      <c r="B19" s="12" t="s">
        <v>7</v>
      </c>
      <c r="C19" s="112" t="s">
        <v>63</v>
      </c>
      <c r="D19" s="109" t="s">
        <v>6</v>
      </c>
      <c r="E19" s="101">
        <v>5</v>
      </c>
      <c r="F19" s="83">
        <f t="shared" si="2"/>
        <v>0.61944444444444435</v>
      </c>
    </row>
    <row r="20" spans="1:6" ht="17.100000000000001" customHeight="1" x14ac:dyDescent="0.5">
      <c r="A20" s="9">
        <f t="shared" si="3"/>
        <v>4.0499999999999989</v>
      </c>
      <c r="B20" s="12" t="s">
        <v>7</v>
      </c>
      <c r="C20" s="112" t="s">
        <v>64</v>
      </c>
      <c r="D20" s="109" t="s">
        <v>6</v>
      </c>
      <c r="E20" s="101">
        <v>5</v>
      </c>
      <c r="F20" s="83">
        <f t="shared" si="2"/>
        <v>0.62291666666666656</v>
      </c>
    </row>
    <row r="21" spans="1:6" ht="17.100000000000001" customHeight="1" x14ac:dyDescent="0.5">
      <c r="A21" s="9">
        <f t="shared" si="3"/>
        <v>4.0599999999999987</v>
      </c>
      <c r="B21" s="12" t="s">
        <v>67</v>
      </c>
      <c r="C21" s="112" t="s">
        <v>68</v>
      </c>
      <c r="D21" s="109" t="s">
        <v>16</v>
      </c>
      <c r="E21" s="101">
        <v>5</v>
      </c>
      <c r="F21" s="83">
        <f t="shared" si="2"/>
        <v>0.62638888888888877</v>
      </c>
    </row>
    <row r="22" spans="1:6" ht="15" customHeight="1" x14ac:dyDescent="0.5">
      <c r="A22" s="9"/>
      <c r="B22" s="12"/>
      <c r="C22" s="69"/>
      <c r="D22" s="12"/>
      <c r="E22" s="93"/>
      <c r="F22" s="83">
        <f t="shared" si="2"/>
        <v>0.62986111111111098</v>
      </c>
    </row>
    <row r="23" spans="1:6" ht="18.75" customHeight="1" x14ac:dyDescent="0.5">
      <c r="A23" s="9">
        <v>5</v>
      </c>
      <c r="B23" s="10"/>
      <c r="C23" s="28" t="s">
        <v>98</v>
      </c>
      <c r="D23" s="26"/>
      <c r="E23" s="94"/>
      <c r="F23" s="83">
        <f t="shared" si="2"/>
        <v>0.62986111111111098</v>
      </c>
    </row>
    <row r="24" spans="1:6" ht="18.75" customHeight="1" x14ac:dyDescent="0.5">
      <c r="A24" s="9">
        <f>A23+0.01</f>
        <v>5.01</v>
      </c>
      <c r="C24" s="115" t="s">
        <v>25</v>
      </c>
      <c r="E24" s="94"/>
      <c r="F24" s="83">
        <f t="shared" si="2"/>
        <v>0.62986111111111098</v>
      </c>
    </row>
    <row r="25" spans="1:6" ht="59.25" customHeight="1" x14ac:dyDescent="0.5">
      <c r="A25" s="65">
        <f t="shared" ref="A25:A27" si="4">A24+0.001</f>
        <v>5.0110000000000001</v>
      </c>
      <c r="B25" s="131" t="s">
        <v>76</v>
      </c>
      <c r="C25" s="149" t="s">
        <v>82</v>
      </c>
      <c r="D25" s="150" t="s">
        <v>27</v>
      </c>
      <c r="E25" s="117">
        <v>0</v>
      </c>
      <c r="F25" s="84">
        <f t="shared" si="2"/>
        <v>0.62986111111111098</v>
      </c>
    </row>
    <row r="26" spans="1:6" ht="42.75" customHeight="1" x14ac:dyDescent="0.5">
      <c r="A26" s="65">
        <f t="shared" si="4"/>
        <v>5.0120000000000005</v>
      </c>
      <c r="B26" s="131" t="s">
        <v>76</v>
      </c>
      <c r="C26" s="149" t="s">
        <v>95</v>
      </c>
      <c r="D26" s="150" t="s">
        <v>27</v>
      </c>
      <c r="E26" s="117">
        <v>0</v>
      </c>
      <c r="F26" s="84">
        <f t="shared" si="2"/>
        <v>0.62986111111111098</v>
      </c>
    </row>
    <row r="27" spans="1:6" s="8" customFormat="1" ht="64.5" customHeight="1" x14ac:dyDescent="0.5">
      <c r="A27" s="134">
        <f t="shared" si="4"/>
        <v>5.0130000000000008</v>
      </c>
      <c r="B27" s="135" t="s">
        <v>39</v>
      </c>
      <c r="C27" s="169" t="s">
        <v>96</v>
      </c>
      <c r="D27" s="170" t="s">
        <v>27</v>
      </c>
      <c r="E27" s="97">
        <v>0</v>
      </c>
      <c r="F27" s="171">
        <f t="shared" ref="F27" si="5">F26+TIME(0,E26,0)</f>
        <v>0.62986111111111098</v>
      </c>
    </row>
    <row r="28" spans="1:6" ht="19.5" customHeight="1" x14ac:dyDescent="0.5">
      <c r="A28" s="156">
        <f>A24+0.01</f>
        <v>5.0199999999999996</v>
      </c>
      <c r="B28" s="157"/>
      <c r="C28" s="158" t="s">
        <v>26</v>
      </c>
      <c r="D28" s="159" t="s">
        <v>47</v>
      </c>
      <c r="E28" s="160"/>
      <c r="F28" s="83">
        <f>F26+TIME(0,E26,0)</f>
        <v>0.62986111111111098</v>
      </c>
    </row>
    <row r="29" spans="1:6" ht="19.5" customHeight="1" x14ac:dyDescent="0.5">
      <c r="A29" s="9">
        <f>A28+0.01</f>
        <v>5.0299999999999994</v>
      </c>
      <c r="C29" s="115" t="s">
        <v>28</v>
      </c>
      <c r="E29" s="95"/>
      <c r="F29" s="83">
        <f t="shared" si="2"/>
        <v>0.62986111111111098</v>
      </c>
    </row>
    <row r="30" spans="1:6" ht="19.5" customHeight="1" x14ac:dyDescent="0.5">
      <c r="A30" s="134">
        <f t="shared" ref="A30:A31" si="6">A29+0.001</f>
        <v>5.0309999999999997</v>
      </c>
      <c r="B30" s="10" t="s">
        <v>39</v>
      </c>
      <c r="C30" s="64" t="s">
        <v>72</v>
      </c>
      <c r="D30" s="108" t="s">
        <v>51</v>
      </c>
      <c r="E30" s="95">
        <v>5</v>
      </c>
      <c r="F30" s="83">
        <f t="shared" si="2"/>
        <v>0.62986111111111098</v>
      </c>
    </row>
    <row r="31" spans="1:6" ht="23.25" customHeight="1" x14ac:dyDescent="0.5">
      <c r="A31" s="134">
        <f t="shared" si="6"/>
        <v>5.032</v>
      </c>
      <c r="B31" s="10" t="s">
        <v>39</v>
      </c>
      <c r="C31" s="64" t="s">
        <v>73</v>
      </c>
      <c r="D31" s="108" t="s">
        <v>51</v>
      </c>
      <c r="E31" s="95">
        <v>5</v>
      </c>
      <c r="F31" s="83">
        <f t="shared" si="2"/>
        <v>0.63333333333333319</v>
      </c>
    </row>
    <row r="32" spans="1:6" ht="21.6" customHeight="1" x14ac:dyDescent="0.5">
      <c r="A32" s="156">
        <f>A29+0.01</f>
        <v>5.0399999999999991</v>
      </c>
      <c r="B32" s="157"/>
      <c r="C32" s="158" t="s">
        <v>23</v>
      </c>
      <c r="D32" s="159" t="s">
        <v>30</v>
      </c>
      <c r="E32" s="160"/>
      <c r="F32" s="83">
        <f t="shared" si="2"/>
        <v>0.6368055555555554</v>
      </c>
    </row>
    <row r="33" spans="1:6" ht="19.5" customHeight="1" x14ac:dyDescent="0.5">
      <c r="A33" s="9">
        <f>A32+0.01</f>
        <v>5.0499999999999989</v>
      </c>
      <c r="B33" s="10"/>
      <c r="C33" s="115" t="s">
        <v>24</v>
      </c>
      <c r="E33" s="94"/>
      <c r="F33" s="83">
        <f>F32+TIME(0,E32,0)</f>
        <v>0.6368055555555554</v>
      </c>
    </row>
    <row r="34" spans="1:6" ht="58.5" customHeight="1" x14ac:dyDescent="0.5">
      <c r="A34" s="65">
        <f>A33+0.001</f>
        <v>5.0509999999999993</v>
      </c>
      <c r="B34" s="131" t="s">
        <v>76</v>
      </c>
      <c r="C34" s="149" t="s">
        <v>86</v>
      </c>
      <c r="D34" s="150" t="s">
        <v>40</v>
      </c>
      <c r="E34" s="117">
        <v>0</v>
      </c>
      <c r="F34" s="128">
        <f t="shared" ref="F34" si="7">F33+TIME(0,E33,0)</f>
        <v>0.6368055555555554</v>
      </c>
    </row>
    <row r="35" spans="1:6" ht="74.650000000000006" customHeight="1" x14ac:dyDescent="0.5">
      <c r="A35" s="65">
        <f t="shared" ref="A35:A37" si="8">A34+0.001</f>
        <v>5.0519999999999996</v>
      </c>
      <c r="B35" s="131" t="s">
        <v>76</v>
      </c>
      <c r="C35" s="149" t="s">
        <v>84</v>
      </c>
      <c r="D35" s="150" t="s">
        <v>40</v>
      </c>
      <c r="E35" s="117">
        <v>0</v>
      </c>
      <c r="F35" s="128">
        <f t="shared" ref="F35:F37" si="9">F34+TIME(0,E34,0)</f>
        <v>0.6368055555555554</v>
      </c>
    </row>
    <row r="36" spans="1:6" ht="84.75" customHeight="1" x14ac:dyDescent="0.5">
      <c r="A36" s="65">
        <f t="shared" si="8"/>
        <v>5.0529999999999999</v>
      </c>
      <c r="B36" s="131" t="s">
        <v>76</v>
      </c>
      <c r="C36" s="149" t="s">
        <v>83</v>
      </c>
      <c r="D36" s="150" t="s">
        <v>40</v>
      </c>
      <c r="E36" s="117">
        <v>0</v>
      </c>
      <c r="F36" s="128">
        <f t="shared" si="9"/>
        <v>0.6368055555555554</v>
      </c>
    </row>
    <row r="37" spans="1:6" ht="66.400000000000006" customHeight="1" x14ac:dyDescent="0.5">
      <c r="A37" s="65">
        <f t="shared" si="8"/>
        <v>5.0540000000000003</v>
      </c>
      <c r="B37" s="131" t="s">
        <v>76</v>
      </c>
      <c r="C37" s="149" t="s">
        <v>85</v>
      </c>
      <c r="D37" s="150" t="s">
        <v>40</v>
      </c>
      <c r="E37" s="117">
        <v>0</v>
      </c>
      <c r="F37" s="128">
        <f t="shared" si="9"/>
        <v>0.6368055555555554</v>
      </c>
    </row>
    <row r="38" spans="1:6" ht="19.5" customHeight="1" x14ac:dyDescent="0.5">
      <c r="A38" s="57"/>
      <c r="B38" s="58"/>
      <c r="C38" s="1"/>
      <c r="E38" s="96"/>
      <c r="F38" s="83">
        <f>F37+TIME(0,E37,0)</f>
        <v>0.6368055555555554</v>
      </c>
    </row>
    <row r="39" spans="1:6" ht="26.1" customHeight="1" x14ac:dyDescent="0.5">
      <c r="A39" s="9">
        <v>6</v>
      </c>
      <c r="B39" s="10"/>
      <c r="C39" s="3" t="s">
        <v>93</v>
      </c>
      <c r="D39" s="26"/>
      <c r="E39" s="93"/>
      <c r="F39" s="83">
        <f t="shared" si="2"/>
        <v>0.6368055555555554</v>
      </c>
    </row>
    <row r="40" spans="1:6" s="8" customFormat="1" ht="19.5" customHeight="1" x14ac:dyDescent="0.5">
      <c r="A40" s="156">
        <f t="shared" ref="A40:A52" si="10">A39+0.01</f>
        <v>6.01</v>
      </c>
      <c r="B40" s="163"/>
      <c r="C40" s="161" t="s">
        <v>31</v>
      </c>
      <c r="D40" s="162" t="s">
        <v>43</v>
      </c>
      <c r="E40" s="93"/>
      <c r="F40" s="83">
        <f t="shared" si="2"/>
        <v>0.6368055555555554</v>
      </c>
    </row>
    <row r="41" spans="1:6" s="8" customFormat="1" ht="19.5" customHeight="1" x14ac:dyDescent="0.5">
      <c r="A41" s="156">
        <f>A40+0.01</f>
        <v>6.02</v>
      </c>
      <c r="B41" s="163"/>
      <c r="C41" s="161" t="s">
        <v>24</v>
      </c>
      <c r="D41" s="162" t="s">
        <v>40</v>
      </c>
      <c r="E41" s="93"/>
      <c r="F41" s="83">
        <f t="shared" si="2"/>
        <v>0.6368055555555554</v>
      </c>
    </row>
    <row r="42" spans="1:6" ht="19.5" customHeight="1" x14ac:dyDescent="0.5">
      <c r="A42" s="9">
        <f t="shared" si="10"/>
        <v>6.0299999999999994</v>
      </c>
      <c r="C42" s="30" t="s">
        <v>25</v>
      </c>
      <c r="E42" s="97"/>
      <c r="F42" s="83">
        <f t="shared" si="2"/>
        <v>0.6368055555555554</v>
      </c>
    </row>
    <row r="43" spans="1:6" ht="19.5" customHeight="1" x14ac:dyDescent="0.5">
      <c r="A43" s="65">
        <f>A42+0.001</f>
        <v>6.0309999999999997</v>
      </c>
      <c r="B43" s="131" t="s">
        <v>53</v>
      </c>
      <c r="C43" s="133" t="s">
        <v>60</v>
      </c>
      <c r="D43" s="132" t="s">
        <v>27</v>
      </c>
      <c r="E43" s="117">
        <v>0</v>
      </c>
      <c r="F43" s="84">
        <f>F42+TIME(0,E42,0)</f>
        <v>0.6368055555555554</v>
      </c>
    </row>
    <row r="44" spans="1:6" s="8" customFormat="1" ht="25.5" customHeight="1" x14ac:dyDescent="0.5">
      <c r="A44" s="134">
        <f>A43+0.001</f>
        <v>6.032</v>
      </c>
      <c r="B44" s="135" t="s">
        <v>7</v>
      </c>
      <c r="C44" s="136" t="s">
        <v>75</v>
      </c>
      <c r="D44" s="137" t="s">
        <v>27</v>
      </c>
      <c r="E44" s="97">
        <v>3</v>
      </c>
      <c r="F44" s="83">
        <f t="shared" si="2"/>
        <v>0.6368055555555554</v>
      </c>
    </row>
    <row r="45" spans="1:6" ht="19.5" customHeight="1" x14ac:dyDescent="0.5">
      <c r="A45" s="156">
        <f>A42+0.01</f>
        <v>6.0399999999999991</v>
      </c>
      <c r="B45" s="163"/>
      <c r="C45" s="161" t="s">
        <v>26</v>
      </c>
      <c r="D45" s="162" t="s">
        <v>47</v>
      </c>
      <c r="E45" s="93"/>
      <c r="F45" s="83">
        <f t="shared" si="2"/>
        <v>0.63888888888888873</v>
      </c>
    </row>
    <row r="46" spans="1:6" ht="19.5" customHeight="1" x14ac:dyDescent="0.5">
      <c r="A46" s="9">
        <f t="shared" si="10"/>
        <v>6.0499999999999989</v>
      </c>
      <c r="C46" s="30" t="s">
        <v>28</v>
      </c>
      <c r="E46" s="93"/>
      <c r="F46" s="83">
        <f t="shared" si="2"/>
        <v>0.63888888888888873</v>
      </c>
    </row>
    <row r="47" spans="1:6" ht="19.5" customHeight="1" x14ac:dyDescent="0.5">
      <c r="A47" s="138">
        <f>A46+0.001</f>
        <v>6.0509999999999993</v>
      </c>
      <c r="B47" s="59" t="s">
        <v>7</v>
      </c>
      <c r="C47" s="139" t="s">
        <v>61</v>
      </c>
      <c r="D47" s="24" t="s">
        <v>51</v>
      </c>
      <c r="E47" s="97">
        <v>5</v>
      </c>
      <c r="F47" s="83">
        <f t="shared" si="2"/>
        <v>0.63888888888888873</v>
      </c>
    </row>
    <row r="48" spans="1:6" ht="24" customHeight="1" x14ac:dyDescent="0.5">
      <c r="A48" s="138">
        <f>A47+0.001</f>
        <v>6.0519999999999996</v>
      </c>
      <c r="B48" s="59" t="s">
        <v>7</v>
      </c>
      <c r="C48" s="139" t="s">
        <v>70</v>
      </c>
      <c r="D48" s="24" t="s">
        <v>51</v>
      </c>
      <c r="E48" s="97">
        <v>5</v>
      </c>
      <c r="F48" s="83">
        <f t="shared" si="2"/>
        <v>0.64236111111111094</v>
      </c>
    </row>
    <row r="49" spans="1:6" ht="19.5" customHeight="1" x14ac:dyDescent="0.5">
      <c r="A49" s="138">
        <f>A48+0.001</f>
        <v>6.0529999999999999</v>
      </c>
      <c r="B49" s="59" t="s">
        <v>7</v>
      </c>
      <c r="C49" s="139" t="s">
        <v>71</v>
      </c>
      <c r="D49" s="24" t="s">
        <v>51</v>
      </c>
      <c r="E49" s="97">
        <v>5</v>
      </c>
      <c r="F49" s="83">
        <f t="shared" si="2"/>
        <v>0.64583333333333315</v>
      </c>
    </row>
    <row r="50" spans="1:6" ht="19.5" customHeight="1" x14ac:dyDescent="0.5">
      <c r="A50" s="138">
        <f>A49+0.001</f>
        <v>6.0540000000000003</v>
      </c>
      <c r="B50" s="59" t="s">
        <v>7</v>
      </c>
      <c r="C50" s="139" t="s">
        <v>62</v>
      </c>
      <c r="D50" s="24" t="s">
        <v>51</v>
      </c>
      <c r="E50" s="97">
        <v>5</v>
      </c>
      <c r="F50" s="83">
        <f t="shared" si="2"/>
        <v>0.64930555555555536</v>
      </c>
    </row>
    <row r="51" spans="1:6" s="2" customFormat="1" ht="19.5" customHeight="1" x14ac:dyDescent="0.5">
      <c r="A51" s="9">
        <f>A46+0.01</f>
        <v>6.0599999999999987</v>
      </c>
      <c r="B51" s="59" t="s">
        <v>7</v>
      </c>
      <c r="C51" s="115" t="s">
        <v>22</v>
      </c>
      <c r="D51" s="108" t="s">
        <v>48</v>
      </c>
      <c r="E51" s="97">
        <v>5</v>
      </c>
      <c r="F51" s="83">
        <f t="shared" si="2"/>
        <v>0.65277777777777757</v>
      </c>
    </row>
    <row r="52" spans="1:6" s="11" customFormat="1" ht="19.5" customHeight="1" x14ac:dyDescent="0.5">
      <c r="A52" s="156">
        <f t="shared" si="10"/>
        <v>6.0699999999999985</v>
      </c>
      <c r="B52" s="163"/>
      <c r="C52" s="161" t="s">
        <v>23</v>
      </c>
      <c r="D52" s="162" t="s">
        <v>30</v>
      </c>
      <c r="E52" s="98"/>
      <c r="F52" s="83">
        <f t="shared" si="2"/>
        <v>0.65624999999999978</v>
      </c>
    </row>
    <row r="53" spans="1:6" s="2" customFormat="1" ht="19.5" customHeight="1" x14ac:dyDescent="0.5">
      <c r="A53" s="60"/>
      <c r="B53" s="61"/>
      <c r="E53" s="93"/>
      <c r="F53" s="83">
        <f t="shared" si="2"/>
        <v>0.65624999999999978</v>
      </c>
    </row>
    <row r="54" spans="1:6" s="2" customFormat="1" ht="19.5" customHeight="1" x14ac:dyDescent="0.5">
      <c r="A54" s="9">
        <v>7</v>
      </c>
      <c r="B54" s="59"/>
      <c r="C54" s="3" t="s">
        <v>44</v>
      </c>
      <c r="D54" s="12"/>
      <c r="E54" s="99"/>
      <c r="F54" s="83">
        <f t="shared" si="2"/>
        <v>0.65624999999999978</v>
      </c>
    </row>
    <row r="55" spans="1:6" s="2" customFormat="1" ht="19.5" customHeight="1" x14ac:dyDescent="0.5">
      <c r="A55" s="156">
        <f t="shared" ref="A55:A72" si="11">A54+0.01</f>
        <v>7.01</v>
      </c>
      <c r="B55" s="157"/>
      <c r="C55" s="161" t="s">
        <v>23</v>
      </c>
      <c r="D55" s="162" t="s">
        <v>30</v>
      </c>
      <c r="E55" s="23"/>
      <c r="F55" s="83">
        <f t="shared" si="2"/>
        <v>0.65624999999999978</v>
      </c>
    </row>
    <row r="56" spans="1:6" s="2" customFormat="1" ht="19.5" customHeight="1" x14ac:dyDescent="0.5">
      <c r="A56" s="156">
        <f>A55+0.01</f>
        <v>7.02</v>
      </c>
      <c r="B56" s="157"/>
      <c r="C56" s="161" t="s">
        <v>31</v>
      </c>
      <c r="D56" s="162" t="s">
        <v>43</v>
      </c>
      <c r="E56" s="100"/>
      <c r="F56" s="83">
        <f t="shared" si="2"/>
        <v>0.65624999999999978</v>
      </c>
    </row>
    <row r="57" spans="1:6" s="2" customFormat="1" ht="19.5" customHeight="1" x14ac:dyDescent="0.5">
      <c r="A57" s="156">
        <f>A56+0.01</f>
        <v>7.0299999999999994</v>
      </c>
      <c r="B57" s="157"/>
      <c r="C57" s="168" t="s">
        <v>32</v>
      </c>
      <c r="D57" s="162" t="s">
        <v>6</v>
      </c>
      <c r="E57" s="94"/>
      <c r="F57" s="83">
        <f t="shared" si="2"/>
        <v>0.65624999999999978</v>
      </c>
    </row>
    <row r="58" spans="1:6" s="2" customFormat="1" ht="19.5" customHeight="1" x14ac:dyDescent="0.5">
      <c r="A58" s="9">
        <f>A57+0.01</f>
        <v>7.0399999999999991</v>
      </c>
      <c r="B58" s="10"/>
      <c r="C58" s="30" t="s">
        <v>24</v>
      </c>
      <c r="D58" s="24"/>
      <c r="E58" s="94"/>
      <c r="F58" s="83">
        <f t="shared" si="2"/>
        <v>0.65624999999999978</v>
      </c>
    </row>
    <row r="59" spans="1:6" s="2" customFormat="1" ht="54" customHeight="1" x14ac:dyDescent="0.5">
      <c r="A59" s="154">
        <f t="shared" ref="A59:A65" si="12">A58+0.001</f>
        <v>7.0409999999999995</v>
      </c>
      <c r="B59" s="131" t="s">
        <v>76</v>
      </c>
      <c r="C59" s="155" t="s">
        <v>87</v>
      </c>
      <c r="D59" s="167" t="s">
        <v>40</v>
      </c>
      <c r="E59" s="117">
        <v>0</v>
      </c>
      <c r="F59" s="84">
        <f t="shared" si="2"/>
        <v>0.65624999999999978</v>
      </c>
    </row>
    <row r="60" spans="1:6" s="2" customFormat="1" ht="76.5" customHeight="1" x14ac:dyDescent="0.5">
      <c r="A60" s="154">
        <f t="shared" si="12"/>
        <v>7.0419999999999998</v>
      </c>
      <c r="B60" s="131" t="s">
        <v>76</v>
      </c>
      <c r="C60" s="155" t="s">
        <v>89</v>
      </c>
      <c r="D60" s="132" t="s">
        <v>40</v>
      </c>
      <c r="E60" s="117">
        <v>0</v>
      </c>
      <c r="F60" s="84">
        <f t="shared" si="2"/>
        <v>0.65624999999999978</v>
      </c>
    </row>
    <row r="61" spans="1:6" s="2" customFormat="1" ht="75.75" customHeight="1" x14ac:dyDescent="0.5">
      <c r="A61" s="154">
        <f t="shared" si="12"/>
        <v>7.0430000000000001</v>
      </c>
      <c r="B61" s="131" t="s">
        <v>76</v>
      </c>
      <c r="C61" s="155" t="s">
        <v>88</v>
      </c>
      <c r="D61" s="132" t="s">
        <v>40</v>
      </c>
      <c r="E61" s="117">
        <v>0</v>
      </c>
      <c r="F61" s="84">
        <f t="shared" si="2"/>
        <v>0.65624999999999978</v>
      </c>
    </row>
    <row r="62" spans="1:6" s="2" customFormat="1" ht="33.75" customHeight="1" x14ac:dyDescent="0.5">
      <c r="A62" s="154">
        <f t="shared" si="12"/>
        <v>7.0440000000000005</v>
      </c>
      <c r="B62" s="131" t="s">
        <v>18</v>
      </c>
      <c r="C62" s="155" t="s">
        <v>90</v>
      </c>
      <c r="D62" s="132" t="s">
        <v>40</v>
      </c>
      <c r="E62" s="117">
        <v>0</v>
      </c>
      <c r="F62" s="84">
        <f t="shared" si="2"/>
        <v>0.65624999999999978</v>
      </c>
    </row>
    <row r="63" spans="1:6" s="2" customFormat="1" ht="34.5" customHeight="1" x14ac:dyDescent="0.5">
      <c r="A63" s="154">
        <f t="shared" si="12"/>
        <v>7.0450000000000008</v>
      </c>
      <c r="B63" s="131" t="s">
        <v>18</v>
      </c>
      <c r="C63" s="155" t="s">
        <v>91</v>
      </c>
      <c r="D63" s="132" t="s">
        <v>40</v>
      </c>
      <c r="E63" s="117">
        <v>0</v>
      </c>
      <c r="F63" s="84">
        <f t="shared" si="2"/>
        <v>0.65624999999999978</v>
      </c>
    </row>
    <row r="64" spans="1:6" s="2" customFormat="1" ht="33" customHeight="1" x14ac:dyDescent="0.5">
      <c r="A64" s="154">
        <f t="shared" si="12"/>
        <v>7.0460000000000012</v>
      </c>
      <c r="B64" s="131" t="s">
        <v>18</v>
      </c>
      <c r="C64" s="155" t="s">
        <v>94</v>
      </c>
      <c r="D64" s="132" t="s">
        <v>40</v>
      </c>
      <c r="E64" s="117">
        <v>0</v>
      </c>
      <c r="F64" s="84">
        <f t="shared" si="2"/>
        <v>0.65624999999999978</v>
      </c>
    </row>
    <row r="65" spans="1:9" s="2" customFormat="1" ht="36.75" customHeight="1" x14ac:dyDescent="0.5">
      <c r="A65" s="154">
        <f t="shared" si="12"/>
        <v>7.0470000000000015</v>
      </c>
      <c r="B65" s="131" t="s">
        <v>18</v>
      </c>
      <c r="C65" s="155" t="s">
        <v>92</v>
      </c>
      <c r="D65" s="132" t="s">
        <v>40</v>
      </c>
      <c r="E65" s="117">
        <v>0</v>
      </c>
      <c r="F65" s="84">
        <f t="shared" si="2"/>
        <v>0.65624999999999978</v>
      </c>
    </row>
    <row r="66" spans="1:9" s="2" customFormat="1" ht="19.5" customHeight="1" x14ac:dyDescent="0.5">
      <c r="A66" s="9">
        <f>A58+0.01</f>
        <v>7.0499999999999989</v>
      </c>
      <c r="B66" s="29"/>
      <c r="C66" s="79" t="s">
        <v>25</v>
      </c>
      <c r="E66" s="94"/>
      <c r="F66" s="83">
        <f t="shared" si="2"/>
        <v>0.65624999999999978</v>
      </c>
    </row>
    <row r="67" spans="1:9" s="2" customFormat="1" ht="54" customHeight="1" x14ac:dyDescent="0.5">
      <c r="A67" s="154">
        <f>A66+0.001</f>
        <v>7.0509999999999993</v>
      </c>
      <c r="B67" s="131" t="s">
        <v>76</v>
      </c>
      <c r="C67" s="155" t="s">
        <v>78</v>
      </c>
      <c r="D67" s="132" t="s">
        <v>27</v>
      </c>
      <c r="E67" s="117">
        <v>0</v>
      </c>
      <c r="F67" s="84">
        <f t="shared" si="2"/>
        <v>0.65624999999999978</v>
      </c>
    </row>
    <row r="68" spans="1:9" s="174" customFormat="1" ht="14.25" customHeight="1" x14ac:dyDescent="0.5">
      <c r="A68" s="172">
        <f>A67+0.001</f>
        <v>7.0519999999999996</v>
      </c>
      <c r="B68" s="135" t="s">
        <v>39</v>
      </c>
      <c r="C68" s="173" t="s">
        <v>97</v>
      </c>
      <c r="D68" s="137" t="s">
        <v>27</v>
      </c>
      <c r="E68" s="97">
        <v>0</v>
      </c>
      <c r="F68" s="171">
        <f t="shared" ref="F68" si="13">F67+TIME(0,E67,0)</f>
        <v>0.65624999999999978</v>
      </c>
    </row>
    <row r="69" spans="1:9" s="2" customFormat="1" ht="19.5" customHeight="1" x14ac:dyDescent="0.5">
      <c r="A69" s="9">
        <f>A66+0.01</f>
        <v>7.0599999999999987</v>
      </c>
      <c r="B69" s="12"/>
      <c r="C69" s="30" t="s">
        <v>26</v>
      </c>
      <c r="E69" s="94"/>
      <c r="F69" s="83">
        <f>F67+TIME(0,E67,0)</f>
        <v>0.65624999999999978</v>
      </c>
    </row>
    <row r="70" spans="1:9" s="2" customFormat="1" ht="42.75" customHeight="1" x14ac:dyDescent="0.5">
      <c r="A70" s="154">
        <f>A69+0.001</f>
        <v>7.0609999999999991</v>
      </c>
      <c r="B70" s="131" t="s">
        <v>76</v>
      </c>
      <c r="C70" s="166" t="s">
        <v>81</v>
      </c>
      <c r="D70" s="132" t="s">
        <v>47</v>
      </c>
      <c r="E70" s="117">
        <v>0</v>
      </c>
      <c r="F70" s="84">
        <f t="shared" si="2"/>
        <v>0.65624999999999978</v>
      </c>
    </row>
    <row r="71" spans="1:9" ht="19.5" customHeight="1" x14ac:dyDescent="0.5">
      <c r="A71" s="156">
        <f>A69+0.01</f>
        <v>7.0699999999999985</v>
      </c>
      <c r="B71" s="157"/>
      <c r="C71" s="158" t="s">
        <v>28</v>
      </c>
      <c r="D71" s="159" t="s">
        <v>51</v>
      </c>
      <c r="E71" s="94"/>
      <c r="F71" s="83">
        <f t="shared" si="2"/>
        <v>0.65624999999999978</v>
      </c>
    </row>
    <row r="72" spans="1:9" s="13" customFormat="1" ht="19.5" customHeight="1" x14ac:dyDescent="0.5">
      <c r="A72" s="9">
        <f t="shared" si="11"/>
        <v>7.0799999999999983</v>
      </c>
      <c r="C72" s="30" t="s">
        <v>22</v>
      </c>
      <c r="E72" s="94"/>
      <c r="F72" s="83">
        <f t="shared" si="2"/>
        <v>0.65624999999999978</v>
      </c>
    </row>
    <row r="73" spans="1:9" s="13" customFormat="1" ht="19.5" customHeight="1" x14ac:dyDescent="0.5">
      <c r="A73" s="138">
        <f>A72+0.001</f>
        <v>7.0809999999999986</v>
      </c>
      <c r="B73" s="10" t="s">
        <v>39</v>
      </c>
      <c r="C73" s="139" t="s">
        <v>79</v>
      </c>
      <c r="D73" s="24" t="s">
        <v>48</v>
      </c>
      <c r="E73" s="94">
        <v>3</v>
      </c>
      <c r="F73" s="83">
        <f t="shared" si="2"/>
        <v>0.65624999999999978</v>
      </c>
    </row>
    <row r="74" spans="1:9" s="13" customFormat="1" ht="13.5" customHeight="1" x14ac:dyDescent="0.5">
      <c r="A74" s="9"/>
      <c r="B74" s="29"/>
      <c r="C74" s="148"/>
      <c r="D74" s="148"/>
      <c r="E74" s="94"/>
      <c r="F74" s="83">
        <f t="shared" si="2"/>
        <v>0.6583333333333331</v>
      </c>
    </row>
    <row r="75" spans="1:9" s="13" customFormat="1" ht="15" customHeight="1" x14ac:dyDescent="0.5">
      <c r="A75" s="9"/>
      <c r="B75" s="29"/>
      <c r="C75" s="3" t="s">
        <v>45</v>
      </c>
      <c r="D75" s="148"/>
      <c r="E75" s="144">
        <v>10</v>
      </c>
      <c r="F75" s="140">
        <f t="shared" si="2"/>
        <v>0.6583333333333331</v>
      </c>
    </row>
    <row r="76" spans="1:9" s="13" customFormat="1" ht="12.75" customHeight="1" x14ac:dyDescent="0.5">
      <c r="A76" s="9"/>
      <c r="B76" s="29"/>
      <c r="C76" s="3"/>
      <c r="D76" s="148"/>
      <c r="E76" s="144"/>
      <c r="F76" s="140">
        <f t="shared" si="2"/>
        <v>0.66527777777777752</v>
      </c>
    </row>
    <row r="77" spans="1:9" ht="13.5" customHeight="1" x14ac:dyDescent="0.5">
      <c r="A77" s="19">
        <v>8</v>
      </c>
      <c r="B77" s="145"/>
      <c r="C77" s="146" t="s">
        <v>13</v>
      </c>
      <c r="D77" s="147"/>
      <c r="F77" s="140">
        <f t="shared" si="2"/>
        <v>0.66527777777777752</v>
      </c>
      <c r="I77" s="14"/>
    </row>
    <row r="78" spans="1:9" ht="13.5" customHeight="1" x14ac:dyDescent="0.5">
      <c r="A78" s="9">
        <f t="shared" ref="A78" si="14">A77+0.01</f>
        <v>8.01</v>
      </c>
      <c r="B78" s="12" t="s">
        <v>9</v>
      </c>
      <c r="C78" s="139" t="s">
        <v>69</v>
      </c>
      <c r="D78" s="24" t="s">
        <v>40</v>
      </c>
      <c r="E78" s="93">
        <v>2</v>
      </c>
      <c r="F78" s="83">
        <f t="shared" si="2"/>
        <v>0.66527777777777752</v>
      </c>
      <c r="I78" s="14"/>
    </row>
    <row r="79" spans="1:9" ht="53.25" customHeight="1" x14ac:dyDescent="0.5">
      <c r="A79" s="164">
        <f t="shared" ref="A79" si="15">A78+0.001</f>
        <v>8.0109999999999992</v>
      </c>
      <c r="B79" s="165" t="s">
        <v>76</v>
      </c>
      <c r="C79" s="151" t="s">
        <v>77</v>
      </c>
      <c r="D79" s="152" t="s">
        <v>27</v>
      </c>
      <c r="E79" s="153">
        <v>0</v>
      </c>
      <c r="F79" s="84">
        <f t="shared" si="2"/>
        <v>0.66666666666666641</v>
      </c>
      <c r="I79" s="14"/>
    </row>
    <row r="80" spans="1:9" ht="19.5" customHeight="1" x14ac:dyDescent="0.5">
      <c r="A80" s="9">
        <f>A78+0.01</f>
        <v>8.02</v>
      </c>
      <c r="B80" s="10" t="s">
        <v>9</v>
      </c>
      <c r="C80" s="3" t="s">
        <v>35</v>
      </c>
      <c r="D80" s="24"/>
      <c r="E80" s="94"/>
      <c r="F80" s="83">
        <f t="shared" si="2"/>
        <v>0.66666666666666641</v>
      </c>
      <c r="I80" s="14"/>
    </row>
    <row r="81" spans="1:9" s="2" customFormat="1" ht="19.5" customHeight="1" x14ac:dyDescent="0.5">
      <c r="A81" s="9">
        <f>A80+0.01</f>
        <v>8.0299999999999994</v>
      </c>
      <c r="B81" s="10"/>
      <c r="C81" s="3" t="s">
        <v>33</v>
      </c>
      <c r="D81" s="24"/>
      <c r="E81" s="94">
        <v>0</v>
      </c>
      <c r="F81" s="83">
        <f t="shared" si="2"/>
        <v>0.66666666666666641</v>
      </c>
      <c r="I81" s="15"/>
    </row>
    <row r="82" spans="1:9" s="2" customFormat="1" ht="19.5" customHeight="1" x14ac:dyDescent="0.5">
      <c r="A82" s="25">
        <f>A81+0.001</f>
        <v>8.0309999999999988</v>
      </c>
      <c r="B82" s="10" t="s">
        <v>9</v>
      </c>
      <c r="C82" s="20" t="s">
        <v>46</v>
      </c>
      <c r="D82" s="106" t="s">
        <v>14</v>
      </c>
      <c r="E82" s="94">
        <v>3</v>
      </c>
      <c r="F82" s="83">
        <f t="shared" si="2"/>
        <v>0.66666666666666641</v>
      </c>
      <c r="I82" s="15"/>
    </row>
    <row r="83" spans="1:9" s="2" customFormat="1" ht="19.5" customHeight="1" x14ac:dyDescent="0.5">
      <c r="A83" s="25">
        <f>A82+0.001</f>
        <v>8.0319999999999983</v>
      </c>
      <c r="B83" s="10" t="s">
        <v>9</v>
      </c>
      <c r="C83" s="20" t="s">
        <v>41</v>
      </c>
      <c r="D83" s="106" t="s">
        <v>40</v>
      </c>
      <c r="E83" s="94">
        <v>3</v>
      </c>
      <c r="F83" s="83">
        <f t="shared" si="2"/>
        <v>0.66874999999999973</v>
      </c>
      <c r="I83" s="15"/>
    </row>
    <row r="84" spans="1:9" ht="19.5" customHeight="1" x14ac:dyDescent="0.5">
      <c r="A84" s="25">
        <f>A83+0.001</f>
        <v>8.0329999999999977</v>
      </c>
      <c r="B84" s="10" t="s">
        <v>9</v>
      </c>
      <c r="C84" s="27" t="s">
        <v>42</v>
      </c>
      <c r="D84" s="107" t="s">
        <v>47</v>
      </c>
      <c r="E84" s="94">
        <v>3</v>
      </c>
      <c r="F84" s="83">
        <f t="shared" si="2"/>
        <v>0.67083333333333306</v>
      </c>
      <c r="I84" s="14"/>
    </row>
    <row r="85" spans="1:9" ht="19.5" customHeight="1" x14ac:dyDescent="0.5">
      <c r="A85" s="25">
        <f>A84+0.001</f>
        <v>8.0339999999999971</v>
      </c>
      <c r="B85" s="10" t="s">
        <v>9</v>
      </c>
      <c r="C85" s="27" t="s">
        <v>56</v>
      </c>
      <c r="D85" s="107" t="s">
        <v>16</v>
      </c>
      <c r="E85" s="94">
        <v>3</v>
      </c>
      <c r="F85" s="83">
        <f t="shared" si="2"/>
        <v>0.67291666666666639</v>
      </c>
      <c r="I85" s="14"/>
    </row>
    <row r="86" spans="1:9" s="16" customFormat="1" ht="19.5" customHeight="1" x14ac:dyDescent="0.5">
      <c r="A86" s="22">
        <f>A81+0.01</f>
        <v>8.0399999999999991</v>
      </c>
      <c r="B86" s="12"/>
      <c r="C86" s="62" t="s">
        <v>34</v>
      </c>
      <c r="D86" s="63"/>
      <c r="E86" s="101">
        <v>0</v>
      </c>
      <c r="F86" s="83">
        <f t="shared" si="2"/>
        <v>0.67499999999999971</v>
      </c>
      <c r="I86" s="17"/>
    </row>
    <row r="87" spans="1:9" s="16" customFormat="1" ht="19.5" customHeight="1" x14ac:dyDescent="0.5">
      <c r="A87" s="25">
        <f t="shared" ref="A87:A91" si="16">A86+0.001</f>
        <v>8.0409999999999986</v>
      </c>
      <c r="B87" s="12" t="s">
        <v>9</v>
      </c>
      <c r="C87" s="64" t="s">
        <v>36</v>
      </c>
      <c r="D87" s="108" t="s">
        <v>12</v>
      </c>
      <c r="E87" s="101">
        <v>0</v>
      </c>
      <c r="F87" s="83">
        <f t="shared" si="2"/>
        <v>0.67499999999999971</v>
      </c>
      <c r="I87" s="17"/>
    </row>
    <row r="88" spans="1:9" s="16" customFormat="1" ht="19.5" customHeight="1" x14ac:dyDescent="0.5">
      <c r="A88" s="25">
        <f t="shared" si="16"/>
        <v>8.041999999999998</v>
      </c>
      <c r="B88" s="10" t="s">
        <v>9</v>
      </c>
      <c r="C88" s="64" t="s">
        <v>37</v>
      </c>
      <c r="D88" s="108" t="s">
        <v>29</v>
      </c>
      <c r="E88" s="102">
        <v>2</v>
      </c>
      <c r="F88" s="83">
        <f t="shared" si="2"/>
        <v>0.67499999999999971</v>
      </c>
      <c r="I88" s="17"/>
    </row>
    <row r="89" spans="1:9" ht="19.5" customHeight="1" x14ac:dyDescent="0.5">
      <c r="A89" s="25">
        <f t="shared" si="16"/>
        <v>8.0429999999999975</v>
      </c>
      <c r="B89" s="70" t="s">
        <v>9</v>
      </c>
      <c r="C89" s="73" t="s">
        <v>15</v>
      </c>
      <c r="D89" s="110" t="s">
        <v>11</v>
      </c>
      <c r="E89" s="103">
        <v>0</v>
      </c>
      <c r="F89" s="83">
        <f t="shared" si="2"/>
        <v>0.6763888888888886</v>
      </c>
    </row>
    <row r="90" spans="1:9" ht="19.5" customHeight="1" x14ac:dyDescent="0.5">
      <c r="A90" s="25">
        <f t="shared" si="16"/>
        <v>8.0439999999999969</v>
      </c>
      <c r="B90" s="67" t="s">
        <v>9</v>
      </c>
      <c r="C90" s="20" t="s">
        <v>21</v>
      </c>
      <c r="D90" s="106" t="s">
        <v>16</v>
      </c>
      <c r="E90" s="116">
        <v>0</v>
      </c>
      <c r="F90" s="83">
        <f t="shared" si="2"/>
        <v>0.6763888888888886</v>
      </c>
    </row>
    <row r="91" spans="1:9" ht="23.45" customHeight="1" x14ac:dyDescent="0.5">
      <c r="A91" s="65">
        <f t="shared" si="16"/>
        <v>8.0449999999999964</v>
      </c>
      <c r="B91" s="66" t="s">
        <v>18</v>
      </c>
      <c r="C91" s="68" t="s">
        <v>19</v>
      </c>
      <c r="D91" s="111" t="s">
        <v>16</v>
      </c>
      <c r="E91" s="117">
        <v>0</v>
      </c>
      <c r="F91" s="84">
        <f t="shared" si="2"/>
        <v>0.6763888888888886</v>
      </c>
    </row>
    <row r="92" spans="1:9" ht="14.65" customHeight="1" x14ac:dyDescent="0.5">
      <c r="A92" s="9">
        <f>A86+0.01</f>
        <v>8.0499999999999989</v>
      </c>
      <c r="B92" s="70" t="s">
        <v>9</v>
      </c>
      <c r="C92" s="71" t="s">
        <v>59</v>
      </c>
      <c r="D92" s="106" t="s">
        <v>11</v>
      </c>
      <c r="E92" s="93">
        <v>1</v>
      </c>
      <c r="F92" s="83">
        <f t="shared" si="2"/>
        <v>0.6763888888888886</v>
      </c>
    </row>
    <row r="93" spans="1:9" ht="35.75" customHeight="1" x14ac:dyDescent="0.5">
      <c r="A93" s="9">
        <f t="shared" ref="A93:A94" si="17">A92+0.01</f>
        <v>8.0599999999999987</v>
      </c>
      <c r="B93" s="70" t="s">
        <v>9</v>
      </c>
      <c r="C93" s="129" t="s">
        <v>58</v>
      </c>
      <c r="D93" s="130" t="s">
        <v>16</v>
      </c>
      <c r="E93" s="102">
        <v>1</v>
      </c>
      <c r="F93" s="83">
        <f t="shared" si="2"/>
        <v>0.67708333333333304</v>
      </c>
    </row>
    <row r="94" spans="1:9" ht="19.5" customHeight="1" x14ac:dyDescent="0.5">
      <c r="A94" s="9">
        <f t="shared" si="17"/>
        <v>8.0699999999999985</v>
      </c>
      <c r="B94" s="12" t="s">
        <v>9</v>
      </c>
      <c r="C94" s="69" t="s">
        <v>57</v>
      </c>
      <c r="D94" s="106" t="s">
        <v>11</v>
      </c>
      <c r="E94" s="93">
        <v>5</v>
      </c>
      <c r="F94" s="83">
        <f t="shared" si="2"/>
        <v>0.67777777777777748</v>
      </c>
    </row>
    <row r="95" spans="1:9" ht="26.1" customHeight="1" x14ac:dyDescent="0.5">
      <c r="A95" s="9">
        <f t="shared" ref="A95" si="18">A94+0.01</f>
        <v>8.0799999999999983</v>
      </c>
      <c r="B95" s="12" t="s">
        <v>9</v>
      </c>
      <c r="C95" s="69" t="s">
        <v>50</v>
      </c>
      <c r="D95" s="106" t="s">
        <v>16</v>
      </c>
      <c r="E95" s="93">
        <v>5</v>
      </c>
      <c r="F95" s="83">
        <f t="shared" si="2"/>
        <v>0.68124999999999969</v>
      </c>
    </row>
    <row r="96" spans="1:9" s="13" customFormat="1" ht="14.65" customHeight="1" x14ac:dyDescent="0.5">
      <c r="A96" s="9"/>
      <c r="B96" s="72"/>
      <c r="C96" s="69"/>
      <c r="D96" s="12"/>
      <c r="F96" s="83">
        <f t="shared" si="2"/>
        <v>0.6847222222222219</v>
      </c>
    </row>
    <row r="97" spans="1:6" ht="19.5" customHeight="1" x14ac:dyDescent="0.5">
      <c r="A97" s="74">
        <v>9</v>
      </c>
      <c r="B97" s="77"/>
      <c r="C97" s="78" t="s">
        <v>17</v>
      </c>
      <c r="D97" s="75" t="s">
        <v>6</v>
      </c>
      <c r="E97" s="104">
        <v>0</v>
      </c>
      <c r="F97" s="7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2021-03-17T23:39:34Z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