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1_03/"/>
    </mc:Choice>
  </mc:AlternateContent>
  <xr:revisionPtr revIDLastSave="3" documentId="8_{66EEAA65-8807-4B75-B69B-D78F93C1494D}" xr6:coauthVersionLast="46" xr6:coauthVersionMax="46" xr10:uidLastSave="{7B94F8B3-3D70-4F56-AEC0-2C858D18B7E0}"/>
  <bookViews>
    <workbookView xWindow="-98" yWindow="-98" windowWidth="28996" windowHeight="15796" xr2:uid="{00000000-000D-0000-FFFF-FFFF00000000}"/>
  </bookViews>
  <sheets>
    <sheet name="EC_Opening_Agenda" sheetId="1" r:id="rId1"/>
    <sheet name="Sheet1" sheetId="2" r:id="rId2"/>
  </sheets>
  <definedNames>
    <definedName name="Excel_BuiltIn_Print_Area_1_1">EC_Opening_Agenda!$A$1:$F$60</definedName>
    <definedName name="_xlnm.Print_Area" localSheetId="0">EC_Opening_Agenda!$A$1:$F$61</definedName>
    <definedName name="Print_Area_MI">EC_Opening_Agenda!$A$1:$E$39</definedName>
    <definedName name="PRINT_AREA_MI_1">EC_Opening_Agenda!$A$1:$E$39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A28" i="1" l="1"/>
  <c r="A29" i="1" s="1"/>
  <c r="A10" i="1" l="1"/>
  <c r="A11" i="1" s="1"/>
  <c r="A38" i="1" l="1"/>
  <c r="A31" i="1"/>
  <c r="A32" i="1" s="1"/>
  <c r="A33" i="1" s="1"/>
  <c r="A34" i="1" s="1"/>
  <c r="A35" i="1" s="1"/>
  <c r="A39" i="1" l="1"/>
  <c r="A40" i="1" s="1"/>
  <c r="A41" i="1" s="1"/>
  <c r="A42" i="1" s="1"/>
  <c r="A43" i="1" s="1"/>
  <c r="F9" i="1"/>
  <c r="F10" i="1" s="1"/>
  <c r="A16" i="1"/>
  <c r="A17" i="1" s="1"/>
  <c r="A18" i="1" s="1"/>
  <c r="A48" i="1"/>
  <c r="A49" i="1" s="1"/>
  <c r="A19" i="1" l="1"/>
  <c r="A20" i="1" s="1"/>
  <c r="A21" i="1" s="1"/>
  <c r="A22" i="1" s="1"/>
  <c r="F11" i="1"/>
  <c r="A50" i="1"/>
  <c r="A51" i="1" s="1"/>
  <c r="A52" i="1" s="1"/>
  <c r="A23" i="1" l="1"/>
  <c r="A24" i="1" s="1"/>
  <c r="A25" i="1" s="1"/>
  <c r="A26" i="1" s="1"/>
  <c r="A27" i="1" s="1"/>
  <c r="F12" i="1"/>
  <c r="F13" i="1" s="1"/>
  <c r="F14" i="1" l="1"/>
  <c r="F15" i="1" s="1"/>
  <c r="F16" i="1" s="1"/>
  <c r="F17" i="1" s="1"/>
  <c r="F18" i="1" l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</calcChain>
</file>

<file path=xl/sharedStrings.xml><?xml version="1.0" encoding="utf-8"?>
<sst xmlns="http://schemas.openxmlformats.org/spreadsheetml/2006/main" count="161" uniqueCount="81">
  <si>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</si>
  <si>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</si>
  <si>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</si>
  <si>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</si>
  <si>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</si>
  <si>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</si>
  <si>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</si>
  <si>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</si>
  <si>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</si>
  <si>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</si>
  <si>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</si>
  <si>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</si>
  <si>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</si>
  <si>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</si>
  <si>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</si>
  <si>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</si>
  <si>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</si>
  <si>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</si>
  <si>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</si>
  <si>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</si>
  <si>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</si>
  <si>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</si>
  <si>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</si>
  <si>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</si>
  <si>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</si>
  <si>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</si>
  <si>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</si>
  <si>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</si>
  <si>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</si>
  <si>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</si>
  <si>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</si>
  <si>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Chair's Opening Report</t>
  </si>
  <si>
    <t>Officers / 802 Reports</t>
  </si>
  <si>
    <t>Standing Committee Reports</t>
  </si>
  <si>
    <t>Liaison Reports</t>
  </si>
  <si>
    <t>IEEE-SA Reports</t>
  </si>
  <si>
    <t>Draft documents to EC Ballot</t>
  </si>
  <si>
    <t>Myles</t>
  </si>
  <si>
    <t>Chair's Announcements</t>
  </si>
  <si>
    <t>EC Affiliation Update</t>
  </si>
  <si>
    <t>DAmbrosia</t>
  </si>
  <si>
    <t>Current / Future venues</t>
  </si>
  <si>
    <t>Stanley</t>
  </si>
  <si>
    <t>Holcomb</t>
  </si>
  <si>
    <t>Parsons</t>
  </si>
  <si>
    <t>Zimmerman</t>
  </si>
  <si>
    <t xml:space="preserve">Action Item Recap </t>
  </si>
  <si>
    <t>802 JTC1 Standing Committee Status Report and plans for plenary</t>
  </si>
  <si>
    <t>802 EC / ITU Standing Committee Status Report and plans for plenary</t>
  </si>
  <si>
    <t>IEEE 802 / IETF Standing Committee Status Report and plans for plenary</t>
  </si>
  <si>
    <t>IEEE 802 Wireless Chairs Standing Committee Status Report and plans for plenary</t>
  </si>
  <si>
    <t>IEEE 802 Regulatory Report and plans for plenary</t>
  </si>
  <si>
    <t xml:space="preserve">IEEE-SA Participation / Copyright Policies 
Reference - https://ieee802.org/sapolicies.shtml </t>
  </si>
  <si>
    <t>AGENDA  -  IEEE 802 LMSC EXECUTIVE COMMITTEE MEETING
IEEE 802 LMSC 126th Plenary Session</t>
  </si>
  <si>
    <t>APPROVE Motion: Approve  minutes of 02 Feb 2021 802 EC Teleconference 
https://mentor.ieee.org/802-ec/dcn/21/ec-21-0021-01-00EC-feb2-2021-802-ec-teleconference-minutes.pdf
M: D'Ambrosia     S: Rosdahl</t>
  </si>
  <si>
    <t>Electronic Media Delivery Update</t>
  </si>
  <si>
    <t>IEEE 802 Public Visibility Update and plans for plenary</t>
  </si>
  <si>
    <t>Reminder - Closing Plenary Confirmation - 802.15 Officers  / 802.18 Vice-Chairs</t>
  </si>
  <si>
    <t>802 Restructuring Ad hoc Status Update</t>
  </si>
  <si>
    <t>IEEE 802 Publication Report
Ref: https://mentor.ieee.org/802-ec/dcn/21/ec-21-0041-00-00SA-ieee-802-publication-report-march-2021.pdf</t>
  </si>
  <si>
    <t>IEEE-SA PR and Mktg Tracking Reports
Ref: https://mentor.ieee.org/802-ec/dcn/21/ec-21-0040-00-00SA-ieee-802-marketing-and-pr-tracking-report.pdf</t>
  </si>
  <si>
    <t>IEEE 802 EC Solutions_Report
Ref: https://mentor.ieee.org/802-ec/dcn/21/ec-21-0044-00-00SA-ieee-802-ec-solutions-report-march-2021.pdf</t>
  </si>
  <si>
    <t>IEEE 802 Active Standards Report
Ref: https://mentor.ieee.org/802-ec/dcn/21/ec-21-0043-00-00SA-ieee-802-active-standards-report-25-february-2021.pdf</t>
  </si>
  <si>
    <t>IEEE 802 Active PAR Report
Ref: https://mentor.ieee.org/802-ec/dcn/21/ec-21-0042-00-00SA-ieee-802-active-par-report-25-february-2021.pdf</t>
  </si>
  <si>
    <t>5:00PM</t>
  </si>
  <si>
    <t>Haasz</t>
  </si>
  <si>
    <t>Friday 20:00-22:00 UTC
March 5, 2021</t>
  </si>
  <si>
    <t>Godfrey</t>
  </si>
  <si>
    <t>Marks</t>
  </si>
  <si>
    <t>D'ambrosia</t>
  </si>
  <si>
    <t>Law</t>
  </si>
  <si>
    <t>Kinney</t>
  </si>
  <si>
    <t>Shellhammer</t>
  </si>
  <si>
    <t>Y</t>
  </si>
  <si>
    <t>N</t>
  </si>
  <si>
    <t>Abstain</t>
  </si>
  <si>
    <t>DNV</t>
  </si>
  <si>
    <t>Motion #2</t>
  </si>
  <si>
    <t>approve</t>
  </si>
  <si>
    <t>disapprove</t>
  </si>
  <si>
    <t>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</si>
</sst>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</numFmts>
  <fonts count="27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  <font>
      <b/>
      <sz val="8"/>
      <color rgb="FF000000"/>
      <name val="Cambria"/>
      <family val="1"/>
    </font>
  </fonts>
  <fills count="24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35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" fontId="20" fillId="0" borderId="11" xfId="0" applyNumberFormat="1" applyFont="1" applyBorder="1" applyAlignment="1" applyProtection="1">
      <alignment horizontal="right" vertical="top"/>
    </xf>
    <xf numFmtId="1" fontId="24" fillId="0" borderId="11" xfId="0" applyNumberFormat="1" applyFont="1" applyBorder="1" applyAlignment="1" applyProtection="1">
      <alignment horizontal="righ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4" fontId="20" fillId="18" borderId="12" xfId="0" applyFont="1" applyFill="1" applyBorder="1" applyAlignment="1" applyProtection="1">
      <alignment horizontal="left" vertical="top" wrapText="1" indent="1"/>
    </xf>
    <xf numFmtId="164" fontId="20" fillId="18" borderId="12" xfId="0" applyFont="1" applyFill="1" applyBorder="1" applyAlignment="1" applyProtection="1">
      <alignment horizontal="left" vertical="top" wrapText="1"/>
    </xf>
    <xf numFmtId="1" fontId="20" fillId="18" borderId="12" xfId="0" applyNumberFormat="1" applyFont="1" applyFill="1" applyBorder="1" applyAlignment="1" applyProtection="1">
      <alignment horizontal="right" vertical="top"/>
    </xf>
    <xf numFmtId="164" fontId="20" fillId="18" borderId="17" xfId="0" applyFont="1" applyFill="1" applyBorder="1" applyAlignment="1" applyProtection="1">
      <alignment horizontal="left" vertical="top" wrapText="1" indent="1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1" fontId="20" fillId="18" borderId="11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 applyProtection="1">
      <alignment horizontal="right"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164" fontId="20" fillId="19" borderId="0" xfId="0" applyFont="1" applyFill="1" applyBorder="1" applyAlignment="1">
      <alignment vertical="top"/>
    </xf>
    <xf numFmtId="2" fontId="20" fillId="23" borderId="11" xfId="0" applyNumberFormat="1" applyFont="1" applyFill="1" applyBorder="1" applyAlignment="1" applyProtection="1">
      <alignment horizontal="left" vertical="top"/>
    </xf>
    <xf numFmtId="164" fontId="0" fillId="23" borderId="0" xfId="0" applyFill="1" applyAlignment="1">
      <alignment vertical="top"/>
    </xf>
    <xf numFmtId="166" fontId="20" fillId="23" borderId="18" xfId="0" applyNumberFormat="1" applyFont="1" applyFill="1" applyBorder="1" applyAlignment="1" applyProtection="1">
      <alignment horizontal="right" vertical="top"/>
    </xf>
    <xf numFmtId="164" fontId="0" fillId="23" borderId="0" xfId="0" applyFill="1"/>
    <xf numFmtId="165" fontId="20" fillId="23" borderId="10" xfId="0" applyNumberFormat="1" applyFont="1" applyFill="1" applyBorder="1" applyAlignment="1" applyProtection="1">
      <alignment horizontal="right" vertical="top"/>
    </xf>
    <xf numFmtId="168" fontId="26" fillId="0" borderId="11" xfId="0" applyNumberFormat="1" applyFont="1" applyBorder="1" applyAlignment="1">
      <alignment horizontal="left" vertical="top"/>
    </xf>
    <xf numFmtId="2" fontId="20" fillId="23" borderId="10" xfId="0" applyNumberFormat="1" applyFont="1" applyFill="1" applyBorder="1" applyAlignment="1" applyProtection="1">
      <alignment horizontal="left" vertical="top"/>
    </xf>
    <xf numFmtId="2" fontId="20" fillId="23" borderId="11" xfId="0" applyNumberFormat="1" applyFont="1" applyFill="1" applyBorder="1" applyAlignment="1">
      <alignment vertical="top" wrapText="1"/>
    </xf>
    <xf numFmtId="164" fontId="20" fillId="23" borderId="10" xfId="0" applyFont="1" applyFill="1" applyBorder="1" applyAlignment="1" applyProtection="1">
      <alignment horizontal="left" vertical="top" wrapText="1"/>
    </xf>
    <xf numFmtId="164" fontId="23" fillId="0" borderId="0" xfId="0" applyFont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5"/>
  <sheetViews>
    <sheetView tabSelected="1" zoomScale="160" zoomScaleNormal="160" workbookViewId="0">
      <selection activeCell="B34" sqref="B34"/>
    </sheetView>
  </sheetViews>
  <sheetFormatPr defaultRowHeight="15.75" x14ac:dyDescent="0.5"/>
  <cols>
    <col min="1" max="1" width="3.89453125" style="7" customWidth="1"/>
    <col min="2" max="2" width="3" style="7" customWidth="1"/>
    <col min="3" max="3" width="45.89453125" style="65" customWidth="1"/>
    <col min="4" max="4" width="6.89453125" style="65" customWidth="1"/>
    <col min="5" max="5" width="2.3125" style="66" customWidth="1"/>
    <col min="6" max="6" width="6.47265625" style="67" customWidth="1"/>
    <col min="7" max="7" width="3.41796875" style="7" customWidth="1"/>
    <col min="8" max="8" width="3" style="68" hidden="1" customWidth="1"/>
    <col min="9" max="9" width="3.89453125" style="7" hidden="1" customWidth="1"/>
    <col min="10" max="10" width="39.47265625" style="7" customWidth="1"/>
    <col min="11" max="254" width="9.41796875" style="7" customWidth="1"/>
    <col min="255" max="1023" width="9.41796875" customWidth="1"/>
    <col min="1024" max="1024" width="8.89453125" customWidth="1"/>
  </cols>
  <sheetData>
    <row r="1" spans="1:8" ht="26.1" customHeight="1" x14ac:dyDescent="0.5">
      <c r="A1" s="1" t="s">
        <v>80</v>
      </c>
      <c r="B1" s="2"/>
      <c r="C1" s="3" t="s">
        <v>53</v>
      </c>
      <c r="D1" s="4"/>
      <c r="E1" s="5"/>
      <c r="F1" s="6"/>
      <c r="H1" s="8"/>
    </row>
    <row r="2" spans="1:8" ht="24" customHeight="1" x14ac:dyDescent="0.5">
      <c r="A2" s="2"/>
      <c r="B2" s="2"/>
      <c r="C2" s="3" t="s">
        <v>66</v>
      </c>
      <c r="D2" s="4"/>
      <c r="E2" s="5"/>
      <c r="F2" s="6"/>
      <c r="H2" s="8"/>
    </row>
    <row r="3" spans="1:8" x14ac:dyDescent="0.5">
      <c r="A3" s="2"/>
      <c r="B3" s="2"/>
      <c r="C3" s="3"/>
      <c r="D3" s="4"/>
      <c r="E3" s="5"/>
      <c r="F3" s="6"/>
      <c r="H3" s="8"/>
    </row>
    <row r="4" spans="1:8" x14ac:dyDescent="0.5">
      <c r="A4" s="9" t="s">
        <v>0</v>
      </c>
      <c r="B4" s="10" t="s">
        <v>1</v>
      </c>
      <c r="C4" s="4" t="s">
        <v>2</v>
      </c>
      <c r="D4" s="4"/>
      <c r="E4" s="11" t="s">
        <v>1</v>
      </c>
      <c r="F4" s="12" t="s">
        <v>1</v>
      </c>
      <c r="H4" s="13" t="s">
        <v>1</v>
      </c>
    </row>
    <row r="5" spans="1:8" x14ac:dyDescent="0.5">
      <c r="A5" s="14"/>
      <c r="B5" s="15"/>
      <c r="C5" s="16" t="s">
        <v>3</v>
      </c>
      <c r="D5" s="17"/>
      <c r="E5" s="18"/>
      <c r="F5" s="19"/>
      <c r="H5" s="20"/>
    </row>
    <row r="6" spans="1:8" x14ac:dyDescent="0.5">
      <c r="A6" s="21"/>
      <c r="B6" s="22"/>
      <c r="C6" s="23" t="s">
        <v>4</v>
      </c>
      <c r="D6" s="24"/>
      <c r="E6" s="25"/>
      <c r="F6" s="26"/>
      <c r="H6" s="27"/>
    </row>
    <row r="7" spans="1:8" x14ac:dyDescent="0.5">
      <c r="A7" s="28"/>
      <c r="B7" s="10"/>
      <c r="C7" s="29"/>
      <c r="D7" s="30"/>
      <c r="E7" s="31"/>
      <c r="F7" s="32"/>
      <c r="H7" s="33"/>
    </row>
    <row r="8" spans="1:8" x14ac:dyDescent="0.5">
      <c r="A8" s="34">
        <v>1</v>
      </c>
      <c r="B8" s="2"/>
      <c r="C8" s="29" t="s">
        <v>5</v>
      </c>
      <c r="D8" s="29" t="s">
        <v>6</v>
      </c>
      <c r="E8" s="35">
        <v>1</v>
      </c>
      <c r="F8" s="129">
        <f>F7+TIME(15,E7,0)</f>
        <v>0.625</v>
      </c>
      <c r="H8" s="36">
        <v>6.9444444444444436E-4</v>
      </c>
    </row>
    <row r="9" spans="1:8" x14ac:dyDescent="0.5">
      <c r="A9" s="34">
        <v>2</v>
      </c>
      <c r="B9" s="2" t="s">
        <v>7</v>
      </c>
      <c r="C9" s="29" t="s">
        <v>8</v>
      </c>
      <c r="D9" s="29" t="s">
        <v>6</v>
      </c>
      <c r="E9" s="35">
        <v>5</v>
      </c>
      <c r="F9" s="12">
        <f t="shared" ref="F9:F55" si="0">F8+TIME(0,E8,0)</f>
        <v>0.62569444444444444</v>
      </c>
      <c r="H9" s="36">
        <v>6.9444444444444449E-3</v>
      </c>
    </row>
    <row r="10" spans="1:8" ht="24.75" customHeight="1" x14ac:dyDescent="0.5">
      <c r="A10" s="131">
        <f>A9+1</f>
        <v>3</v>
      </c>
      <c r="B10" s="91" t="s">
        <v>13</v>
      </c>
      <c r="C10" s="132" t="s">
        <v>52</v>
      </c>
      <c r="D10" s="133" t="s">
        <v>6</v>
      </c>
      <c r="E10" s="93">
        <v>2</v>
      </c>
      <c r="F10" s="129">
        <f t="shared" ref="F10" si="1">F9+TIME(0,E9,0)</f>
        <v>0.62916666666666665</v>
      </c>
      <c r="H10" s="36"/>
    </row>
    <row r="11" spans="1:8" ht="40.5" x14ac:dyDescent="0.5">
      <c r="A11" s="37">
        <f>A10+0.01</f>
        <v>3.01</v>
      </c>
      <c r="B11" s="21" t="s">
        <v>9</v>
      </c>
      <c r="C11" s="23" t="s">
        <v>54</v>
      </c>
      <c r="D11" s="23" t="s">
        <v>30</v>
      </c>
      <c r="E11" s="38">
        <v>0</v>
      </c>
      <c r="F11" s="90">
        <f t="shared" si="0"/>
        <v>0.63055555555555554</v>
      </c>
      <c r="H11" s="39">
        <v>0</v>
      </c>
    </row>
    <row r="12" spans="1:8" x14ac:dyDescent="0.5">
      <c r="A12" s="76"/>
      <c r="B12" s="91"/>
      <c r="C12" s="92"/>
      <c r="D12" s="92"/>
      <c r="E12" s="93"/>
      <c r="F12" s="12">
        <f t="shared" si="0"/>
        <v>0.63055555555555554</v>
      </c>
      <c r="H12" s="39"/>
    </row>
    <row r="13" spans="1:8" x14ac:dyDescent="0.5">
      <c r="A13" s="76">
        <v>4</v>
      </c>
      <c r="B13" s="91" t="s">
        <v>13</v>
      </c>
      <c r="C13" s="92" t="s">
        <v>11</v>
      </c>
      <c r="D13" s="92" t="s">
        <v>6</v>
      </c>
      <c r="E13" s="93">
        <v>2</v>
      </c>
      <c r="F13" s="12">
        <f t="shared" si="0"/>
        <v>0.63055555555555554</v>
      </c>
      <c r="H13" s="39">
        <v>0</v>
      </c>
    </row>
    <row r="14" spans="1:8" x14ac:dyDescent="0.5">
      <c r="A14" s="34"/>
      <c r="B14" s="2"/>
      <c r="C14" s="29"/>
      <c r="D14" s="29"/>
      <c r="E14" s="11">
        <v>0</v>
      </c>
      <c r="F14" s="12">
        <f t="shared" si="0"/>
        <v>0.63194444444444442</v>
      </c>
      <c r="H14" s="13">
        <v>0</v>
      </c>
    </row>
    <row r="15" spans="1:8" x14ac:dyDescent="0.5">
      <c r="A15" s="34"/>
      <c r="B15" s="2"/>
      <c r="C15" s="29" t="s">
        <v>12</v>
      </c>
      <c r="D15" s="29"/>
      <c r="E15" s="11">
        <v>0</v>
      </c>
      <c r="F15" s="12">
        <f t="shared" si="0"/>
        <v>0.63194444444444442</v>
      </c>
      <c r="H15" s="13"/>
    </row>
    <row r="16" spans="1:8" x14ac:dyDescent="0.5">
      <c r="A16" s="76">
        <f>5</f>
        <v>5</v>
      </c>
      <c r="B16" s="2"/>
      <c r="C16" s="29" t="s">
        <v>31</v>
      </c>
      <c r="D16" s="29" t="s">
        <v>6</v>
      </c>
      <c r="E16" s="11">
        <v>0</v>
      </c>
      <c r="F16" s="12">
        <f t="shared" si="0"/>
        <v>0.63194444444444442</v>
      </c>
      <c r="H16" s="39"/>
    </row>
    <row r="17" spans="1:254" x14ac:dyDescent="0.5">
      <c r="A17" s="76">
        <f>A16+0.01</f>
        <v>5.01</v>
      </c>
      <c r="B17" s="91" t="s">
        <v>13</v>
      </c>
      <c r="C17" s="94" t="s">
        <v>38</v>
      </c>
      <c r="D17" s="92" t="s">
        <v>6</v>
      </c>
      <c r="E17" s="93">
        <v>10</v>
      </c>
      <c r="F17" s="12">
        <f t="shared" si="0"/>
        <v>0.63194444444444442</v>
      </c>
      <c r="H17" s="39">
        <v>0</v>
      </c>
    </row>
    <row r="18" spans="1:254" ht="15.75" customHeight="1" x14ac:dyDescent="0.5">
      <c r="A18" s="130">
        <f>A17+0.001</f>
        <v>5.0110000000000001</v>
      </c>
      <c r="B18" s="91" t="s">
        <v>13</v>
      </c>
      <c r="C18" s="94" t="s">
        <v>57</v>
      </c>
      <c r="D18" s="92" t="s">
        <v>6</v>
      </c>
      <c r="E18" s="93">
        <v>1</v>
      </c>
      <c r="F18" s="12">
        <f t="shared" si="0"/>
        <v>0.63888888888888884</v>
      </c>
      <c r="H18" s="39"/>
    </row>
    <row r="19" spans="1:254" x14ac:dyDescent="0.5">
      <c r="A19" s="37">
        <f>A17+0.01</f>
        <v>5.0199999999999996</v>
      </c>
      <c r="B19" s="21" t="s">
        <v>10</v>
      </c>
      <c r="C19" s="77" t="s">
        <v>14</v>
      </c>
      <c r="D19" s="23" t="s">
        <v>6</v>
      </c>
      <c r="E19" s="38">
        <v>0</v>
      </c>
      <c r="F19" s="90">
        <f t="shared" si="0"/>
        <v>0.63958333333333328</v>
      </c>
      <c r="H19" s="39">
        <v>0</v>
      </c>
    </row>
    <row r="20" spans="1:254" x14ac:dyDescent="0.5">
      <c r="A20" s="37">
        <f t="shared" ref="A20:A29" si="2">A19+0.01</f>
        <v>5.0299999999999994</v>
      </c>
      <c r="B20" s="21" t="s">
        <v>10</v>
      </c>
      <c r="C20" s="77" t="s">
        <v>15</v>
      </c>
      <c r="D20" s="23" t="s">
        <v>6</v>
      </c>
      <c r="E20" s="38">
        <v>0</v>
      </c>
      <c r="F20" s="90">
        <f t="shared" si="0"/>
        <v>0.63958333333333328</v>
      </c>
      <c r="H20" s="39">
        <v>0</v>
      </c>
    </row>
    <row r="21" spans="1:254" x14ac:dyDescent="0.5">
      <c r="A21" s="37">
        <f t="shared" si="2"/>
        <v>5.0399999999999991</v>
      </c>
      <c r="B21" s="21" t="s">
        <v>10</v>
      </c>
      <c r="C21" s="77" t="s">
        <v>16</v>
      </c>
      <c r="D21" s="23" t="s">
        <v>6</v>
      </c>
      <c r="E21" s="38">
        <v>0</v>
      </c>
      <c r="F21" s="90">
        <f t="shared" si="0"/>
        <v>0.63958333333333328</v>
      </c>
      <c r="H21" s="39"/>
    </row>
    <row r="22" spans="1:254" s="41" customFormat="1" x14ac:dyDescent="0.5">
      <c r="A22" s="37">
        <f t="shared" si="2"/>
        <v>5.0499999999999989</v>
      </c>
      <c r="B22" s="21" t="s">
        <v>10</v>
      </c>
      <c r="C22" s="77" t="s">
        <v>39</v>
      </c>
      <c r="D22" s="23" t="s">
        <v>6</v>
      </c>
      <c r="E22" s="38">
        <v>0</v>
      </c>
      <c r="F22" s="90">
        <f t="shared" si="0"/>
        <v>0.63958333333333328</v>
      </c>
      <c r="G22" s="40"/>
      <c r="H22" s="39">
        <v>0</v>
      </c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/>
      <c r="HI22" s="40"/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0"/>
      <c r="HU22" s="40"/>
      <c r="HV22" s="40"/>
      <c r="HW22" s="40"/>
      <c r="HX22" s="40"/>
      <c r="HY22" s="40"/>
      <c r="HZ22" s="40"/>
      <c r="IA22" s="40"/>
      <c r="IB22" s="40"/>
      <c r="IC22" s="40"/>
      <c r="ID22" s="40"/>
      <c r="IE22" s="40"/>
      <c r="IF22" s="40"/>
      <c r="IG22" s="40"/>
      <c r="IH22" s="40"/>
      <c r="II22" s="40"/>
      <c r="IJ22" s="40"/>
      <c r="IK22" s="40"/>
      <c r="IL22" s="40"/>
      <c r="IM22" s="40"/>
      <c r="IN22" s="40"/>
      <c r="IO22" s="40"/>
      <c r="IP22" s="40"/>
      <c r="IQ22" s="40"/>
      <c r="IR22" s="40"/>
      <c r="IS22" s="40"/>
      <c r="IT22" s="40"/>
    </row>
    <row r="23" spans="1:254" x14ac:dyDescent="0.5">
      <c r="A23" s="37">
        <f t="shared" si="2"/>
        <v>5.0599999999999987</v>
      </c>
      <c r="B23" s="21" t="s">
        <v>10</v>
      </c>
      <c r="C23" s="77" t="s">
        <v>17</v>
      </c>
      <c r="D23" s="23" t="s">
        <v>6</v>
      </c>
      <c r="E23" s="38">
        <v>0</v>
      </c>
      <c r="F23" s="90">
        <f t="shared" si="0"/>
        <v>0.63958333333333328</v>
      </c>
      <c r="H23" s="39">
        <v>0</v>
      </c>
    </row>
    <row r="24" spans="1:254" x14ac:dyDescent="0.5">
      <c r="A24" s="37">
        <f t="shared" si="2"/>
        <v>5.0699999999999985</v>
      </c>
      <c r="B24" s="21" t="s">
        <v>10</v>
      </c>
      <c r="C24" s="105" t="s">
        <v>18</v>
      </c>
      <c r="D24" s="106" t="s">
        <v>6</v>
      </c>
      <c r="E24" s="107">
        <v>0</v>
      </c>
      <c r="F24" s="90">
        <f t="shared" si="0"/>
        <v>0.63958333333333328</v>
      </c>
      <c r="H24" s="39"/>
    </row>
    <row r="25" spans="1:254" x14ac:dyDescent="0.5">
      <c r="A25" s="37">
        <f t="shared" si="2"/>
        <v>5.0799999999999983</v>
      </c>
      <c r="B25" s="21" t="s">
        <v>10</v>
      </c>
      <c r="C25" s="108" t="s">
        <v>36</v>
      </c>
      <c r="D25" s="109" t="s">
        <v>6</v>
      </c>
      <c r="E25" s="110">
        <v>0</v>
      </c>
      <c r="F25" s="111">
        <f t="shared" si="0"/>
        <v>0.63958333333333328</v>
      </c>
      <c r="H25" s="36">
        <v>3.4722222222222225E-3</v>
      </c>
    </row>
    <row r="26" spans="1:254" ht="16.350000000000001" customHeight="1" x14ac:dyDescent="0.5">
      <c r="A26" s="37">
        <f t="shared" si="2"/>
        <v>5.0899999999999981</v>
      </c>
      <c r="B26" s="21" t="s">
        <v>10</v>
      </c>
      <c r="C26" s="101" t="s">
        <v>19</v>
      </c>
      <c r="D26" s="102" t="s">
        <v>6</v>
      </c>
      <c r="E26" s="112">
        <v>0</v>
      </c>
      <c r="F26" s="104">
        <f t="shared" si="0"/>
        <v>0.63958333333333328</v>
      </c>
      <c r="H26" s="36">
        <v>3.4722222222222225E-3</v>
      </c>
    </row>
    <row r="27" spans="1:254" ht="19.899999999999999" customHeight="1" x14ac:dyDescent="0.5">
      <c r="A27" s="76">
        <f t="shared" si="2"/>
        <v>5.0999999999999979</v>
      </c>
      <c r="B27" s="91" t="s">
        <v>13</v>
      </c>
      <c r="C27" s="117" t="s">
        <v>20</v>
      </c>
      <c r="D27" s="118" t="s">
        <v>6</v>
      </c>
      <c r="E27" s="119">
        <v>5</v>
      </c>
      <c r="F27" s="120">
        <f t="shared" si="0"/>
        <v>0.63958333333333328</v>
      </c>
      <c r="H27" s="36"/>
    </row>
    <row r="28" spans="1:254" ht="16.5" customHeight="1" x14ac:dyDescent="0.5">
      <c r="A28" s="76">
        <f t="shared" si="2"/>
        <v>5.1099999999999977</v>
      </c>
      <c r="B28" s="91" t="s">
        <v>13</v>
      </c>
      <c r="C28" s="117" t="s">
        <v>58</v>
      </c>
      <c r="D28" s="118" t="s">
        <v>6</v>
      </c>
      <c r="E28" s="119">
        <v>10</v>
      </c>
      <c r="F28" s="120">
        <f t="shared" si="0"/>
        <v>0.64305555555555549</v>
      </c>
      <c r="H28" s="36"/>
    </row>
    <row r="29" spans="1:254" x14ac:dyDescent="0.5">
      <c r="A29" s="76">
        <f t="shared" si="2"/>
        <v>5.1199999999999974</v>
      </c>
      <c r="B29" s="91" t="s">
        <v>13</v>
      </c>
      <c r="C29" s="97" t="s">
        <v>46</v>
      </c>
      <c r="D29" s="83" t="s">
        <v>40</v>
      </c>
      <c r="E29" s="98">
        <v>10</v>
      </c>
      <c r="F29" s="120">
        <f t="shared" si="0"/>
        <v>0.64999999999999991</v>
      </c>
      <c r="H29" s="36"/>
    </row>
    <row r="30" spans="1:254" x14ac:dyDescent="0.5">
      <c r="A30" s="76"/>
      <c r="B30" s="124"/>
      <c r="C30" s="97"/>
      <c r="D30" s="83"/>
      <c r="E30" s="98"/>
      <c r="F30" s="120">
        <f t="shared" si="0"/>
        <v>0.65694444444444433</v>
      </c>
      <c r="H30" s="36"/>
    </row>
    <row r="31" spans="1:254" x14ac:dyDescent="0.5">
      <c r="A31" s="76">
        <f>6</f>
        <v>6</v>
      </c>
      <c r="B31" s="71"/>
      <c r="C31" s="83" t="s">
        <v>32</v>
      </c>
      <c r="D31" s="83"/>
      <c r="E31" s="98"/>
      <c r="F31" s="120">
        <f t="shared" si="0"/>
        <v>0.65694444444444433</v>
      </c>
      <c r="H31" s="36">
        <v>3.4722222222222225E-3</v>
      </c>
    </row>
    <row r="32" spans="1:254" x14ac:dyDescent="0.5">
      <c r="A32" s="96">
        <f>A31+0.01</f>
        <v>6.01</v>
      </c>
      <c r="B32" s="71" t="s">
        <v>13</v>
      </c>
      <c r="C32" s="97" t="s">
        <v>23</v>
      </c>
      <c r="D32" s="83" t="s">
        <v>21</v>
      </c>
      <c r="E32" s="98">
        <v>5</v>
      </c>
      <c r="F32" s="120">
        <f t="shared" si="0"/>
        <v>0.65694444444444433</v>
      </c>
      <c r="H32" s="36">
        <v>3.4722222222222225E-3</v>
      </c>
      <c r="J32" s="75"/>
    </row>
    <row r="33" spans="1:10" x14ac:dyDescent="0.5">
      <c r="A33" s="96">
        <f t="shared" ref="A33:A35" si="3">A32+0.01</f>
        <v>6.02</v>
      </c>
      <c r="B33" s="71" t="s">
        <v>7</v>
      </c>
      <c r="C33" s="97" t="s">
        <v>41</v>
      </c>
      <c r="D33" s="83" t="s">
        <v>24</v>
      </c>
      <c r="E33" s="99">
        <v>15</v>
      </c>
      <c r="F33" s="120">
        <f t="shared" si="0"/>
        <v>0.66041666666666654</v>
      </c>
      <c r="H33" s="36">
        <v>3.4722222222222225E-3</v>
      </c>
    </row>
    <row r="34" spans="1:10" ht="15" customHeight="1" x14ac:dyDescent="0.5">
      <c r="A34" s="96">
        <f t="shared" si="3"/>
        <v>6.0299999999999994</v>
      </c>
      <c r="B34" s="121" t="s">
        <v>13</v>
      </c>
      <c r="C34" s="117" t="s">
        <v>25</v>
      </c>
      <c r="D34" s="118" t="s">
        <v>45</v>
      </c>
      <c r="E34" s="119">
        <v>10</v>
      </c>
      <c r="F34" s="120">
        <f t="shared" si="0"/>
        <v>0.67083333333333317</v>
      </c>
      <c r="H34" s="36"/>
    </row>
    <row r="35" spans="1:10" ht="15" customHeight="1" x14ac:dyDescent="0.5">
      <c r="A35" s="96">
        <f t="shared" si="3"/>
        <v>6.0399999999999991</v>
      </c>
      <c r="B35" s="121" t="s">
        <v>13</v>
      </c>
      <c r="C35" s="117" t="s">
        <v>55</v>
      </c>
      <c r="D35" s="118" t="s">
        <v>30</v>
      </c>
      <c r="E35" s="119">
        <v>2</v>
      </c>
      <c r="F35" s="120">
        <f t="shared" si="0"/>
        <v>0.67777777777777759</v>
      </c>
      <c r="H35" s="36"/>
    </row>
    <row r="36" spans="1:10" ht="15" customHeight="1" x14ac:dyDescent="0.5">
      <c r="A36" s="96"/>
      <c r="B36" s="121"/>
      <c r="C36" s="117"/>
      <c r="D36" s="118"/>
      <c r="E36" s="119"/>
      <c r="F36" s="120">
        <f t="shared" si="0"/>
        <v>0.67916666666666647</v>
      </c>
      <c r="H36" s="36"/>
    </row>
    <row r="37" spans="1:10" ht="15" customHeight="1" x14ac:dyDescent="0.5">
      <c r="A37" s="96">
        <v>7</v>
      </c>
      <c r="B37" s="71"/>
      <c r="C37" s="83" t="s">
        <v>33</v>
      </c>
      <c r="D37" s="83"/>
      <c r="E37" s="98"/>
      <c r="F37" s="120">
        <f t="shared" si="0"/>
        <v>0.67916666666666647</v>
      </c>
      <c r="H37" s="36"/>
    </row>
    <row r="38" spans="1:10" x14ac:dyDescent="0.5">
      <c r="A38" s="96">
        <f t="shared" ref="A38:A52" si="4">A37+0.01</f>
        <v>7.01</v>
      </c>
      <c r="B38" s="72" t="s">
        <v>13</v>
      </c>
      <c r="C38" s="97" t="s">
        <v>47</v>
      </c>
      <c r="D38" s="83" t="s">
        <v>37</v>
      </c>
      <c r="E38" s="98">
        <v>5</v>
      </c>
      <c r="F38" s="120">
        <f t="shared" si="0"/>
        <v>0.67916666666666647</v>
      </c>
      <c r="H38" s="36">
        <v>3.4722222222222225E-3</v>
      </c>
      <c r="J38" s="75"/>
    </row>
    <row r="39" spans="1:10" x14ac:dyDescent="0.5">
      <c r="A39" s="96">
        <f>A38+0.01</f>
        <v>7.02</v>
      </c>
      <c r="B39" s="71" t="s">
        <v>13</v>
      </c>
      <c r="C39" s="82" t="s">
        <v>48</v>
      </c>
      <c r="D39" s="83" t="s">
        <v>44</v>
      </c>
      <c r="E39" s="98">
        <v>5</v>
      </c>
      <c r="F39" s="120">
        <f t="shared" si="0"/>
        <v>0.68263888888888868</v>
      </c>
      <c r="H39" s="36">
        <v>3.4722222222222225E-3</v>
      </c>
    </row>
    <row r="40" spans="1:10" x14ac:dyDescent="0.5">
      <c r="A40" s="96">
        <f t="shared" si="4"/>
        <v>7.0299999999999994</v>
      </c>
      <c r="B40" s="72" t="s">
        <v>13</v>
      </c>
      <c r="C40" s="82" t="s">
        <v>49</v>
      </c>
      <c r="D40" s="83" t="s">
        <v>42</v>
      </c>
      <c r="E40" s="98">
        <v>5</v>
      </c>
      <c r="F40" s="120">
        <f t="shared" si="0"/>
        <v>0.68611111111111089</v>
      </c>
      <c r="H40" s="36"/>
    </row>
    <row r="41" spans="1:10" ht="14.25" customHeight="1" x14ac:dyDescent="0.5">
      <c r="A41" s="96">
        <f t="shared" si="4"/>
        <v>7.0399999999999991</v>
      </c>
      <c r="B41" s="72" t="s">
        <v>13</v>
      </c>
      <c r="C41" s="82" t="s">
        <v>50</v>
      </c>
      <c r="D41" s="83" t="s">
        <v>42</v>
      </c>
      <c r="E41" s="98">
        <v>5</v>
      </c>
      <c r="F41" s="120">
        <f t="shared" si="0"/>
        <v>0.6895833333333331</v>
      </c>
      <c r="H41" s="36"/>
    </row>
    <row r="42" spans="1:10" ht="15" customHeight="1" x14ac:dyDescent="0.5">
      <c r="A42" s="96">
        <f t="shared" si="4"/>
        <v>7.0499999999999989</v>
      </c>
      <c r="B42" s="72" t="s">
        <v>13</v>
      </c>
      <c r="C42" s="82" t="s">
        <v>51</v>
      </c>
      <c r="D42" s="83" t="s">
        <v>43</v>
      </c>
      <c r="E42" s="98">
        <v>5</v>
      </c>
      <c r="F42" s="120">
        <f t="shared" si="0"/>
        <v>0.69305555555555531</v>
      </c>
      <c r="H42" s="36"/>
    </row>
    <row r="43" spans="1:10" ht="15" customHeight="1" x14ac:dyDescent="0.5">
      <c r="A43" s="96">
        <f t="shared" si="4"/>
        <v>7.0599999999999987</v>
      </c>
      <c r="B43" s="72" t="s">
        <v>13</v>
      </c>
      <c r="C43" s="82" t="s">
        <v>56</v>
      </c>
      <c r="D43" s="83" t="s">
        <v>30</v>
      </c>
      <c r="E43" s="98">
        <v>5</v>
      </c>
      <c r="F43" s="120">
        <f t="shared" si="0"/>
        <v>0.69652777777777752</v>
      </c>
      <c r="H43" s="36"/>
    </row>
    <row r="44" spans="1:10" ht="15" customHeight="1" x14ac:dyDescent="0.5">
      <c r="A44" s="96"/>
      <c r="B44" s="72"/>
      <c r="C44" s="82"/>
      <c r="D44" s="83"/>
      <c r="E44" s="98"/>
      <c r="F44" s="120">
        <f t="shared" si="0"/>
        <v>0.69999999999999973</v>
      </c>
      <c r="H44" s="36"/>
    </row>
    <row r="45" spans="1:10" x14ac:dyDescent="0.5">
      <c r="A45" s="96">
        <v>8</v>
      </c>
      <c r="B45" s="71"/>
      <c r="C45" s="83" t="s">
        <v>34</v>
      </c>
      <c r="D45" s="83"/>
      <c r="E45" s="98"/>
      <c r="F45" s="120">
        <f t="shared" si="0"/>
        <v>0.69999999999999973</v>
      </c>
      <c r="H45" s="36"/>
      <c r="J45" s="75"/>
    </row>
    <row r="46" spans="1:10" x14ac:dyDescent="0.5">
      <c r="A46" s="96"/>
      <c r="B46" s="71"/>
      <c r="C46" s="83"/>
      <c r="D46" s="83"/>
      <c r="E46" s="98"/>
      <c r="F46" s="120">
        <f t="shared" si="0"/>
        <v>0.69999999999999973</v>
      </c>
      <c r="H46" s="36"/>
      <c r="J46" s="75"/>
    </row>
    <row r="47" spans="1:10" x14ac:dyDescent="0.5">
      <c r="A47" s="96">
        <v>9</v>
      </c>
      <c r="B47" s="71"/>
      <c r="C47" s="83" t="s">
        <v>35</v>
      </c>
      <c r="D47" s="83"/>
      <c r="E47" s="98"/>
      <c r="F47" s="120">
        <f t="shared" si="0"/>
        <v>0.69999999999999973</v>
      </c>
      <c r="H47" s="36">
        <v>2.0833333333333333E-3</v>
      </c>
    </row>
    <row r="48" spans="1:10" ht="30.4" x14ac:dyDescent="0.5">
      <c r="A48" s="100">
        <f t="shared" si="4"/>
        <v>9.01</v>
      </c>
      <c r="B48" s="89" t="s">
        <v>10</v>
      </c>
      <c r="C48" s="101" t="s">
        <v>59</v>
      </c>
      <c r="D48" s="102" t="s">
        <v>65</v>
      </c>
      <c r="E48" s="103">
        <v>0</v>
      </c>
      <c r="F48" s="104">
        <f t="shared" si="0"/>
        <v>0.69999999999999973</v>
      </c>
      <c r="H48" s="36"/>
    </row>
    <row r="49" spans="1:254" ht="30.4" x14ac:dyDescent="0.5">
      <c r="A49" s="100">
        <f t="shared" si="4"/>
        <v>9.02</v>
      </c>
      <c r="B49" s="89" t="s">
        <v>10</v>
      </c>
      <c r="C49" s="101" t="s">
        <v>60</v>
      </c>
      <c r="D49" s="102" t="s">
        <v>65</v>
      </c>
      <c r="E49" s="103">
        <v>0</v>
      </c>
      <c r="F49" s="104">
        <f t="shared" si="0"/>
        <v>0.69999999999999973</v>
      </c>
      <c r="H49" s="95"/>
    </row>
    <row r="50" spans="1:254" ht="30.4" x14ac:dyDescent="0.5">
      <c r="A50" s="100">
        <f t="shared" si="4"/>
        <v>9.0299999999999994</v>
      </c>
      <c r="B50" s="89" t="s">
        <v>10</v>
      </c>
      <c r="C50" s="101" t="s">
        <v>61</v>
      </c>
      <c r="D50" s="102" t="s">
        <v>65</v>
      </c>
      <c r="E50" s="103">
        <v>0</v>
      </c>
      <c r="F50" s="104">
        <f t="shared" si="0"/>
        <v>0.69999999999999973</v>
      </c>
      <c r="H50" s="122"/>
    </row>
    <row r="51" spans="1:254" ht="30.4" x14ac:dyDescent="0.5">
      <c r="A51" s="100">
        <f t="shared" si="4"/>
        <v>9.0399999999999991</v>
      </c>
      <c r="B51" s="89" t="s">
        <v>10</v>
      </c>
      <c r="C51" s="101" t="s">
        <v>62</v>
      </c>
      <c r="D51" s="102" t="s">
        <v>65</v>
      </c>
      <c r="E51" s="103">
        <v>0</v>
      </c>
      <c r="F51" s="104">
        <f t="shared" si="0"/>
        <v>0.69999999999999973</v>
      </c>
      <c r="H51" s="122"/>
    </row>
    <row r="52" spans="1:254" ht="30.4" x14ac:dyDescent="0.5">
      <c r="A52" s="100">
        <f t="shared" si="4"/>
        <v>9.0499999999999989</v>
      </c>
      <c r="B52" s="89" t="s">
        <v>10</v>
      </c>
      <c r="C52" s="101" t="s">
        <v>63</v>
      </c>
      <c r="D52" s="102" t="s">
        <v>65</v>
      </c>
      <c r="E52" s="103">
        <v>0</v>
      </c>
      <c r="F52" s="104">
        <f t="shared" si="0"/>
        <v>0.69999999999999973</v>
      </c>
      <c r="H52" s="122"/>
    </row>
    <row r="53" spans="1:254" s="128" customFormat="1" x14ac:dyDescent="0.5">
      <c r="A53" s="125"/>
      <c r="B53" s="121"/>
      <c r="C53" s="117"/>
      <c r="D53" s="118"/>
      <c r="E53" s="119"/>
      <c r="F53" s="120">
        <f t="shared" si="0"/>
        <v>0.69999999999999973</v>
      </c>
      <c r="G53" s="126"/>
      <c r="H53" s="127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/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/>
      <c r="BW53" s="126"/>
      <c r="BX53" s="126"/>
      <c r="BY53" s="126"/>
      <c r="BZ53" s="126"/>
      <c r="CA53" s="126"/>
      <c r="CB53" s="126"/>
      <c r="CC53" s="126"/>
      <c r="CD53" s="126"/>
      <c r="CE53" s="126"/>
      <c r="CF53" s="126"/>
      <c r="CG53" s="126"/>
      <c r="CH53" s="126"/>
      <c r="CI53" s="126"/>
      <c r="CJ53" s="126"/>
      <c r="CK53" s="126"/>
      <c r="CL53" s="126"/>
      <c r="CM53" s="126"/>
      <c r="CN53" s="126"/>
      <c r="CO53" s="126"/>
      <c r="CP53" s="126"/>
      <c r="CQ53" s="126"/>
      <c r="CR53" s="126"/>
      <c r="CS53" s="126"/>
      <c r="CT53" s="126"/>
      <c r="CU53" s="126"/>
      <c r="CV53" s="126"/>
      <c r="CW53" s="126"/>
      <c r="CX53" s="126"/>
      <c r="CY53" s="126"/>
      <c r="CZ53" s="126"/>
      <c r="DA53" s="126"/>
      <c r="DB53" s="126"/>
      <c r="DC53" s="126"/>
      <c r="DD53" s="126"/>
      <c r="DE53" s="126"/>
      <c r="DF53" s="126"/>
      <c r="DG53" s="126"/>
      <c r="DH53" s="126"/>
      <c r="DI53" s="126"/>
      <c r="DJ53" s="126"/>
      <c r="DK53" s="126"/>
      <c r="DL53" s="126"/>
      <c r="DM53" s="126"/>
      <c r="DN53" s="126"/>
      <c r="DO53" s="126"/>
      <c r="DP53" s="126"/>
      <c r="DQ53" s="126"/>
      <c r="DR53" s="126"/>
      <c r="DS53" s="126"/>
      <c r="DT53" s="126"/>
      <c r="DU53" s="126"/>
      <c r="DV53" s="126"/>
      <c r="DW53" s="126"/>
      <c r="DX53" s="126"/>
      <c r="DY53" s="126"/>
      <c r="DZ53" s="126"/>
      <c r="EA53" s="126"/>
      <c r="EB53" s="126"/>
      <c r="EC53" s="126"/>
      <c r="ED53" s="126"/>
      <c r="EE53" s="126"/>
      <c r="EF53" s="126"/>
      <c r="EG53" s="126"/>
      <c r="EH53" s="126"/>
      <c r="EI53" s="126"/>
      <c r="EJ53" s="126"/>
      <c r="EK53" s="126"/>
      <c r="EL53" s="126"/>
      <c r="EM53" s="126"/>
      <c r="EN53" s="126"/>
      <c r="EO53" s="126"/>
      <c r="EP53" s="126"/>
      <c r="EQ53" s="126"/>
      <c r="ER53" s="126"/>
      <c r="ES53" s="126"/>
      <c r="ET53" s="126"/>
      <c r="EU53" s="126"/>
      <c r="EV53" s="126"/>
      <c r="EW53" s="126"/>
      <c r="EX53" s="126"/>
      <c r="EY53" s="126"/>
      <c r="EZ53" s="126"/>
      <c r="FA53" s="126"/>
      <c r="FB53" s="126"/>
      <c r="FC53" s="126"/>
      <c r="FD53" s="126"/>
      <c r="FE53" s="126"/>
      <c r="FF53" s="126"/>
      <c r="FG53" s="126"/>
      <c r="FH53" s="126"/>
      <c r="FI53" s="126"/>
      <c r="FJ53" s="126"/>
      <c r="FK53" s="126"/>
      <c r="FL53" s="126"/>
      <c r="FM53" s="126"/>
      <c r="FN53" s="126"/>
      <c r="FO53" s="126"/>
      <c r="FP53" s="126"/>
      <c r="FQ53" s="126"/>
      <c r="FR53" s="126"/>
      <c r="FS53" s="126"/>
      <c r="FT53" s="126"/>
      <c r="FU53" s="126"/>
      <c r="FV53" s="126"/>
      <c r="FW53" s="126"/>
      <c r="FX53" s="126"/>
      <c r="FY53" s="126"/>
      <c r="FZ53" s="126"/>
      <c r="GA53" s="126"/>
      <c r="GB53" s="126"/>
      <c r="GC53" s="126"/>
      <c r="GD53" s="126"/>
      <c r="GE53" s="126"/>
      <c r="GF53" s="126"/>
      <c r="GG53" s="126"/>
      <c r="GH53" s="126"/>
      <c r="GI53" s="126"/>
      <c r="GJ53" s="126"/>
      <c r="GK53" s="126"/>
      <c r="GL53" s="126"/>
      <c r="GM53" s="126"/>
      <c r="GN53" s="126"/>
      <c r="GO53" s="126"/>
      <c r="GP53" s="126"/>
      <c r="GQ53" s="126"/>
      <c r="GR53" s="126"/>
      <c r="GS53" s="126"/>
      <c r="GT53" s="126"/>
      <c r="GU53" s="126"/>
      <c r="GV53" s="126"/>
      <c r="GW53" s="126"/>
      <c r="GX53" s="126"/>
      <c r="GY53" s="126"/>
      <c r="GZ53" s="126"/>
      <c r="HA53" s="126"/>
      <c r="HB53" s="126"/>
      <c r="HC53" s="126"/>
      <c r="HD53" s="126"/>
      <c r="HE53" s="126"/>
      <c r="HF53" s="126"/>
      <c r="HG53" s="126"/>
      <c r="HH53" s="126"/>
      <c r="HI53" s="126"/>
      <c r="HJ53" s="126"/>
      <c r="HK53" s="126"/>
      <c r="HL53" s="126"/>
      <c r="HM53" s="126"/>
      <c r="HN53" s="126"/>
      <c r="HO53" s="126"/>
      <c r="HP53" s="126"/>
      <c r="HQ53" s="126"/>
      <c r="HR53" s="126"/>
      <c r="HS53" s="126"/>
      <c r="HT53" s="126"/>
      <c r="HU53" s="126"/>
      <c r="HV53" s="126"/>
      <c r="HW53" s="126"/>
      <c r="HX53" s="126"/>
      <c r="HY53" s="126"/>
      <c r="HZ53" s="126"/>
      <c r="IA53" s="126"/>
      <c r="IB53" s="126"/>
      <c r="IC53" s="126"/>
      <c r="ID53" s="126"/>
      <c r="IE53" s="126"/>
      <c r="IF53" s="126"/>
      <c r="IG53" s="126"/>
      <c r="IH53" s="126"/>
      <c r="II53" s="126"/>
      <c r="IJ53" s="126"/>
      <c r="IK53" s="126"/>
      <c r="IL53" s="126"/>
      <c r="IM53" s="126"/>
      <c r="IN53" s="126"/>
      <c r="IO53" s="126"/>
      <c r="IP53" s="126"/>
      <c r="IQ53" s="126"/>
      <c r="IR53" s="126"/>
      <c r="IS53" s="126"/>
      <c r="IT53" s="126"/>
    </row>
    <row r="54" spans="1:254" ht="21.75" customHeight="1" x14ac:dyDescent="0.5">
      <c r="A54" s="96">
        <v>10</v>
      </c>
      <c r="B54" s="71" t="s">
        <v>13</v>
      </c>
      <c r="C54" s="83" t="s">
        <v>26</v>
      </c>
      <c r="D54" s="83" t="s">
        <v>6</v>
      </c>
      <c r="E54" s="98">
        <v>3</v>
      </c>
      <c r="F54" s="120">
        <f t="shared" si="0"/>
        <v>0.69999999999999973</v>
      </c>
      <c r="H54" s="13"/>
    </row>
    <row r="55" spans="1:254" x14ac:dyDescent="0.5">
      <c r="A55" s="113"/>
      <c r="B55" s="114"/>
      <c r="C55" s="115"/>
      <c r="D55" s="115"/>
      <c r="E55" s="116"/>
      <c r="F55" s="120">
        <f t="shared" si="0"/>
        <v>0.70208333333333306</v>
      </c>
      <c r="H55" s="13"/>
    </row>
    <row r="56" spans="1:254" x14ac:dyDescent="0.5">
      <c r="A56" s="84"/>
      <c r="B56" s="78"/>
      <c r="C56" s="88"/>
      <c r="D56" s="85"/>
      <c r="E56" s="86"/>
      <c r="F56" s="87"/>
      <c r="H56" s="43"/>
    </row>
    <row r="57" spans="1:254" x14ac:dyDescent="0.5">
      <c r="A57" s="123">
        <v>11</v>
      </c>
      <c r="B57" s="73" t="s">
        <v>22</v>
      </c>
      <c r="C57" s="74" t="s">
        <v>27</v>
      </c>
      <c r="D57" s="79" t="s">
        <v>6</v>
      </c>
      <c r="E57" s="80"/>
      <c r="F57" s="81" t="s">
        <v>64</v>
      </c>
      <c r="H57" s="48"/>
    </row>
    <row r="58" spans="1:254" ht="24.7" customHeight="1" x14ac:dyDescent="0.5">
      <c r="A58" s="44"/>
      <c r="B58" s="45"/>
      <c r="C58" s="42"/>
      <c r="D58" s="42"/>
      <c r="E58" s="46"/>
      <c r="F58" s="47"/>
      <c r="H58" s="50" t="s">
        <v>1</v>
      </c>
    </row>
    <row r="59" spans="1:254" x14ac:dyDescent="0.5">
      <c r="A59" s="49" t="s">
        <v>1</v>
      </c>
      <c r="B59" s="45" t="s">
        <v>1</v>
      </c>
      <c r="C59" s="42" t="s">
        <v>28</v>
      </c>
      <c r="D59" s="42"/>
      <c r="E59" s="46" t="s">
        <v>1</v>
      </c>
      <c r="F59" s="47" t="s">
        <v>1</v>
      </c>
      <c r="H59" s="55"/>
    </row>
    <row r="60" spans="1:254" x14ac:dyDescent="0.5">
      <c r="A60" s="45"/>
      <c r="B60" s="51"/>
      <c r="C60" s="42" t="s">
        <v>29</v>
      </c>
      <c r="D60" s="52"/>
      <c r="E60" s="53"/>
      <c r="F60" s="54"/>
      <c r="H60" s="61"/>
    </row>
    <row r="61" spans="1:254" x14ac:dyDescent="0.5">
      <c r="A61" s="45"/>
      <c r="B61" s="56"/>
      <c r="C61" s="57"/>
      <c r="D61" s="58"/>
      <c r="E61" s="59"/>
      <c r="F61" s="60"/>
    </row>
    <row r="62" spans="1:254" x14ac:dyDescent="0.5">
      <c r="A62" s="62"/>
      <c r="B62" s="63"/>
      <c r="C62" s="64"/>
    </row>
    <row r="63" spans="1:254" x14ac:dyDescent="0.5">
      <c r="A63" s="62"/>
      <c r="B63" s="63"/>
      <c r="C63" s="69"/>
      <c r="D63" s="69"/>
    </row>
    <row r="64" spans="1:254" x14ac:dyDescent="0.5">
      <c r="A64" s="62"/>
      <c r="B64" s="63"/>
      <c r="C64" s="70"/>
      <c r="D64" s="69"/>
    </row>
    <row r="65" spans="4:4" x14ac:dyDescent="0.5">
      <c r="D65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070FE-B89C-4658-89B7-19C4B30B46A8}">
  <dimension ref="A1:B19"/>
  <sheetViews>
    <sheetView workbookViewId="0">
      <selection activeCell="H14" sqref="H14"/>
    </sheetView>
  </sheetViews>
  <sheetFormatPr defaultRowHeight="15.75" x14ac:dyDescent="0.5"/>
  <cols>
    <col min="1" max="1" width="13.7890625" style="134" customWidth="1"/>
    <col min="2" max="16384" width="8.83984375" style="134"/>
  </cols>
  <sheetData>
    <row r="1" spans="1:2" x14ac:dyDescent="0.5">
      <c r="B1" s="134" t="s">
        <v>77</v>
      </c>
    </row>
    <row r="2" spans="1:2" x14ac:dyDescent="0.5">
      <c r="A2" s="134" t="s">
        <v>6</v>
      </c>
      <c r="B2" s="134" t="s">
        <v>76</v>
      </c>
    </row>
    <row r="3" spans="1:2" x14ac:dyDescent="0.5">
      <c r="A3" s="134" t="s">
        <v>21</v>
      </c>
      <c r="B3" s="134" t="s">
        <v>78</v>
      </c>
    </row>
    <row r="4" spans="1:2" x14ac:dyDescent="0.5">
      <c r="A4" s="134" t="s">
        <v>68</v>
      </c>
      <c r="B4" s="134" t="s">
        <v>78</v>
      </c>
    </row>
    <row r="5" spans="1:2" x14ac:dyDescent="0.5">
      <c r="A5" s="134" t="s">
        <v>24</v>
      </c>
      <c r="B5" s="134" t="s">
        <v>78</v>
      </c>
    </row>
    <row r="6" spans="1:2" x14ac:dyDescent="0.5">
      <c r="A6" s="134" t="s">
        <v>45</v>
      </c>
      <c r="B6" s="134" t="s">
        <v>79</v>
      </c>
    </row>
    <row r="7" spans="1:2" x14ac:dyDescent="0.5">
      <c r="A7" s="134" t="s">
        <v>69</v>
      </c>
      <c r="B7" s="134" t="s">
        <v>79</v>
      </c>
    </row>
    <row r="8" spans="1:2" x14ac:dyDescent="0.5">
      <c r="A8" s="134" t="s">
        <v>44</v>
      </c>
      <c r="B8" s="134" t="s">
        <v>78</v>
      </c>
    </row>
    <row r="9" spans="1:2" x14ac:dyDescent="0.5">
      <c r="A9" s="134" t="s">
        <v>70</v>
      </c>
      <c r="B9" s="134" t="s">
        <v>79</v>
      </c>
    </row>
    <row r="10" spans="1:2" x14ac:dyDescent="0.5">
      <c r="A10" s="134" t="s">
        <v>42</v>
      </c>
      <c r="B10" s="134" t="s">
        <v>78</v>
      </c>
    </row>
    <row r="11" spans="1:2" x14ac:dyDescent="0.5">
      <c r="A11" s="134" t="s">
        <v>71</v>
      </c>
      <c r="B11" s="134" t="s">
        <v>78</v>
      </c>
    </row>
    <row r="12" spans="1:2" x14ac:dyDescent="0.5">
      <c r="A12" s="134" t="s">
        <v>43</v>
      </c>
      <c r="B12" s="134" t="s">
        <v>78</v>
      </c>
    </row>
    <row r="13" spans="1:2" x14ac:dyDescent="0.5">
      <c r="A13" s="134" t="s">
        <v>72</v>
      </c>
      <c r="B13" s="134" t="s">
        <v>78</v>
      </c>
    </row>
    <row r="14" spans="1:2" x14ac:dyDescent="0.5">
      <c r="A14" s="134" t="s">
        <v>67</v>
      </c>
      <c r="B14" s="134" t="s">
        <v>78</v>
      </c>
    </row>
    <row r="16" spans="1:2" x14ac:dyDescent="0.5">
      <c r="A16" s="134" t="s">
        <v>73</v>
      </c>
      <c r="B16" s="134">
        <v>9</v>
      </c>
    </row>
    <row r="17" spans="1:2" x14ac:dyDescent="0.5">
      <c r="A17" s="134" t="s">
        <v>74</v>
      </c>
      <c r="B17" s="134">
        <v>3</v>
      </c>
    </row>
    <row r="18" spans="1:2" x14ac:dyDescent="0.5">
      <c r="A18" s="134" t="s">
        <v>75</v>
      </c>
      <c r="B18" s="134">
        <v>0</v>
      </c>
    </row>
    <row r="19" spans="1:2" x14ac:dyDescent="0.5">
      <c r="A19" s="134" t="s">
        <v>76</v>
      </c>
      <c r="B19" s="134">
        <v>1</v>
      </c>
    </row>
  </sheetData>
  <pageMargins left="0.7" right="0.7" top="0.75" bottom="0.75" header="0.3" footer="0.3"/>
  <pageSetup paperSize="2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EC_Opening_Agenda</vt:lpstr>
      <vt:lpstr>Sheet1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2021-03-10T16:00:53Z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