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206/"/>
    </mc:Choice>
  </mc:AlternateContent>
  <xr:revisionPtr revIDLastSave="1" documentId="8_{23F1183D-25E7-4B1A-A306-43134B96C020}" xr6:coauthVersionLast="46" xr6:coauthVersionMax="46" xr10:uidLastSave="{189D1CC7-7326-4010-AF28-01218DED3625}"/>
  <bookViews>
    <workbookView xWindow="127" yWindow="248" windowWidth="12428" windowHeight="14617" xr2:uid="{00000000-000D-0000-FFFF-FFFF00000000}"/>
  </bookViews>
  <sheets>
    <sheet name="EC Telecon Tues 2 Feb Agenda" sheetId="1" r:id="rId1"/>
    <sheet name="EC Roster - Vote Calculator" sheetId="2" r:id="rId2"/>
  </sheets>
  <definedNames>
    <definedName name="_xlnm.Print_Area" localSheetId="0">'EC Telecon Tues 2 Feb Agenda'!$A$1:$G$40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A36" i="1"/>
  <c r="A35" i="1"/>
  <c r="A34" i="1"/>
  <c r="A17" i="1"/>
  <c r="A39" i="1"/>
  <c r="A40" i="1"/>
  <c r="A33" i="1" l="1"/>
  <c r="A31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7" i="1" s="1"/>
  <c r="F18" i="1" s="1"/>
  <c r="F10" i="1"/>
  <c r="F11" i="1" s="1"/>
  <c r="F19" i="1" l="1"/>
  <c r="F20" i="1" s="1"/>
  <c r="F21" i="1" s="1"/>
  <c r="F22" i="1" s="1"/>
  <c r="F23" i="1" s="1"/>
  <c r="F24" i="1" s="1"/>
  <c r="F25" i="1" s="1"/>
  <c r="F26" i="1" s="1"/>
  <c r="F27" i="1" s="1"/>
  <c r="F31" i="1" l="1"/>
  <c r="F32" i="1" s="1"/>
  <c r="F33" i="1" s="1"/>
  <c r="F28" i="1"/>
  <c r="F29" i="1" s="1"/>
  <c r="F34" i="1" l="1"/>
  <c r="F35" i="1" l="1"/>
  <c r="F36" i="1" s="1"/>
  <c r="F37" i="1" s="1"/>
  <c r="F38" i="1" s="1"/>
  <c r="F39" i="1" s="1"/>
</calcChain>
</file>

<file path=xl/sharedStrings.xml><?xml version="1.0" encoding="utf-8"?>
<sst xmlns="http://schemas.openxmlformats.org/spreadsheetml/2006/main" count="136" uniqueCount="96">
  <si>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</si>
  <si>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</si>
  <si>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</si>
  <si>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</si>
  <si>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</si>
  <si>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</si>
  <si>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</si>
  <si>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</si>
  <si>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</si>
  <si>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</si>
  <si>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</si>
  <si>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</si>
  <si>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</si>
  <si>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</si>
  <si>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</si>
  <si>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</si>
  <si>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</si>
  <si>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</si>
  <si>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</si>
  <si>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</si>
  <si>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</si>
  <si>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</si>
  <si>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</si>
  <si>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</si>
  <si>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</si>
  <si>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</si>
  <si>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</si>
  <si>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</si>
  <si>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</si>
  <si>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</si>
  <si>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</si>
  <si>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</si>
  <si>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</si>
  <si>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</si>
  <si>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</si>
  <si>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</si>
  <si>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</si>
  <si>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</si>
  <si>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</si>
  <si>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</si>
  <si>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</si>
  <si>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</si>
  <si>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</si>
  <si>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</si>
  <si>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</si>
  <si>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</si>
  <si>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</si>
  <si>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</si>
  <si>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</si>
  <si>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</si>
  <si>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</si>
  <si>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</si>
  <si>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</si>
  <si>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</si>
  <si>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</si>
  <si>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</si>
  <si>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</si>
  <si>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</si>
  <si>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</si>
  <si>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</si>
  <si>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</si>
  <si>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</si>
  <si>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</si>
  <si>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</si>
  <si>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</si>
  <si>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</si>
  <si>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</si>
  <si>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</si>
  <si>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</si>
  <si>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1:00PM-3:00PM ET, 2 Feb 2021</t>
  </si>
  <si>
    <t xml:space="preserve">Update - EC Action Item Summary
See https://mentor.ieee.org/802-ec/dcn/19/ec-19-0085-37-00EC-ec-action-items-ongoing.pdf </t>
  </si>
  <si>
    <t>Motion to approve the following minutes
 Jan 05 2021 802 EC Monthly Meeting - https://mentor.ieee.org/802-ec/dcn/21/ec-21-0004-00-00EC-jan-5-2021-ec-teleconference-minutes.pdf
M: D'Ambrosia     S: Rosdahl</t>
  </si>
  <si>
    <t>ME</t>
  </si>
  <si>
    <t>Shellhammer</t>
  </si>
  <si>
    <t>Law</t>
  </si>
  <si>
    <t>ME*</t>
  </si>
  <si>
    <t>Reply to FDIS ballot comments on ISO/IEC JTC1/SC6 adoption of IEEE Std 802.3.2-2019
Motion: Approve the liaison letter from the IEEE 802.3 working group to ISO/IEC JTC1 SC6 in respect to the FDIS ballot comments on the ISO/IEC JTC1/SC6 adoption of IEEE Std 802.3.2-2019 at the URL &lt;https://mentor.ieee.org/802-ec/dcn/21/ec-21-0014-00-00EC-reply-to-china-nb-comments-ieee-std-802-3-2-2019.pdf&gt; granting the IEEE 802.3 Chair (or his delegate) editorial license
M: Law     S: D'Ambrosia</t>
  </si>
  <si>
    <t>IEEE P802.3cp to ISO/IEC JTC1/SC6 for information
Motion: Approve liaison of IEEE P802.3cp draft D3.0 to ISO/IEC JTC1/SC6 for information under the PSDO agreement.
M: Law     S: D'Ambrosia</t>
  </si>
  <si>
    <t>To NesCom, : IEEE P802.3dd Maintenance #17: Power over Data Lines of Single Pair Ethernet
Motion: Approve forwarding IEEE 802.3dd PAR in &lt;https://mentor.ieee.org/802-ec/dcn/21/ec-21-0012-00-00EC-ieee-p802-3dd-maintenance-17-draft-par.pdf&gt; to NesCom
M: Law     S: D'Ambrosia</t>
  </si>
  <si>
    <t>Request for Category B liaison with IEC TC86
Motion: Approve &lt;https://mentor.ieee.org/802-ec/dcn/21/ec-21-0015-00-00EC-ieee-802-3-request-for-category-b-liaison-with-iec-tc-86.pdf&gt; to request establishment of an IEEE 802.3 Category B Liaison with IEC TC 86.
Confirm the appointment of Steven Swanson as an IEEE 802.3 liaison officer to serve as the IEEE 802.3 Category B Liaison representative to IEC TC 86.
M: Law     S: D'Ambrosia</t>
  </si>
  <si>
    <t>Beyond Standards blog 'IEEE 802.3cu(tm) Aims to Expand Standardized 100 Gb/s and 400 Gb/s Singlemode Fiber Capabilities in Ethernet Applications' 
Motion - The EC supports the Beyond Standards blog 'IEEE 802.3cu(tm) Aims to Expand Standardized 100 Gb/s and 400 Gb/s Singlemode Fiber Capabilities in Ethernet Applications' available at &lt;https://mentor.ieee.org/802-ec/dcn/21/ec-21-0008-00-00EC-beyond-standards-blog-ieee-802-3-january-2021.pdf&gt;, to be published with editorial changes as deemed necessary.
M: Law     S: D'Ambrosia</t>
  </si>
  <si>
    <t>Stanley</t>
  </si>
  <si>
    <t>Approve liaison of the following draft to ISO/IEC JTC1/SC6 for information under the PSDO agreement:
P802.11ay D7.0
M: Stanley     S: Rosdahl</t>
  </si>
  <si>
    <t>Approve liaison of the following draft to ISO/IEC JTC1/SC6 for information under the PSDO agreement:
P802.11ba D8.0
M: Stanley     S: Rosdahl</t>
  </si>
  <si>
    <t>Parsons</t>
  </si>
  <si>
    <t xml:space="preserve">Call for Participation - 802.1DP
https://www.ieee802.org/1/files/public/docs2021/dp-draft-cfp-0121-v02.pdf </t>
  </si>
  <si>
    <t>Liaison to 3GPP SA2 et al
https://www.ieee802.org/1/files/public/docs2021/draft-liaison-response-3GPP-SP-201144-inclusive-language-0121-v03.pdf</t>
  </si>
  <si>
    <t>To RevCom, IEEE P802.19.3 D0.8
Motion: Approve sending P802.19.3-D08 to RevCom
Confirm the CSD for P802.19.3 in https://mentor.ieee.org/802-ec/dcn/18/ec-18-0252-00-ACSD-p802-19-3.pdf 
M: Shellhammer     S: Rosdahl</t>
  </si>
  <si>
    <t>P&amp;P Update</t>
  </si>
  <si>
    <t>Gilb</t>
  </si>
  <si>
    <t>Pat Kinney</t>
  </si>
  <si>
    <t>Future Venue Update
Ref: 802 EC-21-19r0</t>
  </si>
  <si>
    <t>Next Meeting
Motion: Move to cancel the March 2 telecon."  
M: Rosdahl     S: Zimmerman</t>
  </si>
  <si>
    <t>Reminder - 02 Mar 2021 Electronic Tutorial (10:00 am to 12:00pm) - "Tutorial on Synchronization: a key function in Time-Sensitive Networking and beyond"</t>
  </si>
  <si>
    <t>Reminder - 05 Mar 2021 802 EC Opening Meeting (3pm to 5pm ET)
Agenda - ec-21-0022-00-00EC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</si>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</sst>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2" fontId="6" fillId="4" borderId="1" xfId="0" applyNumberFormat="1" applyFont="1" applyFill="1" applyBorder="1" applyAlignment="1" applyProtection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 vertical="center" wrapText="1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2" fontId="10" fillId="3" borderId="1" xfId="0" applyNumberFormat="1" applyFont="1" applyFill="1" applyBorder="1" applyAlignment="1">
      <alignment horizontal="center" vertical="top"/>
    </xf>
    <xf numFmtId="2" fontId="14" fillId="0" borderId="8" xfId="0" applyNumberFormat="1" applyFont="1" applyBorder="1" applyAlignment="1">
      <alignment horizontal="left" vertical="top"/>
    </xf>
    <xf numFmtId="2" fontId="10" fillId="3" borderId="1" xfId="0" applyNumberFormat="1" applyFont="1" applyFill="1" applyBorder="1" applyAlignment="1" applyProtection="1">
      <alignment horizontal="left"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10" zoomScaleNormal="110" zoomScaleSheetLayoutView="110" workbookViewId="0">
      <selection activeCell="A2" sqref="A2"/>
    </sheetView>
  </sheetViews>
  <sheetFormatPr defaultColWidth="8.86328125" defaultRowHeight="12.75" x14ac:dyDescent="0.45"/>
  <cols>
    <col min="1" max="1" width="5.59765625" style="56" customWidth="1"/>
    <col min="2" max="2" width="5.132812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95</v>
      </c>
      <c r="B1" s="50"/>
      <c r="C1" s="51" t="s">
        <v>45</v>
      </c>
      <c r="D1" s="52"/>
      <c r="E1" s="53"/>
      <c r="F1" s="54"/>
    </row>
    <row r="2" spans="1:9" x14ac:dyDescent="0.45">
      <c r="A2" s="57"/>
      <c r="B2" s="113"/>
      <c r="C2" s="58" t="s">
        <v>69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7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7">
        <f>2</f>
        <v>2</v>
      </c>
      <c r="B9" s="80" t="s">
        <v>7</v>
      </c>
      <c r="C9" s="106" t="s">
        <v>34</v>
      </c>
      <c r="D9" s="81" t="s">
        <v>1</v>
      </c>
      <c r="E9" s="60">
        <v>5</v>
      </c>
      <c r="F9" s="107">
        <f t="shared" ref="F9:F39" si="0">F8+TIME(0,E8,0)</f>
        <v>0.54513888888888884</v>
      </c>
      <c r="G9" s="142"/>
      <c r="H9" s="143"/>
      <c r="I9" s="143"/>
    </row>
    <row r="10" spans="1:9" ht="25.5" x14ac:dyDescent="0.45">
      <c r="A10" s="118">
        <f t="shared" ref="A10:A11" si="1">A9+0.01</f>
        <v>2.0099999999999998</v>
      </c>
      <c r="B10" s="139" t="s">
        <v>64</v>
      </c>
      <c r="C10" s="132" t="s">
        <v>65</v>
      </c>
      <c r="D10" s="119" t="s">
        <v>59</v>
      </c>
      <c r="E10" s="128">
        <v>0</v>
      </c>
      <c r="F10" s="120">
        <f t="shared" si="0"/>
        <v>0.54861111111111105</v>
      </c>
      <c r="G10" s="88"/>
      <c r="H10" s="55"/>
      <c r="I10" s="55"/>
    </row>
    <row r="11" spans="1:9" s="90" customFormat="1" ht="66" customHeight="1" x14ac:dyDescent="0.45">
      <c r="A11" s="118">
        <f t="shared" si="1"/>
        <v>2.0199999999999996</v>
      </c>
      <c r="B11" s="139" t="s">
        <v>66</v>
      </c>
      <c r="C11" s="132" t="s">
        <v>71</v>
      </c>
      <c r="D11" s="119" t="s">
        <v>59</v>
      </c>
      <c r="E11" s="128">
        <v>0</v>
      </c>
      <c r="F11" s="120">
        <f t="shared" si="0"/>
        <v>0.54861111111111105</v>
      </c>
      <c r="G11" s="114"/>
      <c r="H11" s="112"/>
      <c r="I11" s="112"/>
    </row>
    <row r="12" spans="1:9" s="90" customFormat="1" x14ac:dyDescent="0.45">
      <c r="A12" s="121"/>
      <c r="B12" s="122"/>
      <c r="C12" s="123"/>
      <c r="D12" s="124"/>
      <c r="E12" s="129"/>
      <c r="F12" s="125"/>
      <c r="G12" s="114"/>
      <c r="H12" s="112"/>
      <c r="I12" s="112"/>
    </row>
    <row r="13" spans="1:9" x14ac:dyDescent="0.45">
      <c r="A13" s="117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ht="25.5" x14ac:dyDescent="0.45">
      <c r="A14" s="126">
        <f t="shared" ref="A14:A15" si="2">A13+0.01</f>
        <v>3.01</v>
      </c>
      <c r="B14" s="80" t="s">
        <v>8</v>
      </c>
      <c r="C14" s="81" t="s">
        <v>91</v>
      </c>
      <c r="D14" s="81" t="s">
        <v>0</v>
      </c>
      <c r="E14" s="60">
        <v>15</v>
      </c>
      <c r="F14" s="107">
        <f t="shared" si="0"/>
        <v>0.55208333333333326</v>
      </c>
      <c r="G14" s="115"/>
    </row>
    <row r="15" spans="1:9" x14ac:dyDescent="0.45">
      <c r="A15" s="126">
        <f t="shared" si="2"/>
        <v>3.0199999999999996</v>
      </c>
      <c r="B15" s="80" t="s">
        <v>8</v>
      </c>
      <c r="C15" s="81" t="s">
        <v>67</v>
      </c>
      <c r="D15" s="81" t="s">
        <v>68</v>
      </c>
      <c r="E15" s="60">
        <v>10</v>
      </c>
      <c r="F15" s="107">
        <f t="shared" si="0"/>
        <v>0.56249999999999989</v>
      </c>
      <c r="G15" s="115"/>
    </row>
    <row r="16" spans="1:9" ht="38.25" x14ac:dyDescent="0.45">
      <c r="A16" s="126">
        <f>A15+0.01</f>
        <v>3.0299999999999994</v>
      </c>
      <c r="B16" s="80" t="s">
        <v>61</v>
      </c>
      <c r="C16" s="81" t="s">
        <v>70</v>
      </c>
      <c r="D16" s="81" t="s">
        <v>59</v>
      </c>
      <c r="E16" s="60">
        <v>10</v>
      </c>
      <c r="F16" s="107">
        <f>F15+TIME(0,E15,0)</f>
        <v>0.56944444444444431</v>
      </c>
    </row>
    <row r="17" spans="1:10" x14ac:dyDescent="0.45">
      <c r="A17" s="126">
        <f>A16+0.01</f>
        <v>3.0399999999999991</v>
      </c>
      <c r="B17" s="80" t="s">
        <v>8</v>
      </c>
      <c r="C17" s="81" t="s">
        <v>88</v>
      </c>
      <c r="D17" s="81" t="s">
        <v>89</v>
      </c>
      <c r="E17" s="60">
        <v>5</v>
      </c>
      <c r="F17" s="107">
        <f t="shared" ref="F17:F18" si="3">F16+TIME(0,E16,0)</f>
        <v>0.57638888888888873</v>
      </c>
      <c r="G17" s="133"/>
    </row>
    <row r="18" spans="1:10" x14ac:dyDescent="0.45">
      <c r="A18" s="79"/>
      <c r="B18" s="80"/>
      <c r="C18" s="81"/>
      <c r="D18" s="81"/>
      <c r="E18" s="60"/>
      <c r="F18" s="107">
        <f t="shared" si="3"/>
        <v>0.57986111111111094</v>
      </c>
    </row>
    <row r="19" spans="1:10" x14ac:dyDescent="0.45">
      <c r="A19" s="117">
        <f>4</f>
        <v>4</v>
      </c>
      <c r="B19" s="80"/>
      <c r="C19" s="86" t="s">
        <v>62</v>
      </c>
      <c r="D19" s="81"/>
      <c r="E19" s="60"/>
      <c r="F19" s="107">
        <f t="shared" si="0"/>
        <v>0.57986111111111094</v>
      </c>
    </row>
    <row r="20" spans="1:10" ht="67.5" customHeight="1" x14ac:dyDescent="0.45">
      <c r="A20" s="118">
        <f t="shared" ref="A20:A29" si="4">A19+0.01</f>
        <v>4.01</v>
      </c>
      <c r="B20" s="130" t="s">
        <v>75</v>
      </c>
      <c r="C20" s="131" t="s">
        <v>87</v>
      </c>
      <c r="D20" s="131" t="s">
        <v>73</v>
      </c>
      <c r="E20" s="77">
        <v>0</v>
      </c>
      <c r="F20" s="138">
        <f t="shared" si="0"/>
        <v>0.57986111111111094</v>
      </c>
      <c r="G20" s="116"/>
    </row>
    <row r="21" spans="1:10" ht="114.75" x14ac:dyDescent="0.45">
      <c r="A21" s="118">
        <f>A20+0.01</f>
        <v>4.0199999999999996</v>
      </c>
      <c r="B21" s="130" t="s">
        <v>75</v>
      </c>
      <c r="C21" s="137" t="s">
        <v>76</v>
      </c>
      <c r="D21" s="131" t="s">
        <v>74</v>
      </c>
      <c r="E21" s="77">
        <v>0</v>
      </c>
      <c r="F21" s="120">
        <f>F20+TIME(0,E20,0)</f>
        <v>0.57986111111111094</v>
      </c>
      <c r="G21" s="116"/>
    </row>
    <row r="22" spans="1:10" ht="51" x14ac:dyDescent="0.45">
      <c r="A22" s="118">
        <f t="shared" si="4"/>
        <v>4.0299999999999994</v>
      </c>
      <c r="B22" s="130" t="s">
        <v>75</v>
      </c>
      <c r="C22" s="137" t="s">
        <v>77</v>
      </c>
      <c r="D22" s="131" t="s">
        <v>74</v>
      </c>
      <c r="E22" s="77">
        <v>0</v>
      </c>
      <c r="F22" s="120">
        <f t="shared" si="0"/>
        <v>0.57986111111111094</v>
      </c>
      <c r="G22" s="116"/>
    </row>
    <row r="23" spans="1:10" ht="76.5" x14ac:dyDescent="0.45">
      <c r="A23" s="118">
        <f t="shared" si="4"/>
        <v>4.0399999999999991</v>
      </c>
      <c r="B23" s="130" t="s">
        <v>75</v>
      </c>
      <c r="C23" s="137" t="s">
        <v>78</v>
      </c>
      <c r="D23" s="131" t="s">
        <v>74</v>
      </c>
      <c r="E23" s="77">
        <v>0</v>
      </c>
      <c r="F23" s="120">
        <f t="shared" si="0"/>
        <v>0.57986111111111094</v>
      </c>
      <c r="G23" s="116"/>
    </row>
    <row r="24" spans="1:10" ht="114.75" x14ac:dyDescent="0.45">
      <c r="A24" s="118">
        <f t="shared" si="4"/>
        <v>4.0499999999999989</v>
      </c>
      <c r="B24" s="130" t="s">
        <v>75</v>
      </c>
      <c r="C24" s="137" t="s">
        <v>79</v>
      </c>
      <c r="D24" s="131" t="s">
        <v>74</v>
      </c>
      <c r="E24" s="77">
        <v>0</v>
      </c>
      <c r="F24" s="120">
        <f t="shared" si="0"/>
        <v>0.57986111111111094</v>
      </c>
      <c r="G24" s="116"/>
    </row>
    <row r="25" spans="1:10" ht="127.5" x14ac:dyDescent="0.45">
      <c r="A25" s="118">
        <f t="shared" si="4"/>
        <v>4.0599999999999987</v>
      </c>
      <c r="B25" s="130" t="s">
        <v>75</v>
      </c>
      <c r="C25" s="137" t="s">
        <v>80</v>
      </c>
      <c r="D25" s="131" t="s">
        <v>74</v>
      </c>
      <c r="E25" s="77">
        <v>0</v>
      </c>
      <c r="F25" s="120">
        <f t="shared" si="0"/>
        <v>0.57986111111111094</v>
      </c>
      <c r="G25" s="116"/>
    </row>
    <row r="26" spans="1:10" ht="51" x14ac:dyDescent="0.45">
      <c r="A26" s="118">
        <f t="shared" si="4"/>
        <v>4.0699999999999985</v>
      </c>
      <c r="B26" s="130" t="s">
        <v>75</v>
      </c>
      <c r="C26" s="137" t="s">
        <v>82</v>
      </c>
      <c r="D26" s="131" t="s">
        <v>81</v>
      </c>
      <c r="E26" s="77">
        <v>0</v>
      </c>
      <c r="F26" s="120">
        <f t="shared" si="0"/>
        <v>0.57986111111111094</v>
      </c>
      <c r="G26" s="116"/>
    </row>
    <row r="27" spans="1:10" ht="51" x14ac:dyDescent="0.45">
      <c r="A27" s="118">
        <f t="shared" si="4"/>
        <v>4.0799999999999983</v>
      </c>
      <c r="B27" s="130" t="s">
        <v>75</v>
      </c>
      <c r="C27" s="137" t="s">
        <v>83</v>
      </c>
      <c r="D27" s="131" t="s">
        <v>81</v>
      </c>
      <c r="E27" s="77">
        <v>0</v>
      </c>
      <c r="F27" s="120">
        <f t="shared" si="0"/>
        <v>0.57986111111111094</v>
      </c>
      <c r="G27" s="116"/>
    </row>
    <row r="28" spans="1:10" s="90" customFormat="1" ht="38.25" x14ac:dyDescent="0.45">
      <c r="A28" s="126">
        <f t="shared" si="4"/>
        <v>4.0899999999999981</v>
      </c>
      <c r="B28" s="134" t="s">
        <v>72</v>
      </c>
      <c r="C28" s="136" t="s">
        <v>85</v>
      </c>
      <c r="D28" s="135" t="s">
        <v>84</v>
      </c>
      <c r="E28" s="85">
        <v>3</v>
      </c>
      <c r="F28" s="107">
        <f t="shared" si="0"/>
        <v>0.57986111111111094</v>
      </c>
      <c r="G28" s="112"/>
    </row>
    <row r="29" spans="1:10" s="90" customFormat="1" ht="38.25" x14ac:dyDescent="0.45">
      <c r="A29" s="126">
        <f t="shared" si="4"/>
        <v>4.0999999999999979</v>
      </c>
      <c r="B29" s="134" t="s">
        <v>72</v>
      </c>
      <c r="C29" s="136" t="s">
        <v>86</v>
      </c>
      <c r="D29" s="135" t="s">
        <v>84</v>
      </c>
      <c r="E29" s="85">
        <v>3</v>
      </c>
      <c r="F29" s="107">
        <f t="shared" si="0"/>
        <v>0.58194444444444426</v>
      </c>
      <c r="G29" s="112"/>
    </row>
    <row r="30" spans="1:10" x14ac:dyDescent="0.45">
      <c r="A30" s="79"/>
      <c r="B30" s="80"/>
      <c r="C30" s="84"/>
      <c r="D30" s="81"/>
      <c r="E30" s="85"/>
      <c r="F30" s="107">
        <f>F29+TIME(0,E27,0)</f>
        <v>0.58194444444444426</v>
      </c>
    </row>
    <row r="31" spans="1:10" s="91" customFormat="1" x14ac:dyDescent="0.45">
      <c r="A31" s="117">
        <f>5</f>
        <v>5</v>
      </c>
      <c r="B31" s="80"/>
      <c r="C31" s="83" t="s">
        <v>46</v>
      </c>
      <c r="D31" s="81"/>
      <c r="E31" s="60"/>
      <c r="F31" s="107">
        <f t="shared" si="0"/>
        <v>0.58194444444444426</v>
      </c>
      <c r="G31" s="89"/>
      <c r="H31" s="87"/>
      <c r="I31" s="89"/>
      <c r="J31" s="89"/>
    </row>
    <row r="32" spans="1:10" x14ac:dyDescent="0.45">
      <c r="A32" s="82"/>
      <c r="B32" s="80"/>
      <c r="C32" s="81"/>
      <c r="D32" s="81"/>
      <c r="E32" s="60"/>
      <c r="F32" s="107">
        <f t="shared" si="0"/>
        <v>0.58194444444444426</v>
      </c>
      <c r="G32" s="89"/>
      <c r="H32" s="89"/>
      <c r="I32" s="89"/>
      <c r="J32" s="89"/>
    </row>
    <row r="33" spans="1:10" x14ac:dyDescent="0.45">
      <c r="A33" s="117">
        <f>6</f>
        <v>6</v>
      </c>
      <c r="B33" s="80"/>
      <c r="C33" s="83" t="s">
        <v>63</v>
      </c>
      <c r="D33" s="81"/>
      <c r="E33" s="60"/>
      <c r="F33" s="107">
        <f t="shared" si="0"/>
        <v>0.58194444444444426</v>
      </c>
      <c r="G33" s="89"/>
      <c r="H33" s="89"/>
      <c r="I33" s="89"/>
      <c r="J33" s="89"/>
    </row>
    <row r="34" spans="1:10" ht="38.25" x14ac:dyDescent="0.45">
      <c r="A34" s="126">
        <f t="shared" ref="A34:A36" si="5">A33+0.01</f>
        <v>6.01</v>
      </c>
      <c r="B34" s="80" t="s">
        <v>7</v>
      </c>
      <c r="C34" s="92" t="s">
        <v>92</v>
      </c>
      <c r="D34" s="81" t="s">
        <v>0</v>
      </c>
      <c r="E34" s="60">
        <v>3</v>
      </c>
      <c r="F34" s="107">
        <f t="shared" si="0"/>
        <v>0.58194444444444426</v>
      </c>
      <c r="G34" s="89"/>
      <c r="H34" s="89"/>
      <c r="I34" s="89"/>
      <c r="J34" s="89"/>
    </row>
    <row r="35" spans="1:10" ht="38.25" x14ac:dyDescent="0.45">
      <c r="A35" s="126">
        <f t="shared" si="5"/>
        <v>6.02</v>
      </c>
      <c r="B35" s="80" t="s">
        <v>8</v>
      </c>
      <c r="C35" s="92" t="s">
        <v>93</v>
      </c>
      <c r="D35" s="81" t="s">
        <v>0</v>
      </c>
      <c r="E35" s="60">
        <v>1</v>
      </c>
      <c r="F35" s="107">
        <f t="shared" si="0"/>
        <v>0.58402777777777759</v>
      </c>
      <c r="G35" s="89"/>
      <c r="H35" s="89"/>
      <c r="I35" s="89"/>
      <c r="J35" s="89"/>
    </row>
    <row r="36" spans="1:10" ht="38.25" x14ac:dyDescent="0.45">
      <c r="A36" s="118">
        <f t="shared" si="5"/>
        <v>6.0299999999999994</v>
      </c>
      <c r="B36" s="130" t="s">
        <v>64</v>
      </c>
      <c r="C36" s="141" t="s">
        <v>94</v>
      </c>
      <c r="D36" s="131" t="s">
        <v>59</v>
      </c>
      <c r="E36" s="77">
        <v>0</v>
      </c>
      <c r="F36" s="138">
        <f t="shared" si="0"/>
        <v>0.58472222222222203</v>
      </c>
      <c r="G36" s="89"/>
      <c r="H36" s="89"/>
      <c r="I36" s="89"/>
      <c r="J36" s="89"/>
    </row>
    <row r="37" spans="1:10" x14ac:dyDescent="0.45">
      <c r="A37" s="140"/>
      <c r="B37" s="80"/>
      <c r="C37" s="92"/>
      <c r="D37" s="81"/>
      <c r="E37" s="60"/>
      <c r="F37" s="107">
        <f t="shared" si="0"/>
        <v>0.58472222222222203</v>
      </c>
      <c r="G37" s="89"/>
      <c r="H37" s="89"/>
      <c r="I37" s="89"/>
      <c r="J37" s="89"/>
    </row>
    <row r="38" spans="1:10" x14ac:dyDescent="0.35">
      <c r="A38" s="79"/>
      <c r="B38" s="80"/>
      <c r="C38" s="92"/>
      <c r="D38" s="93"/>
      <c r="E38" s="94"/>
      <c r="F38" s="107">
        <f t="shared" si="0"/>
        <v>0.58472222222222203</v>
      </c>
      <c r="G38" s="89"/>
      <c r="H38" s="89"/>
      <c r="I38" s="89"/>
      <c r="J38" s="89"/>
    </row>
    <row r="39" spans="1:10" ht="25.5" x14ac:dyDescent="0.45">
      <c r="A39" s="117">
        <f>9</f>
        <v>9</v>
      </c>
      <c r="B39" s="80"/>
      <c r="C39" s="95" t="s">
        <v>31</v>
      </c>
      <c r="D39" s="81" t="s">
        <v>32</v>
      </c>
      <c r="E39" s="96">
        <v>5</v>
      </c>
      <c r="F39" s="107">
        <f t="shared" si="0"/>
        <v>0.58472222222222203</v>
      </c>
      <c r="G39" s="89"/>
      <c r="H39" s="89"/>
      <c r="I39" s="89"/>
      <c r="J39" s="89"/>
    </row>
    <row r="40" spans="1:10" ht="14.45" customHeight="1" thickBot="1" x14ac:dyDescent="0.5">
      <c r="A40" s="127">
        <f>10</f>
        <v>10</v>
      </c>
      <c r="B40" s="97" t="s">
        <v>7</v>
      </c>
      <c r="C40" s="98" t="s">
        <v>35</v>
      </c>
      <c r="D40" s="99" t="s">
        <v>1</v>
      </c>
      <c r="E40" s="100"/>
      <c r="F40" s="101">
        <v>0.625</v>
      </c>
      <c r="G40" s="102"/>
      <c r="H40" s="89"/>
    </row>
    <row r="44" spans="1:10" x14ac:dyDescent="0.45">
      <c r="C44" s="104"/>
    </row>
    <row r="45" spans="1:10" x14ac:dyDescent="0.45">
      <c r="C45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12" sqref="D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60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58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90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2 Feb Agenda</vt:lpstr>
      <vt:lpstr>EC Roster - Vote Calculator</vt:lpstr>
      <vt:lpstr>'EC Telecon Tues 2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2021-02-02T16:22:49Z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